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hTuan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8" i="9" l="1"/>
  <c r="I9" i="9"/>
  <c r="I10" i="9"/>
  <c r="H8" i="9"/>
  <c r="H9" i="9"/>
  <c r="H10" i="9"/>
  <c r="H11" i="9"/>
  <c r="A8" i="9"/>
  <c r="A9" i="9" s="1"/>
  <c r="A10" i="9" s="1"/>
  <c r="I32" i="4"/>
  <c r="I33" i="4"/>
  <c r="I34" i="4"/>
  <c r="I35" i="4"/>
  <c r="H62" i="9"/>
  <c r="I62" i="9" s="1"/>
  <c r="H56" i="9"/>
  <c r="I56" i="9" s="1"/>
  <c r="H118" i="9"/>
  <c r="I118" i="9" s="1"/>
  <c r="H115" i="9"/>
  <c r="I115" i="9" s="1"/>
  <c r="H116" i="9"/>
  <c r="I116" i="9" s="1"/>
  <c r="H74" i="9"/>
  <c r="I74" i="9" s="1"/>
  <c r="H30" i="1"/>
  <c r="H31" i="1"/>
  <c r="H32" i="1"/>
  <c r="G30" i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9" i="9" l="1"/>
  <c r="I79" i="9" s="1"/>
  <c r="H80" i="9"/>
  <c r="I80" i="9" s="1"/>
  <c r="H81" i="9"/>
  <c r="I81" i="9" s="1"/>
  <c r="H117" i="9"/>
  <c r="I117" i="9" s="1"/>
  <c r="H82" i="9"/>
  <c r="I82" i="9" s="1"/>
  <c r="H83" i="9"/>
  <c r="I83" i="9" s="1"/>
  <c r="H120" i="9"/>
  <c r="H121" i="9"/>
  <c r="H122" i="9"/>
  <c r="H123" i="9"/>
  <c r="H76" i="9"/>
  <c r="I76" i="9" s="1"/>
  <c r="H75" i="9"/>
  <c r="I75" i="9" s="1"/>
  <c r="H89" i="9"/>
  <c r="I89" i="9" s="1"/>
  <c r="H90" i="9"/>
  <c r="I90" i="9" s="1"/>
  <c r="H91" i="9"/>
  <c r="I91" i="9" s="1"/>
  <c r="H88" i="9"/>
  <c r="I88" i="9" s="1"/>
  <c r="H69" i="9"/>
  <c r="I69" i="9" s="1"/>
  <c r="H44" i="4"/>
  <c r="I44" i="4" s="1"/>
  <c r="A44" i="4"/>
  <c r="A45" i="4" s="1"/>
  <c r="A46" i="4" s="1"/>
  <c r="H16" i="9" l="1"/>
  <c r="I16" i="9" s="1"/>
  <c r="H17" i="9"/>
  <c r="I17" i="9" s="1"/>
  <c r="H114" i="9"/>
  <c r="I114" i="9" s="1"/>
  <c r="H119" i="9"/>
  <c r="I119" i="9" s="1"/>
  <c r="H68" i="9"/>
  <c r="I68" i="9" s="1"/>
  <c r="H70" i="9"/>
  <c r="I70" i="9" s="1"/>
  <c r="H71" i="9"/>
  <c r="I71" i="9" s="1"/>
  <c r="H72" i="9"/>
  <c r="M2" i="1"/>
  <c r="N2" i="4"/>
  <c r="G76" i="1" l="1"/>
  <c r="H76" i="1" s="1"/>
  <c r="G6" i="1"/>
  <c r="H6" i="1" s="1"/>
  <c r="G7" i="1"/>
  <c r="H7" i="1" s="1"/>
  <c r="H19" i="4"/>
  <c r="I19" i="4" s="1"/>
  <c r="G35" i="1"/>
  <c r="H35" i="1" s="1"/>
  <c r="G61" i="1"/>
  <c r="H61" i="1" s="1"/>
  <c r="H32" i="4"/>
  <c r="H33" i="4"/>
  <c r="H30" i="9" l="1"/>
  <c r="I30" i="9" s="1"/>
  <c r="H27" i="9" l="1"/>
  <c r="D27" i="9"/>
  <c r="G5" i="1"/>
  <c r="H5" i="1" s="1"/>
  <c r="H126" i="9"/>
  <c r="I126" i="9" s="1"/>
  <c r="H7" i="9"/>
  <c r="I7" i="9" s="1"/>
  <c r="I27" i="9" l="1"/>
  <c r="R3" i="9"/>
  <c r="T3" i="9"/>
  <c r="P3" i="9"/>
  <c r="N3" i="9"/>
  <c r="H94" i="9" l="1"/>
  <c r="I94" i="9" s="1"/>
  <c r="H133" i="9"/>
  <c r="I133" i="9" s="1"/>
  <c r="H77" i="9"/>
  <c r="I77" i="9" s="1"/>
  <c r="H134" i="9"/>
  <c r="I134" i="9" s="1"/>
  <c r="H109" i="9"/>
  <c r="H110" i="9"/>
  <c r="H111" i="9"/>
  <c r="I111" i="9" s="1"/>
  <c r="H113" i="9"/>
  <c r="I113" i="9" s="1"/>
  <c r="H112" i="9"/>
  <c r="I112" i="9" s="1"/>
  <c r="H128" i="9"/>
  <c r="I128" i="9" s="1"/>
  <c r="H127" i="9"/>
  <c r="I127" i="9" s="1"/>
  <c r="I121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H14" i="4"/>
  <c r="I14" i="4" s="1"/>
  <c r="H16" i="4"/>
  <c r="I16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6" i="9"/>
  <c r="A7" i="9" s="1"/>
  <c r="H78" i="9"/>
  <c r="I78" i="9" s="1"/>
  <c r="J3" i="9"/>
  <c r="K3" i="9"/>
  <c r="L3" i="9"/>
  <c r="J4" i="9"/>
  <c r="H5" i="9"/>
  <c r="I5" i="9" s="1"/>
  <c r="H6" i="9"/>
  <c r="I6" i="9" s="1"/>
  <c r="H97" i="9"/>
  <c r="I97" i="9" s="1"/>
  <c r="I110" i="9"/>
  <c r="I11" i="9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8" i="9"/>
  <c r="I28" i="9" s="1"/>
  <c r="H29" i="9"/>
  <c r="I29" i="9" s="1"/>
  <c r="H26" i="9"/>
  <c r="I26" i="9" s="1"/>
  <c r="H32" i="9"/>
  <c r="I32" i="9" s="1"/>
  <c r="H25" i="9"/>
  <c r="I25" i="9" s="1"/>
  <c r="H38" i="9"/>
  <c r="I38" i="9" s="1"/>
  <c r="H36" i="9"/>
  <c r="I36" i="9" s="1"/>
  <c r="H40" i="9"/>
  <c r="I40" i="9" s="1"/>
  <c r="H42" i="9"/>
  <c r="I42" i="9" s="1"/>
  <c r="H43" i="9"/>
  <c r="I43" i="9" s="1"/>
  <c r="H44" i="9"/>
  <c r="I44" i="9" s="1"/>
  <c r="H45" i="9"/>
  <c r="I45" i="9" s="1"/>
  <c r="H47" i="9"/>
  <c r="I47" i="9" s="1"/>
  <c r="H46" i="9"/>
  <c r="I46" i="9" s="1"/>
  <c r="H39" i="9"/>
  <c r="I39" i="9" s="1"/>
  <c r="H41" i="9"/>
  <c r="I41" i="9" s="1"/>
  <c r="H37" i="9"/>
  <c r="I37" i="9" s="1"/>
  <c r="H35" i="9"/>
  <c r="I35" i="9" s="1"/>
  <c r="H66" i="9"/>
  <c r="I66" i="9" s="1"/>
  <c r="H67" i="9"/>
  <c r="I67" i="9" s="1"/>
  <c r="H73" i="9"/>
  <c r="I73" i="9" s="1"/>
  <c r="I72" i="9"/>
  <c r="H49" i="9"/>
  <c r="I49" i="9" s="1"/>
  <c r="H51" i="9"/>
  <c r="I51" i="9" s="1"/>
  <c r="H50" i="9"/>
  <c r="I50" i="9" s="1"/>
  <c r="H53" i="9"/>
  <c r="I53" i="9" s="1"/>
  <c r="H54" i="9"/>
  <c r="I54" i="9" s="1"/>
  <c r="H55" i="9"/>
  <c r="I55" i="9" s="1"/>
  <c r="H52" i="9"/>
  <c r="I52" i="9" s="1"/>
  <c r="H57" i="9"/>
  <c r="I57" i="9" s="1"/>
  <c r="H60" i="9"/>
  <c r="I60" i="9" s="1"/>
  <c r="H59" i="9"/>
  <c r="I59" i="9" s="1"/>
  <c r="H58" i="9"/>
  <c r="I58" i="9" s="1"/>
  <c r="H24" i="9"/>
  <c r="I24" i="9" s="1"/>
  <c r="H93" i="9"/>
  <c r="I93" i="9" s="1"/>
  <c r="H96" i="9"/>
  <c r="I96" i="9" s="1"/>
  <c r="H98" i="9"/>
  <c r="I98" i="9" s="1"/>
  <c r="H61" i="9"/>
  <c r="I61" i="9" s="1"/>
  <c r="H99" i="9"/>
  <c r="I99" i="9" s="1"/>
  <c r="I122" i="9"/>
  <c r="I120" i="9"/>
  <c r="H86" i="9"/>
  <c r="I86" i="9" s="1"/>
  <c r="H63" i="9"/>
  <c r="I63" i="9" s="1"/>
  <c r="H100" i="9"/>
  <c r="I100" i="9" s="1"/>
  <c r="H101" i="9"/>
  <c r="I101" i="9" s="1"/>
  <c r="I109" i="9"/>
  <c r="H87" i="9"/>
  <c r="I87" i="9" s="1"/>
  <c r="H65" i="9"/>
  <c r="I65" i="9" s="1"/>
  <c r="H64" i="9"/>
  <c r="I64" i="9" s="1"/>
  <c r="H85" i="9"/>
  <c r="I85" i="9" s="1"/>
  <c r="H84" i="9"/>
  <c r="I84" i="9" s="1"/>
  <c r="H95" i="9"/>
  <c r="I95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I123" i="9"/>
  <c r="H125" i="9"/>
  <c r="I125" i="9" s="1"/>
  <c r="H124" i="9"/>
  <c r="I124" i="9" s="1"/>
  <c r="H92" i="9"/>
  <c r="I92" i="9" s="1"/>
  <c r="H129" i="9"/>
  <c r="I129" i="9" s="1"/>
  <c r="H130" i="9"/>
  <c r="I130" i="9" s="1"/>
  <c r="H131" i="9"/>
  <c r="I131" i="9" s="1"/>
  <c r="H132" i="9"/>
  <c r="I132" i="9" s="1"/>
  <c r="H135" i="9"/>
  <c r="I135" i="9" s="1"/>
  <c r="H48" i="9"/>
  <c r="I48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H4" i="4"/>
  <c r="I4" i="4" s="1"/>
  <c r="H5" i="4"/>
  <c r="I5" i="4" s="1"/>
  <c r="H6" i="4"/>
  <c r="I6" i="4" s="1"/>
  <c r="H8" i="4"/>
  <c r="I8" i="4" s="1"/>
  <c r="H7" i="4"/>
  <c r="I7" i="4" s="1"/>
  <c r="H11" i="4"/>
  <c r="I11" i="4" s="1"/>
  <c r="H12" i="4"/>
  <c r="I12" i="4" s="1"/>
  <c r="H13" i="4"/>
  <c r="I13" i="4" s="1"/>
  <c r="H9" i="4"/>
  <c r="I9" i="4" s="1"/>
  <c r="H10" i="4"/>
  <c r="I10" i="4" s="1"/>
  <c r="H15" i="4"/>
  <c r="I15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7" i="4"/>
  <c r="I37" i="4" s="1"/>
  <c r="H35" i="4"/>
  <c r="H36" i="4"/>
  <c r="I36" i="4" s="1"/>
  <c r="H38" i="4"/>
  <c r="I38" i="4" s="1"/>
  <c r="H39" i="4"/>
  <c r="I39" i="4" s="1"/>
  <c r="H40" i="4"/>
  <c r="I40" i="4" s="1"/>
  <c r="H34" i="4"/>
  <c r="H29" i="4"/>
  <c r="I29" i="4" s="1"/>
  <c r="H41" i="4"/>
  <c r="I41" i="4" s="1"/>
  <c r="H42" i="4"/>
  <c r="I42" i="4" s="1"/>
  <c r="H43" i="4"/>
  <c r="I43" i="4" s="1"/>
  <c r="H45" i="4"/>
  <c r="I45" i="4" s="1"/>
  <c r="H48" i="4"/>
  <c r="I48" i="4" s="1"/>
  <c r="H46" i="4"/>
  <c r="I46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8" i="4"/>
  <c r="I78" i="4" s="1"/>
  <c r="H77" i="4"/>
  <c r="I77" i="4" s="1"/>
  <c r="H76" i="4"/>
  <c r="I76" i="4" s="1"/>
  <c r="H75" i="4"/>
  <c r="I75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1" i="9"/>
  <c r="A12" i="9" s="1"/>
  <c r="A13" i="9" s="1"/>
  <c r="A14" i="9" s="1"/>
  <c r="A15" i="9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6" i="9"/>
  <c r="V3" i="9" l="1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L4" i="9" l="1"/>
  <c r="N4" i="9" s="1"/>
  <c r="P4" i="9" s="1"/>
  <c r="R4" i="9" s="1"/>
  <c r="T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48" i="9"/>
  <c r="A49" i="9" s="1"/>
  <c r="A50" i="9" s="1"/>
  <c r="A51" i="9" s="1"/>
  <c r="A52" i="9" s="1"/>
  <c r="A53" i="9" s="1"/>
  <c r="A54" i="9" s="1"/>
  <c r="A55" i="9" s="1"/>
  <c r="A56" i="9" l="1"/>
  <c r="A57" i="9" s="1"/>
  <c r="A58" i="9" s="1"/>
  <c r="A59" i="9" s="1"/>
  <c r="A60" i="9" s="1"/>
  <c r="A61" i="9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62" i="9" l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76" i="9" l="1"/>
  <c r="A77" i="9" s="1"/>
  <c r="A78" i="9" s="1"/>
  <c r="A79" i="9" s="1"/>
  <c r="A80" i="9" s="1"/>
  <c r="A81" i="9" s="1"/>
  <c r="A82" i="9" s="1"/>
  <c r="A83" i="9" l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l="1"/>
  <c r="A121" i="9" s="1"/>
  <c r="A122" i="9" s="1"/>
  <c r="A123" i="9" s="1"/>
  <c r="A124" i="9" s="1"/>
  <c r="A125" i="9" s="1"/>
  <c r="A126" i="9" l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</calcChain>
</file>

<file path=xl/comments1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<sst xmlns="http://schemas.openxmlformats.org/spreadsheetml/2006/main" count="1604" uniqueCount="491">
  <si>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</si>
  <si>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</si>
  <si>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</si>
  <si>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</si>
  <si>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</si>
  <si>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</si>
  <si>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</si>
  <si>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</si>
  <si>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</si>
  <si>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</si>
  <si>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</si>
  <si>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</si>
  <si>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</si>
  <si>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</si>
  <si>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</si>
  <si>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</si>
  <si>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</si>
  <si>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</si>
  <si>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</si>
  <si>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</si>
  <si>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</si>
  <si>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</si>
  <si>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</si>
  <si>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</si>
  <si>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</si>
  <si>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</si>
  <si>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</si>
  <si>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</si>
  <si>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</si>
  <si>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</si>
  <si>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</si>
  <si>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</si>
  <si>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</si>
  <si>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</si>
  <si>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</si>
  <si>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</si>
  <si>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</si>
  <si>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</si>
  <si>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</si>
  <si>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</si>
  <si>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</si>
  <si>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</si>
  <si>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</si>
  <si>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</si>
  <si>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</si>
  <si>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</si>
  <si>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</si>
  <si>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</si>
  <si>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</si>
  <si>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</si>
  <si>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</si>
  <si>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</si>
  <si>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</si>
  <si>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</si>
  <si>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</si>
  <si>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</si>
  <si>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</si>
  <si>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</si>
  <si>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</si>
  <si>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</si>
  <si>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</si>
  <si>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</si>
  <si>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</si>
  <si>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</si>
  <si>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</si>
  <si>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</si>
  <si>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</si>
  <si>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</si>
  <si>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</si>
  <si>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</si>
  <si>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</si>
  <si>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</si>
  <si>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</si>
  <si>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</si>
  <si>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</si>
  <si>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</si>
  <si>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</si>
  <si>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</si>
  <si>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</si>
  <si>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</si>
  <si>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</si>
  <si>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</si>
  <si>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</si>
  <si>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</si>
  <si>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</si>
  <si>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</si>
  <si>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</si>
  <si>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</si>
  <si>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</si>
  <si>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</si>
  <si>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</si>
  <si>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</si>
  <si>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</si>
  <si>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</si>
  <si>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</si>
  <si>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</si>
  <si>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</si>
  <si>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</si>
  <si>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</si>
  <si>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</si>
  <si>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</si>
  <si>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</si>
  <si>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</si>
  <si>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</si>
  <si>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</si>
  <si>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</si>
  <si>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</si>
  <si>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</si>
  <si>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</si>
  <si>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</si>
  <si>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</si>
  <si>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</si>
  <si>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</si>
  <si>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</si>
  <si>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</si>
  <si>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</si>
  <si>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</si>
  <si>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</si>
  <si>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</si>
  <si>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</si>
  <si>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</si>
  <si>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</si>
  <si>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</si>
  <si>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</si>
  <si>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</si>
  <si>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</si>
  <si>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</si>
  <si>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</si>
  <si>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</si>
  <si>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</si>
  <si>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</si>
  <si>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</si>
  <si>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</si>
  <si>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</si>
  <si>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</si>
  <si>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</si>
  <si>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</si>
  <si>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</si>
  <si>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</si>
  <si>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</si>
  <si>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</si>
  <si>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</si>
  <si>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</si>
  <si>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</si>
  <si>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</si>
  <si>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</si>
  <si>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</si>
  <si>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</si>
  <si>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</si>
  <si>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</si>
  <si>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</si>
  <si>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</si>
  <si>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</si>
  <si>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</si>
  <si>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</si>
  <si>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</si>
  <si>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</si>
  <si>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</si>
  <si>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</si>
  <si>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</si>
  <si>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</si>
  <si>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</si>
  <si>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</si>
  <si>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</si>
  <si>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</si>
  <si>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</si>
  <si>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</si>
  <si>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</si>
  <si>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</si>
  <si>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</si>
  <si>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</si>
  <si>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</si>
  <si>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</si>
  <si>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</si>
  <si>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</si>
  <si>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</si>
  <si>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</si>
  <si>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</si>
  <si>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</si>
  <si>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</si>
  <si>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</si>
  <si>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</si>
  <si>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</si>
  <si>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</si>
  <si>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</si>
  <si>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</si>
  <si>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</si>
  <si>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</si>
  <si>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</si>
  <si>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</si>
  <si>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</si>
  <si>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</si>
  <si>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</si>
  <si>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</si>
  <si>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</si>
  <si>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</si>
  <si>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</si>
  <si>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</si>
  <si>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</si>
  <si>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</si>
  <si>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</si>
  <si>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</si>
  <si>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</si>
  <si>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</si>
  <si>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</si>
  <si>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</si>
  <si>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</si>
  <si>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</si>
  <si>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</si>
  <si>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</si>
  <si>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</si>
  <si>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</si>
  <si>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</si>
  <si>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</si>
  <si>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</si>
  <si>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</si>
  <si>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</si>
  <si>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</si>
  <si>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</si>
  <si>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</si>
  <si>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</si>
  <si>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</si>
  <si>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</si>
  <si>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</si>
  <si>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</si>
  <si>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</si>
  <si>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</si>
  <si>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</si>
  <si>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</si>
  <si>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</si>
  <si>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</si>
  <si>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</si>
  <si>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</si>
  <si>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</si>
  <si>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</si>
  <si>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</si>
  <si>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</si>
  <si>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</si>
  <si>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</si>
  <si>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</si>
  <si>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</si>
  <si>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</si>
  <si>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</si>
  <si>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</si>
  <si>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</si>
  <si>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</si>
  <si>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1 Bên May Tăng Laze Chữ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</si>
  <si>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</si>
  <si>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</si>
  <si>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</si>
  <si>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</si>
  <si>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</si>
  <si>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</si>
  <si>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</si>
  <si>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</si>
  <si>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</si>
  <si>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</si>
  <si>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</si>
  <si>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</si>
  <si>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</si>
  <si>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</si>
  <si>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</si>
  <si>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</si>
  <si>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</si>
  <si>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</si>
  <si>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</si>
  <si>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</si>
  <si>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</si>
  <si>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</si>
  <si>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</si>
  <si>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</si>
  <si>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</si>
  <si>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</si>
  <si>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</si>
  <si>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</si>
  <si>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</si>
  <si>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</si>
  <si>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</si>
  <si>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</si>
  <si>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</si>
  <si>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</si>
  <si>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</si>
  <si>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</si>
  <si>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</si>
  <si>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</si>
  <si>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</si>
  <si>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</si>
  <si>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</si>
  <si>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</si>
  <si>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</si>
  <si>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</si>
  <si>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</si>
  <si>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</si>
  <si>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</si>
  <si>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</si>
  <si>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</si>
  <si>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</si>
  <si>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</si>
  <si>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</si>
  <si>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</si>
  <si>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</si>
  <si>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</si>
  <si>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</si>
  <si>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</si>
  <si>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</si>
  <si>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</si>
  <si>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</si>
  <si>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</si>
  <si>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</si>
  <si>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</si>
  <si>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</si>
  <si>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</si>
  <si>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</si>
  <si>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</si>
  <si>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</si>
  <si>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</si>
  <si>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</si>
  <si>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</si>
  <si>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</si>
  <si>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</si>
  <si>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</si>
  <si>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</si>
  <si>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</si>
  <si>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</si>
  <si>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</si>
  <si>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</si>
  <si>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</si>
  <si>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</si>
  <si>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</si>
  <si>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</si>
  <si>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</si>
  <si>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</si>
  <si>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</si>
  <si>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</si>
  <si>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</si>
  <si>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</si>
  <si>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</si>
  <si>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</si>
  <si>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</si>
  <si>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</si>
  <si>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</si>
  <si>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</si>
  <si>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</si>
  <si>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</si>
  <si>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</si>
  <si>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</si>
  <si>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</si>
  <si>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</si>
  <si>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</si>
  <si>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</si>
  <si>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</si>
  <si>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</si>
  <si>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</si>
  <si>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</si>
  <si>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</si>
  <si>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</si>
  <si>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</si>
  <si>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</si>
  <si>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</si>
  <si>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</si>
  <si>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</si>
  <si>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</si>
  <si>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</si>
  <si>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</si>
  <si>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</si>
  <si>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</si>
  <si>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</si>
  <si>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</si>
  <si>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</si>
  <si>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</si>
  <si>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</si>
  <si>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</si>
  <si>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</si>
  <si>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</si>
  <si>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</si>
  <si>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</si>
  <si>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</si>
  <si>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</si>
  <si>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</si>
  <si>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</si>
  <si>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</si>
  <si>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</si>
  <si>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</si>
  <si>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</si>
  <si>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</si>
  <si>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</si>
  <si>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</si>
  <si>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</si>
  <si>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</si>
  <si>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</si>
  <si>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</si>
  <si>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</si>
  <si>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</si>
  <si>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</si>
  <si>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</si>
  <si>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</si>
  <si>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</si>
  <si>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</si>
  <si>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</si>
  <si>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</si>
  <si>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</si>
  <si>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</si>
  <si>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</si>
  <si>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</si>
  <si>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</si>
  <si>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</si>
  <si>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</si>
  <si>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</si>
  <si>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</si>
  <si>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</si>
  <si>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</si>
  <si>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</si>
  <si>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</si>
  <si>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</si>
  <si>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</si>
  <si>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</si>
  <si>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</si>
  <si>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</si>
  <si>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</si>
  <si>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</si>
  <si>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</si>
  <si>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</si>
  <si>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</si>
  <si>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</si>
  <si>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</si>
  <si>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</si>
  <si>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</si>
  <si>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</si>
  <si>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</si>
  <si>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</si>
  <si>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Tim Thường Kéo Rẻ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</si>
  <si>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</si>
  <si>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</si>
  <si>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</si>
  <si>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</si>
  <si>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</si>
  <si>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</si>
  <si>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</si>
  <si>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</si>
  <si>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</si>
  <si>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</si>
  <si>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</si>
  <si>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</si>
  <si>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</si>
  <si>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</si>
  <si>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</si>
  <si>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</si>
  <si>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</si>
  <si>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</si>
  <si>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</si>
  <si>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</si>
  <si>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</si>
  <si>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</si>
  <si>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</si>
  <si>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</si>
  <si>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</si>
  <si>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</si>
  <si>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</si>
  <si>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</si>
  <si>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</si>
  <si>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</si>
  <si>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</si>
  <si>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</si>
  <si>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</si>
  <si>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</si>
  <si>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H Thú VN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</si>
  <si>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</si>
  <si>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</si>
  <si>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</si>
  <si>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</si>
  <si>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</si>
  <si>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</si>
  <si>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</si>
  <si>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</si>
  <si>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</si>
  <si>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</si>
  <si>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</si>
  <si>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</si>
  <si>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</si>
  <si>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</si>
  <si>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</si>
  <si>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</si>
  <si>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</si>
  <si>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</si>
  <si>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</si>
  <si>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Pup H mới</t>
  </si>
  <si>
    <t>Kéo Xe</t>
  </si>
  <si>
    <t>Tăng Kiếng + Dài</t>
  </si>
  <si>
    <t>Tăng Kiếng Xịn 3D GD</t>
  </si>
  <si>
    <t>GD Nhung Lật TQ 18</t>
  </si>
  <si>
    <t>Da Cháy KB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</si>
</sst>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2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W3" activePane="bottomRight" state="frozen"/>
      <selection pane="topRight" activeCell="J1" sqref="J1"/>
      <selection pane="bottomLeft" activeCell="A3" sqref="A3"/>
      <selection pane="bottomRight" activeCell="W11" sqref="W11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6" customWidth="1"/>
    <col min="14" max="14" width="10.25" style="278" customWidth="1"/>
    <col min="15" max="15" width="10.25" style="279" customWidth="1"/>
    <col min="16" max="16" width="10.25" style="283" customWidth="1"/>
    <col min="17" max="17" width="10.25" style="281" customWidth="1"/>
    <col min="18" max="18" width="10.25" style="305" customWidth="1"/>
    <col min="19" max="19" width="10.25" style="308" customWidth="1"/>
    <col min="20" max="20" width="10.25" style="317" customWidth="1"/>
    <col min="21" max="21" width="10.25" style="314" customWidth="1"/>
    <col min="22" max="22" width="10.25" style="311" customWidth="1"/>
    <col min="23" max="23" width="10.25" style="320" customWidth="1"/>
    <col min="24" max="24" width="10.25" style="323" customWidth="1"/>
    <col min="25" max="25" width="9.125" style="326"/>
    <col min="26" max="26" width="9.125" style="329"/>
    <col min="27" max="27" width="9.125" style="332"/>
    <col min="28" max="28" width="9.125" style="335"/>
    <col min="29" max="29" width="9.125" style="338"/>
    <col min="30" max="30" width="9.125" style="341"/>
    <col min="31" max="31" width="9.125" style="344"/>
    <col min="32" max="32" width="9.125" style="347"/>
    <col min="33" max="33" width="9.125" style="350"/>
    <col min="34" max="34" width="9.125" style="353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96217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490</v>
      </c>
      <c r="O1" s="300"/>
      <c r="P1" s="301"/>
      <c r="Q1" s="302">
        <f>SUM(Q3:Q91)</f>
        <v>1410</v>
      </c>
      <c r="R1" s="303">
        <f>SUM(R3:R91)</f>
        <v>1208</v>
      </c>
      <c r="S1" s="306">
        <f t="shared" ref="S1:AV1" si="1">SUM(S3:S91)</f>
        <v>0</v>
      </c>
      <c r="T1" s="315">
        <f t="shared" si="1"/>
        <v>1440</v>
      </c>
      <c r="U1" s="312">
        <f t="shared" si="1"/>
        <v>930</v>
      </c>
      <c r="V1" s="309">
        <f t="shared" si="1"/>
        <v>960</v>
      </c>
      <c r="W1" s="318">
        <f t="shared" si="1"/>
        <v>1150</v>
      </c>
      <c r="X1" s="321">
        <f t="shared" si="1"/>
        <v>0</v>
      </c>
      <c r="Y1" s="324">
        <f t="shared" si="1"/>
        <v>0</v>
      </c>
      <c r="Z1" s="327">
        <f t="shared" si="1"/>
        <v>0</v>
      </c>
      <c r="AA1" s="330">
        <f t="shared" si="1"/>
        <v>0</v>
      </c>
      <c r="AB1" s="333">
        <f t="shared" si="1"/>
        <v>0</v>
      </c>
      <c r="AC1" s="336">
        <f t="shared" si="1"/>
        <v>0</v>
      </c>
      <c r="AD1" s="339">
        <f t="shared" si="1"/>
        <v>0</v>
      </c>
      <c r="AE1" s="342">
        <f t="shared" si="1"/>
        <v>0</v>
      </c>
      <c r="AF1" s="345">
        <f t="shared" si="1"/>
        <v>0</v>
      </c>
      <c r="AG1" s="348">
        <f t="shared" si="1"/>
        <v>0</v>
      </c>
      <c r="AH1" s="351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388" t="s">
        <v>2</v>
      </c>
      <c r="F2" s="389"/>
      <c r="G2" s="50" t="s">
        <v>102</v>
      </c>
      <c r="H2" s="37" t="s">
        <v>66</v>
      </c>
      <c r="I2" s="249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5">
        <f>DATE(2016,1,10)</f>
        <v>42379</v>
      </c>
      <c r="N2" s="277">
        <f t="shared" ref="N2" si="5">M2+1</f>
        <v>42380</v>
      </c>
      <c r="O2" s="280">
        <f t="shared" ref="O2" si="6">N2+1</f>
        <v>42381</v>
      </c>
      <c r="P2" s="284">
        <f t="shared" ref="P2" si="7">O2+1</f>
        <v>42382</v>
      </c>
      <c r="Q2" s="282">
        <f t="shared" ref="Q2" si="8">P2+1</f>
        <v>42383</v>
      </c>
      <c r="R2" s="304">
        <f t="shared" ref="R2" si="9">Q2+1</f>
        <v>42384</v>
      </c>
      <c r="S2" s="307">
        <f t="shared" ref="S2" si="10">R2+1</f>
        <v>42385</v>
      </c>
      <c r="T2" s="316">
        <f t="shared" ref="T2" si="11">S2+1</f>
        <v>42386</v>
      </c>
      <c r="U2" s="313">
        <f t="shared" ref="U2" si="12">T2+1</f>
        <v>42387</v>
      </c>
      <c r="V2" s="310">
        <f t="shared" ref="V2" si="13">U2+1</f>
        <v>42388</v>
      </c>
      <c r="W2" s="319">
        <f t="shared" ref="W2" si="14">V2+1</f>
        <v>42389</v>
      </c>
      <c r="X2" s="322">
        <f t="shared" ref="X2" si="15">W2+1</f>
        <v>42390</v>
      </c>
      <c r="Y2" s="325">
        <f t="shared" ref="Y2" si="16">X2+1</f>
        <v>42391</v>
      </c>
      <c r="Z2" s="328">
        <f t="shared" ref="Z2" si="17">Y2+1</f>
        <v>42392</v>
      </c>
      <c r="AA2" s="331">
        <f t="shared" ref="AA2" si="18">Z2+1</f>
        <v>42393</v>
      </c>
      <c r="AB2" s="334">
        <f t="shared" ref="AB2" si="19">AA2+1</f>
        <v>42394</v>
      </c>
      <c r="AC2" s="337">
        <f t="shared" ref="AC2" si="20">AB2+1</f>
        <v>42395</v>
      </c>
      <c r="AD2" s="340">
        <f t="shared" ref="AD2" si="21">AC2+1</f>
        <v>42396</v>
      </c>
      <c r="AE2" s="343">
        <f t="shared" ref="AE2" si="22">AD2+1</f>
        <v>42397</v>
      </c>
      <c r="AF2" s="346">
        <f t="shared" ref="AF2" si="23">AE2+1</f>
        <v>42398</v>
      </c>
      <c r="AG2" s="349">
        <f t="shared" ref="AG2" si="24">AF2+1</f>
        <v>42399</v>
      </c>
      <c r="AH2" s="352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255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8">
        <v>140</v>
      </c>
    </row>
    <row r="4" spans="1:48" x14ac:dyDescent="0.3">
      <c r="A4" s="33">
        <f>A3+1</f>
        <v>2</v>
      </c>
      <c r="B4" s="34" t="s">
        <v>255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81">
        <v>100</v>
      </c>
      <c r="V5" s="311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479</v>
      </c>
      <c r="H9" s="36">
        <f t="shared" si="41"/>
        <v>479</v>
      </c>
      <c r="O9" s="279">
        <v>20</v>
      </c>
      <c r="P9" s="283">
        <v>10</v>
      </c>
      <c r="Q9" s="281">
        <v>180</v>
      </c>
      <c r="R9" s="305">
        <v>200</v>
      </c>
      <c r="T9" s="317">
        <v>80</v>
      </c>
      <c r="U9" s="314">
        <v>20</v>
      </c>
      <c r="V9" s="311">
        <v>20</v>
      </c>
      <c r="W9" s="320">
        <v>70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81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405</v>
      </c>
      <c r="H11" s="36">
        <f t="shared" si="41"/>
        <v>405</v>
      </c>
      <c r="I11" s="140">
        <v>60</v>
      </c>
      <c r="M11" s="276">
        <v>120</v>
      </c>
      <c r="O11" s="279">
        <v>20</v>
      </c>
      <c r="P11" s="283">
        <v>10</v>
      </c>
      <c r="Q11" s="281">
        <v>140</v>
      </c>
      <c r="W11" s="320">
        <v>150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8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8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3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3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60</v>
      </c>
      <c r="H18" s="36">
        <f t="shared" si="41"/>
        <v>1020</v>
      </c>
      <c r="J18" s="111">
        <v>60</v>
      </c>
    </row>
    <row r="19" spans="1:23" x14ac:dyDescent="0.3">
      <c r="A19" s="33">
        <f t="shared" si="43"/>
        <v>17</v>
      </c>
      <c r="B19" s="34" t="s">
        <v>426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81">
        <v>80</v>
      </c>
    </row>
    <row r="20" spans="1:23" x14ac:dyDescent="0.3">
      <c r="A20" s="33">
        <f t="shared" si="43"/>
        <v>18</v>
      </c>
      <c r="B20" s="34" t="s">
        <v>389</v>
      </c>
      <c r="C20" s="35" t="s">
        <v>7</v>
      </c>
      <c r="D20" s="35">
        <v>15</v>
      </c>
      <c r="E20" s="53">
        <v>440</v>
      </c>
      <c r="F20" s="53"/>
      <c r="G20" s="53">
        <f t="shared" si="40"/>
        <v>240</v>
      </c>
      <c r="H20" s="36">
        <f t="shared" si="41"/>
        <v>3600</v>
      </c>
      <c r="M20" s="276">
        <v>120</v>
      </c>
      <c r="P20" s="283">
        <v>60</v>
      </c>
      <c r="T20" s="317">
        <v>20</v>
      </c>
    </row>
    <row r="21" spans="1:23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30</v>
      </c>
      <c r="H21" s="36">
        <f t="shared" si="41"/>
        <v>870</v>
      </c>
      <c r="K21" s="106">
        <v>25</v>
      </c>
      <c r="V21" s="311">
        <v>10</v>
      </c>
    </row>
    <row r="22" spans="1:23" x14ac:dyDescent="0.3">
      <c r="A22" s="33">
        <f t="shared" si="43"/>
        <v>20</v>
      </c>
      <c r="B22" s="34" t="s">
        <v>369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6">
        <v>100</v>
      </c>
      <c r="U22" s="314">
        <v>110</v>
      </c>
    </row>
    <row r="23" spans="1:23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80</v>
      </c>
      <c r="H23" s="36">
        <f t="shared" si="41"/>
        <v>2000</v>
      </c>
    </row>
    <row r="24" spans="1:23" x14ac:dyDescent="0.3">
      <c r="A24" s="33">
        <f t="shared" si="43"/>
        <v>22</v>
      </c>
      <c r="B24" s="34" t="s">
        <v>477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4">
        <v>120</v>
      </c>
    </row>
    <row r="25" spans="1:23" x14ac:dyDescent="0.3">
      <c r="A25" s="33">
        <f t="shared" si="43"/>
        <v>23</v>
      </c>
      <c r="B25" s="34" t="s">
        <v>249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3" x14ac:dyDescent="0.3">
      <c r="A26" s="33">
        <f t="shared" si="43"/>
        <v>24</v>
      </c>
      <c r="B26" s="34" t="s">
        <v>368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3" x14ac:dyDescent="0.3">
      <c r="A27" s="33">
        <f t="shared" si="43"/>
        <v>25</v>
      </c>
      <c r="B27" s="34" t="s">
        <v>368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70</v>
      </c>
      <c r="H27" s="36">
        <f t="shared" si="41"/>
        <v>1505</v>
      </c>
      <c r="K27" s="106">
        <v>40</v>
      </c>
      <c r="U27" s="314">
        <v>50</v>
      </c>
    </row>
    <row r="28" spans="1:23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500</v>
      </c>
      <c r="H28" s="36">
        <f t="shared" si="41"/>
        <v>900</v>
      </c>
    </row>
    <row r="29" spans="1:23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81">
        <v>80</v>
      </c>
      <c r="W29" s="320">
        <v>100</v>
      </c>
    </row>
    <row r="30" spans="1:23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300</v>
      </c>
      <c r="H30" s="36">
        <f t="shared" si="41"/>
        <v>1860</v>
      </c>
    </row>
    <row r="31" spans="1:23" x14ac:dyDescent="0.3">
      <c r="A31" s="33">
        <f t="shared" si="43"/>
        <v>29</v>
      </c>
      <c r="B31" s="34" t="s">
        <v>296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83">
        <v>200</v>
      </c>
      <c r="W31" s="320">
        <v>300</v>
      </c>
    </row>
    <row r="32" spans="1:23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20</v>
      </c>
      <c r="F32" s="53"/>
      <c r="G32" s="53">
        <f t="shared" si="40"/>
        <v>20</v>
      </c>
      <c r="H32" s="36">
        <f t="shared" si="41"/>
        <v>144</v>
      </c>
    </row>
    <row r="33" spans="1:23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230</v>
      </c>
      <c r="H33" s="36">
        <f t="shared" si="41"/>
        <v>1702</v>
      </c>
      <c r="T33" s="317">
        <v>120</v>
      </c>
    </row>
    <row r="34" spans="1:23" x14ac:dyDescent="0.3">
      <c r="A34" s="33">
        <f t="shared" si="43"/>
        <v>32</v>
      </c>
      <c r="B34" s="34" t="s">
        <v>362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9">
        <v>120</v>
      </c>
      <c r="V34" s="311">
        <v>100</v>
      </c>
    </row>
    <row r="35" spans="1:23" x14ac:dyDescent="0.3">
      <c r="A35" s="33">
        <f t="shared" si="43"/>
        <v>33</v>
      </c>
      <c r="B35" s="34" t="s">
        <v>463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8">
        <v>50</v>
      </c>
      <c r="P35" s="283">
        <v>100</v>
      </c>
    </row>
    <row r="36" spans="1:23" x14ac:dyDescent="0.3">
      <c r="A36" s="33">
        <f t="shared" si="43"/>
        <v>34</v>
      </c>
      <c r="B36" s="34" t="s">
        <v>382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6">
        <v>40</v>
      </c>
      <c r="O36" s="279">
        <v>20</v>
      </c>
      <c r="Q36" s="281">
        <v>100</v>
      </c>
      <c r="R36" s="305">
        <v>60</v>
      </c>
    </row>
    <row r="37" spans="1:23" x14ac:dyDescent="0.3">
      <c r="A37" s="33">
        <f t="shared" si="43"/>
        <v>35</v>
      </c>
      <c r="B37" s="34" t="s">
        <v>278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3" x14ac:dyDescent="0.3">
      <c r="A38" s="33">
        <f t="shared" si="43"/>
        <v>36</v>
      </c>
      <c r="B38" s="34" t="s">
        <v>279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3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3" x14ac:dyDescent="0.3">
      <c r="A40" s="33">
        <f t="shared" si="43"/>
        <v>38</v>
      </c>
      <c r="B40" s="34" t="s">
        <v>257</v>
      </c>
      <c r="C40" s="35" t="s">
        <v>7</v>
      </c>
      <c r="D40" s="35">
        <v>32</v>
      </c>
      <c r="E40" s="53">
        <v>75</v>
      </c>
      <c r="F40" s="53"/>
      <c r="G40" s="53">
        <f t="shared" si="44"/>
        <v>65</v>
      </c>
      <c r="H40" s="36">
        <f t="shared" si="41"/>
        <v>2080</v>
      </c>
      <c r="N40" s="278">
        <v>10</v>
      </c>
    </row>
    <row r="41" spans="1:23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9">
        <v>40</v>
      </c>
    </row>
    <row r="42" spans="1:23" x14ac:dyDescent="0.3">
      <c r="A42" s="33">
        <f t="shared" si="43"/>
        <v>40</v>
      </c>
      <c r="B42" s="34" t="s">
        <v>256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3" x14ac:dyDescent="0.3">
      <c r="A43" s="33">
        <f t="shared" si="43"/>
        <v>41</v>
      </c>
      <c r="B43" s="34" t="s">
        <v>259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8">
        <v>10</v>
      </c>
      <c r="O43" s="279">
        <v>20</v>
      </c>
      <c r="V43" s="311">
        <v>10</v>
      </c>
    </row>
    <row r="44" spans="1:23" x14ac:dyDescent="0.3">
      <c r="A44" s="33">
        <f t="shared" si="43"/>
        <v>42</v>
      </c>
      <c r="B44" s="34" t="s">
        <v>259</v>
      </c>
      <c r="C44" s="35" t="s">
        <v>7</v>
      </c>
      <c r="D44" s="35">
        <v>17</v>
      </c>
      <c r="E44" s="53">
        <v>428</v>
      </c>
      <c r="F44" s="53"/>
      <c r="G44" s="53">
        <f t="shared" si="44"/>
        <v>60</v>
      </c>
      <c r="H44" s="36">
        <f t="shared" si="45"/>
        <v>1020</v>
      </c>
      <c r="K44" s="106">
        <v>10</v>
      </c>
      <c r="M44" s="276">
        <v>60</v>
      </c>
      <c r="P44" s="283">
        <v>10</v>
      </c>
      <c r="Q44" s="281">
        <v>10</v>
      </c>
      <c r="R44" s="305">
        <v>18</v>
      </c>
      <c r="U44" s="314">
        <v>120</v>
      </c>
      <c r="V44" s="311">
        <v>130</v>
      </c>
      <c r="W44" s="320">
        <v>10</v>
      </c>
    </row>
    <row r="45" spans="1:23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3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3" x14ac:dyDescent="0.3">
      <c r="A47" s="33">
        <f t="shared" si="43"/>
        <v>45</v>
      </c>
      <c r="B47" s="34" t="s">
        <v>280</v>
      </c>
      <c r="C47" s="35" t="s">
        <v>7</v>
      </c>
      <c r="D47" s="35">
        <v>7</v>
      </c>
      <c r="E47" s="53">
        <v>1182</v>
      </c>
      <c r="F47" s="53"/>
      <c r="G47" s="53">
        <f t="shared" si="44"/>
        <v>512</v>
      </c>
      <c r="H47" s="36">
        <f t="shared" si="45"/>
        <v>3584</v>
      </c>
      <c r="I47" s="140">
        <v>100</v>
      </c>
      <c r="N47" s="278">
        <v>100</v>
      </c>
      <c r="O47" s="279">
        <v>20</v>
      </c>
      <c r="P47" s="283">
        <v>10</v>
      </c>
      <c r="Q47" s="281">
        <v>180</v>
      </c>
      <c r="R47" s="305">
        <v>100</v>
      </c>
      <c r="T47" s="317">
        <v>80</v>
      </c>
      <c r="U47" s="314">
        <v>20</v>
      </c>
      <c r="V47" s="311">
        <v>10</v>
      </c>
      <c r="W47" s="320">
        <v>50</v>
      </c>
    </row>
    <row r="48" spans="1:23" x14ac:dyDescent="0.3">
      <c r="A48" s="33">
        <f t="shared" si="43"/>
        <v>46</v>
      </c>
      <c r="B48" s="34" t="s">
        <v>481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5">
        <v>100</v>
      </c>
      <c r="W48" s="320">
        <v>20</v>
      </c>
    </row>
    <row r="49" spans="1:23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3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3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81">
        <v>100</v>
      </c>
      <c r="V51" s="311">
        <v>10</v>
      </c>
    </row>
    <row r="52" spans="1:23" x14ac:dyDescent="0.3">
      <c r="A52" s="33">
        <f t="shared" si="43"/>
        <v>50</v>
      </c>
      <c r="B52" s="34" t="s">
        <v>480</v>
      </c>
      <c r="C52" s="35" t="s">
        <v>4</v>
      </c>
      <c r="D52" s="35">
        <v>4.5</v>
      </c>
      <c r="E52" s="53">
        <v>100</v>
      </c>
      <c r="F52" s="53"/>
      <c r="G52" s="53">
        <f t="shared" si="44"/>
        <v>100</v>
      </c>
      <c r="H52" s="36">
        <f t="shared" si="45"/>
        <v>450</v>
      </c>
    </row>
    <row r="53" spans="1:23" x14ac:dyDescent="0.3">
      <c r="A53" s="33">
        <f t="shared" si="43"/>
        <v>51</v>
      </c>
      <c r="B53" s="34" t="s">
        <v>480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11">
        <v>100</v>
      </c>
    </row>
    <row r="54" spans="1:23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1120</v>
      </c>
      <c r="F54" s="53"/>
      <c r="G54" s="53">
        <f t="shared" si="44"/>
        <v>900</v>
      </c>
      <c r="H54" s="36">
        <f t="shared" si="45"/>
        <v>3150</v>
      </c>
      <c r="J54" s="111">
        <v>100</v>
      </c>
      <c r="R54" s="305">
        <v>100</v>
      </c>
      <c r="T54" s="317">
        <v>20</v>
      </c>
    </row>
    <row r="55" spans="1:23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6">
        <v>100</v>
      </c>
      <c r="U55" s="314">
        <v>100</v>
      </c>
    </row>
    <row r="56" spans="1:23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1400</v>
      </c>
      <c r="H56" s="36">
        <f t="shared" si="45"/>
        <v>5600</v>
      </c>
      <c r="J56" s="111">
        <v>100</v>
      </c>
      <c r="K56" s="106">
        <v>160</v>
      </c>
      <c r="L56" s="108">
        <v>300</v>
      </c>
      <c r="M56" s="276">
        <v>150</v>
      </c>
      <c r="O56" s="279">
        <v>50</v>
      </c>
      <c r="P56" s="283">
        <v>40</v>
      </c>
      <c r="R56" s="305">
        <v>300</v>
      </c>
      <c r="T56" s="317">
        <v>320</v>
      </c>
      <c r="U56" s="314">
        <v>180</v>
      </c>
      <c r="V56" s="311">
        <v>300</v>
      </c>
    </row>
    <row r="57" spans="1:23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3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3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375</v>
      </c>
      <c r="H59" s="36">
        <f t="shared" si="45"/>
        <v>2625</v>
      </c>
      <c r="O59" s="279">
        <v>20</v>
      </c>
      <c r="P59" s="283">
        <v>10</v>
      </c>
      <c r="Q59" s="281">
        <v>40</v>
      </c>
      <c r="W59" s="320">
        <v>30</v>
      </c>
    </row>
    <row r="60" spans="1:23" x14ac:dyDescent="0.3">
      <c r="A60" s="33">
        <f t="shared" si="43"/>
        <v>58</v>
      </c>
      <c r="B60" s="34" t="s">
        <v>329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81">
        <v>100</v>
      </c>
    </row>
    <row r="61" spans="1:23" x14ac:dyDescent="0.3">
      <c r="A61" s="33">
        <f t="shared" si="43"/>
        <v>59</v>
      </c>
      <c r="B61" s="34" t="s">
        <v>462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3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3" x14ac:dyDescent="0.3">
      <c r="A63" s="33">
        <f t="shared" si="43"/>
        <v>61</v>
      </c>
      <c r="B63" s="34" t="s">
        <v>248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6">
        <v>120</v>
      </c>
      <c r="W63" s="320">
        <v>120</v>
      </c>
    </row>
    <row r="64" spans="1:23" x14ac:dyDescent="0.3">
      <c r="A64" s="33">
        <f t="shared" si="43"/>
        <v>62</v>
      </c>
      <c r="B64" s="34" t="s">
        <v>325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11">
        <v>90</v>
      </c>
    </row>
    <row r="65" spans="1:23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120</v>
      </c>
      <c r="H65" s="36">
        <f t="shared" si="45"/>
        <v>732</v>
      </c>
    </row>
    <row r="66" spans="1:23" x14ac:dyDescent="0.3">
      <c r="A66" s="33">
        <f t="shared" si="43"/>
        <v>64</v>
      </c>
      <c r="B66" s="34" t="s">
        <v>478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4">
        <v>80</v>
      </c>
    </row>
    <row r="67" spans="1:23" x14ac:dyDescent="0.3">
      <c r="A67" s="33">
        <f t="shared" si="43"/>
        <v>65</v>
      </c>
      <c r="B67" s="34" t="s">
        <v>290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3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3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3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3" x14ac:dyDescent="0.3">
      <c r="A71" s="33">
        <f t="shared" si="43"/>
        <v>69</v>
      </c>
      <c r="B71" s="34" t="s">
        <v>269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6">
        <v>60</v>
      </c>
      <c r="T71" s="317">
        <v>20</v>
      </c>
      <c r="W71" s="320">
        <v>100</v>
      </c>
    </row>
    <row r="72" spans="1:23" x14ac:dyDescent="0.3">
      <c r="A72" s="33">
        <f t="shared" si="43"/>
        <v>70</v>
      </c>
      <c r="B72" s="34" t="s">
        <v>269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6">
        <v>100</v>
      </c>
    </row>
    <row r="73" spans="1:23" x14ac:dyDescent="0.3">
      <c r="A73" s="33">
        <f t="shared" si="43"/>
        <v>71</v>
      </c>
      <c r="B73" s="34" t="s">
        <v>267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3" x14ac:dyDescent="0.3">
      <c r="A74" s="33">
        <f t="shared" si="43"/>
        <v>72</v>
      </c>
      <c r="B74" s="34" t="s">
        <v>385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4">
        <v>130</v>
      </c>
    </row>
    <row r="75" spans="1:23" x14ac:dyDescent="0.3">
      <c r="A75" s="33">
        <f t="shared" si="43"/>
        <v>73</v>
      </c>
      <c r="B75" s="34" t="s">
        <v>339</v>
      </c>
      <c r="C75" s="35" t="s">
        <v>7</v>
      </c>
      <c r="D75" s="35">
        <v>18</v>
      </c>
      <c r="E75" s="53">
        <v>165</v>
      </c>
      <c r="F75" s="53"/>
      <c r="G75" s="53">
        <f t="shared" si="46"/>
        <v>5</v>
      </c>
      <c r="H75" s="36">
        <f t="shared" si="45"/>
        <v>90</v>
      </c>
      <c r="M75" s="276">
        <v>160</v>
      </c>
    </row>
    <row r="76" spans="1:23" x14ac:dyDescent="0.3">
      <c r="A76" s="33">
        <f t="shared" si="43"/>
        <v>74</v>
      </c>
      <c r="B76" s="34" t="s">
        <v>464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81">
        <v>200</v>
      </c>
      <c r="R76" s="305">
        <v>200</v>
      </c>
    </row>
    <row r="77" spans="1:23" x14ac:dyDescent="0.3">
      <c r="A77" s="33">
        <f t="shared" si="43"/>
        <v>75</v>
      </c>
      <c r="B77" s="34" t="s">
        <v>482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300</v>
      </c>
      <c r="H77" s="36">
        <f t="shared" si="45"/>
        <v>3450</v>
      </c>
      <c r="T77" s="317">
        <v>300</v>
      </c>
    </row>
    <row r="78" spans="1:23" x14ac:dyDescent="0.3">
      <c r="A78" s="33">
        <f t="shared" si="43"/>
        <v>76</v>
      </c>
      <c r="B78" s="34" t="s">
        <v>483</v>
      </c>
      <c r="C78" s="35" t="s">
        <v>7</v>
      </c>
      <c r="D78" s="35">
        <v>9.5</v>
      </c>
      <c r="E78" s="53">
        <v>300</v>
      </c>
      <c r="F78" s="53"/>
      <c r="G78" s="53">
        <f t="shared" si="46"/>
        <v>100</v>
      </c>
      <c r="H78" s="36">
        <f t="shared" si="45"/>
        <v>950</v>
      </c>
      <c r="T78" s="317">
        <v>200</v>
      </c>
    </row>
    <row r="79" spans="1:23" x14ac:dyDescent="0.3">
      <c r="A79" s="33">
        <f t="shared" si="43"/>
        <v>77</v>
      </c>
      <c r="B79" s="34" t="s">
        <v>312</v>
      </c>
      <c r="C79" s="35" t="s">
        <v>7</v>
      </c>
      <c r="D79" s="35">
        <v>28</v>
      </c>
      <c r="E79" s="53">
        <v>20</v>
      </c>
      <c r="F79" s="53"/>
      <c r="G79" s="53">
        <f t="shared" si="46"/>
        <v>20</v>
      </c>
      <c r="H79" s="36">
        <f t="shared" si="45"/>
        <v>560</v>
      </c>
    </row>
    <row r="80" spans="1:23" x14ac:dyDescent="0.3">
      <c r="A80" s="33">
        <f t="shared" si="43"/>
        <v>78</v>
      </c>
      <c r="B80" s="34" t="s">
        <v>320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7">
        <v>30</v>
      </c>
    </row>
    <row r="81" spans="1:23" x14ac:dyDescent="0.3">
      <c r="A81" s="33">
        <f t="shared" ref="A81:A89" si="47">A80+1</f>
        <v>79</v>
      </c>
      <c r="B81" s="34" t="s">
        <v>294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9">
        <v>130</v>
      </c>
    </row>
    <row r="82" spans="1:23" x14ac:dyDescent="0.3">
      <c r="A82" s="33">
        <f t="shared" si="47"/>
        <v>80</v>
      </c>
      <c r="B82" s="34" t="s">
        <v>361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7">
        <v>180</v>
      </c>
    </row>
    <row r="83" spans="1:23" x14ac:dyDescent="0.3">
      <c r="A83" s="33">
        <f t="shared" si="47"/>
        <v>81</v>
      </c>
      <c r="B83" s="34" t="s">
        <v>360</v>
      </c>
      <c r="C83" s="35" t="s">
        <v>7</v>
      </c>
      <c r="D83" s="35">
        <v>32</v>
      </c>
      <c r="E83" s="53">
        <v>112</v>
      </c>
      <c r="F83" s="53"/>
      <c r="G83" s="53">
        <f t="shared" si="46"/>
        <v>52</v>
      </c>
      <c r="H83" s="36">
        <f t="shared" si="48"/>
        <v>1664</v>
      </c>
      <c r="T83" s="317">
        <v>20</v>
      </c>
      <c r="W83" s="320">
        <v>40</v>
      </c>
    </row>
    <row r="84" spans="1:23" x14ac:dyDescent="0.3">
      <c r="A84" s="33">
        <f t="shared" si="47"/>
        <v>82</v>
      </c>
      <c r="B84" s="34" t="s">
        <v>427</v>
      </c>
      <c r="C84" s="35" t="s">
        <v>7</v>
      </c>
      <c r="D84" s="35">
        <v>39</v>
      </c>
      <c r="E84" s="53">
        <v>130</v>
      </c>
      <c r="F84" s="53"/>
      <c r="G84" s="53">
        <f t="shared" si="46"/>
        <v>20</v>
      </c>
      <c r="H84" s="36">
        <f t="shared" si="48"/>
        <v>780</v>
      </c>
      <c r="I84" s="140">
        <v>80</v>
      </c>
      <c r="V84" s="311">
        <v>30</v>
      </c>
    </row>
    <row r="85" spans="1:23" x14ac:dyDescent="0.3">
      <c r="A85" s="33">
        <f t="shared" si="47"/>
        <v>83</v>
      </c>
      <c r="B85" s="34" t="s">
        <v>268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7">
        <v>30</v>
      </c>
      <c r="W85" s="320">
        <v>160</v>
      </c>
    </row>
    <row r="86" spans="1:23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10</v>
      </c>
      <c r="F86" s="53"/>
      <c r="G86" s="53">
        <f t="shared" si="46"/>
        <v>10</v>
      </c>
      <c r="H86" s="36">
        <f t="shared" si="48"/>
        <v>250</v>
      </c>
    </row>
    <row r="87" spans="1:23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160</v>
      </c>
      <c r="H87" s="36">
        <f t="shared" si="48"/>
        <v>1184</v>
      </c>
      <c r="R87" s="305">
        <v>130</v>
      </c>
      <c r="T87" s="317">
        <v>20</v>
      </c>
    </row>
    <row r="88" spans="1:23" x14ac:dyDescent="0.3">
      <c r="A88" s="33">
        <f t="shared" si="47"/>
        <v>86</v>
      </c>
      <c r="B88" s="34" t="s">
        <v>284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9">
        <v>30</v>
      </c>
    </row>
    <row r="89" spans="1:23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63</v>
      </c>
      <c r="H89" s="36">
        <f t="shared" si="48"/>
        <v>1575</v>
      </c>
    </row>
    <row r="90" spans="1:23" x14ac:dyDescent="0.3">
      <c r="E90" s="53"/>
      <c r="F90" s="53"/>
      <c r="G90" s="53"/>
    </row>
    <row r="91" spans="1:23" x14ac:dyDescent="0.3">
      <c r="E91" s="53"/>
      <c r="F91" s="53"/>
      <c r="G91" s="53"/>
    </row>
    <row r="92" spans="1:23" x14ac:dyDescent="0.3">
      <c r="E92" s="53"/>
      <c r="F92" s="53"/>
      <c r="G92" s="53"/>
    </row>
    <row r="93" spans="1:23" x14ac:dyDescent="0.3">
      <c r="E93" s="53"/>
      <c r="F93" s="53"/>
      <c r="G93" s="53"/>
    </row>
    <row r="94" spans="1:23" x14ac:dyDescent="0.3">
      <c r="E94" s="53"/>
      <c r="F94" s="53"/>
      <c r="G94" s="53"/>
    </row>
    <row r="95" spans="1:23" x14ac:dyDescent="0.3">
      <c r="E95" s="53"/>
      <c r="F95" s="53"/>
      <c r="G95" s="53"/>
    </row>
    <row r="96" spans="1:23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W39" activePane="bottomRight" state="frozen"/>
      <selection pane="topRight" activeCell="I1" sqref="I1"/>
      <selection pane="bottomLeft" activeCell="A3" sqref="A3"/>
      <selection pane="bottomRight" activeCell="X50" sqref="X50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6" customWidth="1"/>
    <col min="15" max="15" width="11.875" style="278" customWidth="1"/>
    <col min="16" max="16" width="11.875" style="279" customWidth="1"/>
    <col min="17" max="17" width="11.875" style="283" customWidth="1"/>
    <col min="18" max="18" width="11.875" style="281" customWidth="1"/>
    <col min="19" max="19" width="11.875" style="305" customWidth="1"/>
    <col min="20" max="20" width="11.875" style="308" customWidth="1"/>
    <col min="21" max="21" width="11.875" style="317" customWidth="1"/>
    <col min="22" max="22" width="11.875" style="314" customWidth="1"/>
    <col min="23" max="23" width="11.875" style="311" customWidth="1"/>
    <col min="24" max="24" width="11.875" style="320" customWidth="1"/>
    <col min="25" max="25" width="11.875" style="323" customWidth="1"/>
    <col min="26" max="26" width="11.875" style="326" customWidth="1"/>
    <col min="27" max="27" width="9.125" style="329"/>
    <col min="28" max="28" width="9.125" style="332"/>
    <col min="29" max="29" width="9.125" style="335"/>
    <col min="30" max="30" width="9.125" style="338"/>
    <col min="31" max="31" width="9.125" style="341"/>
    <col min="32" max="32" width="9.125" style="344"/>
    <col min="33" max="33" width="9.125" style="347"/>
    <col min="34" max="34" width="9.125" style="350"/>
    <col min="35" max="35" width="9.125" style="353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59931.5</v>
      </c>
      <c r="J1" s="288">
        <f t="shared" ref="J1:AM1" si="0">SUM(J3:J82)</f>
        <v>760</v>
      </c>
      <c r="K1" s="289">
        <f t="shared" si="0"/>
        <v>460</v>
      </c>
      <c r="L1" s="290">
        <f t="shared" si="0"/>
        <v>435</v>
      </c>
      <c r="M1" s="291">
        <f t="shared" si="0"/>
        <v>300</v>
      </c>
      <c r="N1" s="292">
        <f t="shared" si="0"/>
        <v>1310</v>
      </c>
      <c r="O1" s="293">
        <f t="shared" si="0"/>
        <v>510</v>
      </c>
      <c r="P1" s="294">
        <f t="shared" si="0"/>
        <v>450</v>
      </c>
      <c r="Q1" s="298">
        <f t="shared" si="0"/>
        <v>460</v>
      </c>
      <c r="R1" s="296">
        <f t="shared" si="0"/>
        <v>1090</v>
      </c>
      <c r="S1" s="354">
        <f t="shared" si="0"/>
        <v>1010</v>
      </c>
      <c r="T1" s="358">
        <f t="shared" si="0"/>
        <v>0</v>
      </c>
      <c r="U1" s="356">
        <f t="shared" si="0"/>
        <v>1480</v>
      </c>
      <c r="V1" s="362">
        <f t="shared" si="0"/>
        <v>850</v>
      </c>
      <c r="W1" s="360">
        <f t="shared" si="0"/>
        <v>1040</v>
      </c>
      <c r="X1" s="364">
        <f t="shared" si="0"/>
        <v>930</v>
      </c>
      <c r="Y1" s="366">
        <f t="shared" si="0"/>
        <v>0</v>
      </c>
      <c r="Z1" s="368">
        <f t="shared" si="0"/>
        <v>0</v>
      </c>
      <c r="AA1" s="382">
        <f t="shared" si="0"/>
        <v>0</v>
      </c>
      <c r="AB1" s="380">
        <f t="shared" si="0"/>
        <v>0</v>
      </c>
      <c r="AC1" s="378">
        <f t="shared" si="0"/>
        <v>0</v>
      </c>
      <c r="AD1" s="376">
        <f t="shared" si="0"/>
        <v>0</v>
      </c>
      <c r="AE1" s="374">
        <f t="shared" si="0"/>
        <v>0</v>
      </c>
      <c r="AF1" s="372">
        <f t="shared" si="0"/>
        <v>0</v>
      </c>
      <c r="AG1" s="370">
        <f t="shared" si="0"/>
        <v>0</v>
      </c>
      <c r="AH1" s="384">
        <f t="shared" si="0"/>
        <v>0</v>
      </c>
      <c r="AI1" s="386">
        <f t="shared" si="0"/>
        <v>0</v>
      </c>
      <c r="AJ1" s="295">
        <f t="shared" si="0"/>
        <v>0</v>
      </c>
      <c r="AK1" s="295">
        <f t="shared" si="0"/>
        <v>0</v>
      </c>
      <c r="AL1" s="295">
        <f t="shared" si="0"/>
        <v>0</v>
      </c>
      <c r="AM1" s="295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390" t="s">
        <v>2</v>
      </c>
      <c r="F2" s="391"/>
      <c r="G2" s="392"/>
      <c r="H2" s="163" t="s">
        <v>102</v>
      </c>
      <c r="I2" s="162" t="s">
        <v>66</v>
      </c>
      <c r="J2" s="270">
        <f>DATE(2016,1,3)</f>
        <v>42372</v>
      </c>
      <c r="K2" s="271">
        <f t="shared" ref="K2" si="1">J2+1</f>
        <v>42373</v>
      </c>
      <c r="L2" s="272">
        <f t="shared" ref="L2" si="2">K2+1</f>
        <v>42374</v>
      </c>
      <c r="M2" s="273">
        <f t="shared" ref="M2" si="3">L2+1</f>
        <v>42375</v>
      </c>
      <c r="N2" s="285">
        <f>DATE(2016,1,10)</f>
        <v>42379</v>
      </c>
      <c r="O2" s="286">
        <f t="shared" ref="O2" si="4">N2+1</f>
        <v>42380</v>
      </c>
      <c r="P2" s="287">
        <f t="shared" ref="P2" si="5">O2+1</f>
        <v>42381</v>
      </c>
      <c r="Q2" s="299">
        <f t="shared" ref="Q2" si="6">P2+1</f>
        <v>42382</v>
      </c>
      <c r="R2" s="297">
        <f t="shared" ref="R2" si="7">Q2+1</f>
        <v>42383</v>
      </c>
      <c r="S2" s="355">
        <f t="shared" ref="S2" si="8">R2+1</f>
        <v>42384</v>
      </c>
      <c r="T2" s="359">
        <f t="shared" ref="T2" si="9">S2+1</f>
        <v>42385</v>
      </c>
      <c r="U2" s="357">
        <f t="shared" ref="U2" si="10">T2+1</f>
        <v>42386</v>
      </c>
      <c r="V2" s="363">
        <f t="shared" ref="V2" si="11">U2+1</f>
        <v>42387</v>
      </c>
      <c r="W2" s="361">
        <f t="shared" ref="W2" si="12">V2+1</f>
        <v>42388</v>
      </c>
      <c r="X2" s="365">
        <f t="shared" ref="X2" si="13">W2+1</f>
        <v>42389</v>
      </c>
      <c r="Y2" s="367">
        <f t="shared" ref="Y2" si="14">X2+1</f>
        <v>42390</v>
      </c>
      <c r="Z2" s="369">
        <f t="shared" ref="Z2" si="15">Y2+1</f>
        <v>42391</v>
      </c>
      <c r="AA2" s="383">
        <f t="shared" ref="AA2" si="16">Z2+1</f>
        <v>42392</v>
      </c>
      <c r="AB2" s="381">
        <f t="shared" ref="AB2" si="17">AA2+1</f>
        <v>42393</v>
      </c>
      <c r="AC2" s="379">
        <f t="shared" ref="AC2" si="18">AB2+1</f>
        <v>42394</v>
      </c>
      <c r="AD2" s="377">
        <f t="shared" ref="AD2" si="19">AC2+1</f>
        <v>42395</v>
      </c>
      <c r="AE2" s="375">
        <f t="shared" ref="AE2" si="20">AD2+1</f>
        <v>42396</v>
      </c>
      <c r="AF2" s="373">
        <f t="shared" ref="AF2" si="21">AE2+1</f>
        <v>42397</v>
      </c>
      <c r="AG2" s="371">
        <f t="shared" ref="AG2" si="22">AF2+1</f>
        <v>42398</v>
      </c>
      <c r="AH2" s="385">
        <f t="shared" ref="AH2" si="23">AG2+1</f>
        <v>42399</v>
      </c>
      <c r="AI2" s="387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60</v>
      </c>
      <c r="I3" s="36">
        <f t="shared" ref="I3:I36" si="30">D3*H3</f>
        <v>480</v>
      </c>
    </row>
    <row r="4" spans="1:39" x14ac:dyDescent="0.3">
      <c r="A4" s="36">
        <f t="shared" ref="A4:A37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37</v>
      </c>
      <c r="H6" s="53">
        <f t="shared" si="29"/>
        <v>37</v>
      </c>
      <c r="I6" s="36">
        <f t="shared" si="30"/>
        <v>444</v>
      </c>
    </row>
    <row r="7" spans="1:39" x14ac:dyDescent="0.3">
      <c r="A7" s="36">
        <f t="shared" si="31"/>
        <v>5</v>
      </c>
      <c r="B7" s="34" t="s">
        <v>14</v>
      </c>
      <c r="C7" s="35" t="s">
        <v>6</v>
      </c>
      <c r="D7" s="8">
        <v>3.5</v>
      </c>
      <c r="E7" s="53">
        <v>240</v>
      </c>
      <c r="H7" s="53">
        <f t="shared" si="29"/>
        <v>60</v>
      </c>
      <c r="I7" s="36">
        <f t="shared" si="30"/>
        <v>210</v>
      </c>
      <c r="R7" s="281">
        <v>80</v>
      </c>
      <c r="X7" s="320">
        <v>100</v>
      </c>
    </row>
    <row r="8" spans="1:39" x14ac:dyDescent="0.3">
      <c r="A8" s="36">
        <f t="shared" si="31"/>
        <v>6</v>
      </c>
      <c r="B8" s="34" t="s">
        <v>14</v>
      </c>
      <c r="C8" s="35" t="s">
        <v>4</v>
      </c>
      <c r="D8" s="8">
        <v>2.1</v>
      </c>
      <c r="E8" s="53">
        <v>260</v>
      </c>
      <c r="H8" s="53">
        <f t="shared" si="29"/>
        <v>160</v>
      </c>
      <c r="I8" s="36">
        <f t="shared" si="30"/>
        <v>336</v>
      </c>
      <c r="V8" s="314">
        <v>100</v>
      </c>
    </row>
    <row r="9" spans="1:39" x14ac:dyDescent="0.3">
      <c r="A9" s="36">
        <f t="shared" si="31"/>
        <v>7</v>
      </c>
      <c r="B9" s="34" t="s">
        <v>367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7">
        <v>40</v>
      </c>
    </row>
    <row r="10" spans="1:39" x14ac:dyDescent="0.3">
      <c r="A10" s="36">
        <f t="shared" si="31"/>
        <v>8</v>
      </c>
      <c r="B10" s="34" t="s">
        <v>367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373</v>
      </c>
      <c r="C13" s="35" t="s">
        <v>7</v>
      </c>
      <c r="D13" s="35">
        <v>8.5</v>
      </c>
      <c r="E13" s="53">
        <v>1010</v>
      </c>
      <c r="H13" s="53">
        <f t="shared" si="29"/>
        <v>10</v>
      </c>
      <c r="I13" s="36">
        <f t="shared" si="30"/>
        <v>85</v>
      </c>
      <c r="J13" s="140">
        <v>100</v>
      </c>
      <c r="L13" s="106">
        <v>180</v>
      </c>
      <c r="N13" s="276">
        <v>320</v>
      </c>
      <c r="P13" s="279">
        <v>90</v>
      </c>
      <c r="R13" s="281">
        <v>100</v>
      </c>
      <c r="U13" s="317">
        <v>100</v>
      </c>
      <c r="V13" s="314">
        <v>110</v>
      </c>
    </row>
    <row r="14" spans="1:39" x14ac:dyDescent="0.3">
      <c r="A14" s="36">
        <f t="shared" si="31"/>
        <v>12</v>
      </c>
      <c r="B14" s="34" t="s">
        <v>479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8">
        <v>100</v>
      </c>
      <c r="V14" s="314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4</v>
      </c>
      <c r="D15" s="35">
        <v>6</v>
      </c>
      <c r="E15" s="53">
        <v>100</v>
      </c>
      <c r="H15" s="53">
        <f t="shared" si="29"/>
        <v>100</v>
      </c>
      <c r="I15" s="36">
        <f t="shared" si="30"/>
        <v>600</v>
      </c>
    </row>
    <row r="16" spans="1:39" x14ac:dyDescent="0.3">
      <c r="A16" s="36">
        <f t="shared" si="31"/>
        <v>14</v>
      </c>
      <c r="B16" s="34" t="s">
        <v>43</v>
      </c>
      <c r="C16" s="35" t="s">
        <v>7</v>
      </c>
      <c r="D16" s="35">
        <v>9</v>
      </c>
      <c r="E16" s="53">
        <v>200</v>
      </c>
      <c r="H16" s="53">
        <f t="shared" si="29"/>
        <v>0</v>
      </c>
      <c r="I16" s="36">
        <f t="shared" si="30"/>
        <v>0</v>
      </c>
      <c r="N16" s="276">
        <v>100</v>
      </c>
      <c r="S16" s="305">
        <v>100</v>
      </c>
    </row>
    <row r="17" spans="1:24" x14ac:dyDescent="0.3">
      <c r="A17" s="36">
        <f t="shared" si="31"/>
        <v>15</v>
      </c>
      <c r="B17" s="34" t="s">
        <v>201</v>
      </c>
      <c r="C17" s="35" t="s">
        <v>6</v>
      </c>
      <c r="D17" s="35">
        <v>9</v>
      </c>
      <c r="E17" s="53">
        <v>130</v>
      </c>
      <c r="H17" s="53">
        <f t="shared" si="29"/>
        <v>40</v>
      </c>
      <c r="I17" s="36">
        <f t="shared" si="30"/>
        <v>360</v>
      </c>
      <c r="L17" s="106">
        <v>40</v>
      </c>
      <c r="V17" s="314">
        <v>50</v>
      </c>
    </row>
    <row r="18" spans="1:24" x14ac:dyDescent="0.3">
      <c r="A18" s="36">
        <f t="shared" si="31"/>
        <v>16</v>
      </c>
      <c r="B18" s="34" t="s">
        <v>122</v>
      </c>
      <c r="C18" s="35" t="s">
        <v>6</v>
      </c>
      <c r="D18" s="35">
        <v>11</v>
      </c>
      <c r="E18" s="53">
        <v>20</v>
      </c>
      <c r="H18" s="53">
        <f t="shared" si="29"/>
        <v>20</v>
      </c>
      <c r="I18" s="36">
        <f t="shared" si="30"/>
        <v>220</v>
      </c>
    </row>
    <row r="19" spans="1:24" x14ac:dyDescent="0.3">
      <c r="A19" s="36">
        <f t="shared" si="31"/>
        <v>17</v>
      </c>
      <c r="B19" s="34" t="s">
        <v>201</v>
      </c>
      <c r="C19" s="35" t="s">
        <v>7</v>
      </c>
      <c r="D19" s="35">
        <v>9.5</v>
      </c>
      <c r="E19" s="53">
        <v>210</v>
      </c>
      <c r="H19" s="53">
        <f t="shared" si="29"/>
        <v>10</v>
      </c>
      <c r="I19" s="36">
        <f t="shared" si="30"/>
        <v>95</v>
      </c>
      <c r="N19" s="276">
        <v>100</v>
      </c>
      <c r="V19" s="314">
        <v>100</v>
      </c>
    </row>
    <row r="20" spans="1:24" x14ac:dyDescent="0.3">
      <c r="A20" s="36">
        <f t="shared" si="31"/>
        <v>18</v>
      </c>
      <c r="B20" s="34" t="s">
        <v>146</v>
      </c>
      <c r="C20" s="35" t="s">
        <v>46</v>
      </c>
      <c r="D20" s="35">
        <v>5</v>
      </c>
      <c r="E20" s="53">
        <v>80</v>
      </c>
      <c r="H20" s="53">
        <f t="shared" si="29"/>
        <v>80</v>
      </c>
      <c r="I20" s="36">
        <f t="shared" si="30"/>
        <v>400</v>
      </c>
    </row>
    <row r="21" spans="1:24" x14ac:dyDescent="0.3">
      <c r="A21" s="36">
        <f t="shared" si="31"/>
        <v>19</v>
      </c>
      <c r="B21" s="34" t="s">
        <v>146</v>
      </c>
      <c r="C21" s="35" t="s">
        <v>5</v>
      </c>
      <c r="D21" s="35">
        <v>7</v>
      </c>
      <c r="E21" s="53">
        <v>305</v>
      </c>
      <c r="H21" s="53">
        <f t="shared" si="29"/>
        <v>5</v>
      </c>
      <c r="I21" s="36">
        <f t="shared" si="30"/>
        <v>35</v>
      </c>
      <c r="K21" s="111">
        <v>100</v>
      </c>
      <c r="N21" s="276">
        <v>60</v>
      </c>
      <c r="U21" s="317">
        <v>40</v>
      </c>
      <c r="X21" s="320">
        <v>100</v>
      </c>
    </row>
    <row r="22" spans="1:24" x14ac:dyDescent="0.3">
      <c r="A22" s="36">
        <f t="shared" si="31"/>
        <v>20</v>
      </c>
      <c r="B22" s="34" t="s">
        <v>198</v>
      </c>
      <c r="C22" s="35" t="s">
        <v>7</v>
      </c>
      <c r="D22" s="35">
        <v>8.5</v>
      </c>
      <c r="E22" s="53">
        <v>530</v>
      </c>
      <c r="H22" s="53">
        <f t="shared" si="29"/>
        <v>50</v>
      </c>
      <c r="I22" s="36">
        <f t="shared" si="30"/>
        <v>425</v>
      </c>
      <c r="K22" s="111">
        <v>100</v>
      </c>
      <c r="L22" s="106">
        <v>20</v>
      </c>
      <c r="N22" s="276">
        <v>100</v>
      </c>
      <c r="S22" s="305">
        <v>100</v>
      </c>
      <c r="U22" s="317">
        <v>20</v>
      </c>
      <c r="V22" s="314">
        <v>140</v>
      </c>
    </row>
    <row r="23" spans="1:24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4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300</v>
      </c>
      <c r="I24" s="36">
        <f t="shared" si="30"/>
        <v>2700</v>
      </c>
      <c r="M24" s="108">
        <v>100</v>
      </c>
    </row>
    <row r="25" spans="1:24" x14ac:dyDescent="0.3">
      <c r="A25" s="36">
        <f t="shared" si="31"/>
        <v>23</v>
      </c>
      <c r="B25" s="34" t="s">
        <v>387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4" x14ac:dyDescent="0.3">
      <c r="A26" s="36">
        <f t="shared" si="31"/>
        <v>24</v>
      </c>
      <c r="B26" s="34" t="s">
        <v>468</v>
      </c>
      <c r="C26" s="35" t="s">
        <v>5</v>
      </c>
      <c r="D26" s="8">
        <v>7.5</v>
      </c>
      <c r="E26" s="53">
        <v>600</v>
      </c>
      <c r="H26" s="53">
        <f t="shared" si="29"/>
        <v>400</v>
      </c>
      <c r="I26" s="36">
        <f t="shared" si="30"/>
        <v>3000</v>
      </c>
      <c r="S26" s="305">
        <v>100</v>
      </c>
      <c r="W26" s="311">
        <v>100</v>
      </c>
    </row>
    <row r="27" spans="1:24" x14ac:dyDescent="0.3">
      <c r="A27" s="36">
        <f t="shared" si="31"/>
        <v>25</v>
      </c>
      <c r="B27" s="34" t="s">
        <v>341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83">
        <v>100</v>
      </c>
      <c r="S27" s="305">
        <v>100</v>
      </c>
      <c r="W27" s="311">
        <v>200</v>
      </c>
    </row>
    <row r="28" spans="1:24" x14ac:dyDescent="0.3">
      <c r="A28" s="36">
        <f t="shared" si="31"/>
        <v>26</v>
      </c>
      <c r="B28" s="32" t="s">
        <v>311</v>
      </c>
      <c r="C28" s="35" t="s">
        <v>7</v>
      </c>
      <c r="D28" s="35">
        <v>78</v>
      </c>
      <c r="E28" s="53">
        <v>107</v>
      </c>
      <c r="H28" s="53">
        <f t="shared" si="29"/>
        <v>47</v>
      </c>
      <c r="I28" s="36">
        <f t="shared" si="30"/>
        <v>3666</v>
      </c>
      <c r="J28" s="140">
        <v>30</v>
      </c>
      <c r="W28" s="311">
        <v>30</v>
      </c>
    </row>
    <row r="29" spans="1:24" x14ac:dyDescent="0.3">
      <c r="A29" s="36">
        <f t="shared" si="31"/>
        <v>27</v>
      </c>
      <c r="B29" s="32" t="s">
        <v>323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7">
        <v>20</v>
      </c>
    </row>
    <row r="30" spans="1:24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30</v>
      </c>
      <c r="H30" s="53">
        <f t="shared" si="29"/>
        <v>0</v>
      </c>
      <c r="I30" s="36">
        <f t="shared" si="30"/>
        <v>0</v>
      </c>
      <c r="O30" s="278">
        <v>10</v>
      </c>
      <c r="P30" s="279">
        <v>20</v>
      </c>
    </row>
    <row r="31" spans="1:24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275</v>
      </c>
      <c r="H31" s="53">
        <f t="shared" si="29"/>
        <v>35</v>
      </c>
      <c r="I31" s="36">
        <f t="shared" si="30"/>
        <v>2380</v>
      </c>
      <c r="L31" s="106">
        <v>30</v>
      </c>
      <c r="N31" s="276">
        <v>40</v>
      </c>
      <c r="O31" s="278">
        <v>20</v>
      </c>
      <c r="P31" s="279">
        <v>20</v>
      </c>
      <c r="Q31" s="283">
        <v>30</v>
      </c>
      <c r="S31" s="305">
        <v>80</v>
      </c>
      <c r="V31" s="314">
        <v>10</v>
      </c>
      <c r="X31" s="320">
        <v>10</v>
      </c>
    </row>
    <row r="32" spans="1:24" x14ac:dyDescent="0.3">
      <c r="A32" s="36">
        <f t="shared" si="31"/>
        <v>30</v>
      </c>
      <c r="B32" s="32" t="s">
        <v>461</v>
      </c>
      <c r="C32" s="35" t="s">
        <v>7</v>
      </c>
      <c r="D32" s="35">
        <v>70</v>
      </c>
      <c r="E32" s="53">
        <v>30</v>
      </c>
      <c r="H32" s="53">
        <f t="shared" si="29"/>
        <v>0</v>
      </c>
      <c r="I32" s="36">
        <f t="shared" si="30"/>
        <v>0</v>
      </c>
      <c r="Q32" s="283">
        <v>10</v>
      </c>
      <c r="R32" s="281">
        <v>10</v>
      </c>
      <c r="V32" s="314">
        <v>10</v>
      </c>
    </row>
    <row r="33" spans="1:24" x14ac:dyDescent="0.3">
      <c r="A33" s="36">
        <f t="shared" si="31"/>
        <v>31</v>
      </c>
      <c r="B33" s="32" t="s">
        <v>366</v>
      </c>
      <c r="C33" s="35" t="s">
        <v>7</v>
      </c>
      <c r="D33" s="35">
        <v>70</v>
      </c>
      <c r="E33" s="53">
        <v>10</v>
      </c>
      <c r="H33" s="53">
        <f t="shared" si="29"/>
        <v>10</v>
      </c>
      <c r="I33" s="36">
        <f t="shared" si="30"/>
        <v>700</v>
      </c>
    </row>
    <row r="34" spans="1:24" x14ac:dyDescent="0.3">
      <c r="A34" s="36">
        <f t="shared" si="31"/>
        <v>32</v>
      </c>
      <c r="B34" s="32" t="s">
        <v>364</v>
      </c>
      <c r="C34" s="35" t="s">
        <v>7</v>
      </c>
      <c r="D34" s="35">
        <v>60</v>
      </c>
      <c r="E34" s="53">
        <v>10</v>
      </c>
      <c r="H34" s="53">
        <f t="shared" si="29"/>
        <v>10</v>
      </c>
      <c r="I34" s="36">
        <f t="shared" si="30"/>
        <v>600</v>
      </c>
    </row>
    <row r="35" spans="1:24" x14ac:dyDescent="0.3">
      <c r="A35" s="36">
        <f t="shared" si="31"/>
        <v>33</v>
      </c>
      <c r="B35" s="32" t="s">
        <v>383</v>
      </c>
      <c r="C35" s="35" t="s">
        <v>7</v>
      </c>
      <c r="D35" s="35">
        <v>58</v>
      </c>
      <c r="E35" s="53">
        <v>20</v>
      </c>
      <c r="H35" s="53">
        <f t="shared" ref="H35:H67" si="32">E35-SUM(J35:MH35)</f>
        <v>20</v>
      </c>
      <c r="I35" s="36">
        <f t="shared" si="30"/>
        <v>1160</v>
      </c>
    </row>
    <row r="36" spans="1:24" x14ac:dyDescent="0.3">
      <c r="A36" s="36">
        <f t="shared" si="31"/>
        <v>34</v>
      </c>
      <c r="B36" s="32" t="s">
        <v>384</v>
      </c>
      <c r="C36" s="35" t="s">
        <v>7</v>
      </c>
      <c r="D36" s="35">
        <v>52</v>
      </c>
      <c r="E36" s="53">
        <v>270</v>
      </c>
      <c r="H36" s="53">
        <f t="shared" si="32"/>
        <v>80</v>
      </c>
      <c r="I36" s="36">
        <f t="shared" si="30"/>
        <v>4160</v>
      </c>
      <c r="P36" s="279">
        <v>30</v>
      </c>
      <c r="U36" s="317">
        <v>60</v>
      </c>
      <c r="X36" s="320">
        <v>100</v>
      </c>
    </row>
    <row r="37" spans="1:24" x14ac:dyDescent="0.3">
      <c r="A37" s="36">
        <f t="shared" si="31"/>
        <v>35</v>
      </c>
      <c r="B37" s="32" t="s">
        <v>293</v>
      </c>
      <c r="C37" s="35" t="s">
        <v>7</v>
      </c>
      <c r="D37" s="35">
        <v>55</v>
      </c>
      <c r="E37" s="53">
        <v>50</v>
      </c>
      <c r="H37" s="53">
        <f t="shared" si="32"/>
        <v>10</v>
      </c>
      <c r="I37" s="36">
        <f t="shared" ref="I37:I69" si="33">D37*H37</f>
        <v>550</v>
      </c>
      <c r="P37" s="279">
        <v>10</v>
      </c>
      <c r="Q37" s="283">
        <v>20</v>
      </c>
      <c r="W37" s="311">
        <v>10</v>
      </c>
    </row>
    <row r="38" spans="1:24" x14ac:dyDescent="0.3">
      <c r="A38" s="36">
        <f t="shared" ref="A38:A70" si="34">A37+1</f>
        <v>36</v>
      </c>
      <c r="B38" s="32" t="s">
        <v>202</v>
      </c>
      <c r="C38" s="35" t="s">
        <v>7</v>
      </c>
      <c r="D38" s="35">
        <v>73</v>
      </c>
      <c r="E38" s="53">
        <v>77</v>
      </c>
      <c r="H38" s="53">
        <f t="shared" si="32"/>
        <v>37</v>
      </c>
      <c r="I38" s="36">
        <f t="shared" si="33"/>
        <v>2701</v>
      </c>
      <c r="R38" s="281">
        <v>10</v>
      </c>
      <c r="V38" s="314">
        <v>20</v>
      </c>
      <c r="W38" s="311">
        <v>10</v>
      </c>
    </row>
    <row r="39" spans="1:24" x14ac:dyDescent="0.3">
      <c r="A39" s="36">
        <f t="shared" si="34"/>
        <v>37</v>
      </c>
      <c r="B39" s="32" t="s">
        <v>160</v>
      </c>
      <c r="C39" s="35" t="s">
        <v>7</v>
      </c>
      <c r="D39" s="35">
        <v>66</v>
      </c>
      <c r="E39" s="53">
        <v>77</v>
      </c>
      <c r="H39" s="53">
        <f t="shared" si="32"/>
        <v>57</v>
      </c>
      <c r="I39" s="36">
        <f t="shared" si="33"/>
        <v>3762</v>
      </c>
      <c r="R39" s="281">
        <v>10</v>
      </c>
      <c r="W39" s="311">
        <v>10</v>
      </c>
    </row>
    <row r="40" spans="1:24" x14ac:dyDescent="0.3">
      <c r="A40" s="36">
        <f t="shared" si="34"/>
        <v>38</v>
      </c>
      <c r="B40" s="32" t="s">
        <v>244</v>
      </c>
      <c r="C40" s="35" t="s">
        <v>7</v>
      </c>
      <c r="D40" s="35">
        <v>100</v>
      </c>
      <c r="E40" s="53">
        <v>1</v>
      </c>
      <c r="H40" s="53">
        <f t="shared" si="32"/>
        <v>1</v>
      </c>
      <c r="I40" s="36">
        <f t="shared" si="33"/>
        <v>100</v>
      </c>
    </row>
    <row r="41" spans="1:24" x14ac:dyDescent="0.3">
      <c r="A41" s="36">
        <f t="shared" si="34"/>
        <v>39</v>
      </c>
      <c r="B41" s="32" t="s">
        <v>125</v>
      </c>
      <c r="C41" s="35" t="s">
        <v>6</v>
      </c>
      <c r="D41" s="35">
        <v>63</v>
      </c>
      <c r="E41" s="53">
        <v>20</v>
      </c>
      <c r="H41" s="53">
        <f t="shared" si="32"/>
        <v>0</v>
      </c>
      <c r="I41" s="36">
        <f t="shared" si="33"/>
        <v>0</v>
      </c>
      <c r="W41" s="311">
        <v>20</v>
      </c>
    </row>
    <row r="42" spans="1:24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4" x14ac:dyDescent="0.3">
      <c r="A43" s="36">
        <f>A42+1</f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50</v>
      </c>
      <c r="I43" s="36">
        <f t="shared" si="33"/>
        <v>450</v>
      </c>
    </row>
    <row r="44" spans="1:24" x14ac:dyDescent="0.3">
      <c r="A44" s="36">
        <f t="shared" ref="A44:A46" si="35">A43+1</f>
        <v>42</v>
      </c>
      <c r="B44" s="34" t="s">
        <v>219</v>
      </c>
      <c r="C44" s="35" t="s">
        <v>7</v>
      </c>
      <c r="D44" s="35">
        <v>9.5</v>
      </c>
      <c r="E44" s="53">
        <v>200</v>
      </c>
      <c r="H44" s="53">
        <f t="shared" si="32"/>
        <v>80</v>
      </c>
      <c r="I44" s="36">
        <f t="shared" si="33"/>
        <v>760</v>
      </c>
      <c r="S44" s="305">
        <v>100</v>
      </c>
      <c r="U44" s="317">
        <v>20</v>
      </c>
    </row>
    <row r="45" spans="1:24" x14ac:dyDescent="0.3">
      <c r="A45" s="36">
        <f t="shared" si="35"/>
        <v>43</v>
      </c>
      <c r="B45" s="34" t="s">
        <v>149</v>
      </c>
      <c r="C45" s="35" t="s">
        <v>7</v>
      </c>
      <c r="D45" s="35">
        <v>8</v>
      </c>
      <c r="E45" s="53">
        <v>1470</v>
      </c>
      <c r="H45" s="53">
        <f t="shared" si="32"/>
        <v>-50</v>
      </c>
      <c r="I45" s="36">
        <f t="shared" si="33"/>
        <v>-400</v>
      </c>
      <c r="J45" s="140">
        <v>160</v>
      </c>
      <c r="N45" s="276">
        <v>110</v>
      </c>
      <c r="R45" s="281">
        <v>200</v>
      </c>
      <c r="S45" s="305">
        <v>200</v>
      </c>
      <c r="U45" s="317">
        <v>300</v>
      </c>
      <c r="W45" s="311">
        <v>550</v>
      </c>
    </row>
    <row r="46" spans="1:24" x14ac:dyDescent="0.3">
      <c r="A46" s="36">
        <f t="shared" si="35"/>
        <v>44</v>
      </c>
      <c r="B46" s="34" t="s">
        <v>149</v>
      </c>
      <c r="C46" s="35" t="s">
        <v>4</v>
      </c>
      <c r="D46" s="35">
        <v>5</v>
      </c>
      <c r="E46" s="53">
        <v>260</v>
      </c>
      <c r="H46" s="53">
        <f t="shared" si="32"/>
        <v>0</v>
      </c>
      <c r="I46" s="36">
        <f t="shared" si="33"/>
        <v>0</v>
      </c>
      <c r="N46" s="276">
        <v>200</v>
      </c>
      <c r="V46" s="314">
        <v>60</v>
      </c>
    </row>
    <row r="47" spans="1:24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300</v>
      </c>
      <c r="H47" s="53">
        <f t="shared" si="32"/>
        <v>100</v>
      </c>
      <c r="I47" s="36">
        <f t="shared" si="33"/>
        <v>600</v>
      </c>
      <c r="J47" s="140">
        <v>40</v>
      </c>
      <c r="O47" s="278">
        <v>60</v>
      </c>
      <c r="U47" s="317">
        <v>100</v>
      </c>
    </row>
    <row r="48" spans="1:24" x14ac:dyDescent="0.3">
      <c r="A48" s="36">
        <f t="shared" si="34"/>
        <v>46</v>
      </c>
      <c r="B48" s="34" t="s">
        <v>149</v>
      </c>
      <c r="C48" s="35" t="s">
        <v>6</v>
      </c>
      <c r="D48" s="35">
        <v>7</v>
      </c>
      <c r="E48" s="53">
        <v>230</v>
      </c>
      <c r="H48" s="53">
        <f t="shared" si="32"/>
        <v>30</v>
      </c>
      <c r="I48" s="36">
        <f t="shared" si="33"/>
        <v>210</v>
      </c>
      <c r="R48" s="281">
        <v>200</v>
      </c>
    </row>
    <row r="49" spans="1:24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7">
        <v>200</v>
      </c>
    </row>
    <row r="50" spans="1:24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350</v>
      </c>
      <c r="H50" s="53">
        <f t="shared" si="32"/>
        <v>80</v>
      </c>
      <c r="I50" s="36">
        <f t="shared" si="33"/>
        <v>680</v>
      </c>
      <c r="N50" s="276">
        <v>60</v>
      </c>
      <c r="U50" s="317">
        <v>100</v>
      </c>
      <c r="X50" s="320">
        <v>110</v>
      </c>
    </row>
    <row r="51" spans="1:24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160</v>
      </c>
      <c r="I51" s="36">
        <f t="shared" si="33"/>
        <v>1040</v>
      </c>
      <c r="O51" s="278">
        <v>140</v>
      </c>
    </row>
    <row r="52" spans="1:24" x14ac:dyDescent="0.3">
      <c r="A52" s="36">
        <f t="shared" si="34"/>
        <v>50</v>
      </c>
      <c r="B52" s="34" t="s">
        <v>276</v>
      </c>
      <c r="C52" s="35" t="s">
        <v>7</v>
      </c>
      <c r="D52" s="35">
        <v>9</v>
      </c>
      <c r="E52" s="53">
        <v>320</v>
      </c>
      <c r="H52" s="53">
        <f t="shared" si="32"/>
        <v>40</v>
      </c>
      <c r="I52" s="36">
        <f t="shared" si="33"/>
        <v>360</v>
      </c>
      <c r="J52" s="140">
        <v>50</v>
      </c>
      <c r="K52" s="111">
        <v>20</v>
      </c>
      <c r="P52" s="279">
        <v>70</v>
      </c>
      <c r="U52" s="317">
        <v>140</v>
      </c>
    </row>
    <row r="53" spans="1:24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81">
        <v>100</v>
      </c>
    </row>
    <row r="54" spans="1:24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190</v>
      </c>
      <c r="H54" s="53">
        <f t="shared" si="32"/>
        <v>130</v>
      </c>
      <c r="I54" s="36">
        <f t="shared" si="33"/>
        <v>1105</v>
      </c>
      <c r="K54" s="111">
        <v>40</v>
      </c>
      <c r="O54" s="278">
        <v>10</v>
      </c>
      <c r="X54" s="320">
        <v>10</v>
      </c>
    </row>
    <row r="55" spans="1:24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4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540</v>
      </c>
      <c r="H56" s="53">
        <f t="shared" si="32"/>
        <v>130</v>
      </c>
      <c r="I56" s="36">
        <f t="shared" si="33"/>
        <v>1170</v>
      </c>
      <c r="P56" s="279">
        <v>90</v>
      </c>
      <c r="U56" s="317">
        <v>120</v>
      </c>
      <c r="X56" s="320">
        <v>200</v>
      </c>
    </row>
    <row r="57" spans="1:24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4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25</v>
      </c>
      <c r="I58" s="36">
        <f t="shared" si="33"/>
        <v>107.5</v>
      </c>
    </row>
    <row r="59" spans="1:24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4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40</v>
      </c>
      <c r="I60" s="36">
        <f t="shared" si="33"/>
        <v>480</v>
      </c>
    </row>
    <row r="61" spans="1:24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4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4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150</v>
      </c>
      <c r="H63" s="53">
        <f t="shared" si="32"/>
        <v>150</v>
      </c>
      <c r="I63" s="36">
        <f t="shared" si="33"/>
        <v>675</v>
      </c>
    </row>
    <row r="64" spans="1:24" x14ac:dyDescent="0.3">
      <c r="A64" s="36">
        <f t="shared" si="34"/>
        <v>62</v>
      </c>
      <c r="B64" s="34" t="s">
        <v>68</v>
      </c>
      <c r="C64" s="35" t="s">
        <v>365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4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100</v>
      </c>
      <c r="I65" s="36">
        <f t="shared" si="33"/>
        <v>819.99999999999989</v>
      </c>
    </row>
    <row r="66" spans="1:24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190</v>
      </c>
      <c r="I66" s="36">
        <f t="shared" si="33"/>
        <v>1140</v>
      </c>
      <c r="S66" s="305">
        <v>130</v>
      </c>
      <c r="U66" s="317">
        <v>20</v>
      </c>
    </row>
    <row r="67" spans="1:24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si="32"/>
        <v>0</v>
      </c>
      <c r="I67" s="36">
        <f t="shared" si="33"/>
        <v>0</v>
      </c>
      <c r="J67" s="140">
        <v>180</v>
      </c>
      <c r="K67" s="111">
        <v>100</v>
      </c>
      <c r="V67" s="314">
        <v>10</v>
      </c>
    </row>
    <row r="68" spans="1:24" x14ac:dyDescent="0.3">
      <c r="A68" s="36">
        <f t="shared" si="34"/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ref="H68:H81" si="36">E68-SUM(J68:MH68)</f>
        <v>100</v>
      </c>
      <c r="I68" s="36">
        <f t="shared" si="33"/>
        <v>780</v>
      </c>
      <c r="L68" s="106">
        <v>100</v>
      </c>
    </row>
    <row r="69" spans="1:24" x14ac:dyDescent="0.3">
      <c r="A69" s="36">
        <f t="shared" si="34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6"/>
        <v>100</v>
      </c>
      <c r="I69" s="36">
        <f t="shared" si="33"/>
        <v>700</v>
      </c>
      <c r="J69" s="140">
        <v>100</v>
      </c>
    </row>
    <row r="70" spans="1:24" x14ac:dyDescent="0.3">
      <c r="A70" s="36">
        <f t="shared" si="34"/>
        <v>68</v>
      </c>
      <c r="B70" s="34" t="s">
        <v>159</v>
      </c>
      <c r="C70" s="35" t="s">
        <v>46</v>
      </c>
      <c r="D70" s="35">
        <v>5</v>
      </c>
      <c r="E70" s="53">
        <v>400</v>
      </c>
      <c r="H70" s="53">
        <f t="shared" si="36"/>
        <v>400</v>
      </c>
      <c r="I70" s="36">
        <f t="shared" ref="I70:I81" si="37">D70*H70</f>
        <v>2000</v>
      </c>
    </row>
    <row r="71" spans="1:24" x14ac:dyDescent="0.3">
      <c r="A71" s="36">
        <f t="shared" ref="A71:A81" si="38">A70+1</f>
        <v>69</v>
      </c>
      <c r="B71" s="34" t="s">
        <v>155</v>
      </c>
      <c r="C71" s="35" t="s">
        <v>6</v>
      </c>
      <c r="D71" s="35">
        <v>6</v>
      </c>
      <c r="E71" s="53">
        <v>20</v>
      </c>
      <c r="H71" s="53">
        <f t="shared" si="36"/>
        <v>20</v>
      </c>
      <c r="I71" s="36">
        <f t="shared" si="37"/>
        <v>120</v>
      </c>
    </row>
    <row r="72" spans="1:24" x14ac:dyDescent="0.3">
      <c r="A72" s="36">
        <f t="shared" si="38"/>
        <v>70</v>
      </c>
      <c r="B72" s="34" t="s">
        <v>467</v>
      </c>
      <c r="C72" s="35" t="s">
        <v>7</v>
      </c>
      <c r="D72" s="35">
        <v>9</v>
      </c>
      <c r="E72" s="53">
        <v>500</v>
      </c>
      <c r="H72" s="53">
        <f t="shared" si="36"/>
        <v>300</v>
      </c>
      <c r="I72" s="36">
        <f t="shared" si="37"/>
        <v>2700</v>
      </c>
      <c r="S72" s="305">
        <v>100</v>
      </c>
      <c r="W72" s="311">
        <v>100</v>
      </c>
    </row>
    <row r="73" spans="1:24" x14ac:dyDescent="0.3">
      <c r="A73" s="36">
        <f t="shared" si="38"/>
        <v>71</v>
      </c>
      <c r="B73" s="34" t="s">
        <v>425</v>
      </c>
      <c r="C73" s="35" t="s">
        <v>4</v>
      </c>
      <c r="D73" s="35">
        <v>4</v>
      </c>
      <c r="E73" s="53">
        <v>350</v>
      </c>
      <c r="H73" s="53">
        <f t="shared" si="36"/>
        <v>0</v>
      </c>
      <c r="I73" s="36">
        <f t="shared" si="37"/>
        <v>0</v>
      </c>
      <c r="J73" s="140">
        <v>100</v>
      </c>
      <c r="Q73" s="283">
        <v>190</v>
      </c>
      <c r="V73" s="314">
        <v>60</v>
      </c>
    </row>
    <row r="74" spans="1:24" x14ac:dyDescent="0.3">
      <c r="A74" s="36">
        <f t="shared" si="38"/>
        <v>72</v>
      </c>
      <c r="B74" s="34" t="s">
        <v>441</v>
      </c>
      <c r="C74" s="35" t="s">
        <v>7</v>
      </c>
      <c r="D74" s="35">
        <v>6</v>
      </c>
      <c r="E74" s="53">
        <v>500</v>
      </c>
      <c r="H74" s="53">
        <f t="shared" si="36"/>
        <v>225</v>
      </c>
      <c r="I74" s="36">
        <f t="shared" si="37"/>
        <v>1350</v>
      </c>
      <c r="L74" s="106">
        <v>5</v>
      </c>
      <c r="O74" s="278">
        <v>130</v>
      </c>
      <c r="R74" s="281">
        <v>80</v>
      </c>
      <c r="U74" s="317">
        <v>60</v>
      </c>
    </row>
    <row r="75" spans="1:24" x14ac:dyDescent="0.3">
      <c r="A75" s="36">
        <f t="shared" si="38"/>
        <v>73</v>
      </c>
      <c r="B75" s="34" t="s">
        <v>144</v>
      </c>
      <c r="C75" s="35" t="s">
        <v>4</v>
      </c>
      <c r="D75" s="35">
        <v>4</v>
      </c>
      <c r="E75" s="53">
        <v>470</v>
      </c>
      <c r="H75" s="53">
        <f t="shared" si="36"/>
        <v>170</v>
      </c>
      <c r="I75" s="36">
        <f t="shared" si="37"/>
        <v>680</v>
      </c>
      <c r="X75" s="320">
        <v>300</v>
      </c>
    </row>
    <row r="76" spans="1:24" x14ac:dyDescent="0.3">
      <c r="A76" s="36">
        <f t="shared" si="38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6"/>
        <v>10</v>
      </c>
      <c r="I76" s="36">
        <f t="shared" si="37"/>
        <v>45</v>
      </c>
      <c r="U76" s="317">
        <v>20</v>
      </c>
    </row>
    <row r="77" spans="1:24" x14ac:dyDescent="0.3">
      <c r="A77" s="36">
        <f t="shared" si="38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6"/>
        <v>150</v>
      </c>
      <c r="I77" s="36">
        <f t="shared" si="37"/>
        <v>750</v>
      </c>
    </row>
    <row r="78" spans="1:24" x14ac:dyDescent="0.3">
      <c r="A78" s="36">
        <f t="shared" si="38"/>
        <v>76</v>
      </c>
      <c r="B78" s="34" t="s">
        <v>144</v>
      </c>
      <c r="C78" s="35" t="s">
        <v>7</v>
      </c>
      <c r="D78" s="35">
        <v>5.5</v>
      </c>
      <c r="E78" s="53">
        <v>280</v>
      </c>
      <c r="H78" s="53">
        <f t="shared" si="36"/>
        <v>160</v>
      </c>
      <c r="I78" s="36">
        <f t="shared" si="37"/>
        <v>880</v>
      </c>
      <c r="U78" s="317">
        <v>120</v>
      </c>
    </row>
    <row r="79" spans="1:24" x14ac:dyDescent="0.3">
      <c r="A79" s="36">
        <f t="shared" si="38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6"/>
        <v>100</v>
      </c>
      <c r="I79" s="36">
        <f t="shared" si="37"/>
        <v>600</v>
      </c>
    </row>
    <row r="80" spans="1:24" x14ac:dyDescent="0.3">
      <c r="A80" s="36">
        <f t="shared" si="38"/>
        <v>78</v>
      </c>
      <c r="B80" s="34" t="s">
        <v>372</v>
      </c>
      <c r="C80" s="35" t="s">
        <v>7</v>
      </c>
      <c r="D80" s="35">
        <v>8</v>
      </c>
      <c r="E80" s="53">
        <v>850</v>
      </c>
      <c r="H80" s="53">
        <f t="shared" si="36"/>
        <v>50</v>
      </c>
      <c r="I80" s="36">
        <f t="shared" si="37"/>
        <v>400</v>
      </c>
      <c r="N80" s="276">
        <v>220</v>
      </c>
      <c r="O80" s="278">
        <v>40</v>
      </c>
      <c r="P80" s="279">
        <v>120</v>
      </c>
      <c r="Q80" s="283">
        <v>110</v>
      </c>
      <c r="R80" s="281">
        <v>300</v>
      </c>
      <c r="W80" s="311">
        <v>10</v>
      </c>
    </row>
    <row r="81" spans="1:9" x14ac:dyDescent="0.3">
      <c r="A81" s="36">
        <f t="shared" si="38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6"/>
        <v>40</v>
      </c>
      <c r="I81" s="36">
        <f t="shared" si="37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6"/>
      <c r="O119" s="278"/>
      <c r="P119" s="279"/>
      <c r="Q119" s="283"/>
      <c r="R119" s="281"/>
      <c r="S119" s="305"/>
      <c r="T119" s="308"/>
      <c r="U119" s="317"/>
      <c r="V119" s="314"/>
      <c r="W119" s="311"/>
      <c r="X119" s="320"/>
      <c r="Y119" s="323"/>
      <c r="Z119" s="326"/>
      <c r="AA119" s="329"/>
      <c r="AB119" s="332"/>
      <c r="AC119" s="335"/>
      <c r="AD119" s="338"/>
      <c r="AE119" s="341"/>
      <c r="AF119" s="344"/>
      <c r="AG119" s="347"/>
      <c r="AH119" s="350"/>
      <c r="AI119" s="353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6"/>
      <c r="O120" s="278"/>
      <c r="P120" s="279"/>
      <c r="Q120" s="283"/>
      <c r="R120" s="281"/>
      <c r="S120" s="305"/>
      <c r="T120" s="308"/>
      <c r="U120" s="317"/>
      <c r="V120" s="314"/>
      <c r="W120" s="311"/>
      <c r="X120" s="320"/>
      <c r="Y120" s="323"/>
      <c r="Z120" s="326"/>
      <c r="AA120" s="329"/>
      <c r="AB120" s="332"/>
      <c r="AC120" s="335"/>
      <c r="AD120" s="338"/>
      <c r="AE120" s="341"/>
      <c r="AF120" s="344"/>
      <c r="AG120" s="347"/>
      <c r="AH120" s="350"/>
      <c r="AI120" s="353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6"/>
      <c r="O121" s="278"/>
      <c r="P121" s="279"/>
      <c r="Q121" s="283"/>
      <c r="R121" s="281"/>
      <c r="S121" s="305"/>
      <c r="T121" s="308"/>
      <c r="U121" s="317"/>
      <c r="V121" s="314"/>
      <c r="W121" s="311"/>
      <c r="X121" s="320"/>
      <c r="Y121" s="323"/>
      <c r="Z121" s="326"/>
      <c r="AA121" s="329"/>
      <c r="AB121" s="332"/>
      <c r="AC121" s="335"/>
      <c r="AD121" s="338"/>
      <c r="AE121" s="341"/>
      <c r="AF121" s="344"/>
      <c r="AG121" s="347"/>
      <c r="AH121" s="350"/>
      <c r="AI121" s="353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6"/>
      <c r="O122" s="278"/>
      <c r="P122" s="279"/>
      <c r="Q122" s="283"/>
      <c r="R122" s="281"/>
      <c r="S122" s="305"/>
      <c r="T122" s="308"/>
      <c r="U122" s="317"/>
      <c r="V122" s="314"/>
      <c r="W122" s="311"/>
      <c r="X122" s="320"/>
      <c r="Y122" s="323"/>
      <c r="Z122" s="326"/>
      <c r="AA122" s="329"/>
      <c r="AB122" s="332"/>
      <c r="AC122" s="335"/>
      <c r="AD122" s="338"/>
      <c r="AE122" s="341"/>
      <c r="AF122" s="344"/>
      <c r="AG122" s="347"/>
      <c r="AH122" s="350"/>
      <c r="AI122" s="353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6"/>
      <c r="O123" s="278"/>
      <c r="P123" s="279"/>
      <c r="Q123" s="283"/>
      <c r="R123" s="281"/>
      <c r="S123" s="305"/>
      <c r="T123" s="308"/>
      <c r="U123" s="317"/>
      <c r="V123" s="314"/>
      <c r="W123" s="311"/>
      <c r="X123" s="320"/>
      <c r="Y123" s="323"/>
      <c r="Z123" s="326"/>
      <c r="AA123" s="329"/>
      <c r="AB123" s="332"/>
      <c r="AC123" s="335"/>
      <c r="AD123" s="338"/>
      <c r="AE123" s="341"/>
      <c r="AF123" s="344"/>
      <c r="AG123" s="347"/>
      <c r="AH123" s="350"/>
      <c r="AI123" s="353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6"/>
      <c r="O124" s="278"/>
      <c r="P124" s="279"/>
      <c r="Q124" s="283"/>
      <c r="R124" s="281"/>
      <c r="S124" s="305"/>
      <c r="T124" s="308"/>
      <c r="U124" s="317"/>
      <c r="V124" s="314"/>
      <c r="W124" s="311"/>
      <c r="X124" s="320"/>
      <c r="Y124" s="323"/>
      <c r="Z124" s="326"/>
      <c r="AA124" s="329"/>
      <c r="AB124" s="332"/>
      <c r="AC124" s="335"/>
      <c r="AD124" s="338"/>
      <c r="AE124" s="341"/>
      <c r="AF124" s="344"/>
      <c r="AG124" s="347"/>
      <c r="AH124" s="350"/>
      <c r="AI124" s="353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6"/>
      <c r="O125" s="278"/>
      <c r="P125" s="279"/>
      <c r="Q125" s="283"/>
      <c r="R125" s="281"/>
      <c r="S125" s="305"/>
      <c r="T125" s="308"/>
      <c r="U125" s="317"/>
      <c r="V125" s="314"/>
      <c r="W125" s="311"/>
      <c r="X125" s="320"/>
      <c r="Y125" s="323"/>
      <c r="Z125" s="326"/>
      <c r="AA125" s="329"/>
      <c r="AB125" s="332"/>
      <c r="AC125" s="335"/>
      <c r="AD125" s="338"/>
      <c r="AE125" s="341"/>
      <c r="AF125" s="344"/>
      <c r="AG125" s="347"/>
      <c r="AH125" s="350"/>
      <c r="AI125" s="353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6"/>
      <c r="O126" s="278"/>
      <c r="P126" s="279"/>
      <c r="Q126" s="283"/>
      <c r="R126" s="281"/>
      <c r="S126" s="305"/>
      <c r="T126" s="308"/>
      <c r="U126" s="317"/>
      <c r="V126" s="314"/>
      <c r="W126" s="311"/>
      <c r="X126" s="320"/>
      <c r="Y126" s="323"/>
      <c r="Z126" s="326"/>
      <c r="AA126" s="329"/>
      <c r="AB126" s="332"/>
      <c r="AC126" s="335"/>
      <c r="AD126" s="338"/>
      <c r="AE126" s="341"/>
      <c r="AF126" s="344"/>
      <c r="AG126" s="347"/>
      <c r="AH126" s="350"/>
      <c r="AI126" s="353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6"/>
      <c r="O127" s="278"/>
      <c r="P127" s="279"/>
      <c r="Q127" s="283"/>
      <c r="R127" s="281"/>
      <c r="S127" s="305"/>
      <c r="T127" s="308"/>
      <c r="U127" s="317"/>
      <c r="V127" s="314"/>
      <c r="W127" s="311"/>
      <c r="X127" s="320"/>
      <c r="Y127" s="323"/>
      <c r="Z127" s="326"/>
      <c r="AA127" s="329"/>
      <c r="AB127" s="332"/>
      <c r="AC127" s="335"/>
      <c r="AD127" s="338"/>
      <c r="AE127" s="341"/>
      <c r="AF127" s="344"/>
      <c r="AG127" s="347"/>
      <c r="AH127" s="350"/>
      <c r="AI127" s="353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L78">
    <sortCondition ref="B3:B78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89"/>
  <sheetViews>
    <sheetView tabSelected="1" zoomScale="91" zoomScaleNormal="91" workbookViewId="0">
      <pane xSplit="8" ySplit="4" topLeftCell="I53" activePane="bottomRight" state="frozen"/>
      <selection pane="topRight" activeCell="J1" sqref="J1"/>
      <selection pane="bottomLeft" activeCell="A4" sqref="A4"/>
      <selection pane="bottomRight" activeCell="B2" sqref="B2"/>
    </sheetView>
  </sheetViews>
  <sheetFormatPr defaultColWidth="9.125" defaultRowHeight="20.25" x14ac:dyDescent="0.2"/>
  <cols>
    <col min="1" max="1" width="9.25" style="31" bestFit="1" customWidth="1"/>
    <col min="2" max="2" width="49.75" style="231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61" customWidth="1"/>
    <col min="12" max="13" width="10" style="158" customWidth="1"/>
    <col min="14" max="15" width="10" style="113" customWidth="1"/>
    <col min="16" max="17" width="10" style="203" customWidth="1"/>
    <col min="18" max="19" width="10" style="116" customWidth="1"/>
    <col min="20" max="21" width="10" style="77" customWidth="1"/>
    <col min="22" max="22" width="10" style="119" customWidth="1"/>
    <col min="23" max="23" width="10" style="131" customWidth="1"/>
    <col min="24" max="24" width="10" style="183" customWidth="1"/>
    <col min="25" max="25" width="10" style="134" customWidth="1"/>
    <col min="26" max="26" width="10" style="137" customWidth="1"/>
    <col min="27" max="27" width="10" style="102" customWidth="1"/>
    <col min="28" max="120" width="10" style="3" customWidth="1"/>
    <col min="121" max="16384" width="9.125" style="3"/>
  </cols>
  <sheetData>
    <row r="1" spans="1:120" s="45" customFormat="1" x14ac:dyDescent="0.2">
      <c r="A1" s="213" t="s">
        <v>103</v>
      </c>
      <c r="B1" s="245">
        <f>Đầu!H1+Dây!I1+'SPhẩm_Từ_01-03-15'!I2</f>
        <v>542466</v>
      </c>
      <c r="D1" s="46"/>
      <c r="E1" s="198"/>
      <c r="F1" s="46"/>
      <c r="H1" s="198"/>
      <c r="I1" s="60"/>
      <c r="J1" s="260"/>
      <c r="K1" s="260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30"/>
      <c r="X1" s="182"/>
      <c r="Y1" s="133"/>
      <c r="Z1" s="136"/>
      <c r="AA1" s="101"/>
    </row>
    <row r="2" spans="1:120" x14ac:dyDescent="0.2">
      <c r="I2" s="167">
        <f>SUM(I5:I146)</f>
        <v>386317.5</v>
      </c>
    </row>
    <row r="3" spans="1:120" s="215" customFormat="1" x14ac:dyDescent="0.2">
      <c r="A3" s="214"/>
      <c r="B3" s="232"/>
      <c r="C3" s="54"/>
      <c r="I3" s="167"/>
      <c r="J3" s="262">
        <f>SUM(J5:J146)</f>
        <v>390</v>
      </c>
      <c r="K3" s="262">
        <f>SUM(K5:K146)</f>
        <v>0</v>
      </c>
      <c r="L3" s="216">
        <f>SUM(L5:L146)</f>
        <v>392</v>
      </c>
      <c r="M3" s="216"/>
      <c r="N3" s="219">
        <f>SUM(N5:N148)</f>
        <v>555</v>
      </c>
      <c r="O3" s="219"/>
      <c r="P3" s="226">
        <f>SUM(P5:P148)</f>
        <v>182</v>
      </c>
      <c r="Q3" s="226"/>
      <c r="R3" s="220">
        <f>SUM(R5:R150)</f>
        <v>365</v>
      </c>
      <c r="S3" s="220"/>
      <c r="T3" s="217">
        <f>SUM(T5:T149)</f>
        <v>66</v>
      </c>
      <c r="U3" s="217"/>
      <c r="V3" s="221">
        <f t="shared" ref="V3:BA3" si="0">SUM(V5:V144)</f>
        <v>0</v>
      </c>
      <c r="W3" s="222">
        <f t="shared" si="0"/>
        <v>0</v>
      </c>
      <c r="X3" s="225">
        <f t="shared" si="0"/>
        <v>0</v>
      </c>
      <c r="Y3" s="223">
        <f t="shared" si="0"/>
        <v>0</v>
      </c>
      <c r="Z3" s="224">
        <f t="shared" si="0"/>
        <v>0</v>
      </c>
      <c r="AA3" s="218">
        <f t="shared" si="0"/>
        <v>0</v>
      </c>
      <c r="AB3" s="215">
        <f t="shared" si="0"/>
        <v>0</v>
      </c>
      <c r="AC3" s="215">
        <f t="shared" si="0"/>
        <v>0</v>
      </c>
      <c r="AD3" s="215">
        <f t="shared" si="0"/>
        <v>0</v>
      </c>
      <c r="AE3" s="215">
        <f t="shared" si="0"/>
        <v>0</v>
      </c>
      <c r="AF3" s="215">
        <f t="shared" si="0"/>
        <v>0</v>
      </c>
      <c r="AG3" s="215">
        <f t="shared" si="0"/>
        <v>0</v>
      </c>
      <c r="AH3" s="215">
        <f t="shared" si="0"/>
        <v>0</v>
      </c>
      <c r="AI3" s="215">
        <f t="shared" si="0"/>
        <v>0</v>
      </c>
      <c r="AJ3" s="215">
        <f t="shared" si="0"/>
        <v>0</v>
      </c>
      <c r="AK3" s="215">
        <f t="shared" si="0"/>
        <v>0</v>
      </c>
      <c r="AL3" s="215">
        <f t="shared" si="0"/>
        <v>0</v>
      </c>
      <c r="AM3" s="215">
        <f t="shared" si="0"/>
        <v>0</v>
      </c>
      <c r="AN3" s="215">
        <f t="shared" si="0"/>
        <v>0</v>
      </c>
      <c r="AO3" s="215">
        <f t="shared" si="0"/>
        <v>0</v>
      </c>
      <c r="AP3" s="215">
        <f t="shared" si="0"/>
        <v>0</v>
      </c>
      <c r="AQ3" s="215">
        <f t="shared" si="0"/>
        <v>0</v>
      </c>
      <c r="AR3" s="215">
        <f t="shared" si="0"/>
        <v>0</v>
      </c>
      <c r="AS3" s="215">
        <f t="shared" si="0"/>
        <v>0</v>
      </c>
      <c r="AT3" s="215">
        <f t="shared" si="0"/>
        <v>0</v>
      </c>
      <c r="AU3" s="215">
        <f t="shared" si="0"/>
        <v>0</v>
      </c>
      <c r="AV3" s="215">
        <f t="shared" si="0"/>
        <v>0</v>
      </c>
      <c r="AW3" s="215">
        <f t="shared" si="0"/>
        <v>0</v>
      </c>
      <c r="AX3" s="215">
        <f t="shared" si="0"/>
        <v>0</v>
      </c>
      <c r="AY3" s="215">
        <f t="shared" si="0"/>
        <v>0</v>
      </c>
      <c r="AZ3" s="215">
        <f t="shared" si="0"/>
        <v>0</v>
      </c>
      <c r="BA3" s="215">
        <f t="shared" si="0"/>
        <v>0</v>
      </c>
      <c r="BB3" s="215">
        <f t="shared" ref="BB3:CG3" si="1">SUM(BB5:BB144)</f>
        <v>0</v>
      </c>
      <c r="BC3" s="215">
        <f t="shared" si="1"/>
        <v>0</v>
      </c>
      <c r="BD3" s="215">
        <f t="shared" si="1"/>
        <v>0</v>
      </c>
      <c r="BE3" s="215">
        <f t="shared" si="1"/>
        <v>0</v>
      </c>
      <c r="BF3" s="215">
        <f t="shared" si="1"/>
        <v>0</v>
      </c>
      <c r="BG3" s="215">
        <f t="shared" si="1"/>
        <v>0</v>
      </c>
      <c r="BH3" s="215">
        <f t="shared" si="1"/>
        <v>0</v>
      </c>
      <c r="BI3" s="215">
        <f t="shared" si="1"/>
        <v>0</v>
      </c>
      <c r="BJ3" s="215">
        <f t="shared" si="1"/>
        <v>0</v>
      </c>
      <c r="BK3" s="215">
        <f t="shared" si="1"/>
        <v>0</v>
      </c>
      <c r="BL3" s="215">
        <f t="shared" si="1"/>
        <v>0</v>
      </c>
      <c r="BM3" s="215">
        <f t="shared" si="1"/>
        <v>0</v>
      </c>
      <c r="BN3" s="215">
        <f t="shared" si="1"/>
        <v>0</v>
      </c>
      <c r="BO3" s="215">
        <f t="shared" si="1"/>
        <v>0</v>
      </c>
      <c r="BP3" s="215">
        <f t="shared" si="1"/>
        <v>0</v>
      </c>
      <c r="BQ3" s="215">
        <f t="shared" si="1"/>
        <v>0</v>
      </c>
      <c r="BR3" s="215">
        <f t="shared" si="1"/>
        <v>0</v>
      </c>
      <c r="BS3" s="215">
        <f t="shared" si="1"/>
        <v>0</v>
      </c>
      <c r="BT3" s="215">
        <f t="shared" si="1"/>
        <v>0</v>
      </c>
      <c r="BU3" s="215">
        <f t="shared" si="1"/>
        <v>0</v>
      </c>
      <c r="BV3" s="215">
        <f t="shared" si="1"/>
        <v>0</v>
      </c>
      <c r="BW3" s="215">
        <f t="shared" si="1"/>
        <v>0</v>
      </c>
      <c r="BX3" s="215">
        <f t="shared" si="1"/>
        <v>0</v>
      </c>
      <c r="BY3" s="215">
        <f t="shared" si="1"/>
        <v>0</v>
      </c>
      <c r="BZ3" s="215">
        <f t="shared" si="1"/>
        <v>0</v>
      </c>
      <c r="CA3" s="215">
        <f t="shared" si="1"/>
        <v>0</v>
      </c>
      <c r="CB3" s="215">
        <f t="shared" si="1"/>
        <v>0</v>
      </c>
      <c r="CC3" s="215">
        <f t="shared" si="1"/>
        <v>0</v>
      </c>
      <c r="CD3" s="215">
        <f t="shared" si="1"/>
        <v>0</v>
      </c>
      <c r="CE3" s="215">
        <f t="shared" si="1"/>
        <v>0</v>
      </c>
      <c r="CF3" s="215">
        <f t="shared" si="1"/>
        <v>0</v>
      </c>
      <c r="CG3" s="215">
        <f t="shared" si="1"/>
        <v>0</v>
      </c>
      <c r="CH3" s="215">
        <f t="shared" ref="CH3:DP3" si="2">SUM(CH5:CH144)</f>
        <v>0</v>
      </c>
      <c r="CI3" s="215">
        <f t="shared" si="2"/>
        <v>0</v>
      </c>
      <c r="CJ3" s="215">
        <f t="shared" si="2"/>
        <v>0</v>
      </c>
      <c r="CK3" s="215">
        <f t="shared" si="2"/>
        <v>0</v>
      </c>
      <c r="CL3" s="215">
        <f t="shared" si="2"/>
        <v>0</v>
      </c>
      <c r="CM3" s="215">
        <f t="shared" si="2"/>
        <v>0</v>
      </c>
      <c r="CN3" s="215">
        <f t="shared" si="2"/>
        <v>0</v>
      </c>
      <c r="CO3" s="215">
        <f t="shared" si="2"/>
        <v>0</v>
      </c>
      <c r="CP3" s="215">
        <f t="shared" si="2"/>
        <v>0</v>
      </c>
      <c r="CQ3" s="215">
        <f t="shared" si="2"/>
        <v>0</v>
      </c>
      <c r="CR3" s="215">
        <f t="shared" si="2"/>
        <v>0</v>
      </c>
      <c r="CS3" s="215">
        <f t="shared" si="2"/>
        <v>0</v>
      </c>
      <c r="CT3" s="215">
        <f t="shared" si="2"/>
        <v>0</v>
      </c>
      <c r="CU3" s="215">
        <f t="shared" si="2"/>
        <v>0</v>
      </c>
      <c r="CV3" s="215">
        <f t="shared" si="2"/>
        <v>0</v>
      </c>
      <c r="CW3" s="215">
        <f t="shared" si="2"/>
        <v>0</v>
      </c>
      <c r="CX3" s="215">
        <f t="shared" si="2"/>
        <v>0</v>
      </c>
      <c r="CY3" s="215">
        <f t="shared" si="2"/>
        <v>0</v>
      </c>
      <c r="CZ3" s="215">
        <f t="shared" si="2"/>
        <v>0</v>
      </c>
      <c r="DA3" s="215">
        <f t="shared" si="2"/>
        <v>0</v>
      </c>
      <c r="DB3" s="215">
        <f t="shared" si="2"/>
        <v>0</v>
      </c>
      <c r="DC3" s="215">
        <f t="shared" si="2"/>
        <v>0</v>
      </c>
      <c r="DD3" s="215">
        <f t="shared" si="2"/>
        <v>0</v>
      </c>
      <c r="DE3" s="215">
        <f t="shared" si="2"/>
        <v>0</v>
      </c>
      <c r="DF3" s="215">
        <f t="shared" si="2"/>
        <v>0</v>
      </c>
      <c r="DG3" s="215">
        <f t="shared" si="2"/>
        <v>0</v>
      </c>
      <c r="DH3" s="215">
        <f t="shared" si="2"/>
        <v>0</v>
      </c>
      <c r="DI3" s="215">
        <f t="shared" si="2"/>
        <v>0</v>
      </c>
      <c r="DJ3" s="215">
        <f t="shared" si="2"/>
        <v>0</v>
      </c>
      <c r="DK3" s="215">
        <f t="shared" si="2"/>
        <v>0</v>
      </c>
      <c r="DL3" s="215">
        <f t="shared" si="2"/>
        <v>0</v>
      </c>
      <c r="DM3" s="215">
        <f t="shared" si="2"/>
        <v>0</v>
      </c>
      <c r="DN3" s="215">
        <f t="shared" si="2"/>
        <v>0</v>
      </c>
      <c r="DO3" s="215">
        <f t="shared" si="2"/>
        <v>0</v>
      </c>
      <c r="DP3" s="215">
        <f t="shared" si="2"/>
        <v>0</v>
      </c>
    </row>
    <row r="4" spans="1:120" s="228" customFormat="1" x14ac:dyDescent="0.2">
      <c r="A4" s="171"/>
      <c r="B4" s="227" t="s">
        <v>0</v>
      </c>
      <c r="C4" s="228" t="s">
        <v>3</v>
      </c>
      <c r="D4" s="228" t="s">
        <v>1</v>
      </c>
      <c r="E4" s="393" t="s">
        <v>2</v>
      </c>
      <c r="F4" s="394"/>
      <c r="G4" s="395"/>
      <c r="H4" s="228" t="s">
        <v>102</v>
      </c>
      <c r="I4" s="229" t="s">
        <v>66</v>
      </c>
      <c r="J4" s="263">
        <f>DATE(2016,1,1)</f>
        <v>42370</v>
      </c>
      <c r="K4" s="263"/>
      <c r="L4" s="241">
        <f>J4+1</f>
        <v>42371</v>
      </c>
      <c r="M4" s="241"/>
      <c r="N4" s="235">
        <f>L4+1</f>
        <v>42372</v>
      </c>
      <c r="O4" s="235"/>
      <c r="P4" s="244">
        <f>N4+1</f>
        <v>42373</v>
      </c>
      <c r="Q4" s="244"/>
      <c r="R4" s="236">
        <f>P4+1</f>
        <v>42374</v>
      </c>
      <c r="S4" s="236"/>
      <c r="T4" s="233">
        <f>R4+1</f>
        <v>42375</v>
      </c>
      <c r="U4" s="233"/>
      <c r="V4" s="237">
        <f>T4+1</f>
        <v>42376</v>
      </c>
      <c r="W4" s="238">
        <f t="shared" ref="W4:AF4" si="3">V4+1</f>
        <v>42377</v>
      </c>
      <c r="X4" s="243">
        <f t="shared" si="3"/>
        <v>42378</v>
      </c>
      <c r="Y4" s="239">
        <f t="shared" si="3"/>
        <v>42379</v>
      </c>
      <c r="Z4" s="240">
        <f t="shared" si="3"/>
        <v>42380</v>
      </c>
      <c r="AA4" s="234">
        <f t="shared" si="3"/>
        <v>42381</v>
      </c>
      <c r="AB4" s="242">
        <f t="shared" si="3"/>
        <v>42382</v>
      </c>
      <c r="AC4" s="242">
        <f t="shared" si="3"/>
        <v>42383</v>
      </c>
      <c r="AD4" s="242">
        <f t="shared" si="3"/>
        <v>42384</v>
      </c>
      <c r="AE4" s="242">
        <f t="shared" si="3"/>
        <v>42385</v>
      </c>
      <c r="AF4" s="242">
        <f t="shared" si="3"/>
        <v>42386</v>
      </c>
      <c r="AG4" s="242">
        <f t="shared" ref="AG4:CR4" si="4">AF4+1</f>
        <v>42387</v>
      </c>
      <c r="AH4" s="242">
        <f t="shared" si="4"/>
        <v>42388</v>
      </c>
      <c r="AI4" s="242">
        <f t="shared" si="4"/>
        <v>42389</v>
      </c>
      <c r="AJ4" s="242">
        <f t="shared" si="4"/>
        <v>42390</v>
      </c>
      <c r="AK4" s="242">
        <f t="shared" si="4"/>
        <v>42391</v>
      </c>
      <c r="AL4" s="242">
        <f t="shared" si="4"/>
        <v>42392</v>
      </c>
      <c r="AM4" s="242">
        <f t="shared" si="4"/>
        <v>42393</v>
      </c>
      <c r="AN4" s="242">
        <f t="shared" si="4"/>
        <v>42394</v>
      </c>
      <c r="AO4" s="242">
        <f t="shared" si="4"/>
        <v>42395</v>
      </c>
      <c r="AP4" s="242">
        <f t="shared" si="4"/>
        <v>42396</v>
      </c>
      <c r="AQ4" s="242">
        <f t="shared" si="4"/>
        <v>42397</v>
      </c>
      <c r="AR4" s="242">
        <f t="shared" si="4"/>
        <v>42398</v>
      </c>
      <c r="AS4" s="242">
        <f t="shared" si="4"/>
        <v>42399</v>
      </c>
      <c r="AT4" s="242">
        <f t="shared" si="4"/>
        <v>42400</v>
      </c>
      <c r="AU4" s="242">
        <f t="shared" si="4"/>
        <v>42401</v>
      </c>
      <c r="AV4" s="242">
        <f t="shared" si="4"/>
        <v>42402</v>
      </c>
      <c r="AW4" s="242">
        <f t="shared" si="4"/>
        <v>42403</v>
      </c>
      <c r="AX4" s="242">
        <f t="shared" si="4"/>
        <v>42404</v>
      </c>
      <c r="AY4" s="242">
        <f t="shared" si="4"/>
        <v>42405</v>
      </c>
      <c r="AZ4" s="242">
        <f t="shared" si="4"/>
        <v>42406</v>
      </c>
      <c r="BA4" s="242">
        <f t="shared" si="4"/>
        <v>42407</v>
      </c>
      <c r="BB4" s="242">
        <f t="shared" si="4"/>
        <v>42408</v>
      </c>
      <c r="BC4" s="242">
        <f t="shared" si="4"/>
        <v>42409</v>
      </c>
      <c r="BD4" s="242">
        <f t="shared" si="4"/>
        <v>42410</v>
      </c>
      <c r="BE4" s="242">
        <f t="shared" si="4"/>
        <v>42411</v>
      </c>
      <c r="BF4" s="242">
        <f t="shared" si="4"/>
        <v>42412</v>
      </c>
      <c r="BG4" s="242">
        <f t="shared" si="4"/>
        <v>42413</v>
      </c>
      <c r="BH4" s="242">
        <f t="shared" si="4"/>
        <v>42414</v>
      </c>
      <c r="BI4" s="242">
        <f t="shared" si="4"/>
        <v>42415</v>
      </c>
      <c r="BJ4" s="242">
        <f t="shared" si="4"/>
        <v>42416</v>
      </c>
      <c r="BK4" s="242">
        <f t="shared" si="4"/>
        <v>42417</v>
      </c>
      <c r="BL4" s="242">
        <f t="shared" si="4"/>
        <v>42418</v>
      </c>
      <c r="BM4" s="242">
        <f t="shared" si="4"/>
        <v>42419</v>
      </c>
      <c r="BN4" s="242">
        <f t="shared" si="4"/>
        <v>42420</v>
      </c>
      <c r="BO4" s="242">
        <f t="shared" si="4"/>
        <v>42421</v>
      </c>
      <c r="BP4" s="242">
        <f t="shared" si="4"/>
        <v>42422</v>
      </c>
      <c r="BQ4" s="242">
        <f t="shared" si="4"/>
        <v>42423</v>
      </c>
      <c r="BR4" s="242">
        <f t="shared" si="4"/>
        <v>42424</v>
      </c>
      <c r="BS4" s="242">
        <f t="shared" si="4"/>
        <v>42425</v>
      </c>
      <c r="BT4" s="242">
        <f t="shared" si="4"/>
        <v>42426</v>
      </c>
      <c r="BU4" s="242">
        <f t="shared" si="4"/>
        <v>42427</v>
      </c>
      <c r="BV4" s="242">
        <f t="shared" si="4"/>
        <v>42428</v>
      </c>
      <c r="BW4" s="242">
        <f t="shared" si="4"/>
        <v>42429</v>
      </c>
      <c r="BX4" s="242">
        <f t="shared" si="4"/>
        <v>42430</v>
      </c>
      <c r="BY4" s="242">
        <f t="shared" si="4"/>
        <v>42431</v>
      </c>
      <c r="BZ4" s="242">
        <f t="shared" si="4"/>
        <v>42432</v>
      </c>
      <c r="CA4" s="242">
        <f t="shared" si="4"/>
        <v>42433</v>
      </c>
      <c r="CB4" s="242">
        <f t="shared" si="4"/>
        <v>42434</v>
      </c>
      <c r="CC4" s="242">
        <f t="shared" si="4"/>
        <v>42435</v>
      </c>
      <c r="CD4" s="242">
        <f t="shared" si="4"/>
        <v>42436</v>
      </c>
      <c r="CE4" s="242">
        <f t="shared" si="4"/>
        <v>42437</v>
      </c>
      <c r="CF4" s="242">
        <f t="shared" si="4"/>
        <v>42438</v>
      </c>
      <c r="CG4" s="242">
        <f t="shared" si="4"/>
        <v>42439</v>
      </c>
      <c r="CH4" s="242">
        <f t="shared" si="4"/>
        <v>42440</v>
      </c>
      <c r="CI4" s="242">
        <f t="shared" si="4"/>
        <v>42441</v>
      </c>
      <c r="CJ4" s="242">
        <f t="shared" si="4"/>
        <v>42442</v>
      </c>
      <c r="CK4" s="242">
        <f t="shared" si="4"/>
        <v>42443</v>
      </c>
      <c r="CL4" s="242">
        <f t="shared" si="4"/>
        <v>42444</v>
      </c>
      <c r="CM4" s="242">
        <f t="shared" si="4"/>
        <v>42445</v>
      </c>
      <c r="CN4" s="242">
        <f t="shared" si="4"/>
        <v>42446</v>
      </c>
      <c r="CO4" s="242">
        <f t="shared" si="4"/>
        <v>42447</v>
      </c>
      <c r="CP4" s="242">
        <f t="shared" si="4"/>
        <v>42448</v>
      </c>
      <c r="CQ4" s="242">
        <f t="shared" si="4"/>
        <v>42449</v>
      </c>
      <c r="CR4" s="242">
        <f t="shared" si="4"/>
        <v>42450</v>
      </c>
      <c r="CS4" s="242">
        <f t="shared" ref="CS4:DP4" si="5">CR4+1</f>
        <v>42451</v>
      </c>
      <c r="CT4" s="242">
        <f t="shared" si="5"/>
        <v>42452</v>
      </c>
      <c r="CU4" s="242">
        <f t="shared" si="5"/>
        <v>42453</v>
      </c>
      <c r="CV4" s="242">
        <f t="shared" si="5"/>
        <v>42454</v>
      </c>
      <c r="CW4" s="242">
        <f t="shared" si="5"/>
        <v>42455</v>
      </c>
      <c r="CX4" s="242">
        <f t="shared" si="5"/>
        <v>42456</v>
      </c>
      <c r="CY4" s="242">
        <f t="shared" si="5"/>
        <v>42457</v>
      </c>
      <c r="CZ4" s="242">
        <f t="shared" si="5"/>
        <v>42458</v>
      </c>
      <c r="DA4" s="242">
        <f t="shared" si="5"/>
        <v>42459</v>
      </c>
      <c r="DB4" s="242">
        <f t="shared" si="5"/>
        <v>42460</v>
      </c>
      <c r="DC4" s="242">
        <f t="shared" si="5"/>
        <v>42461</v>
      </c>
      <c r="DD4" s="242">
        <f t="shared" si="5"/>
        <v>42462</v>
      </c>
      <c r="DE4" s="242">
        <f t="shared" si="5"/>
        <v>42463</v>
      </c>
      <c r="DF4" s="242">
        <f t="shared" si="5"/>
        <v>42464</v>
      </c>
      <c r="DG4" s="242">
        <f t="shared" si="5"/>
        <v>42465</v>
      </c>
      <c r="DH4" s="242">
        <f t="shared" si="5"/>
        <v>42466</v>
      </c>
      <c r="DI4" s="242">
        <f t="shared" si="5"/>
        <v>42467</v>
      </c>
      <c r="DJ4" s="242">
        <f t="shared" si="5"/>
        <v>42468</v>
      </c>
      <c r="DK4" s="242">
        <f t="shared" si="5"/>
        <v>42469</v>
      </c>
      <c r="DL4" s="242">
        <f t="shared" si="5"/>
        <v>42470</v>
      </c>
      <c r="DM4" s="242">
        <f t="shared" si="5"/>
        <v>42471</v>
      </c>
      <c r="DN4" s="242">
        <f t="shared" si="5"/>
        <v>42472</v>
      </c>
      <c r="DO4" s="242">
        <f t="shared" si="5"/>
        <v>42473</v>
      </c>
      <c r="DP4" s="242">
        <f t="shared" si="5"/>
        <v>42474</v>
      </c>
    </row>
    <row r="5" spans="1:120" s="5" customFormat="1" x14ac:dyDescent="0.2">
      <c r="A5" s="7">
        <v>1</v>
      </c>
      <c r="B5" s="79" t="s">
        <v>391</v>
      </c>
      <c r="C5" s="5" t="s">
        <v>7</v>
      </c>
      <c r="D5" s="7">
        <v>20</v>
      </c>
      <c r="E5" s="171">
        <v>130</v>
      </c>
      <c r="F5" s="7"/>
      <c r="G5" s="7"/>
      <c r="H5" s="7">
        <f>SUM(E5:G5)-SUM(J5:FO5)</f>
        <v>95</v>
      </c>
      <c r="I5" s="55">
        <f>D5*H5</f>
        <v>1900</v>
      </c>
      <c r="J5" s="264">
        <v>20</v>
      </c>
      <c r="K5" s="264" t="s">
        <v>118</v>
      </c>
      <c r="L5" s="159">
        <v>10</v>
      </c>
      <c r="M5" s="159" t="s">
        <v>108</v>
      </c>
      <c r="N5" s="139"/>
      <c r="O5" s="139"/>
      <c r="P5" s="110">
        <v>5</v>
      </c>
      <c r="Q5" s="110" t="s">
        <v>451</v>
      </c>
      <c r="R5" s="105"/>
      <c r="S5" s="105"/>
      <c r="T5" s="107"/>
      <c r="U5" s="107"/>
      <c r="V5" s="109"/>
      <c r="W5" s="121"/>
      <c r="X5" s="184"/>
      <c r="Y5" s="122"/>
      <c r="Z5" s="123"/>
      <c r="AA5" s="124"/>
    </row>
    <row r="6" spans="1:120" s="5" customFormat="1" x14ac:dyDescent="0.2">
      <c r="A6" s="7">
        <f>A5+1</f>
        <v>2</v>
      </c>
      <c r="B6" s="79" t="s">
        <v>246</v>
      </c>
      <c r="C6" s="5" t="s">
        <v>7</v>
      </c>
      <c r="D6" s="7">
        <v>36.5</v>
      </c>
      <c r="E6" s="7">
        <v>5</v>
      </c>
      <c r="F6" s="7"/>
      <c r="G6" s="7"/>
      <c r="H6" s="7">
        <f>SUM(E6:G6)-SUM(J6:FO6)</f>
        <v>5</v>
      </c>
      <c r="I6" s="55">
        <f>D6*H6</f>
        <v>182.5</v>
      </c>
      <c r="J6" s="264"/>
      <c r="K6" s="264"/>
      <c r="L6" s="159"/>
      <c r="M6" s="159"/>
      <c r="N6" s="139"/>
      <c r="O6" s="139"/>
      <c r="P6" s="110"/>
      <c r="Q6" s="110"/>
      <c r="R6" s="105"/>
      <c r="S6" s="105"/>
      <c r="T6" s="107"/>
      <c r="U6" s="107"/>
      <c r="V6" s="109"/>
      <c r="W6" s="121"/>
      <c r="X6" s="184"/>
      <c r="Y6" s="122"/>
      <c r="Z6" s="123"/>
      <c r="AA6" s="124"/>
    </row>
    <row r="7" spans="1:120" s="5" customFormat="1" x14ac:dyDescent="0.2">
      <c r="A7" s="7">
        <f>A6+1</f>
        <v>3</v>
      </c>
      <c r="B7" s="79" t="s">
        <v>440</v>
      </c>
      <c r="C7" s="5" t="s">
        <v>7</v>
      </c>
      <c r="D7" s="7">
        <v>16</v>
      </c>
      <c r="E7" s="7">
        <v>60</v>
      </c>
      <c r="F7" s="7"/>
      <c r="G7" s="7"/>
      <c r="H7" s="7">
        <f t="shared" ref="H7:H11" si="6">SUM(E7:G7)-SUM(J7:FO7)</f>
        <v>60</v>
      </c>
      <c r="I7" s="55">
        <f t="shared" ref="I7:I10" si="7">D7*H7</f>
        <v>960</v>
      </c>
      <c r="J7" s="264"/>
      <c r="K7" s="264"/>
      <c r="L7" s="159"/>
      <c r="M7" s="159"/>
      <c r="N7" s="139"/>
      <c r="O7" s="139"/>
      <c r="P7" s="110"/>
      <c r="Q7" s="110"/>
      <c r="R7" s="147"/>
      <c r="S7" s="105"/>
      <c r="T7" s="107"/>
      <c r="U7" s="107"/>
      <c r="V7" s="109"/>
      <c r="W7" s="121"/>
      <c r="X7" s="184"/>
      <c r="Y7" s="122"/>
      <c r="Z7" s="123"/>
      <c r="AA7" s="124"/>
    </row>
    <row r="8" spans="1:120" s="5" customFormat="1" x14ac:dyDescent="0.2">
      <c r="A8" s="7">
        <f t="shared" ref="A8:A10" si="8">A7+1</f>
        <v>4</v>
      </c>
      <c r="B8" s="79" t="s">
        <v>229</v>
      </c>
      <c r="C8" s="5" t="s">
        <v>4</v>
      </c>
      <c r="D8" s="7">
        <v>5.5</v>
      </c>
      <c r="E8" s="7">
        <v>100</v>
      </c>
      <c r="F8" s="7"/>
      <c r="G8" s="7"/>
      <c r="H8" s="7">
        <f t="shared" si="6"/>
        <v>100</v>
      </c>
      <c r="I8" s="55">
        <f t="shared" si="7"/>
        <v>550</v>
      </c>
      <c r="J8" s="264"/>
      <c r="K8" s="264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21"/>
      <c r="X8" s="184"/>
      <c r="Y8" s="122"/>
      <c r="Z8" s="123"/>
      <c r="AA8" s="124"/>
    </row>
    <row r="9" spans="1:120" s="5" customFormat="1" x14ac:dyDescent="0.2">
      <c r="A9" s="7">
        <f t="shared" si="8"/>
        <v>5</v>
      </c>
      <c r="B9" s="79" t="s">
        <v>209</v>
      </c>
      <c r="C9" s="5" t="s">
        <v>7</v>
      </c>
      <c r="D9" s="7">
        <v>15</v>
      </c>
      <c r="E9" s="171">
        <v>10</v>
      </c>
      <c r="F9" s="7"/>
      <c r="G9" s="7"/>
      <c r="H9" s="7">
        <f t="shared" si="6"/>
        <v>10</v>
      </c>
      <c r="I9" s="55">
        <f t="shared" si="7"/>
        <v>150</v>
      </c>
      <c r="J9" s="264"/>
      <c r="K9" s="264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21"/>
      <c r="X9" s="184"/>
      <c r="Y9" s="122"/>
      <c r="Z9" s="123"/>
      <c r="AA9" s="124"/>
    </row>
    <row r="10" spans="1:120" s="7" customFormat="1" x14ac:dyDescent="0.2">
      <c r="A10" s="7">
        <f t="shared" si="8"/>
        <v>6</v>
      </c>
      <c r="B10" s="79" t="s">
        <v>228</v>
      </c>
      <c r="C10" s="5" t="s">
        <v>7</v>
      </c>
      <c r="D10" s="7">
        <v>17.5</v>
      </c>
      <c r="E10" s="171">
        <v>130</v>
      </c>
      <c r="G10" s="5"/>
      <c r="H10" s="7">
        <f t="shared" si="6"/>
        <v>130</v>
      </c>
      <c r="I10" s="55">
        <f t="shared" si="7"/>
        <v>2275</v>
      </c>
      <c r="J10" s="264"/>
      <c r="K10" s="264"/>
      <c r="L10" s="160"/>
      <c r="M10" s="160"/>
      <c r="N10" s="146"/>
      <c r="O10" s="146"/>
      <c r="P10" s="205"/>
      <c r="Q10" s="205"/>
      <c r="R10" s="147"/>
      <c r="S10" s="147"/>
      <c r="T10" s="148"/>
      <c r="U10" s="148"/>
      <c r="V10" s="149"/>
      <c r="W10" s="150"/>
      <c r="X10" s="185"/>
      <c r="Y10" s="151"/>
      <c r="Z10" s="152"/>
      <c r="AA10" s="144"/>
    </row>
    <row r="11" spans="1:120" s="5" customFormat="1" x14ac:dyDescent="0.2">
      <c r="A11" s="7">
        <f t="shared" ref="A11:A26" si="9">A10+1</f>
        <v>7</v>
      </c>
      <c r="B11" s="79" t="s">
        <v>128</v>
      </c>
      <c r="C11" s="5" t="s">
        <v>7</v>
      </c>
      <c r="D11" s="7">
        <v>14</v>
      </c>
      <c r="E11" s="171">
        <v>210</v>
      </c>
      <c r="F11" s="7"/>
      <c r="G11" s="7"/>
      <c r="H11" s="7">
        <f t="shared" si="6"/>
        <v>190</v>
      </c>
      <c r="I11" s="55">
        <f t="shared" ref="I11:I26" si="10">D11*H11</f>
        <v>2660</v>
      </c>
      <c r="J11" s="264"/>
      <c r="K11" s="264"/>
      <c r="L11" s="159">
        <v>20</v>
      </c>
      <c r="M11" s="159" t="s">
        <v>105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21"/>
      <c r="X11" s="184"/>
      <c r="Y11" s="122"/>
      <c r="Z11" s="123"/>
      <c r="AA11" s="124"/>
    </row>
    <row r="12" spans="1:120" s="5" customFormat="1" x14ac:dyDescent="0.2">
      <c r="A12" s="7">
        <f t="shared" si="9"/>
        <v>8</v>
      </c>
      <c r="B12" s="79" t="s">
        <v>128</v>
      </c>
      <c r="C12" s="5" t="s">
        <v>4</v>
      </c>
      <c r="D12" s="7">
        <v>10</v>
      </c>
      <c r="E12" s="171">
        <v>160</v>
      </c>
      <c r="F12" s="7"/>
      <c r="G12" s="7"/>
      <c r="H12" s="7">
        <f t="shared" ref="H12:H44" si="11">SUM(E12:G12)-SUM(J12:FO12)</f>
        <v>153</v>
      </c>
      <c r="I12" s="55">
        <f t="shared" si="10"/>
        <v>1530</v>
      </c>
      <c r="J12" s="264"/>
      <c r="K12" s="264"/>
      <c r="L12" s="159"/>
      <c r="M12" s="159"/>
      <c r="N12" s="139"/>
      <c r="O12" s="139"/>
      <c r="P12" s="110">
        <v>2</v>
      </c>
      <c r="Q12" s="110" t="s">
        <v>120</v>
      </c>
      <c r="R12" s="147"/>
      <c r="S12" s="105"/>
      <c r="T12" s="107">
        <v>5</v>
      </c>
      <c r="U12" s="107" t="s">
        <v>113</v>
      </c>
      <c r="V12" s="109"/>
      <c r="W12" s="121"/>
      <c r="X12" s="184"/>
      <c r="Y12" s="122"/>
      <c r="Z12" s="123"/>
      <c r="AA12" s="124"/>
    </row>
    <row r="13" spans="1:120" s="5" customFormat="1" x14ac:dyDescent="0.2">
      <c r="A13" s="7">
        <f t="shared" si="9"/>
        <v>9</v>
      </c>
      <c r="B13" s="79" t="s">
        <v>237</v>
      </c>
      <c r="C13" s="5" t="s">
        <v>46</v>
      </c>
      <c r="D13" s="7">
        <v>9.5</v>
      </c>
      <c r="E13" s="171">
        <v>140</v>
      </c>
      <c r="F13" s="7"/>
      <c r="G13" s="7"/>
      <c r="H13" s="7">
        <f t="shared" si="11"/>
        <v>132</v>
      </c>
      <c r="I13" s="55">
        <f t="shared" si="10"/>
        <v>1254</v>
      </c>
      <c r="J13" s="264"/>
      <c r="K13" s="264"/>
      <c r="L13" s="159"/>
      <c r="M13" s="159"/>
      <c r="N13" s="139"/>
      <c r="O13" s="139"/>
      <c r="P13" s="110">
        <v>3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21"/>
      <c r="X13" s="184"/>
      <c r="Y13" s="122"/>
      <c r="Z13" s="123"/>
      <c r="AA13" s="124"/>
    </row>
    <row r="14" spans="1:120" s="5" customFormat="1" x14ac:dyDescent="0.2">
      <c r="A14" s="7">
        <f t="shared" si="9"/>
        <v>10</v>
      </c>
      <c r="B14" s="79" t="s">
        <v>352</v>
      </c>
      <c r="C14" s="5" t="s">
        <v>6</v>
      </c>
      <c r="D14" s="7">
        <v>30</v>
      </c>
      <c r="E14" s="171">
        <v>90</v>
      </c>
      <c r="F14" s="7"/>
      <c r="G14" s="7"/>
      <c r="H14" s="7">
        <f t="shared" si="11"/>
        <v>70</v>
      </c>
      <c r="I14" s="55">
        <f t="shared" si="10"/>
        <v>2100</v>
      </c>
      <c r="J14" s="264"/>
      <c r="K14" s="264"/>
      <c r="L14" s="159"/>
      <c r="M14" s="159"/>
      <c r="N14" s="139"/>
      <c r="O14" s="139"/>
      <c r="P14" s="110"/>
      <c r="Q14" s="110"/>
      <c r="R14" s="147">
        <v>20</v>
      </c>
      <c r="S14" s="105" t="s">
        <v>447</v>
      </c>
      <c r="T14" s="107"/>
      <c r="U14" s="107"/>
      <c r="V14" s="109"/>
      <c r="W14" s="121"/>
      <c r="X14" s="184"/>
      <c r="Y14" s="122"/>
      <c r="Z14" s="123"/>
      <c r="AA14" s="124"/>
    </row>
    <row r="15" spans="1:120" s="5" customFormat="1" x14ac:dyDescent="0.2">
      <c r="A15" s="7">
        <f t="shared" si="9"/>
        <v>11</v>
      </c>
      <c r="B15" s="79" t="s">
        <v>353</v>
      </c>
      <c r="C15" s="5" t="s">
        <v>6</v>
      </c>
      <c r="D15" s="7">
        <v>34</v>
      </c>
      <c r="E15" s="171">
        <v>40</v>
      </c>
      <c r="F15" s="7"/>
      <c r="H15" s="7">
        <f t="shared" si="11"/>
        <v>20</v>
      </c>
      <c r="I15" s="55">
        <f t="shared" si="10"/>
        <v>680</v>
      </c>
      <c r="J15" s="264"/>
      <c r="K15" s="264"/>
      <c r="L15" s="159">
        <v>10</v>
      </c>
      <c r="M15" s="159" t="s">
        <v>218</v>
      </c>
      <c r="N15" s="139"/>
      <c r="O15" s="139"/>
      <c r="P15" s="110">
        <v>10</v>
      </c>
      <c r="Q15" s="110" t="s">
        <v>445</v>
      </c>
      <c r="R15" s="147"/>
      <c r="S15" s="105"/>
      <c r="T15" s="107"/>
      <c r="U15" s="107"/>
      <c r="V15" s="109"/>
      <c r="W15" s="121"/>
      <c r="X15" s="184"/>
      <c r="Y15" s="122"/>
      <c r="Z15" s="123"/>
      <c r="AA15" s="124"/>
    </row>
    <row r="16" spans="1:120" s="5" customFormat="1" x14ac:dyDescent="0.2">
      <c r="A16" s="7">
        <f t="shared" si="9"/>
        <v>12</v>
      </c>
      <c r="B16" s="79" t="s">
        <v>466</v>
      </c>
      <c r="C16" s="5" t="s">
        <v>7</v>
      </c>
      <c r="D16" s="7">
        <v>30</v>
      </c>
      <c r="E16" s="171">
        <v>200</v>
      </c>
      <c r="F16" s="7"/>
      <c r="H16" s="7">
        <f t="shared" si="11"/>
        <v>200</v>
      </c>
      <c r="I16" s="55">
        <f t="shared" si="10"/>
        <v>6000</v>
      </c>
      <c r="J16" s="264"/>
      <c r="K16" s="264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21"/>
      <c r="X16" s="184"/>
      <c r="Y16" s="122"/>
      <c r="Z16" s="123"/>
      <c r="AA16" s="124"/>
    </row>
    <row r="17" spans="1:27" s="5" customFormat="1" x14ac:dyDescent="0.2">
      <c r="A17" s="7">
        <f t="shared" si="9"/>
        <v>13</v>
      </c>
      <c r="B17" s="79" t="s">
        <v>343</v>
      </c>
      <c r="C17" s="5" t="s">
        <v>7</v>
      </c>
      <c r="D17" s="7">
        <v>13.5</v>
      </c>
      <c r="E17" s="171">
        <v>70</v>
      </c>
      <c r="F17" s="7"/>
      <c r="G17" s="7"/>
      <c r="H17" s="7">
        <f t="shared" si="11"/>
        <v>70</v>
      </c>
      <c r="I17" s="55">
        <f t="shared" si="10"/>
        <v>945</v>
      </c>
      <c r="J17" s="264"/>
      <c r="K17" s="264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21"/>
      <c r="X17" s="184"/>
      <c r="Y17" s="122"/>
      <c r="Z17" s="123"/>
      <c r="AA17" s="124"/>
    </row>
    <row r="18" spans="1:27" s="5" customFormat="1" x14ac:dyDescent="0.2">
      <c r="A18" s="7">
        <f t="shared" si="9"/>
        <v>14</v>
      </c>
      <c r="B18" s="79" t="s">
        <v>291</v>
      </c>
      <c r="C18" s="5" t="s">
        <v>5</v>
      </c>
      <c r="D18" s="7">
        <v>11.5</v>
      </c>
      <c r="E18" s="171">
        <v>210</v>
      </c>
      <c r="F18" s="7"/>
      <c r="G18" s="7"/>
      <c r="H18" s="7">
        <f t="shared" si="11"/>
        <v>210</v>
      </c>
      <c r="I18" s="55">
        <f t="shared" si="10"/>
        <v>2415</v>
      </c>
      <c r="J18" s="264"/>
      <c r="K18" s="264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21"/>
      <c r="X18" s="184"/>
      <c r="Y18" s="122"/>
      <c r="Z18" s="123"/>
      <c r="AA18" s="124"/>
    </row>
    <row r="19" spans="1:27" s="5" customFormat="1" x14ac:dyDescent="0.2">
      <c r="A19" s="7">
        <f t="shared" si="9"/>
        <v>15</v>
      </c>
      <c r="B19" s="79" t="s">
        <v>227</v>
      </c>
      <c r="C19" s="5" t="s">
        <v>7</v>
      </c>
      <c r="D19" s="7">
        <v>14.5</v>
      </c>
      <c r="E19" s="171">
        <v>100</v>
      </c>
      <c r="F19" s="7"/>
      <c r="G19" s="7"/>
      <c r="H19" s="7">
        <f t="shared" si="11"/>
        <v>100</v>
      </c>
      <c r="I19" s="55">
        <f t="shared" si="10"/>
        <v>1450</v>
      </c>
      <c r="J19" s="264"/>
      <c r="K19" s="264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21"/>
      <c r="X19" s="184"/>
      <c r="Y19" s="122"/>
      <c r="Z19" s="123"/>
      <c r="AA19" s="124"/>
    </row>
    <row r="20" spans="1:27" s="5" customFormat="1" x14ac:dyDescent="0.2">
      <c r="A20" s="7">
        <f t="shared" si="9"/>
        <v>16</v>
      </c>
      <c r="B20" s="79" t="s">
        <v>390</v>
      </c>
      <c r="C20" s="5" t="s">
        <v>5</v>
      </c>
      <c r="D20" s="7">
        <v>11</v>
      </c>
      <c r="E20" s="171">
        <v>40</v>
      </c>
      <c r="F20" s="7"/>
      <c r="G20" s="7"/>
      <c r="H20" s="7">
        <f t="shared" si="11"/>
        <v>40</v>
      </c>
      <c r="I20" s="55">
        <f t="shared" si="10"/>
        <v>440</v>
      </c>
      <c r="J20" s="264"/>
      <c r="K20" s="264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21"/>
      <c r="X20" s="184"/>
      <c r="Y20" s="122"/>
      <c r="Z20" s="123"/>
      <c r="AA20" s="124"/>
    </row>
    <row r="21" spans="1:27" s="5" customFormat="1" x14ac:dyDescent="0.2">
      <c r="A21" s="7">
        <f t="shared" si="9"/>
        <v>17</v>
      </c>
      <c r="B21" s="79" t="s">
        <v>277</v>
      </c>
      <c r="C21" s="5" t="s">
        <v>7</v>
      </c>
      <c r="D21" s="7">
        <v>13.5</v>
      </c>
      <c r="E21" s="171">
        <v>300</v>
      </c>
      <c r="F21" s="7"/>
      <c r="G21" s="7"/>
      <c r="H21" s="7">
        <f t="shared" si="11"/>
        <v>260</v>
      </c>
      <c r="I21" s="55">
        <f t="shared" si="10"/>
        <v>3510</v>
      </c>
      <c r="J21" s="264">
        <v>10</v>
      </c>
      <c r="K21" s="264" t="s">
        <v>119</v>
      </c>
      <c r="L21" s="159">
        <v>30</v>
      </c>
      <c r="M21" s="159" t="s">
        <v>119</v>
      </c>
      <c r="N21" s="139"/>
      <c r="O21" s="139"/>
      <c r="P21" s="110"/>
      <c r="Q21" s="110"/>
      <c r="R21" s="147"/>
      <c r="S21" s="105"/>
      <c r="T21" s="107"/>
      <c r="U21" s="107"/>
      <c r="V21" s="109"/>
      <c r="W21" s="121"/>
      <c r="X21" s="184"/>
      <c r="Y21" s="122"/>
      <c r="Z21" s="123"/>
      <c r="AA21" s="124"/>
    </row>
    <row r="22" spans="1:27" s="5" customFormat="1" x14ac:dyDescent="0.2">
      <c r="A22" s="7">
        <f t="shared" si="9"/>
        <v>18</v>
      </c>
      <c r="B22" s="79" t="s">
        <v>432</v>
      </c>
      <c r="C22" s="5" t="s">
        <v>7</v>
      </c>
      <c r="D22" s="7">
        <v>14.5</v>
      </c>
      <c r="E22" s="171">
        <v>350</v>
      </c>
      <c r="F22" s="7"/>
      <c r="G22" s="7"/>
      <c r="H22" s="7">
        <f t="shared" si="11"/>
        <v>335</v>
      </c>
      <c r="I22" s="55">
        <f t="shared" si="10"/>
        <v>4857.5</v>
      </c>
      <c r="J22" s="264"/>
      <c r="K22" s="264"/>
      <c r="L22" s="159"/>
      <c r="M22" s="159"/>
      <c r="N22" s="139">
        <v>10</v>
      </c>
      <c r="O22" s="139" t="s">
        <v>119</v>
      </c>
      <c r="P22" s="110">
        <v>5</v>
      </c>
      <c r="Q22" s="110" t="s">
        <v>119</v>
      </c>
      <c r="R22" s="147"/>
      <c r="S22" s="105"/>
      <c r="T22" s="107"/>
      <c r="U22" s="107"/>
      <c r="V22" s="109"/>
      <c r="W22" s="121"/>
      <c r="X22" s="184"/>
      <c r="Y22" s="122"/>
      <c r="Z22" s="123"/>
      <c r="AA22" s="124"/>
    </row>
    <row r="23" spans="1:27" s="5" customFormat="1" x14ac:dyDescent="0.2">
      <c r="A23" s="7">
        <f t="shared" si="9"/>
        <v>19</v>
      </c>
      <c r="B23" s="79" t="s">
        <v>282</v>
      </c>
      <c r="C23" s="5" t="s">
        <v>7</v>
      </c>
      <c r="D23" s="7">
        <v>13</v>
      </c>
      <c r="E23" s="171">
        <v>440</v>
      </c>
      <c r="F23" s="7"/>
      <c r="G23" s="7"/>
      <c r="H23" s="7">
        <f t="shared" si="11"/>
        <v>420</v>
      </c>
      <c r="I23" s="55">
        <f t="shared" si="10"/>
        <v>5460</v>
      </c>
      <c r="J23" s="264">
        <v>20</v>
      </c>
      <c r="K23" s="264" t="s">
        <v>120</v>
      </c>
      <c r="L23" s="159"/>
      <c r="M23" s="159"/>
      <c r="N23" s="139"/>
      <c r="O23" s="139"/>
      <c r="P23" s="110"/>
      <c r="Q23" s="110"/>
      <c r="R23" s="147"/>
      <c r="S23" s="105"/>
      <c r="T23" s="107"/>
      <c r="U23" s="107"/>
      <c r="V23" s="109"/>
      <c r="W23" s="121"/>
      <c r="X23" s="184"/>
      <c r="Y23" s="122"/>
      <c r="Z23" s="123"/>
      <c r="AA23" s="124"/>
    </row>
    <row r="24" spans="1:27" s="5" customFormat="1" hidden="1" x14ac:dyDescent="0.2">
      <c r="A24" s="7">
        <f t="shared" si="9"/>
        <v>20</v>
      </c>
      <c r="B24" s="79" t="s">
        <v>253</v>
      </c>
      <c r="C24" s="5" t="s">
        <v>7</v>
      </c>
      <c r="D24" s="7">
        <v>21</v>
      </c>
      <c r="E24" s="7">
        <v>0</v>
      </c>
      <c r="F24" s="7"/>
      <c r="H24" s="7">
        <f t="shared" si="11"/>
        <v>0</v>
      </c>
      <c r="I24" s="55">
        <f t="shared" si="10"/>
        <v>0</v>
      </c>
      <c r="J24" s="264"/>
      <c r="K24" s="264"/>
      <c r="L24" s="159"/>
      <c r="M24" s="159"/>
      <c r="N24" s="139"/>
      <c r="O24" s="139"/>
      <c r="P24" s="110"/>
      <c r="Q24" s="110"/>
      <c r="R24" s="147"/>
      <c r="S24" s="105"/>
      <c r="T24" s="107"/>
      <c r="U24" s="107"/>
      <c r="V24" s="109"/>
      <c r="W24" s="121"/>
      <c r="X24" s="184"/>
      <c r="Y24" s="122"/>
      <c r="Z24" s="123"/>
      <c r="AA24" s="124"/>
    </row>
    <row r="25" spans="1:27" s="5" customFormat="1" x14ac:dyDescent="0.2">
      <c r="A25" s="7">
        <f t="shared" si="9"/>
        <v>21</v>
      </c>
      <c r="B25" s="79" t="s">
        <v>345</v>
      </c>
      <c r="C25" s="5" t="s">
        <v>7</v>
      </c>
      <c r="D25" s="7">
        <v>86</v>
      </c>
      <c r="E25" s="7">
        <v>272</v>
      </c>
      <c r="F25" s="7"/>
      <c r="H25" s="7">
        <f t="shared" si="11"/>
        <v>265</v>
      </c>
      <c r="I25" s="55">
        <f t="shared" si="10"/>
        <v>22790</v>
      </c>
      <c r="J25" s="264"/>
      <c r="K25" s="264"/>
      <c r="L25" s="159">
        <v>7</v>
      </c>
      <c r="M25" s="159" t="s">
        <v>221</v>
      </c>
      <c r="N25" s="139"/>
      <c r="O25" s="139"/>
      <c r="P25" s="110"/>
      <c r="Q25" s="110"/>
      <c r="R25" s="147"/>
      <c r="S25" s="105"/>
      <c r="T25" s="107"/>
      <c r="U25" s="107"/>
      <c r="V25" s="109"/>
      <c r="W25" s="121"/>
      <c r="X25" s="184"/>
      <c r="Y25" s="122"/>
      <c r="Z25" s="123"/>
      <c r="AA25" s="124"/>
    </row>
    <row r="26" spans="1:27" s="5" customFormat="1" x14ac:dyDescent="0.2">
      <c r="A26" s="7">
        <f t="shared" si="9"/>
        <v>22</v>
      </c>
      <c r="B26" s="79" t="s">
        <v>386</v>
      </c>
      <c r="C26" s="5" t="s">
        <v>6</v>
      </c>
      <c r="D26" s="7">
        <v>85</v>
      </c>
      <c r="E26" s="7">
        <v>10</v>
      </c>
      <c r="F26" s="7"/>
      <c r="H26" s="7">
        <f t="shared" si="11"/>
        <v>10</v>
      </c>
      <c r="I26" s="55">
        <f t="shared" si="10"/>
        <v>850</v>
      </c>
      <c r="J26" s="264"/>
      <c r="K26" s="264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21"/>
      <c r="X26" s="184"/>
      <c r="Y26" s="122"/>
      <c r="Z26" s="123"/>
      <c r="AA26" s="124"/>
    </row>
    <row r="27" spans="1:27" s="5" customFormat="1" x14ac:dyDescent="0.2">
      <c r="A27" s="7">
        <f t="shared" ref="A27:A32" si="12">A26+1</f>
        <v>23</v>
      </c>
      <c r="B27" s="79" t="s">
        <v>386</v>
      </c>
      <c r="C27" s="5" t="s">
        <v>7</v>
      </c>
      <c r="D27" s="7">
        <f>68+30</f>
        <v>98</v>
      </c>
      <c r="E27" s="7">
        <v>60</v>
      </c>
      <c r="F27" s="7"/>
      <c r="H27" s="7">
        <f t="shared" si="11"/>
        <v>40</v>
      </c>
      <c r="I27" s="55">
        <f t="shared" ref="I27:I28" si="13">D27*H27</f>
        <v>3920</v>
      </c>
      <c r="J27" s="264"/>
      <c r="K27" s="264"/>
      <c r="L27" s="159"/>
      <c r="M27" s="159"/>
      <c r="N27" s="139"/>
      <c r="O27" s="139"/>
      <c r="P27" s="110"/>
      <c r="Q27" s="110"/>
      <c r="R27" s="147">
        <v>20</v>
      </c>
      <c r="S27" s="105" t="s">
        <v>460</v>
      </c>
      <c r="T27" s="107"/>
      <c r="U27" s="107"/>
      <c r="V27" s="109"/>
      <c r="W27" s="121"/>
      <c r="X27" s="184"/>
      <c r="Y27" s="122"/>
      <c r="Z27" s="123"/>
      <c r="AA27" s="124"/>
    </row>
    <row r="28" spans="1:27" s="5" customFormat="1" x14ac:dyDescent="0.2">
      <c r="A28" s="7">
        <f t="shared" si="12"/>
        <v>24</v>
      </c>
      <c r="B28" s="79" t="s">
        <v>347</v>
      </c>
      <c r="C28" s="5" t="s">
        <v>7</v>
      </c>
      <c r="D28" s="7">
        <v>77</v>
      </c>
      <c r="E28" s="7">
        <v>5</v>
      </c>
      <c r="F28" s="7"/>
      <c r="H28" s="7">
        <f t="shared" si="11"/>
        <v>5</v>
      </c>
      <c r="I28" s="55">
        <f t="shared" si="13"/>
        <v>385</v>
      </c>
      <c r="J28" s="264"/>
      <c r="K28" s="264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21"/>
      <c r="X28" s="184"/>
      <c r="Y28" s="122"/>
      <c r="Z28" s="123"/>
      <c r="AA28" s="124"/>
    </row>
    <row r="29" spans="1:27" s="5" customFormat="1" x14ac:dyDescent="0.2">
      <c r="A29" s="7">
        <f t="shared" si="12"/>
        <v>25</v>
      </c>
      <c r="B29" s="79" t="s">
        <v>374</v>
      </c>
      <c r="C29" s="5" t="s">
        <v>6</v>
      </c>
      <c r="D29" s="7">
        <v>80</v>
      </c>
      <c r="E29" s="7">
        <v>60</v>
      </c>
      <c r="F29" s="7"/>
      <c r="H29" s="7">
        <f t="shared" si="11"/>
        <v>60</v>
      </c>
      <c r="I29" s="55">
        <f t="shared" ref="I29:I63" si="14">D29*H29</f>
        <v>4800</v>
      </c>
      <c r="J29" s="264"/>
      <c r="K29" s="264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21"/>
      <c r="X29" s="184"/>
      <c r="Y29" s="122"/>
      <c r="Z29" s="123"/>
      <c r="AA29" s="124"/>
    </row>
    <row r="30" spans="1:27" s="5" customFormat="1" x14ac:dyDescent="0.2">
      <c r="A30" s="7">
        <f t="shared" si="12"/>
        <v>26</v>
      </c>
      <c r="B30" s="79" t="s">
        <v>450</v>
      </c>
      <c r="C30" s="5" t="s">
        <v>7</v>
      </c>
      <c r="D30" s="7">
        <v>101</v>
      </c>
      <c r="E30" s="7">
        <v>20</v>
      </c>
      <c r="F30" s="7"/>
      <c r="H30" s="7">
        <f t="shared" si="11"/>
        <v>20</v>
      </c>
      <c r="I30" s="55">
        <f t="shared" si="14"/>
        <v>2020</v>
      </c>
      <c r="J30" s="264"/>
      <c r="K30" s="264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21"/>
      <c r="X30" s="184"/>
      <c r="Y30" s="122"/>
      <c r="Z30" s="123"/>
      <c r="AA30" s="124"/>
    </row>
    <row r="31" spans="1:27" s="5" customFormat="1" x14ac:dyDescent="0.2">
      <c r="A31" s="7">
        <f t="shared" si="12"/>
        <v>27</v>
      </c>
      <c r="B31" s="79" t="s">
        <v>379</v>
      </c>
      <c r="C31" s="5" t="s">
        <v>5</v>
      </c>
      <c r="D31" s="7">
        <v>77</v>
      </c>
      <c r="E31" s="7">
        <v>10</v>
      </c>
      <c r="F31" s="7"/>
      <c r="H31" s="7">
        <f t="shared" si="11"/>
        <v>10</v>
      </c>
      <c r="I31" s="55">
        <f t="shared" si="14"/>
        <v>770</v>
      </c>
      <c r="J31" s="264"/>
      <c r="K31" s="264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21"/>
      <c r="X31" s="184"/>
      <c r="Y31" s="122"/>
      <c r="Z31" s="123"/>
      <c r="AA31" s="124"/>
    </row>
    <row r="32" spans="1:27" s="5" customFormat="1" x14ac:dyDescent="0.2">
      <c r="A32" s="7">
        <f t="shared" si="12"/>
        <v>28</v>
      </c>
      <c r="B32" s="79" t="s">
        <v>375</v>
      </c>
      <c r="C32" s="5" t="s">
        <v>4</v>
      </c>
      <c r="D32" s="7">
        <v>53</v>
      </c>
      <c r="E32" s="7">
        <v>10</v>
      </c>
      <c r="F32" s="7"/>
      <c r="H32" s="7">
        <f t="shared" si="11"/>
        <v>10</v>
      </c>
      <c r="I32" s="55">
        <f t="shared" si="14"/>
        <v>530</v>
      </c>
      <c r="J32" s="264"/>
      <c r="K32" s="264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21"/>
      <c r="X32" s="184"/>
      <c r="Y32" s="122"/>
      <c r="Z32" s="123"/>
      <c r="AA32" s="124"/>
    </row>
    <row r="33" spans="1:27" s="5" customFormat="1" x14ac:dyDescent="0.2">
      <c r="A33" s="7">
        <f t="shared" ref="A33:A64" si="15">A32+1</f>
        <v>29</v>
      </c>
      <c r="B33" s="79" t="s">
        <v>428</v>
      </c>
      <c r="C33" s="5" t="s">
        <v>7</v>
      </c>
      <c r="D33" s="7">
        <v>115</v>
      </c>
      <c r="E33" s="7">
        <v>70</v>
      </c>
      <c r="F33" s="7"/>
      <c r="H33" s="7">
        <f t="shared" si="11"/>
        <v>50</v>
      </c>
      <c r="I33" s="55">
        <f t="shared" si="14"/>
        <v>5750</v>
      </c>
      <c r="J33" s="264"/>
      <c r="K33" s="264"/>
      <c r="L33" s="159"/>
      <c r="M33" s="159"/>
      <c r="N33" s="139">
        <v>10</v>
      </c>
      <c r="O33" s="139" t="s">
        <v>434</v>
      </c>
      <c r="P33" s="110"/>
      <c r="Q33" s="110"/>
      <c r="R33" s="147">
        <v>10</v>
      </c>
      <c r="S33" s="105" t="s">
        <v>448</v>
      </c>
      <c r="T33" s="107"/>
      <c r="U33" s="107"/>
      <c r="V33" s="109"/>
      <c r="W33" s="121"/>
      <c r="X33" s="184"/>
      <c r="Y33" s="122"/>
      <c r="Z33" s="123"/>
      <c r="AA33" s="124"/>
    </row>
    <row r="34" spans="1:27" s="5" customFormat="1" x14ac:dyDescent="0.2">
      <c r="A34" s="7">
        <f t="shared" si="15"/>
        <v>30</v>
      </c>
      <c r="B34" s="79" t="s">
        <v>336</v>
      </c>
      <c r="C34" s="5" t="s">
        <v>7</v>
      </c>
      <c r="D34" s="7">
        <v>105</v>
      </c>
      <c r="E34" s="7">
        <v>10</v>
      </c>
      <c r="F34" s="7"/>
      <c r="H34" s="7">
        <f t="shared" si="11"/>
        <v>0</v>
      </c>
      <c r="I34" s="55">
        <f t="shared" si="14"/>
        <v>0</v>
      </c>
      <c r="J34" s="264"/>
      <c r="K34" s="264"/>
      <c r="L34" s="159">
        <v>10</v>
      </c>
      <c r="M34" s="159" t="s">
        <v>247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21"/>
      <c r="X34" s="184"/>
      <c r="Y34" s="122"/>
      <c r="Z34" s="123"/>
      <c r="AA34" s="124"/>
    </row>
    <row r="35" spans="1:27" s="5" customFormat="1" x14ac:dyDescent="0.2">
      <c r="A35" s="7">
        <f t="shared" si="15"/>
        <v>31</v>
      </c>
      <c r="B35" s="79" t="s">
        <v>318</v>
      </c>
      <c r="C35" s="5" t="s">
        <v>6</v>
      </c>
      <c r="D35" s="7">
        <v>97</v>
      </c>
      <c r="E35" s="7">
        <v>55</v>
      </c>
      <c r="F35" s="7"/>
      <c r="G35" s="7"/>
      <c r="H35" s="7">
        <f t="shared" si="11"/>
        <v>55</v>
      </c>
      <c r="I35" s="55">
        <f t="shared" si="14"/>
        <v>5335</v>
      </c>
      <c r="J35" s="264"/>
      <c r="K35" s="264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21"/>
      <c r="X35" s="184"/>
      <c r="Y35" s="122"/>
      <c r="Z35" s="123"/>
      <c r="AA35" s="124"/>
    </row>
    <row r="36" spans="1:27" s="5" customFormat="1" x14ac:dyDescent="0.2">
      <c r="A36" s="7">
        <f t="shared" si="15"/>
        <v>32</v>
      </c>
      <c r="B36" s="79" t="s">
        <v>112</v>
      </c>
      <c r="C36" s="5" t="s">
        <v>5</v>
      </c>
      <c r="D36" s="7">
        <v>65</v>
      </c>
      <c r="E36" s="7">
        <v>5</v>
      </c>
      <c r="F36" s="7"/>
      <c r="H36" s="7">
        <f t="shared" si="11"/>
        <v>5</v>
      </c>
      <c r="I36" s="55">
        <f t="shared" si="14"/>
        <v>325</v>
      </c>
      <c r="J36" s="264"/>
      <c r="K36" s="264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21"/>
      <c r="X36" s="184"/>
      <c r="Y36" s="122"/>
      <c r="Z36" s="123"/>
      <c r="AA36" s="124"/>
    </row>
    <row r="37" spans="1:27" s="5" customFormat="1" x14ac:dyDescent="0.2">
      <c r="A37" s="7">
        <f t="shared" si="15"/>
        <v>33</v>
      </c>
      <c r="B37" s="79" t="s">
        <v>358</v>
      </c>
      <c r="C37" s="5" t="s">
        <v>7</v>
      </c>
      <c r="D37" s="7">
        <v>67</v>
      </c>
      <c r="E37" s="7">
        <v>11</v>
      </c>
      <c r="F37" s="7"/>
      <c r="G37" s="7"/>
      <c r="H37" s="7">
        <f t="shared" si="11"/>
        <v>11</v>
      </c>
      <c r="I37" s="55">
        <f t="shared" si="14"/>
        <v>737</v>
      </c>
      <c r="J37" s="264"/>
      <c r="K37" s="264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21"/>
      <c r="X37" s="184"/>
      <c r="Y37" s="122"/>
      <c r="Z37" s="123"/>
      <c r="AA37" s="124"/>
    </row>
    <row r="38" spans="1:27" s="5" customFormat="1" x14ac:dyDescent="0.2">
      <c r="A38" s="7">
        <f t="shared" si="15"/>
        <v>34</v>
      </c>
      <c r="B38" s="79" t="s">
        <v>473</v>
      </c>
      <c r="C38" s="5" t="s">
        <v>7</v>
      </c>
      <c r="D38" s="7">
        <v>65</v>
      </c>
      <c r="E38" s="7">
        <v>214</v>
      </c>
      <c r="F38" s="7"/>
      <c r="H38" s="7">
        <f t="shared" si="11"/>
        <v>210</v>
      </c>
      <c r="I38" s="55">
        <f t="shared" si="14"/>
        <v>13650</v>
      </c>
      <c r="J38" s="264"/>
      <c r="K38" s="264"/>
      <c r="L38" s="159"/>
      <c r="M38" s="159"/>
      <c r="N38" s="139"/>
      <c r="O38" s="139"/>
      <c r="P38" s="110"/>
      <c r="Q38" s="110"/>
      <c r="R38" s="147">
        <v>4</v>
      </c>
      <c r="S38" s="105" t="s">
        <v>449</v>
      </c>
      <c r="T38" s="107"/>
      <c r="U38" s="107"/>
      <c r="V38" s="109"/>
      <c r="W38" s="121"/>
      <c r="X38" s="184"/>
      <c r="Y38" s="122"/>
      <c r="Z38" s="123"/>
      <c r="AA38" s="124"/>
    </row>
    <row r="39" spans="1:27" s="5" customFormat="1" x14ac:dyDescent="0.2">
      <c r="A39" s="7">
        <f t="shared" si="15"/>
        <v>35</v>
      </c>
      <c r="B39" s="79" t="s">
        <v>381</v>
      </c>
      <c r="C39" s="5" t="s">
        <v>7</v>
      </c>
      <c r="D39" s="7">
        <v>83</v>
      </c>
      <c r="E39" s="7">
        <v>10</v>
      </c>
      <c r="F39" s="7"/>
      <c r="G39" s="7"/>
      <c r="H39" s="7">
        <f t="shared" si="11"/>
        <v>10</v>
      </c>
      <c r="I39" s="55">
        <f t="shared" si="14"/>
        <v>830</v>
      </c>
      <c r="J39" s="264"/>
      <c r="K39" s="264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21"/>
      <c r="X39" s="184"/>
      <c r="Y39" s="122"/>
      <c r="Z39" s="123"/>
      <c r="AA39" s="124"/>
    </row>
    <row r="40" spans="1:27" s="5" customFormat="1" x14ac:dyDescent="0.2">
      <c r="A40" s="7">
        <f t="shared" si="15"/>
        <v>36</v>
      </c>
      <c r="B40" s="79" t="s">
        <v>371</v>
      </c>
      <c r="C40" s="5" t="s">
        <v>7</v>
      </c>
      <c r="D40" s="7">
        <v>64</v>
      </c>
      <c r="E40" s="7">
        <v>54</v>
      </c>
      <c r="F40" s="7"/>
      <c r="H40" s="7">
        <f t="shared" si="11"/>
        <v>48</v>
      </c>
      <c r="I40" s="55">
        <f t="shared" si="14"/>
        <v>3072</v>
      </c>
      <c r="J40" s="264"/>
      <c r="K40" s="264"/>
      <c r="L40" s="159"/>
      <c r="M40" s="159"/>
      <c r="N40" s="139"/>
      <c r="O40" s="139"/>
      <c r="P40" s="110"/>
      <c r="Q40" s="110"/>
      <c r="R40" s="147">
        <v>6</v>
      </c>
      <c r="S40" s="105" t="s">
        <v>449</v>
      </c>
      <c r="T40" s="107"/>
      <c r="U40" s="107"/>
      <c r="V40" s="109"/>
      <c r="W40" s="121"/>
      <c r="X40" s="184"/>
      <c r="Y40" s="122"/>
      <c r="Z40" s="123"/>
      <c r="AA40" s="124"/>
    </row>
    <row r="41" spans="1:27" s="5" customFormat="1" x14ac:dyDescent="0.2">
      <c r="A41" s="7">
        <f t="shared" si="15"/>
        <v>37</v>
      </c>
      <c r="B41" s="79" t="s">
        <v>376</v>
      </c>
      <c r="C41" s="5" t="s">
        <v>7</v>
      </c>
      <c r="D41" s="7">
        <v>75</v>
      </c>
      <c r="E41" s="7">
        <v>40</v>
      </c>
      <c r="F41" s="7"/>
      <c r="G41" s="7"/>
      <c r="H41" s="7">
        <f t="shared" si="11"/>
        <v>40</v>
      </c>
      <c r="I41" s="55">
        <f t="shared" si="14"/>
        <v>3000</v>
      </c>
      <c r="J41" s="264"/>
      <c r="K41" s="264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21"/>
      <c r="X41" s="184"/>
      <c r="Y41" s="122"/>
      <c r="Z41" s="123"/>
      <c r="AA41" s="124"/>
    </row>
    <row r="42" spans="1:27" s="5" customFormat="1" x14ac:dyDescent="0.2">
      <c r="A42" s="7">
        <f t="shared" si="15"/>
        <v>38</v>
      </c>
      <c r="B42" s="79" t="s">
        <v>207</v>
      </c>
      <c r="C42" s="5" t="s">
        <v>7</v>
      </c>
      <c r="D42" s="7">
        <v>86</v>
      </c>
      <c r="E42" s="7">
        <v>30</v>
      </c>
      <c r="F42" s="7"/>
      <c r="G42" s="7"/>
      <c r="H42" s="7">
        <f t="shared" si="11"/>
        <v>30</v>
      </c>
      <c r="I42" s="55">
        <f t="shared" si="14"/>
        <v>2580</v>
      </c>
      <c r="J42" s="264"/>
      <c r="K42" s="264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21"/>
      <c r="X42" s="184"/>
      <c r="Y42" s="122"/>
      <c r="Z42" s="123"/>
      <c r="AA42" s="124"/>
    </row>
    <row r="43" spans="1:27" s="5" customFormat="1" x14ac:dyDescent="0.2">
      <c r="A43" s="7">
        <f t="shared" si="15"/>
        <v>39</v>
      </c>
      <c r="B43" s="79" t="s">
        <v>490</v>
      </c>
      <c r="C43" s="5" t="s">
        <v>7</v>
      </c>
      <c r="D43" s="7">
        <v>90</v>
      </c>
      <c r="E43" s="7">
        <v>10</v>
      </c>
      <c r="F43" s="7"/>
      <c r="H43" s="7">
        <f t="shared" si="11"/>
        <v>10</v>
      </c>
      <c r="I43" s="55">
        <f t="shared" si="14"/>
        <v>900</v>
      </c>
      <c r="J43" s="264"/>
      <c r="K43" s="264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21"/>
      <c r="X43" s="184"/>
      <c r="Y43" s="122"/>
      <c r="Z43" s="123"/>
      <c r="AA43" s="124"/>
    </row>
    <row r="44" spans="1:27" s="5" customFormat="1" x14ac:dyDescent="0.2">
      <c r="A44" s="7">
        <f t="shared" si="15"/>
        <v>40</v>
      </c>
      <c r="B44" s="79" t="s">
        <v>281</v>
      </c>
      <c r="C44" s="5" t="s">
        <v>7</v>
      </c>
      <c r="D44" s="7">
        <v>89</v>
      </c>
      <c r="E44" s="7">
        <v>1</v>
      </c>
      <c r="F44" s="7"/>
      <c r="H44" s="7">
        <f t="shared" si="11"/>
        <v>1</v>
      </c>
      <c r="I44" s="55">
        <f t="shared" si="14"/>
        <v>89</v>
      </c>
      <c r="J44" s="264"/>
      <c r="K44" s="264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21"/>
      <c r="X44" s="184"/>
      <c r="Y44" s="122"/>
      <c r="Z44" s="123"/>
      <c r="AA44" s="124"/>
    </row>
    <row r="45" spans="1:27" s="5" customFormat="1" x14ac:dyDescent="0.2">
      <c r="A45" s="7">
        <f t="shared" si="15"/>
        <v>41</v>
      </c>
      <c r="B45" s="79" t="s">
        <v>217</v>
      </c>
      <c r="C45" s="5" t="s">
        <v>7</v>
      </c>
      <c r="D45" s="7">
        <v>106</v>
      </c>
      <c r="E45" s="7">
        <v>3</v>
      </c>
      <c r="F45" s="7"/>
      <c r="H45" s="7">
        <f t="shared" ref="H45:H85" si="16">SUM(E45:G45)-SUM(J45:FO45)</f>
        <v>3</v>
      </c>
      <c r="I45" s="55">
        <f t="shared" si="14"/>
        <v>318</v>
      </c>
      <c r="J45" s="264"/>
      <c r="K45" s="264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21"/>
      <c r="X45" s="184"/>
      <c r="Y45" s="122"/>
      <c r="Z45" s="123"/>
      <c r="AA45" s="124"/>
    </row>
    <row r="46" spans="1:27" s="5" customFormat="1" x14ac:dyDescent="0.2">
      <c r="A46" s="7">
        <f t="shared" si="15"/>
        <v>42</v>
      </c>
      <c r="B46" s="79" t="s">
        <v>346</v>
      </c>
      <c r="C46" s="5" t="s">
        <v>7</v>
      </c>
      <c r="D46" s="7">
        <v>85</v>
      </c>
      <c r="E46" s="7">
        <v>6</v>
      </c>
      <c r="F46" s="7"/>
      <c r="G46" s="7"/>
      <c r="H46" s="7">
        <f t="shared" si="16"/>
        <v>6</v>
      </c>
      <c r="I46" s="55">
        <f t="shared" si="14"/>
        <v>510</v>
      </c>
      <c r="J46" s="264"/>
      <c r="K46" s="264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21"/>
      <c r="X46" s="184"/>
      <c r="Y46" s="122"/>
      <c r="Z46" s="123"/>
      <c r="AA46" s="124"/>
    </row>
    <row r="47" spans="1:27" s="5" customFormat="1" x14ac:dyDescent="0.2">
      <c r="A47" s="7">
        <f t="shared" si="15"/>
        <v>43</v>
      </c>
      <c r="B47" s="79" t="s">
        <v>378</v>
      </c>
      <c r="C47" s="5" t="s">
        <v>7</v>
      </c>
      <c r="D47" s="7">
        <v>78</v>
      </c>
      <c r="E47" s="7">
        <v>20</v>
      </c>
      <c r="F47" s="7"/>
      <c r="G47" s="7"/>
      <c r="H47" s="7">
        <f t="shared" si="16"/>
        <v>20</v>
      </c>
      <c r="I47" s="55">
        <f t="shared" si="14"/>
        <v>1560</v>
      </c>
      <c r="J47" s="264"/>
      <c r="K47" s="264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21"/>
      <c r="X47" s="184"/>
      <c r="Y47" s="122"/>
      <c r="Z47" s="123"/>
      <c r="AA47" s="124"/>
    </row>
    <row r="48" spans="1:27" s="5" customFormat="1" x14ac:dyDescent="0.2">
      <c r="A48" s="7">
        <f t="shared" si="15"/>
        <v>44</v>
      </c>
      <c r="B48" s="79" t="s">
        <v>423</v>
      </c>
      <c r="C48" s="5" t="s">
        <v>7</v>
      </c>
      <c r="D48" s="7">
        <v>30</v>
      </c>
      <c r="E48" s="171">
        <v>30</v>
      </c>
      <c r="F48" s="7"/>
      <c r="H48" s="7">
        <f t="shared" si="16"/>
        <v>25</v>
      </c>
      <c r="I48" s="55">
        <f t="shared" si="14"/>
        <v>750</v>
      </c>
      <c r="J48" s="264"/>
      <c r="K48" s="264"/>
      <c r="L48" s="159">
        <v>5</v>
      </c>
      <c r="M48" s="159" t="s">
        <v>216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21"/>
      <c r="X48" s="184"/>
      <c r="Y48" s="122"/>
      <c r="Z48" s="123"/>
      <c r="AA48" s="124"/>
    </row>
    <row r="49" spans="1:27" s="5" customFormat="1" x14ac:dyDescent="0.2">
      <c r="A49" s="7">
        <f t="shared" si="15"/>
        <v>45</v>
      </c>
      <c r="B49" s="79" t="s">
        <v>377</v>
      </c>
      <c r="C49" s="5" t="s">
        <v>7</v>
      </c>
      <c r="D49" s="7">
        <v>16</v>
      </c>
      <c r="E49" s="171">
        <v>190</v>
      </c>
      <c r="F49" s="7"/>
      <c r="H49" s="7">
        <f t="shared" si="16"/>
        <v>170</v>
      </c>
      <c r="I49" s="55">
        <f t="shared" si="14"/>
        <v>2720</v>
      </c>
      <c r="J49" s="264"/>
      <c r="K49" s="264"/>
      <c r="L49" s="159">
        <v>10</v>
      </c>
      <c r="M49" s="159" t="s">
        <v>111</v>
      </c>
      <c r="N49" s="139">
        <v>10</v>
      </c>
      <c r="O49" s="139" t="s">
        <v>111</v>
      </c>
      <c r="P49" s="110"/>
      <c r="Q49" s="110"/>
      <c r="R49" s="147"/>
      <c r="S49" s="105"/>
      <c r="T49" s="107"/>
      <c r="U49" s="107"/>
      <c r="V49" s="109"/>
      <c r="W49" s="121"/>
      <c r="X49" s="184"/>
      <c r="Y49" s="122"/>
      <c r="Z49" s="123"/>
      <c r="AA49" s="124"/>
    </row>
    <row r="50" spans="1:27" s="5" customFormat="1" x14ac:dyDescent="0.2">
      <c r="A50" s="7">
        <f t="shared" si="15"/>
        <v>46</v>
      </c>
      <c r="B50" s="79" t="s">
        <v>350</v>
      </c>
      <c r="C50" s="5" t="s">
        <v>7</v>
      </c>
      <c r="D50" s="7">
        <v>29</v>
      </c>
      <c r="E50" s="171">
        <v>190</v>
      </c>
      <c r="F50" s="7"/>
      <c r="G50" s="7"/>
      <c r="H50" s="7">
        <f t="shared" si="16"/>
        <v>190</v>
      </c>
      <c r="I50" s="55">
        <f t="shared" si="14"/>
        <v>5510</v>
      </c>
      <c r="J50" s="264"/>
      <c r="K50" s="264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21"/>
      <c r="X50" s="184"/>
      <c r="Y50" s="122"/>
      <c r="Z50" s="123"/>
      <c r="AA50" s="124"/>
    </row>
    <row r="51" spans="1:27" s="5" customFormat="1" x14ac:dyDescent="0.2">
      <c r="A51" s="7">
        <f t="shared" si="15"/>
        <v>47</v>
      </c>
      <c r="B51" s="79" t="s">
        <v>161</v>
      </c>
      <c r="C51" s="5" t="s">
        <v>7</v>
      </c>
      <c r="D51" s="7">
        <v>26</v>
      </c>
      <c r="E51" s="171">
        <v>95</v>
      </c>
      <c r="F51" s="7"/>
      <c r="G51" s="7"/>
      <c r="H51" s="7">
        <f t="shared" si="16"/>
        <v>85</v>
      </c>
      <c r="I51" s="55">
        <f t="shared" si="14"/>
        <v>2210</v>
      </c>
      <c r="J51" s="264"/>
      <c r="K51" s="264"/>
      <c r="L51" s="159">
        <v>5</v>
      </c>
      <c r="M51" s="159" t="s">
        <v>225</v>
      </c>
      <c r="N51" s="139">
        <v>5</v>
      </c>
      <c r="O51" s="139" t="s">
        <v>225</v>
      </c>
      <c r="P51" s="110"/>
      <c r="Q51" s="110"/>
      <c r="R51" s="147"/>
      <c r="S51" s="105"/>
      <c r="T51" s="107"/>
      <c r="U51" s="107"/>
      <c r="V51" s="109"/>
      <c r="W51" s="121"/>
      <c r="X51" s="184"/>
      <c r="Y51" s="122"/>
      <c r="Z51" s="123"/>
      <c r="AA51" s="124"/>
    </row>
    <row r="52" spans="1:27" s="5" customFormat="1" x14ac:dyDescent="0.2">
      <c r="A52" s="7">
        <f t="shared" si="15"/>
        <v>48</v>
      </c>
      <c r="B52" s="79" t="s">
        <v>242</v>
      </c>
      <c r="C52" s="5" t="s">
        <v>7</v>
      </c>
      <c r="D52" s="7">
        <v>22.5</v>
      </c>
      <c r="E52" s="171">
        <v>40</v>
      </c>
      <c r="F52" s="7"/>
      <c r="G52" s="7"/>
      <c r="H52" s="7">
        <f t="shared" si="16"/>
        <v>35</v>
      </c>
      <c r="I52" s="55">
        <f t="shared" si="14"/>
        <v>787.5</v>
      </c>
      <c r="J52" s="264"/>
      <c r="K52" s="264"/>
      <c r="L52" s="159"/>
      <c r="M52" s="159"/>
      <c r="N52" s="139"/>
      <c r="O52" s="139"/>
      <c r="P52" s="110">
        <v>5</v>
      </c>
      <c r="Q52" s="110" t="s">
        <v>451</v>
      </c>
      <c r="R52" s="147"/>
      <c r="S52" s="105"/>
      <c r="T52" s="107"/>
      <c r="U52" s="107"/>
      <c r="V52" s="109"/>
      <c r="W52" s="121"/>
      <c r="X52" s="184"/>
      <c r="Y52" s="122"/>
      <c r="Z52" s="123"/>
      <c r="AA52" s="124"/>
    </row>
    <row r="53" spans="1:27" s="5" customFormat="1" x14ac:dyDescent="0.2">
      <c r="A53" s="7">
        <f t="shared" si="15"/>
        <v>49</v>
      </c>
      <c r="B53" s="79" t="s">
        <v>370</v>
      </c>
      <c r="C53" s="5" t="s">
        <v>6</v>
      </c>
      <c r="D53" s="7">
        <v>29</v>
      </c>
      <c r="E53" s="171">
        <v>10</v>
      </c>
      <c r="F53" s="7"/>
      <c r="G53" s="7"/>
      <c r="H53" s="7">
        <f t="shared" si="16"/>
        <v>5</v>
      </c>
      <c r="I53" s="55">
        <f t="shared" si="14"/>
        <v>145</v>
      </c>
      <c r="J53" s="264"/>
      <c r="K53" s="264"/>
      <c r="L53" s="159"/>
      <c r="M53" s="159"/>
      <c r="N53" s="139">
        <v>5</v>
      </c>
      <c r="O53" s="139" t="s">
        <v>216</v>
      </c>
      <c r="P53" s="110"/>
      <c r="Q53" s="110"/>
      <c r="R53" s="147"/>
      <c r="S53" s="105"/>
      <c r="T53" s="107"/>
      <c r="U53" s="107"/>
      <c r="V53" s="109"/>
      <c r="W53" s="121"/>
      <c r="X53" s="184"/>
      <c r="Y53" s="122"/>
      <c r="Z53" s="123"/>
      <c r="AA53" s="124"/>
    </row>
    <row r="54" spans="1:27" s="5" customFormat="1" x14ac:dyDescent="0.2">
      <c r="A54" s="7">
        <f t="shared" si="15"/>
        <v>50</v>
      </c>
      <c r="B54" s="79" t="s">
        <v>355</v>
      </c>
      <c r="C54" s="5" t="s">
        <v>7</v>
      </c>
      <c r="D54" s="7">
        <v>37</v>
      </c>
      <c r="E54" s="171">
        <v>400</v>
      </c>
      <c r="F54" s="7"/>
      <c r="G54" s="7"/>
      <c r="H54" s="7">
        <f t="shared" si="16"/>
        <v>370</v>
      </c>
      <c r="I54" s="55">
        <f t="shared" si="14"/>
        <v>13690</v>
      </c>
      <c r="J54" s="264">
        <v>5</v>
      </c>
      <c r="K54" s="264" t="s">
        <v>234</v>
      </c>
      <c r="L54" s="159">
        <v>5</v>
      </c>
      <c r="M54" s="159" t="s">
        <v>234</v>
      </c>
      <c r="N54" s="139">
        <v>5</v>
      </c>
      <c r="O54" s="139" t="s">
        <v>234</v>
      </c>
      <c r="P54" s="110">
        <v>10</v>
      </c>
      <c r="Q54" s="110" t="s">
        <v>452</v>
      </c>
      <c r="R54" s="147">
        <v>5</v>
      </c>
      <c r="S54" s="105" t="s">
        <v>234</v>
      </c>
      <c r="T54" s="107"/>
      <c r="U54" s="107"/>
      <c r="V54" s="109"/>
      <c r="W54" s="121"/>
      <c r="X54" s="184"/>
      <c r="Y54" s="122"/>
      <c r="Z54" s="123"/>
      <c r="AA54" s="124"/>
    </row>
    <row r="55" spans="1:27" s="5" customFormat="1" x14ac:dyDescent="0.2">
      <c r="A55" s="7">
        <f>A54+1</f>
        <v>51</v>
      </c>
      <c r="B55" s="79" t="s">
        <v>486</v>
      </c>
      <c r="C55" s="5" t="s">
        <v>7</v>
      </c>
      <c r="D55" s="7">
        <v>30</v>
      </c>
      <c r="E55" s="171">
        <v>80</v>
      </c>
      <c r="F55" s="7"/>
      <c r="G55" s="7"/>
      <c r="H55" s="7">
        <f t="shared" si="16"/>
        <v>55</v>
      </c>
      <c r="I55" s="55">
        <f t="shared" si="14"/>
        <v>1650</v>
      </c>
      <c r="J55" s="264">
        <v>5</v>
      </c>
      <c r="K55" s="264" t="s">
        <v>216</v>
      </c>
      <c r="L55" s="159">
        <v>5</v>
      </c>
      <c r="M55" s="159" t="s">
        <v>216</v>
      </c>
      <c r="N55" s="139">
        <v>5</v>
      </c>
      <c r="O55" s="139" t="s">
        <v>216</v>
      </c>
      <c r="P55" s="110">
        <v>5</v>
      </c>
      <c r="Q55" s="110" t="s">
        <v>216</v>
      </c>
      <c r="R55" s="147">
        <v>5</v>
      </c>
      <c r="S55" s="105" t="s">
        <v>216</v>
      </c>
      <c r="T55" s="107"/>
      <c r="U55" s="107"/>
      <c r="V55" s="109"/>
      <c r="W55" s="121"/>
      <c r="X55" s="184"/>
      <c r="Y55" s="122"/>
      <c r="Z55" s="123"/>
      <c r="AA55" s="124"/>
    </row>
    <row r="56" spans="1:27" s="5" customFormat="1" x14ac:dyDescent="0.2">
      <c r="A56" s="7">
        <f t="shared" ref="A56:A57" si="17">A55+1</f>
        <v>52</v>
      </c>
      <c r="B56" s="79" t="s">
        <v>486</v>
      </c>
      <c r="C56" s="5" t="s">
        <v>5</v>
      </c>
      <c r="D56" s="7">
        <v>23.5</v>
      </c>
      <c r="E56" s="171">
        <v>120</v>
      </c>
      <c r="F56" s="7"/>
      <c r="G56" s="7"/>
      <c r="H56" s="7">
        <f t="shared" si="16"/>
        <v>120</v>
      </c>
      <c r="I56" s="55">
        <f t="shared" si="14"/>
        <v>2820</v>
      </c>
      <c r="J56" s="264"/>
      <c r="K56" s="264"/>
      <c r="L56" s="159"/>
      <c r="M56" s="159"/>
      <c r="N56" s="139"/>
      <c r="O56" s="139"/>
      <c r="P56" s="110"/>
      <c r="Q56" s="110"/>
      <c r="R56" s="147"/>
      <c r="S56" s="105"/>
      <c r="T56" s="107"/>
      <c r="U56" s="107"/>
      <c r="V56" s="109"/>
      <c r="W56" s="121"/>
      <c r="X56" s="184"/>
      <c r="Y56" s="122"/>
      <c r="Z56" s="123"/>
      <c r="AA56" s="124"/>
    </row>
    <row r="57" spans="1:27" s="5" customFormat="1" x14ac:dyDescent="0.2">
      <c r="A57" s="7">
        <f t="shared" si="17"/>
        <v>53</v>
      </c>
      <c r="B57" s="79" t="s">
        <v>315</v>
      </c>
      <c r="C57" s="5" t="s">
        <v>7</v>
      </c>
      <c r="D57" s="7">
        <v>20</v>
      </c>
      <c r="E57" s="171">
        <v>380</v>
      </c>
      <c r="F57" s="7"/>
      <c r="H57" s="7">
        <f t="shared" si="16"/>
        <v>345</v>
      </c>
      <c r="I57" s="55">
        <f t="shared" si="14"/>
        <v>6900</v>
      </c>
      <c r="J57" s="264"/>
      <c r="K57" s="264"/>
      <c r="L57" s="159">
        <v>30</v>
      </c>
      <c r="M57" s="159" t="s">
        <v>108</v>
      </c>
      <c r="N57" s="139"/>
      <c r="O57" s="139"/>
      <c r="P57" s="110"/>
      <c r="Q57" s="110"/>
      <c r="R57" s="147">
        <v>5</v>
      </c>
      <c r="S57" s="105" t="s">
        <v>108</v>
      </c>
      <c r="T57" s="107"/>
      <c r="U57" s="107"/>
      <c r="V57" s="109"/>
      <c r="W57" s="121"/>
      <c r="X57" s="184"/>
      <c r="Y57" s="122"/>
      <c r="Z57" s="123"/>
      <c r="AA57" s="124"/>
    </row>
    <row r="58" spans="1:27" s="5" customFormat="1" x14ac:dyDescent="0.2">
      <c r="A58" s="7">
        <f t="shared" si="15"/>
        <v>54</v>
      </c>
      <c r="B58" s="79" t="s">
        <v>264</v>
      </c>
      <c r="C58" s="5" t="s">
        <v>7</v>
      </c>
      <c r="D58" s="7">
        <v>13</v>
      </c>
      <c r="E58" s="171">
        <v>390</v>
      </c>
      <c r="F58" s="7"/>
      <c r="H58" s="7">
        <f t="shared" si="16"/>
        <v>370</v>
      </c>
      <c r="I58" s="55">
        <f t="shared" si="14"/>
        <v>4810</v>
      </c>
      <c r="J58" s="264"/>
      <c r="K58" s="264"/>
      <c r="L58" s="159">
        <v>10</v>
      </c>
      <c r="M58" s="159" t="s">
        <v>119</v>
      </c>
      <c r="N58" s="139"/>
      <c r="O58" s="139"/>
      <c r="P58" s="110">
        <v>5</v>
      </c>
      <c r="Q58" s="110" t="s">
        <v>119</v>
      </c>
      <c r="R58" s="147"/>
      <c r="S58" s="105"/>
      <c r="T58" s="107">
        <v>5</v>
      </c>
      <c r="U58" s="107" t="s">
        <v>111</v>
      </c>
      <c r="V58" s="109"/>
      <c r="W58" s="121"/>
      <c r="X58" s="184"/>
      <c r="Y58" s="122"/>
      <c r="Z58" s="123"/>
      <c r="AA58" s="124"/>
    </row>
    <row r="59" spans="1:27" s="5" customFormat="1" x14ac:dyDescent="0.2">
      <c r="A59" s="7">
        <f t="shared" si="15"/>
        <v>55</v>
      </c>
      <c r="B59" s="79" t="s">
        <v>297</v>
      </c>
      <c r="C59" s="5" t="s">
        <v>5</v>
      </c>
      <c r="D59" s="7">
        <v>12.5</v>
      </c>
      <c r="E59" s="171">
        <v>40</v>
      </c>
      <c r="F59" s="7"/>
      <c r="G59" s="7"/>
      <c r="H59" s="7">
        <f t="shared" si="16"/>
        <v>40</v>
      </c>
      <c r="I59" s="55">
        <f t="shared" si="14"/>
        <v>500</v>
      </c>
      <c r="J59" s="264"/>
      <c r="K59" s="264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21"/>
      <c r="X59" s="184"/>
      <c r="Y59" s="122"/>
      <c r="Z59" s="123"/>
      <c r="AA59" s="124"/>
    </row>
    <row r="60" spans="1:27" s="5" customFormat="1" x14ac:dyDescent="0.2">
      <c r="A60" s="7">
        <f t="shared" si="15"/>
        <v>56</v>
      </c>
      <c r="B60" s="79" t="s">
        <v>297</v>
      </c>
      <c r="C60" s="5" t="s">
        <v>4</v>
      </c>
      <c r="D60" s="7">
        <v>11.5</v>
      </c>
      <c r="E60" s="171">
        <v>60</v>
      </c>
      <c r="F60" s="7"/>
      <c r="G60" s="7"/>
      <c r="H60" s="7">
        <f t="shared" si="16"/>
        <v>60</v>
      </c>
      <c r="I60" s="55">
        <f t="shared" si="14"/>
        <v>690</v>
      </c>
      <c r="J60" s="264"/>
      <c r="K60" s="264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21"/>
      <c r="X60" s="184"/>
      <c r="Y60" s="122"/>
      <c r="Z60" s="123"/>
      <c r="AA60" s="124"/>
    </row>
    <row r="61" spans="1:27" s="5" customFormat="1" x14ac:dyDescent="0.2">
      <c r="A61" s="7">
        <f t="shared" si="15"/>
        <v>57</v>
      </c>
      <c r="B61" s="79" t="s">
        <v>474</v>
      </c>
      <c r="C61" s="5" t="s">
        <v>7</v>
      </c>
      <c r="D61" s="7">
        <v>32</v>
      </c>
      <c r="E61" s="171">
        <v>80</v>
      </c>
      <c r="F61" s="7"/>
      <c r="G61" s="7"/>
      <c r="H61" s="7">
        <f t="shared" si="16"/>
        <v>80</v>
      </c>
      <c r="I61" s="55">
        <f t="shared" si="14"/>
        <v>2560</v>
      </c>
      <c r="J61" s="264"/>
      <c r="K61" s="264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21"/>
      <c r="X61" s="184"/>
      <c r="Y61" s="122"/>
      <c r="Z61" s="123"/>
      <c r="AA61" s="124"/>
    </row>
    <row r="62" spans="1:27" s="5" customFormat="1" x14ac:dyDescent="0.2">
      <c r="A62" s="7">
        <f t="shared" si="15"/>
        <v>58</v>
      </c>
      <c r="B62" s="79" t="s">
        <v>489</v>
      </c>
      <c r="C62" s="5" t="s">
        <v>7</v>
      </c>
      <c r="D62" s="7">
        <v>26.5</v>
      </c>
      <c r="E62" s="171">
        <v>80</v>
      </c>
      <c r="F62" s="7"/>
      <c r="G62" s="7"/>
      <c r="H62" s="7">
        <f t="shared" si="16"/>
        <v>80</v>
      </c>
      <c r="I62" s="55">
        <f t="shared" si="14"/>
        <v>2120</v>
      </c>
      <c r="J62" s="264"/>
      <c r="K62" s="264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21"/>
      <c r="X62" s="184"/>
      <c r="Y62" s="122"/>
      <c r="Z62" s="123"/>
      <c r="AA62" s="124"/>
    </row>
    <row r="63" spans="1:27" s="5" customFormat="1" x14ac:dyDescent="0.2">
      <c r="A63" s="7">
        <f t="shared" si="15"/>
        <v>59</v>
      </c>
      <c r="B63" s="79" t="s">
        <v>380</v>
      </c>
      <c r="C63" s="5" t="s">
        <v>7</v>
      </c>
      <c r="D63" s="7">
        <v>30</v>
      </c>
      <c r="E63" s="171">
        <v>40</v>
      </c>
      <c r="F63" s="7"/>
      <c r="G63" s="7"/>
      <c r="H63" s="7">
        <f t="shared" si="16"/>
        <v>40</v>
      </c>
      <c r="I63" s="55">
        <f t="shared" si="14"/>
        <v>1200</v>
      </c>
      <c r="J63" s="264"/>
      <c r="K63" s="264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21"/>
      <c r="X63" s="184"/>
      <c r="Y63" s="122"/>
      <c r="Z63" s="123"/>
      <c r="AA63" s="124"/>
    </row>
    <row r="64" spans="1:27" s="5" customFormat="1" x14ac:dyDescent="0.2">
      <c r="A64" s="7">
        <f t="shared" si="15"/>
        <v>60</v>
      </c>
      <c r="B64" s="79" t="s">
        <v>416</v>
      </c>
      <c r="C64" s="5" t="s">
        <v>7</v>
      </c>
      <c r="D64" s="7">
        <v>13</v>
      </c>
      <c r="E64" s="171">
        <v>490</v>
      </c>
      <c r="F64" s="7"/>
      <c r="H64" s="7">
        <f t="shared" si="16"/>
        <v>465</v>
      </c>
      <c r="I64" s="55">
        <f t="shared" ref="I64:I104" si="18">D64*H64</f>
        <v>6045</v>
      </c>
      <c r="J64" s="264"/>
      <c r="K64" s="264"/>
      <c r="L64" s="159">
        <v>10</v>
      </c>
      <c r="M64" s="159" t="s">
        <v>105</v>
      </c>
      <c r="N64" s="139">
        <v>10</v>
      </c>
      <c r="O64" s="139" t="s">
        <v>119</v>
      </c>
      <c r="P64" s="110">
        <v>5</v>
      </c>
      <c r="Q64" s="110" t="s">
        <v>119</v>
      </c>
      <c r="R64" s="147"/>
      <c r="S64" s="105"/>
      <c r="T64" s="107"/>
      <c r="U64" s="107"/>
      <c r="V64" s="109"/>
      <c r="W64" s="121"/>
      <c r="X64" s="184"/>
      <c r="Y64" s="122"/>
      <c r="Z64" s="123"/>
      <c r="AA64" s="124"/>
    </row>
    <row r="65" spans="1:27" s="5" customFormat="1" x14ac:dyDescent="0.2">
      <c r="A65" s="7">
        <f t="shared" ref="A65:A105" si="19">A64+1</f>
        <v>61</v>
      </c>
      <c r="B65" s="79" t="s">
        <v>239</v>
      </c>
      <c r="C65" s="5" t="s">
        <v>7</v>
      </c>
      <c r="D65" s="7">
        <v>35</v>
      </c>
      <c r="E65" s="171">
        <v>10</v>
      </c>
      <c r="F65" s="7"/>
      <c r="H65" s="7">
        <f t="shared" si="16"/>
        <v>10</v>
      </c>
      <c r="I65" s="55">
        <f t="shared" si="18"/>
        <v>350</v>
      </c>
      <c r="J65" s="264"/>
      <c r="K65" s="264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21"/>
      <c r="X65" s="184"/>
      <c r="Y65" s="122"/>
      <c r="Z65" s="123"/>
      <c r="AA65" s="124"/>
    </row>
    <row r="66" spans="1:27" s="5" customFormat="1" x14ac:dyDescent="0.2">
      <c r="A66" s="7">
        <f t="shared" si="19"/>
        <v>62</v>
      </c>
      <c r="B66" s="79" t="s">
        <v>140</v>
      </c>
      <c r="C66" s="5" t="s">
        <v>4</v>
      </c>
      <c r="D66" s="7">
        <v>11.5</v>
      </c>
      <c r="E66" s="171">
        <v>30</v>
      </c>
      <c r="F66" s="7"/>
      <c r="G66" s="7"/>
      <c r="H66" s="7">
        <f t="shared" si="16"/>
        <v>30</v>
      </c>
      <c r="I66" s="55">
        <f t="shared" si="18"/>
        <v>345</v>
      </c>
      <c r="J66" s="264"/>
      <c r="K66" s="264"/>
      <c r="L66" s="159"/>
      <c r="M66" s="159"/>
      <c r="N66" s="139"/>
      <c r="O66" s="139"/>
      <c r="P66" s="110"/>
      <c r="Q66" s="110"/>
      <c r="R66" s="147"/>
      <c r="S66" s="105"/>
      <c r="T66" s="107"/>
      <c r="U66" s="107"/>
      <c r="V66" s="109"/>
      <c r="W66" s="121"/>
      <c r="X66" s="184"/>
      <c r="Y66" s="122"/>
      <c r="Z66" s="123"/>
      <c r="AA66" s="124"/>
    </row>
    <row r="67" spans="1:27" s="5" customFormat="1" x14ac:dyDescent="0.2">
      <c r="A67" s="7">
        <f t="shared" si="19"/>
        <v>63</v>
      </c>
      <c r="B67" s="79" t="s">
        <v>140</v>
      </c>
      <c r="C67" s="5" t="s">
        <v>7</v>
      </c>
      <c r="D67" s="7">
        <v>16</v>
      </c>
      <c r="E67" s="171">
        <v>550</v>
      </c>
      <c r="F67" s="7"/>
      <c r="G67" s="7"/>
      <c r="H67" s="7">
        <f t="shared" si="16"/>
        <v>405</v>
      </c>
      <c r="I67" s="55">
        <f t="shared" si="18"/>
        <v>6480</v>
      </c>
      <c r="J67" s="264"/>
      <c r="K67" s="264"/>
      <c r="L67" s="159">
        <v>20</v>
      </c>
      <c r="M67" s="159" t="s">
        <v>118</v>
      </c>
      <c r="N67" s="139"/>
      <c r="O67" s="139"/>
      <c r="P67" s="110">
        <v>5</v>
      </c>
      <c r="Q67" s="110" t="s">
        <v>106</v>
      </c>
      <c r="R67" s="147">
        <v>120</v>
      </c>
      <c r="S67" s="105" t="s">
        <v>455</v>
      </c>
      <c r="T67" s="107"/>
      <c r="U67" s="107"/>
      <c r="V67" s="109"/>
      <c r="W67" s="121"/>
      <c r="X67" s="184"/>
      <c r="Y67" s="122"/>
      <c r="Z67" s="123"/>
      <c r="AA67" s="124"/>
    </row>
    <row r="68" spans="1:27" s="5" customFormat="1" x14ac:dyDescent="0.2">
      <c r="A68" s="7">
        <f t="shared" si="19"/>
        <v>64</v>
      </c>
      <c r="B68" s="79" t="s">
        <v>465</v>
      </c>
      <c r="C68" s="5" t="s">
        <v>7</v>
      </c>
      <c r="D68" s="7">
        <v>20.5</v>
      </c>
      <c r="E68" s="171">
        <v>300</v>
      </c>
      <c r="F68" s="7"/>
      <c r="G68" s="7"/>
      <c r="H68" s="7">
        <f t="shared" si="16"/>
        <v>300</v>
      </c>
      <c r="I68" s="55">
        <f t="shared" si="18"/>
        <v>6150</v>
      </c>
      <c r="J68" s="264"/>
      <c r="K68" s="264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21"/>
      <c r="X68" s="184"/>
      <c r="Y68" s="122"/>
      <c r="Z68" s="123"/>
      <c r="AA68" s="124"/>
    </row>
    <row r="69" spans="1:27" s="5" customFormat="1" x14ac:dyDescent="0.2">
      <c r="A69" s="7">
        <f t="shared" si="19"/>
        <v>65</v>
      </c>
      <c r="B69" s="79" t="s">
        <v>469</v>
      </c>
      <c r="C69" s="5" t="s">
        <v>7</v>
      </c>
      <c r="D69" s="7">
        <v>25</v>
      </c>
      <c r="E69" s="171">
        <v>230</v>
      </c>
      <c r="F69" s="7"/>
      <c r="G69" s="7"/>
      <c r="H69" s="7">
        <f t="shared" si="16"/>
        <v>230</v>
      </c>
      <c r="I69" s="55">
        <f t="shared" si="18"/>
        <v>5750</v>
      </c>
      <c r="J69" s="264"/>
      <c r="K69" s="264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/>
      <c r="W69" s="121"/>
      <c r="X69" s="184"/>
      <c r="Y69" s="122"/>
      <c r="Z69" s="123"/>
      <c r="AA69" s="124"/>
    </row>
    <row r="70" spans="1:27" s="5" customFormat="1" x14ac:dyDescent="0.2">
      <c r="A70" s="7">
        <f t="shared" si="19"/>
        <v>66</v>
      </c>
      <c r="B70" s="79" t="s">
        <v>421</v>
      </c>
      <c r="C70" s="5" t="s">
        <v>7</v>
      </c>
      <c r="D70" s="7">
        <v>18</v>
      </c>
      <c r="E70" s="171">
        <v>190</v>
      </c>
      <c r="F70" s="7"/>
      <c r="G70" s="7"/>
      <c r="H70" s="7">
        <f t="shared" si="16"/>
        <v>170</v>
      </c>
      <c r="I70" s="55">
        <f t="shared" si="18"/>
        <v>3060</v>
      </c>
      <c r="J70" s="264">
        <v>10</v>
      </c>
      <c r="K70" s="264" t="s">
        <v>108</v>
      </c>
      <c r="L70" s="159"/>
      <c r="M70" s="159"/>
      <c r="N70" s="139"/>
      <c r="O70" s="139"/>
      <c r="P70" s="110">
        <v>10</v>
      </c>
      <c r="Q70" s="110" t="s">
        <v>108</v>
      </c>
      <c r="R70" s="147"/>
      <c r="S70" s="105"/>
      <c r="T70" s="107"/>
      <c r="U70" s="107"/>
      <c r="V70" s="109"/>
      <c r="W70" s="121"/>
      <c r="X70" s="184"/>
      <c r="Y70" s="122"/>
      <c r="Z70" s="123"/>
      <c r="AA70" s="124"/>
    </row>
    <row r="71" spans="1:27" s="5" customFormat="1" x14ac:dyDescent="0.2">
      <c r="A71" s="7">
        <f t="shared" si="19"/>
        <v>67</v>
      </c>
      <c r="B71" s="92" t="s">
        <v>406</v>
      </c>
      <c r="C71" s="5" t="s">
        <v>7</v>
      </c>
      <c r="D71" s="7">
        <v>18</v>
      </c>
      <c r="E71" s="171">
        <v>240</v>
      </c>
      <c r="F71" s="7"/>
      <c r="H71" s="7">
        <f t="shared" si="16"/>
        <v>225</v>
      </c>
      <c r="I71" s="55">
        <f t="shared" si="18"/>
        <v>4050</v>
      </c>
      <c r="J71" s="264">
        <v>10</v>
      </c>
      <c r="K71" s="264" t="s">
        <v>106</v>
      </c>
      <c r="L71" s="159"/>
      <c r="M71" s="159"/>
      <c r="N71" s="139"/>
      <c r="O71" s="139"/>
      <c r="P71" s="110"/>
      <c r="Q71" s="110"/>
      <c r="R71" s="147">
        <v>5</v>
      </c>
      <c r="S71" s="105" t="s">
        <v>106</v>
      </c>
      <c r="T71" s="107"/>
      <c r="U71" s="107"/>
      <c r="V71" s="109"/>
      <c r="W71" s="121"/>
      <c r="X71" s="184"/>
      <c r="Y71" s="122"/>
      <c r="Z71" s="123"/>
      <c r="AA71" s="124"/>
    </row>
    <row r="72" spans="1:27" s="5" customFormat="1" x14ac:dyDescent="0.2">
      <c r="A72" s="7">
        <f t="shared" si="19"/>
        <v>68</v>
      </c>
      <c r="B72" s="79" t="s">
        <v>411</v>
      </c>
      <c r="C72" s="5" t="s">
        <v>6</v>
      </c>
      <c r="D72" s="7">
        <v>16</v>
      </c>
      <c r="E72" s="171">
        <v>340</v>
      </c>
      <c r="F72" s="7"/>
      <c r="H72" s="7">
        <f t="shared" si="16"/>
        <v>340</v>
      </c>
      <c r="I72" s="55">
        <f t="shared" si="18"/>
        <v>5440</v>
      </c>
      <c r="J72" s="264"/>
      <c r="K72" s="264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21"/>
      <c r="X72" s="184"/>
      <c r="Y72" s="122"/>
      <c r="Z72" s="123"/>
      <c r="AA72" s="124"/>
    </row>
    <row r="73" spans="1:27" s="5" customFormat="1" x14ac:dyDescent="0.2">
      <c r="A73" s="7">
        <f t="shared" si="19"/>
        <v>69</v>
      </c>
      <c r="B73" s="92" t="s">
        <v>405</v>
      </c>
      <c r="C73" s="5" t="s">
        <v>7</v>
      </c>
      <c r="D73" s="7">
        <v>17</v>
      </c>
      <c r="E73" s="171">
        <v>210</v>
      </c>
      <c r="F73" s="7"/>
      <c r="H73" s="7">
        <f t="shared" si="16"/>
        <v>210</v>
      </c>
      <c r="I73" s="55">
        <f t="shared" si="18"/>
        <v>3570</v>
      </c>
      <c r="J73" s="264"/>
      <c r="K73" s="264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21"/>
      <c r="X73" s="184"/>
      <c r="Y73" s="122"/>
      <c r="Z73" s="123"/>
      <c r="AA73" s="124"/>
    </row>
    <row r="74" spans="1:27" s="5" customFormat="1" x14ac:dyDescent="0.2">
      <c r="A74" s="7">
        <f t="shared" si="19"/>
        <v>70</v>
      </c>
      <c r="B74" s="92" t="s">
        <v>484</v>
      </c>
      <c r="C74" s="5" t="s">
        <v>7</v>
      </c>
      <c r="D74" s="7">
        <v>18.5</v>
      </c>
      <c r="E74" s="171">
        <v>100</v>
      </c>
      <c r="F74" s="7"/>
      <c r="H74" s="7">
        <f t="shared" si="16"/>
        <v>100</v>
      </c>
      <c r="I74" s="55">
        <f t="shared" si="18"/>
        <v>1850</v>
      </c>
      <c r="J74" s="264"/>
      <c r="K74" s="264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21"/>
      <c r="X74" s="184"/>
      <c r="Y74" s="122"/>
      <c r="Z74" s="123"/>
      <c r="AA74" s="124"/>
    </row>
    <row r="75" spans="1:27" s="5" customFormat="1" x14ac:dyDescent="0.2">
      <c r="A75" s="7">
        <f t="shared" si="19"/>
        <v>71</v>
      </c>
      <c r="B75" s="92" t="s">
        <v>471</v>
      </c>
      <c r="C75" s="5" t="s">
        <v>6</v>
      </c>
      <c r="D75" s="7">
        <v>25.5</v>
      </c>
      <c r="E75" s="171">
        <v>120</v>
      </c>
      <c r="F75" s="7"/>
      <c r="H75" s="7">
        <f t="shared" si="16"/>
        <v>120</v>
      </c>
      <c r="I75" s="55">
        <f t="shared" si="18"/>
        <v>3060</v>
      </c>
      <c r="J75" s="264"/>
      <c r="K75" s="264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21"/>
      <c r="X75" s="184"/>
      <c r="Y75" s="122"/>
      <c r="Z75" s="123"/>
      <c r="AA75" s="124"/>
    </row>
    <row r="76" spans="1:27" s="5" customFormat="1" x14ac:dyDescent="0.2">
      <c r="A76" s="7">
        <f t="shared" si="19"/>
        <v>72</v>
      </c>
      <c r="B76" s="92" t="s">
        <v>472</v>
      </c>
      <c r="C76" s="5" t="s">
        <v>5</v>
      </c>
      <c r="D76" s="7">
        <v>22.5</v>
      </c>
      <c r="E76" s="171">
        <v>60</v>
      </c>
      <c r="F76" s="7"/>
      <c r="H76" s="7">
        <f t="shared" si="16"/>
        <v>60</v>
      </c>
      <c r="I76" s="55">
        <f t="shared" si="18"/>
        <v>1350</v>
      </c>
      <c r="J76" s="264"/>
      <c r="K76" s="264"/>
      <c r="L76" s="159"/>
      <c r="M76" s="159"/>
      <c r="N76" s="139"/>
      <c r="O76" s="139"/>
      <c r="P76" s="110"/>
      <c r="Q76" s="110"/>
      <c r="R76" s="147"/>
      <c r="S76" s="105"/>
      <c r="T76" s="107"/>
      <c r="U76" s="107"/>
      <c r="V76" s="109"/>
      <c r="W76" s="121"/>
      <c r="X76" s="184"/>
      <c r="Y76" s="122"/>
      <c r="Z76" s="123"/>
      <c r="AA76" s="124"/>
    </row>
    <row r="77" spans="1:27" s="5" customFormat="1" x14ac:dyDescent="0.2">
      <c r="A77" s="7">
        <f t="shared" si="19"/>
        <v>73</v>
      </c>
      <c r="B77" s="79" t="s">
        <v>424</v>
      </c>
      <c r="C77" s="5" t="s">
        <v>7</v>
      </c>
      <c r="D77" s="7">
        <v>29</v>
      </c>
      <c r="E77" s="171">
        <v>110</v>
      </c>
      <c r="F77" s="7"/>
      <c r="H77" s="7">
        <f t="shared" si="16"/>
        <v>95</v>
      </c>
      <c r="I77" s="55">
        <f t="shared" si="18"/>
        <v>2755</v>
      </c>
      <c r="J77" s="264"/>
      <c r="K77" s="264"/>
      <c r="L77" s="159">
        <v>10</v>
      </c>
      <c r="M77" s="159" t="s">
        <v>216</v>
      </c>
      <c r="N77" s="139"/>
      <c r="O77" s="139"/>
      <c r="P77" s="110">
        <v>5</v>
      </c>
      <c r="Q77" s="110" t="s">
        <v>443</v>
      </c>
      <c r="R77" s="147"/>
      <c r="S77" s="105"/>
      <c r="T77" s="107"/>
      <c r="U77" s="107"/>
      <c r="V77" s="109"/>
      <c r="W77" s="121"/>
      <c r="X77" s="184"/>
      <c r="Y77" s="122"/>
      <c r="Z77" s="123"/>
      <c r="AA77" s="124"/>
    </row>
    <row r="78" spans="1:27" s="5" customFormat="1" x14ac:dyDescent="0.2">
      <c r="A78" s="7">
        <f t="shared" si="19"/>
        <v>74</v>
      </c>
      <c r="B78" s="79" t="s">
        <v>418</v>
      </c>
      <c r="C78" s="5" t="s">
        <v>7</v>
      </c>
      <c r="D78" s="7">
        <v>20.5</v>
      </c>
      <c r="E78" s="171">
        <v>190</v>
      </c>
      <c r="F78" s="7"/>
      <c r="H78" s="7">
        <f t="shared" si="16"/>
        <v>90</v>
      </c>
      <c r="I78" s="55">
        <f t="shared" si="18"/>
        <v>1845</v>
      </c>
      <c r="J78" s="264"/>
      <c r="K78" s="264"/>
      <c r="L78" s="159"/>
      <c r="M78" s="159"/>
      <c r="N78" s="139">
        <v>100</v>
      </c>
      <c r="O78" s="139" t="s">
        <v>106</v>
      </c>
      <c r="P78" s="110"/>
      <c r="Q78" s="110"/>
      <c r="R78" s="147"/>
      <c r="S78" s="105"/>
      <c r="T78" s="107"/>
      <c r="U78" s="107"/>
      <c r="V78" s="109"/>
      <c r="W78" s="121"/>
      <c r="X78" s="184"/>
      <c r="Y78" s="122"/>
      <c r="Z78" s="123"/>
      <c r="AA78" s="124"/>
    </row>
    <row r="79" spans="1:27" s="5" customFormat="1" x14ac:dyDescent="0.2">
      <c r="A79" s="7">
        <f t="shared" si="19"/>
        <v>75</v>
      </c>
      <c r="B79" s="79" t="s">
        <v>476</v>
      </c>
      <c r="C79" s="5" t="s">
        <v>6</v>
      </c>
      <c r="D79" s="7">
        <v>36.5</v>
      </c>
      <c r="E79" s="171">
        <v>50</v>
      </c>
      <c r="F79" s="7"/>
      <c r="H79" s="7">
        <f t="shared" si="16"/>
        <v>50</v>
      </c>
      <c r="I79" s="55">
        <f t="shared" si="18"/>
        <v>1825</v>
      </c>
      <c r="J79" s="264"/>
      <c r="K79" s="264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21"/>
      <c r="X79" s="184"/>
      <c r="Y79" s="122"/>
      <c r="Z79" s="123"/>
      <c r="AA79" s="124"/>
    </row>
    <row r="80" spans="1:27" s="5" customFormat="1" x14ac:dyDescent="0.2">
      <c r="A80" s="7">
        <f t="shared" si="19"/>
        <v>76</v>
      </c>
      <c r="B80" s="79" t="s">
        <v>63</v>
      </c>
      <c r="C80" s="5" t="s">
        <v>4</v>
      </c>
      <c r="D80" s="7">
        <v>4</v>
      </c>
      <c r="E80" s="171">
        <v>290</v>
      </c>
      <c r="F80" s="7"/>
      <c r="G80" s="7"/>
      <c r="H80" s="7">
        <f t="shared" si="16"/>
        <v>150</v>
      </c>
      <c r="I80" s="55">
        <f t="shared" si="18"/>
        <v>600</v>
      </c>
      <c r="J80" s="264"/>
      <c r="K80" s="264"/>
      <c r="L80" s="159"/>
      <c r="M80" s="159"/>
      <c r="N80" s="139">
        <v>110</v>
      </c>
      <c r="O80" s="139" t="s">
        <v>436</v>
      </c>
      <c r="P80" s="110">
        <v>20</v>
      </c>
      <c r="Q80" s="110" t="s">
        <v>444</v>
      </c>
      <c r="R80" s="147"/>
      <c r="S80" s="105"/>
      <c r="T80" s="107">
        <v>10</v>
      </c>
      <c r="U80" s="107" t="s">
        <v>456</v>
      </c>
      <c r="V80" s="109"/>
      <c r="W80" s="121"/>
      <c r="X80" s="184"/>
      <c r="Y80" s="122"/>
      <c r="Z80" s="123"/>
      <c r="AA80" s="124"/>
    </row>
    <row r="81" spans="1:27" s="5" customFormat="1" x14ac:dyDescent="0.2">
      <c r="A81" s="7">
        <f t="shared" si="19"/>
        <v>77</v>
      </c>
      <c r="B81" s="79" t="s">
        <v>63</v>
      </c>
      <c r="C81" s="5" t="s">
        <v>6</v>
      </c>
      <c r="D81" s="7">
        <v>7.5</v>
      </c>
      <c r="E81" s="171">
        <v>180</v>
      </c>
      <c r="F81" s="7"/>
      <c r="G81" s="7"/>
      <c r="H81" s="7">
        <f t="shared" si="16"/>
        <v>180</v>
      </c>
      <c r="I81" s="55">
        <f t="shared" si="18"/>
        <v>1350</v>
      </c>
      <c r="J81" s="264"/>
      <c r="K81" s="264"/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21"/>
      <c r="X81" s="184"/>
      <c r="Y81" s="122"/>
      <c r="Z81" s="123"/>
      <c r="AA81" s="124"/>
    </row>
    <row r="82" spans="1:27" s="5" customFormat="1" x14ac:dyDescent="0.2">
      <c r="A82" s="7">
        <f t="shared" si="19"/>
        <v>78</v>
      </c>
      <c r="B82" s="79" t="s">
        <v>97</v>
      </c>
      <c r="C82" s="5" t="s">
        <v>6</v>
      </c>
      <c r="D82" s="7">
        <v>13</v>
      </c>
      <c r="E82" s="171">
        <v>10</v>
      </c>
      <c r="F82" s="7"/>
      <c r="G82" s="7"/>
      <c r="H82" s="7">
        <f t="shared" si="16"/>
        <v>10</v>
      </c>
      <c r="I82" s="55">
        <f t="shared" si="18"/>
        <v>130</v>
      </c>
      <c r="J82" s="264"/>
      <c r="K82" s="264"/>
      <c r="L82" s="159"/>
      <c r="M82" s="159"/>
      <c r="N82" s="139"/>
      <c r="O82" s="139"/>
      <c r="P82" s="110"/>
      <c r="Q82" s="110"/>
      <c r="R82" s="147"/>
      <c r="S82" s="105"/>
      <c r="T82" s="107"/>
      <c r="U82" s="107"/>
      <c r="V82" s="109"/>
      <c r="W82" s="121"/>
      <c r="X82" s="184"/>
      <c r="Y82" s="122"/>
      <c r="Z82" s="123"/>
      <c r="AA82" s="124"/>
    </row>
    <row r="83" spans="1:27" s="5" customFormat="1" x14ac:dyDescent="0.2">
      <c r="A83" s="7">
        <f t="shared" si="19"/>
        <v>79</v>
      </c>
      <c r="B83" s="79" t="s">
        <v>97</v>
      </c>
      <c r="C83" s="5" t="s">
        <v>4</v>
      </c>
      <c r="D83" s="7">
        <v>11</v>
      </c>
      <c r="E83" s="171">
        <v>20</v>
      </c>
      <c r="F83" s="7" t="s">
        <v>433</v>
      </c>
      <c r="G83" s="7"/>
      <c r="H83" s="7">
        <f t="shared" si="16"/>
        <v>10</v>
      </c>
      <c r="I83" s="55">
        <f t="shared" si="18"/>
        <v>110</v>
      </c>
      <c r="J83" s="264">
        <v>10</v>
      </c>
      <c r="K83" s="264" t="s">
        <v>121</v>
      </c>
      <c r="L83" s="159"/>
      <c r="M83" s="159"/>
      <c r="N83" s="139"/>
      <c r="O83" s="139"/>
      <c r="P83" s="110"/>
      <c r="Q83" s="110"/>
      <c r="R83" s="147"/>
      <c r="S83" s="105"/>
      <c r="T83" s="107"/>
      <c r="U83" s="107"/>
      <c r="V83" s="109"/>
      <c r="W83" s="121"/>
      <c r="X83" s="184"/>
      <c r="Y83" s="122"/>
      <c r="Z83" s="123"/>
      <c r="AA83" s="124"/>
    </row>
    <row r="84" spans="1:27" s="5" customFormat="1" x14ac:dyDescent="0.2">
      <c r="A84" s="7">
        <f t="shared" si="19"/>
        <v>80</v>
      </c>
      <c r="B84" s="79" t="s">
        <v>97</v>
      </c>
      <c r="C84" s="5" t="s">
        <v>7</v>
      </c>
      <c r="D84" s="7">
        <v>13.5</v>
      </c>
      <c r="E84" s="171">
        <v>300</v>
      </c>
      <c r="F84" s="7"/>
      <c r="G84" s="7"/>
      <c r="H84" s="7">
        <f t="shared" si="16"/>
        <v>250</v>
      </c>
      <c r="I84" s="55">
        <f t="shared" si="18"/>
        <v>3375</v>
      </c>
      <c r="J84" s="264">
        <v>30</v>
      </c>
      <c r="K84" s="264" t="s">
        <v>215</v>
      </c>
      <c r="L84" s="159"/>
      <c r="M84" s="159"/>
      <c r="N84" s="139">
        <v>10</v>
      </c>
      <c r="O84" s="139" t="s">
        <v>105</v>
      </c>
      <c r="P84" s="110"/>
      <c r="Q84" s="110"/>
      <c r="R84" s="147">
        <v>10</v>
      </c>
      <c r="S84" s="105" t="s">
        <v>446</v>
      </c>
      <c r="T84" s="107"/>
      <c r="U84" s="107"/>
      <c r="V84" s="109"/>
      <c r="W84" s="121"/>
      <c r="X84" s="184"/>
      <c r="Y84" s="122"/>
      <c r="Z84" s="123"/>
      <c r="AA84" s="124"/>
    </row>
    <row r="85" spans="1:27" s="5" customFormat="1" x14ac:dyDescent="0.2">
      <c r="A85" s="7">
        <f t="shared" si="19"/>
        <v>81</v>
      </c>
      <c r="B85" s="79" t="s">
        <v>296</v>
      </c>
      <c r="C85" s="5" t="s">
        <v>4</v>
      </c>
      <c r="D85" s="7">
        <v>9</v>
      </c>
      <c r="E85" s="171">
        <v>320</v>
      </c>
      <c r="F85" s="7"/>
      <c r="G85" s="7"/>
      <c r="H85" s="7">
        <f t="shared" si="16"/>
        <v>270</v>
      </c>
      <c r="I85" s="55">
        <f t="shared" si="18"/>
        <v>2430</v>
      </c>
      <c r="J85" s="264"/>
      <c r="K85" s="264"/>
      <c r="L85" s="159">
        <v>20</v>
      </c>
      <c r="M85" s="159" t="s">
        <v>121</v>
      </c>
      <c r="N85" s="139"/>
      <c r="O85" s="139"/>
      <c r="P85" s="110">
        <v>10</v>
      </c>
      <c r="Q85" s="110" t="s">
        <v>442</v>
      </c>
      <c r="R85" s="147">
        <v>10</v>
      </c>
      <c r="S85" s="105" t="s">
        <v>442</v>
      </c>
      <c r="T85" s="107">
        <v>10</v>
      </c>
      <c r="U85" s="107" t="s">
        <v>113</v>
      </c>
      <c r="V85" s="109"/>
      <c r="W85" s="121"/>
      <c r="X85" s="184"/>
      <c r="Y85" s="122"/>
      <c r="Z85" s="123"/>
      <c r="AA85" s="124"/>
    </row>
    <row r="86" spans="1:27" s="5" customFormat="1" x14ac:dyDescent="0.2">
      <c r="A86" s="7">
        <f t="shared" si="19"/>
        <v>82</v>
      </c>
      <c r="B86" s="79" t="s">
        <v>438</v>
      </c>
      <c r="C86" s="5" t="s">
        <v>7</v>
      </c>
      <c r="D86" s="7">
        <v>24.5</v>
      </c>
      <c r="E86" s="171">
        <v>135</v>
      </c>
      <c r="F86" s="155"/>
      <c r="G86" s="170"/>
      <c r="H86" s="7">
        <f t="shared" ref="H86:H123" si="20">SUM(E86:G86)-SUM(J86:FO86)</f>
        <v>70</v>
      </c>
      <c r="I86" s="55">
        <f t="shared" si="18"/>
        <v>1715</v>
      </c>
      <c r="J86" s="264">
        <v>5</v>
      </c>
      <c r="K86" s="264" t="s">
        <v>107</v>
      </c>
      <c r="L86" s="159"/>
      <c r="M86" s="159"/>
      <c r="N86" s="139">
        <v>50</v>
      </c>
      <c r="O86" s="139" t="s">
        <v>110</v>
      </c>
      <c r="P86" s="110">
        <v>5</v>
      </c>
      <c r="Q86" s="110" t="s">
        <v>216</v>
      </c>
      <c r="R86" s="147"/>
      <c r="S86" s="105"/>
      <c r="T86" s="107">
        <v>5</v>
      </c>
      <c r="U86" s="107" t="s">
        <v>457</v>
      </c>
      <c r="V86" s="109"/>
      <c r="W86" s="121"/>
      <c r="X86" s="184"/>
      <c r="Y86" s="122"/>
      <c r="Z86" s="123"/>
      <c r="AA86" s="124"/>
    </row>
    <row r="87" spans="1:27" s="5" customFormat="1" x14ac:dyDescent="0.2">
      <c r="A87" s="7">
        <f t="shared" si="19"/>
        <v>83</v>
      </c>
      <c r="B87" s="79" t="s">
        <v>415</v>
      </c>
      <c r="C87" s="5" t="s">
        <v>7</v>
      </c>
      <c r="D87" s="7">
        <v>23.5</v>
      </c>
      <c r="E87" s="171">
        <v>300</v>
      </c>
      <c r="F87" s="7"/>
      <c r="H87" s="7">
        <f t="shared" si="20"/>
        <v>280</v>
      </c>
      <c r="I87" s="55">
        <f t="shared" si="18"/>
        <v>6580</v>
      </c>
      <c r="J87" s="264">
        <v>5</v>
      </c>
      <c r="K87" s="264" t="s">
        <v>110</v>
      </c>
      <c r="L87" s="159">
        <v>5</v>
      </c>
      <c r="M87" s="159" t="s">
        <v>110</v>
      </c>
      <c r="N87" s="139">
        <v>5</v>
      </c>
      <c r="O87" s="139" t="s">
        <v>110</v>
      </c>
      <c r="P87" s="110"/>
      <c r="Q87" s="110"/>
      <c r="R87" s="147">
        <v>5</v>
      </c>
      <c r="S87" s="105" t="s">
        <v>110</v>
      </c>
      <c r="T87" s="107"/>
      <c r="U87" s="107"/>
      <c r="V87" s="109"/>
      <c r="W87" s="121"/>
      <c r="X87" s="184"/>
      <c r="Y87" s="122"/>
      <c r="Z87" s="123"/>
      <c r="AA87" s="124"/>
    </row>
    <row r="88" spans="1:27" s="5" customFormat="1" x14ac:dyDescent="0.2">
      <c r="A88" s="7">
        <f t="shared" si="19"/>
        <v>84</v>
      </c>
      <c r="B88" s="79" t="s">
        <v>470</v>
      </c>
      <c r="C88" s="5" t="s">
        <v>6</v>
      </c>
      <c r="D88" s="7">
        <v>28</v>
      </c>
      <c r="E88" s="171">
        <v>60</v>
      </c>
      <c r="F88" s="7"/>
      <c r="H88" s="7">
        <f t="shared" si="20"/>
        <v>60</v>
      </c>
      <c r="I88" s="55">
        <f t="shared" si="18"/>
        <v>1680</v>
      </c>
      <c r="J88" s="264"/>
      <c r="K88" s="264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21"/>
      <c r="X88" s="184"/>
      <c r="Y88" s="122"/>
      <c r="Z88" s="123"/>
      <c r="AA88" s="124"/>
    </row>
    <row r="89" spans="1:27" s="5" customFormat="1" x14ac:dyDescent="0.2">
      <c r="A89" s="7">
        <f t="shared" si="19"/>
        <v>85</v>
      </c>
      <c r="B89" s="79" t="s">
        <v>470</v>
      </c>
      <c r="C89" s="5" t="s">
        <v>7</v>
      </c>
      <c r="D89" s="7">
        <v>36</v>
      </c>
      <c r="E89" s="171">
        <v>50</v>
      </c>
      <c r="F89" s="7"/>
      <c r="H89" s="7">
        <f t="shared" si="20"/>
        <v>50</v>
      </c>
      <c r="I89" s="55">
        <f t="shared" si="18"/>
        <v>1800</v>
      </c>
      <c r="J89" s="264"/>
      <c r="K89" s="264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21"/>
      <c r="X89" s="184"/>
      <c r="Y89" s="122"/>
      <c r="Z89" s="123"/>
      <c r="AA89" s="124"/>
    </row>
    <row r="90" spans="1:27" s="5" customFormat="1" x14ac:dyDescent="0.2">
      <c r="A90" s="7">
        <f t="shared" si="19"/>
        <v>86</v>
      </c>
      <c r="B90" s="79" t="s">
        <v>407</v>
      </c>
      <c r="C90" s="5" t="s">
        <v>4</v>
      </c>
      <c r="D90" s="7">
        <v>8.5</v>
      </c>
      <c r="E90" s="171">
        <v>160</v>
      </c>
      <c r="F90" s="7"/>
      <c r="G90" s="7"/>
      <c r="H90" s="7">
        <f t="shared" si="20"/>
        <v>155</v>
      </c>
      <c r="I90" s="55">
        <f t="shared" si="18"/>
        <v>1317.5</v>
      </c>
      <c r="J90" s="265"/>
      <c r="K90" s="265"/>
      <c r="L90" s="159"/>
      <c r="M90" s="159"/>
      <c r="N90" s="139"/>
      <c r="O90" s="139"/>
      <c r="P90" s="110"/>
      <c r="Q90" s="110"/>
      <c r="R90" s="147"/>
      <c r="S90" s="105"/>
      <c r="T90" s="107">
        <v>5</v>
      </c>
      <c r="U90" s="107" t="s">
        <v>113</v>
      </c>
      <c r="V90" s="109"/>
      <c r="W90" s="121"/>
      <c r="X90" s="184"/>
      <c r="Y90" s="122"/>
      <c r="Z90" s="123"/>
      <c r="AA90" s="124"/>
    </row>
    <row r="91" spans="1:27" s="5" customFormat="1" x14ac:dyDescent="0.2">
      <c r="A91" s="7">
        <f t="shared" si="19"/>
        <v>87</v>
      </c>
      <c r="B91" s="79" t="s">
        <v>408</v>
      </c>
      <c r="C91" s="5" t="s">
        <v>5</v>
      </c>
      <c r="D91" s="7">
        <v>10</v>
      </c>
      <c r="E91" s="171">
        <v>230</v>
      </c>
      <c r="F91" s="7"/>
      <c r="G91" s="7"/>
      <c r="H91" s="7">
        <f t="shared" si="20"/>
        <v>130</v>
      </c>
      <c r="I91" s="55">
        <f t="shared" si="18"/>
        <v>1300</v>
      </c>
      <c r="J91" s="264"/>
      <c r="K91" s="264"/>
      <c r="L91" s="159"/>
      <c r="M91" s="159"/>
      <c r="N91" s="139"/>
      <c r="O91" s="139"/>
      <c r="P91" s="110"/>
      <c r="Q91" s="110"/>
      <c r="R91" s="147">
        <v>100</v>
      </c>
      <c r="S91" s="105" t="s">
        <v>459</v>
      </c>
      <c r="T91" s="107"/>
      <c r="U91" s="107"/>
      <c r="V91" s="109"/>
      <c r="W91" s="121"/>
      <c r="X91" s="184"/>
      <c r="Y91" s="122"/>
      <c r="Z91" s="123"/>
      <c r="AA91" s="124"/>
    </row>
    <row r="92" spans="1:27" s="5" customFormat="1" x14ac:dyDescent="0.2">
      <c r="A92" s="7">
        <f t="shared" si="19"/>
        <v>88</v>
      </c>
      <c r="B92" s="79" t="s">
        <v>417</v>
      </c>
      <c r="C92" s="5" t="s">
        <v>46</v>
      </c>
      <c r="D92" s="7">
        <v>9.5</v>
      </c>
      <c r="E92" s="171">
        <v>210</v>
      </c>
      <c r="F92" s="7"/>
      <c r="H92" s="7">
        <f t="shared" si="20"/>
        <v>200</v>
      </c>
      <c r="I92" s="55">
        <f t="shared" si="18"/>
        <v>1900</v>
      </c>
      <c r="J92" s="264"/>
      <c r="K92" s="264"/>
      <c r="L92" s="159">
        <v>10</v>
      </c>
      <c r="M92" s="159" t="s">
        <v>109</v>
      </c>
      <c r="N92" s="139"/>
      <c r="O92" s="139"/>
      <c r="P92" s="110"/>
      <c r="Q92" s="110"/>
      <c r="R92" s="147"/>
      <c r="S92" s="105"/>
      <c r="T92" s="107"/>
      <c r="U92" s="107"/>
      <c r="V92" s="109"/>
      <c r="W92" s="121"/>
      <c r="X92" s="184"/>
      <c r="Y92" s="122"/>
      <c r="Z92" s="123"/>
      <c r="AA92" s="124"/>
    </row>
    <row r="93" spans="1:27" s="5" customFormat="1" x14ac:dyDescent="0.2">
      <c r="A93" s="7">
        <f t="shared" si="19"/>
        <v>89</v>
      </c>
      <c r="B93" s="79" t="s">
        <v>410</v>
      </c>
      <c r="C93" s="5" t="s">
        <v>7</v>
      </c>
      <c r="D93" s="7">
        <v>16.5</v>
      </c>
      <c r="E93" s="171">
        <v>150</v>
      </c>
      <c r="F93" s="7"/>
      <c r="H93" s="7">
        <f t="shared" si="20"/>
        <v>150</v>
      </c>
      <c r="I93" s="55">
        <f t="shared" si="18"/>
        <v>2475</v>
      </c>
      <c r="J93" s="264"/>
      <c r="K93" s="264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21"/>
      <c r="X93" s="184"/>
      <c r="Y93" s="122"/>
      <c r="Z93" s="123"/>
      <c r="AA93" s="124"/>
    </row>
    <row r="94" spans="1:27" s="5" customFormat="1" x14ac:dyDescent="0.2">
      <c r="A94" s="7">
        <f t="shared" si="19"/>
        <v>90</v>
      </c>
      <c r="B94" s="79" t="s">
        <v>129</v>
      </c>
      <c r="C94" s="5" t="s">
        <v>5</v>
      </c>
      <c r="D94" s="7">
        <v>12.5</v>
      </c>
      <c r="E94" s="171">
        <v>20</v>
      </c>
      <c r="F94" s="7"/>
      <c r="H94" s="7">
        <f t="shared" si="20"/>
        <v>20</v>
      </c>
      <c r="I94" s="55">
        <f t="shared" si="18"/>
        <v>250</v>
      </c>
      <c r="J94" s="264"/>
      <c r="K94" s="264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21"/>
      <c r="X94" s="184"/>
      <c r="Y94" s="122"/>
      <c r="Z94" s="123"/>
      <c r="AA94" s="124"/>
    </row>
    <row r="95" spans="1:27" s="5" customFormat="1" x14ac:dyDescent="0.2">
      <c r="A95" s="7">
        <f t="shared" si="19"/>
        <v>91</v>
      </c>
      <c r="B95" s="79" t="s">
        <v>129</v>
      </c>
      <c r="C95" s="5" t="s">
        <v>4</v>
      </c>
      <c r="D95" s="7">
        <v>11.5</v>
      </c>
      <c r="E95" s="171">
        <v>20</v>
      </c>
      <c r="F95" s="7"/>
      <c r="G95" s="7"/>
      <c r="H95" s="7">
        <f t="shared" si="20"/>
        <v>20</v>
      </c>
      <c r="I95" s="55">
        <f t="shared" si="18"/>
        <v>230</v>
      </c>
      <c r="J95" s="264"/>
      <c r="K95" s="264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21"/>
      <c r="X95" s="184"/>
      <c r="Y95" s="122"/>
      <c r="Z95" s="123"/>
      <c r="AA95" s="124"/>
    </row>
    <row r="96" spans="1:27" s="5" customFormat="1" x14ac:dyDescent="0.2">
      <c r="A96" s="7">
        <f t="shared" si="19"/>
        <v>92</v>
      </c>
      <c r="B96" s="79" t="s">
        <v>409</v>
      </c>
      <c r="C96" s="5" t="s">
        <v>7</v>
      </c>
      <c r="D96" s="7">
        <v>16.5</v>
      </c>
      <c r="E96" s="171">
        <v>70</v>
      </c>
      <c r="F96" s="7"/>
      <c r="H96" s="7">
        <f t="shared" si="20"/>
        <v>70</v>
      </c>
      <c r="I96" s="55">
        <f t="shared" si="18"/>
        <v>1155</v>
      </c>
      <c r="J96" s="264"/>
      <c r="K96" s="264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21"/>
      <c r="X96" s="184"/>
      <c r="Y96" s="122"/>
      <c r="Z96" s="123"/>
      <c r="AA96" s="124"/>
    </row>
    <row r="97" spans="1:27" s="5" customFormat="1" x14ac:dyDescent="0.2">
      <c r="A97" s="7">
        <f t="shared" si="19"/>
        <v>93</v>
      </c>
      <c r="B97" s="79" t="s">
        <v>115</v>
      </c>
      <c r="C97" s="5" t="s">
        <v>5</v>
      </c>
      <c r="D97" s="7">
        <v>10</v>
      </c>
      <c r="E97" s="171">
        <v>90</v>
      </c>
      <c r="F97" s="7"/>
      <c r="G97" s="7"/>
      <c r="H97" s="7">
        <f t="shared" si="20"/>
        <v>60</v>
      </c>
      <c r="I97" s="55">
        <f t="shared" si="18"/>
        <v>600</v>
      </c>
      <c r="J97" s="264">
        <v>30</v>
      </c>
      <c r="K97" s="264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21"/>
      <c r="X97" s="184"/>
      <c r="Y97" s="122"/>
      <c r="Z97" s="123"/>
      <c r="AA97" s="124"/>
    </row>
    <row r="98" spans="1:27" s="5" customFormat="1" x14ac:dyDescent="0.2">
      <c r="A98" s="7">
        <f t="shared" si="19"/>
        <v>94</v>
      </c>
      <c r="B98" s="79" t="s">
        <v>115</v>
      </c>
      <c r="C98" s="5" t="s">
        <v>4</v>
      </c>
      <c r="D98" s="7">
        <v>9</v>
      </c>
      <c r="E98" s="171">
        <v>120</v>
      </c>
      <c r="F98" s="7"/>
      <c r="G98" s="7"/>
      <c r="H98" s="7">
        <f t="shared" si="20"/>
        <v>110</v>
      </c>
      <c r="I98" s="55">
        <f t="shared" si="18"/>
        <v>990</v>
      </c>
      <c r="J98" s="264">
        <v>10</v>
      </c>
      <c r="K98" s="264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21"/>
      <c r="X98" s="184"/>
      <c r="Y98" s="122"/>
      <c r="Z98" s="123"/>
      <c r="AA98" s="124"/>
    </row>
    <row r="99" spans="1:27" s="5" customFormat="1" x14ac:dyDescent="0.2">
      <c r="A99" s="7">
        <f t="shared" si="19"/>
        <v>95</v>
      </c>
      <c r="B99" s="79" t="s">
        <v>439</v>
      </c>
      <c r="C99" s="5" t="s">
        <v>7</v>
      </c>
      <c r="D99" s="7">
        <v>21</v>
      </c>
      <c r="E99" s="171">
        <v>60</v>
      </c>
      <c r="F99" s="7"/>
      <c r="G99" s="7"/>
      <c r="H99" s="7">
        <f t="shared" si="20"/>
        <v>30</v>
      </c>
      <c r="I99" s="55">
        <f t="shared" si="18"/>
        <v>630</v>
      </c>
      <c r="J99" s="264"/>
      <c r="K99" s="264"/>
      <c r="L99" s="159"/>
      <c r="M99" s="159"/>
      <c r="N99" s="139">
        <v>30</v>
      </c>
      <c r="O99" s="139" t="s">
        <v>108</v>
      </c>
      <c r="P99" s="110"/>
      <c r="Q99" s="110"/>
      <c r="R99" s="147"/>
      <c r="S99" s="105"/>
      <c r="T99" s="107"/>
      <c r="U99" s="107"/>
      <c r="V99" s="109"/>
      <c r="W99" s="121"/>
      <c r="X99" s="184"/>
      <c r="Y99" s="122"/>
      <c r="Z99" s="123"/>
      <c r="AA99" s="124"/>
    </row>
    <row r="100" spans="1:27" s="5" customFormat="1" x14ac:dyDescent="0.2">
      <c r="A100" s="7">
        <f t="shared" si="19"/>
        <v>96</v>
      </c>
      <c r="B100" s="79" t="s">
        <v>269</v>
      </c>
      <c r="C100" s="5" t="s">
        <v>4</v>
      </c>
      <c r="D100" s="7">
        <v>10</v>
      </c>
      <c r="E100" s="171">
        <v>140</v>
      </c>
      <c r="F100" s="7"/>
      <c r="G100" s="7"/>
      <c r="H100" s="7">
        <f t="shared" si="20"/>
        <v>135</v>
      </c>
      <c r="I100" s="55">
        <f t="shared" si="18"/>
        <v>1350</v>
      </c>
      <c r="J100" s="265"/>
      <c r="K100" s="265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454</v>
      </c>
      <c r="V100" s="109"/>
      <c r="W100" s="121"/>
      <c r="X100" s="184"/>
      <c r="Y100" s="122"/>
      <c r="Z100" s="123"/>
      <c r="AA100" s="124"/>
    </row>
    <row r="101" spans="1:27" s="5" customFormat="1" x14ac:dyDescent="0.2">
      <c r="A101" s="7">
        <f t="shared" si="19"/>
        <v>97</v>
      </c>
      <c r="B101" s="79" t="s">
        <v>269</v>
      </c>
      <c r="C101" s="5" t="s">
        <v>5</v>
      </c>
      <c r="D101" s="7">
        <v>12</v>
      </c>
      <c r="E101" s="171">
        <v>240</v>
      </c>
      <c r="F101" s="7"/>
      <c r="G101" s="7"/>
      <c r="H101" s="7">
        <f t="shared" si="20"/>
        <v>235</v>
      </c>
      <c r="I101" s="55">
        <f t="shared" si="18"/>
        <v>2820</v>
      </c>
      <c r="J101" s="264"/>
      <c r="K101" s="264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111</v>
      </c>
      <c r="V101" s="109"/>
      <c r="W101" s="121"/>
      <c r="X101" s="184"/>
      <c r="Y101" s="122"/>
      <c r="Z101" s="123"/>
      <c r="AA101" s="124"/>
    </row>
    <row r="102" spans="1:27" s="5" customFormat="1" x14ac:dyDescent="0.2">
      <c r="A102" s="7">
        <f t="shared" si="19"/>
        <v>98</v>
      </c>
      <c r="B102" s="79" t="s">
        <v>199</v>
      </c>
      <c r="C102" s="5" t="s">
        <v>200</v>
      </c>
      <c r="D102" s="7">
        <v>12.5</v>
      </c>
      <c r="E102" s="171">
        <v>210</v>
      </c>
      <c r="F102" s="7"/>
      <c r="G102" s="7"/>
      <c r="H102" s="7">
        <f t="shared" si="20"/>
        <v>200</v>
      </c>
      <c r="I102" s="55">
        <f t="shared" si="18"/>
        <v>2500</v>
      </c>
      <c r="J102" s="264"/>
      <c r="K102" s="264"/>
      <c r="L102" s="159"/>
      <c r="M102" s="159"/>
      <c r="N102" s="139"/>
      <c r="O102" s="139"/>
      <c r="P102" s="110">
        <v>10</v>
      </c>
      <c r="Q102" s="110" t="s">
        <v>119</v>
      </c>
      <c r="R102" s="147"/>
      <c r="S102" s="105"/>
      <c r="T102" s="107"/>
      <c r="U102" s="107"/>
      <c r="V102" s="109"/>
      <c r="W102" s="121"/>
      <c r="X102" s="184"/>
      <c r="Y102" s="122"/>
      <c r="Z102" s="123"/>
      <c r="AA102" s="124"/>
    </row>
    <row r="103" spans="1:27" s="5" customFormat="1" x14ac:dyDescent="0.2">
      <c r="A103" s="7">
        <f t="shared" si="19"/>
        <v>99</v>
      </c>
      <c r="B103" s="79" t="s">
        <v>199</v>
      </c>
      <c r="C103" s="5" t="s">
        <v>46</v>
      </c>
      <c r="D103" s="7">
        <v>13.5</v>
      </c>
      <c r="E103" s="171">
        <v>220</v>
      </c>
      <c r="F103" s="7"/>
      <c r="G103" s="7"/>
      <c r="H103" s="7">
        <f t="shared" si="20"/>
        <v>220</v>
      </c>
      <c r="I103" s="55">
        <f t="shared" si="18"/>
        <v>2970</v>
      </c>
      <c r="J103" s="264"/>
      <c r="K103" s="264"/>
      <c r="L103" s="160"/>
      <c r="M103" s="160"/>
      <c r="N103" s="146"/>
      <c r="O103" s="146"/>
      <c r="P103" s="110"/>
      <c r="Q103" s="110"/>
      <c r="R103" s="147"/>
      <c r="S103" s="105"/>
      <c r="T103" s="107"/>
      <c r="U103" s="107"/>
      <c r="V103" s="109"/>
      <c r="W103" s="121"/>
      <c r="X103" s="184"/>
      <c r="Y103" s="122"/>
      <c r="Z103" s="123"/>
      <c r="AA103" s="124"/>
    </row>
    <row r="104" spans="1:27" s="7" customFormat="1" x14ac:dyDescent="0.2">
      <c r="A104" s="7">
        <f t="shared" si="19"/>
        <v>100</v>
      </c>
      <c r="B104" s="79" t="s">
        <v>199</v>
      </c>
      <c r="C104" s="5" t="s">
        <v>4</v>
      </c>
      <c r="D104" s="7">
        <v>14.5</v>
      </c>
      <c r="E104" s="171">
        <v>360</v>
      </c>
      <c r="H104" s="7">
        <f t="shared" si="20"/>
        <v>300</v>
      </c>
      <c r="I104" s="55">
        <f t="shared" si="18"/>
        <v>4350</v>
      </c>
      <c r="J104" s="264">
        <v>10</v>
      </c>
      <c r="K104" s="264" t="s">
        <v>119</v>
      </c>
      <c r="L104" s="159">
        <v>30</v>
      </c>
      <c r="M104" s="159" t="s">
        <v>105</v>
      </c>
      <c r="N104" s="139"/>
      <c r="O104" s="139"/>
      <c r="P104" s="205">
        <v>10</v>
      </c>
      <c r="Q104" s="205" t="s">
        <v>119</v>
      </c>
      <c r="R104" s="147">
        <v>10</v>
      </c>
      <c r="S104" s="147" t="s">
        <v>119</v>
      </c>
      <c r="T104" s="148"/>
      <c r="U104" s="148"/>
      <c r="V104" s="149"/>
      <c r="W104" s="150"/>
      <c r="X104" s="185"/>
      <c r="Y104" s="151"/>
      <c r="Z104" s="152"/>
      <c r="AA104" s="144"/>
    </row>
    <row r="105" spans="1:27" s="5" customFormat="1" x14ac:dyDescent="0.2">
      <c r="A105" s="7">
        <f t="shared" si="19"/>
        <v>101</v>
      </c>
      <c r="B105" s="79" t="s">
        <v>233</v>
      </c>
      <c r="C105" s="5" t="s">
        <v>4</v>
      </c>
      <c r="D105" s="7">
        <v>9</v>
      </c>
      <c r="E105" s="171">
        <v>70</v>
      </c>
      <c r="F105" s="7"/>
      <c r="G105" s="7"/>
      <c r="H105" s="7">
        <f t="shared" si="20"/>
        <v>70</v>
      </c>
      <c r="I105" s="55">
        <f t="shared" ref="I105:I125" si="21">D105*H105</f>
        <v>630</v>
      </c>
      <c r="J105" s="264"/>
      <c r="K105" s="264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21"/>
      <c r="X105" s="184"/>
      <c r="Y105" s="122"/>
      <c r="Z105" s="123"/>
      <c r="AA105" s="124"/>
    </row>
    <row r="106" spans="1:27" s="5" customFormat="1" x14ac:dyDescent="0.2">
      <c r="A106" s="7">
        <f t="shared" ref="A106:A127" si="22">A105+1</f>
        <v>102</v>
      </c>
      <c r="B106" s="79" t="s">
        <v>130</v>
      </c>
      <c r="C106" s="5" t="s">
        <v>46</v>
      </c>
      <c r="D106" s="7">
        <v>15</v>
      </c>
      <c r="E106" s="171">
        <v>10</v>
      </c>
      <c r="F106" s="7"/>
      <c r="G106" s="7"/>
      <c r="H106" s="7">
        <f t="shared" si="20"/>
        <v>10</v>
      </c>
      <c r="I106" s="55">
        <f t="shared" si="21"/>
        <v>150</v>
      </c>
      <c r="J106" s="264"/>
      <c r="K106" s="264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21"/>
      <c r="X106" s="184"/>
      <c r="Y106" s="122"/>
      <c r="Z106" s="123"/>
      <c r="AA106" s="124"/>
    </row>
    <row r="107" spans="1:27" s="5" customFormat="1" x14ac:dyDescent="0.2">
      <c r="A107" s="7">
        <f t="shared" si="22"/>
        <v>103</v>
      </c>
      <c r="B107" s="80" t="s">
        <v>162</v>
      </c>
      <c r="C107" s="5" t="s">
        <v>7</v>
      </c>
      <c r="D107" s="7">
        <v>14</v>
      </c>
      <c r="E107" s="171">
        <v>160</v>
      </c>
      <c r="F107" s="7"/>
      <c r="G107" s="7"/>
      <c r="H107" s="7">
        <f t="shared" si="20"/>
        <v>160</v>
      </c>
      <c r="I107" s="55">
        <f t="shared" si="21"/>
        <v>2240</v>
      </c>
      <c r="J107" s="264"/>
      <c r="K107" s="264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21"/>
      <c r="X107" s="184"/>
      <c r="Y107" s="122"/>
      <c r="Z107" s="123"/>
      <c r="AA107" s="124"/>
    </row>
    <row r="108" spans="1:27" s="5" customFormat="1" x14ac:dyDescent="0.2">
      <c r="A108" s="7">
        <f t="shared" si="22"/>
        <v>104</v>
      </c>
      <c r="B108" s="80" t="s">
        <v>123</v>
      </c>
      <c r="C108" s="5" t="s">
        <v>7</v>
      </c>
      <c r="D108" s="7">
        <v>12</v>
      </c>
      <c r="E108" s="171">
        <v>650</v>
      </c>
      <c r="F108" s="7"/>
      <c r="G108" s="7"/>
      <c r="H108" s="7">
        <f t="shared" si="20"/>
        <v>600</v>
      </c>
      <c r="I108" s="55">
        <f t="shared" si="21"/>
        <v>7200</v>
      </c>
      <c r="J108" s="265">
        <v>40</v>
      </c>
      <c r="K108" s="265" t="s">
        <v>121</v>
      </c>
      <c r="L108" s="159"/>
      <c r="M108" s="159"/>
      <c r="N108" s="139"/>
      <c r="O108" s="139"/>
      <c r="P108" s="110">
        <v>10</v>
      </c>
      <c r="Q108" s="110" t="s">
        <v>114</v>
      </c>
      <c r="R108" s="147"/>
      <c r="S108" s="105"/>
      <c r="T108" s="107"/>
      <c r="U108" s="107"/>
      <c r="V108" s="109"/>
      <c r="W108" s="121"/>
      <c r="X108" s="184"/>
      <c r="Y108" s="122"/>
      <c r="Z108" s="123"/>
      <c r="AA108" s="124"/>
    </row>
    <row r="109" spans="1:27" s="5" customFormat="1" x14ac:dyDescent="0.2">
      <c r="A109" s="7">
        <f t="shared" si="22"/>
        <v>105</v>
      </c>
      <c r="B109" s="79" t="s">
        <v>413</v>
      </c>
      <c r="C109" s="5" t="s">
        <v>4</v>
      </c>
      <c r="D109" s="7">
        <v>12</v>
      </c>
      <c r="E109" s="171">
        <v>110</v>
      </c>
      <c r="F109" s="7"/>
      <c r="G109" s="7"/>
      <c r="H109" s="7">
        <f t="shared" si="20"/>
        <v>95</v>
      </c>
      <c r="I109" s="55">
        <f t="shared" si="21"/>
        <v>1140</v>
      </c>
      <c r="J109" s="264"/>
      <c r="K109" s="264"/>
      <c r="L109" s="159"/>
      <c r="M109" s="159"/>
      <c r="N109" s="139">
        <v>10</v>
      </c>
      <c r="O109" s="139" t="s">
        <v>114</v>
      </c>
      <c r="P109" s="110"/>
      <c r="Q109" s="110"/>
      <c r="R109" s="147"/>
      <c r="S109" s="105"/>
      <c r="T109" s="107">
        <v>5</v>
      </c>
      <c r="U109" s="107" t="s">
        <v>454</v>
      </c>
      <c r="V109" s="109"/>
      <c r="W109" s="121"/>
      <c r="X109" s="184"/>
      <c r="Y109" s="122"/>
      <c r="Z109" s="123"/>
      <c r="AA109" s="124"/>
    </row>
    <row r="110" spans="1:27" s="5" customFormat="1" x14ac:dyDescent="0.2">
      <c r="A110" s="7">
        <f t="shared" si="22"/>
        <v>106</v>
      </c>
      <c r="B110" s="79" t="s">
        <v>404</v>
      </c>
      <c r="C110" s="5" t="s">
        <v>4</v>
      </c>
      <c r="D110" s="7">
        <v>13.5</v>
      </c>
      <c r="E110" s="171">
        <v>595</v>
      </c>
      <c r="F110" s="7"/>
      <c r="G110" s="7"/>
      <c r="H110" s="7">
        <f t="shared" si="20"/>
        <v>520</v>
      </c>
      <c r="I110" s="55">
        <f t="shared" si="21"/>
        <v>7020</v>
      </c>
      <c r="J110" s="264">
        <v>65</v>
      </c>
      <c r="K110" s="264" t="s">
        <v>120</v>
      </c>
      <c r="L110" s="160"/>
      <c r="M110" s="160"/>
      <c r="N110" s="146"/>
      <c r="O110" s="146"/>
      <c r="P110" s="110">
        <v>10</v>
      </c>
      <c r="Q110" s="110" t="s">
        <v>119</v>
      </c>
      <c r="R110" s="147"/>
      <c r="S110" s="105"/>
      <c r="T110" s="107"/>
      <c r="U110" s="107"/>
      <c r="V110" s="109"/>
      <c r="W110" s="121"/>
      <c r="X110" s="184"/>
      <c r="Y110" s="122"/>
      <c r="Z110" s="123"/>
      <c r="AA110" s="124"/>
    </row>
    <row r="111" spans="1:27" s="7" customFormat="1" x14ac:dyDescent="0.2">
      <c r="A111" s="7">
        <f t="shared" si="22"/>
        <v>107</v>
      </c>
      <c r="B111" s="79" t="s">
        <v>412</v>
      </c>
      <c r="C111" s="5" t="s">
        <v>5</v>
      </c>
      <c r="D111" s="7">
        <v>14</v>
      </c>
      <c r="E111" s="171">
        <v>100</v>
      </c>
      <c r="H111" s="7">
        <f t="shared" si="20"/>
        <v>80</v>
      </c>
      <c r="I111" s="55">
        <f t="shared" si="21"/>
        <v>1120</v>
      </c>
      <c r="J111" s="264">
        <v>20</v>
      </c>
      <c r="K111" s="264" t="s">
        <v>215</v>
      </c>
      <c r="L111" s="159"/>
      <c r="M111" s="159"/>
      <c r="N111" s="139"/>
      <c r="O111" s="139"/>
      <c r="P111" s="205"/>
      <c r="Q111" s="205"/>
      <c r="R111" s="147"/>
      <c r="S111" s="147"/>
      <c r="T111" s="148"/>
      <c r="U111" s="148"/>
      <c r="V111" s="149"/>
      <c r="W111" s="150"/>
      <c r="X111" s="185"/>
      <c r="Y111" s="151"/>
      <c r="Z111" s="152"/>
      <c r="AA111" s="144"/>
    </row>
    <row r="112" spans="1:27" s="5" customFormat="1" x14ac:dyDescent="0.2">
      <c r="A112" s="7">
        <f t="shared" si="22"/>
        <v>108</v>
      </c>
      <c r="B112" s="79" t="s">
        <v>403</v>
      </c>
      <c r="C112" s="5" t="s">
        <v>6</v>
      </c>
      <c r="D112" s="7">
        <v>14</v>
      </c>
      <c r="E112" s="171">
        <v>110</v>
      </c>
      <c r="F112" s="7"/>
      <c r="H112" s="7">
        <f t="shared" si="20"/>
        <v>90</v>
      </c>
      <c r="I112" s="55">
        <f t="shared" si="21"/>
        <v>1260</v>
      </c>
      <c r="J112" s="264">
        <v>20</v>
      </c>
      <c r="K112" s="264" t="s">
        <v>105</v>
      </c>
      <c r="L112" s="159"/>
      <c r="M112" s="159"/>
      <c r="N112" s="139"/>
      <c r="O112" s="139"/>
      <c r="P112" s="110"/>
      <c r="Q112" s="110"/>
      <c r="R112" s="147"/>
      <c r="S112" s="105"/>
      <c r="T112" s="107"/>
      <c r="U112" s="107"/>
      <c r="V112" s="109"/>
      <c r="W112" s="121"/>
      <c r="X112" s="184"/>
      <c r="Y112" s="122"/>
      <c r="Z112" s="123"/>
      <c r="AA112" s="124"/>
    </row>
    <row r="113" spans="1:27" s="5" customFormat="1" x14ac:dyDescent="0.2">
      <c r="A113" s="7">
        <f t="shared" si="22"/>
        <v>109</v>
      </c>
      <c r="B113" s="79" t="s">
        <v>429</v>
      </c>
      <c r="C113" s="5" t="s">
        <v>5</v>
      </c>
      <c r="D113" s="7">
        <v>12.5</v>
      </c>
      <c r="E113" s="171">
        <v>280</v>
      </c>
      <c r="F113" s="7"/>
      <c r="G113" s="7"/>
      <c r="H113" s="7">
        <f t="shared" si="20"/>
        <v>257</v>
      </c>
      <c r="I113" s="55">
        <f t="shared" si="21"/>
        <v>3212.5</v>
      </c>
      <c r="J113" s="264"/>
      <c r="K113" s="264"/>
      <c r="L113" s="159"/>
      <c r="M113" s="159"/>
      <c r="N113" s="139">
        <v>10</v>
      </c>
      <c r="O113" s="139" t="s">
        <v>114</v>
      </c>
      <c r="P113" s="110">
        <v>3</v>
      </c>
      <c r="Q113" s="110" t="s">
        <v>119</v>
      </c>
      <c r="R113" s="147">
        <v>10</v>
      </c>
      <c r="S113" s="105" t="s">
        <v>114</v>
      </c>
      <c r="T113" s="107"/>
      <c r="U113" s="107"/>
      <c r="V113" s="109"/>
      <c r="W113" s="121"/>
      <c r="X113" s="184"/>
      <c r="Y113" s="122"/>
      <c r="Z113" s="123"/>
      <c r="AA113" s="124"/>
    </row>
    <row r="114" spans="1:27" s="5" customFormat="1" x14ac:dyDescent="0.2">
      <c r="A114" s="7">
        <f t="shared" si="22"/>
        <v>110</v>
      </c>
      <c r="B114" s="79" t="s">
        <v>414</v>
      </c>
      <c r="C114" s="5" t="s">
        <v>7</v>
      </c>
      <c r="D114" s="7">
        <v>18</v>
      </c>
      <c r="E114" s="171">
        <v>440</v>
      </c>
      <c r="F114" s="7"/>
      <c r="G114" s="7"/>
      <c r="H114" s="7">
        <f t="shared" si="20"/>
        <v>325</v>
      </c>
      <c r="I114" s="55">
        <f t="shared" si="21"/>
        <v>5850</v>
      </c>
      <c r="J114" s="264">
        <v>35</v>
      </c>
      <c r="K114" s="264" t="s">
        <v>287</v>
      </c>
      <c r="L114" s="159">
        <v>5</v>
      </c>
      <c r="M114" s="159" t="s">
        <v>106</v>
      </c>
      <c r="N114" s="139">
        <v>60</v>
      </c>
      <c r="O114" s="139" t="s">
        <v>437</v>
      </c>
      <c r="P114" s="110">
        <v>10</v>
      </c>
      <c r="Q114" s="110" t="s">
        <v>106</v>
      </c>
      <c r="R114" s="147"/>
      <c r="S114" s="105"/>
      <c r="T114" s="107">
        <v>5</v>
      </c>
      <c r="U114" s="107" t="s">
        <v>108</v>
      </c>
      <c r="V114" s="109"/>
      <c r="W114" s="121"/>
      <c r="X114" s="184"/>
      <c r="Y114" s="122"/>
      <c r="Z114" s="123"/>
      <c r="AA114" s="124"/>
    </row>
    <row r="115" spans="1:27" s="5" customFormat="1" x14ac:dyDescent="0.2">
      <c r="A115" s="7">
        <f t="shared" si="22"/>
        <v>111</v>
      </c>
      <c r="B115" s="79" t="s">
        <v>485</v>
      </c>
      <c r="C115" s="5" t="s">
        <v>7</v>
      </c>
      <c r="D115" s="7">
        <v>20</v>
      </c>
      <c r="E115" s="171">
        <v>300</v>
      </c>
      <c r="F115" s="7"/>
      <c r="G115" s="7"/>
      <c r="H115" s="7">
        <f t="shared" si="20"/>
        <v>300</v>
      </c>
      <c r="I115" s="55">
        <f t="shared" si="21"/>
        <v>6000</v>
      </c>
      <c r="J115" s="264"/>
      <c r="K115" s="264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21"/>
      <c r="X115" s="184"/>
      <c r="Y115" s="122"/>
      <c r="Z115" s="123"/>
      <c r="AA115" s="124"/>
    </row>
    <row r="116" spans="1:27" s="5" customFormat="1" x14ac:dyDescent="0.2">
      <c r="A116" s="7">
        <f t="shared" si="22"/>
        <v>112</v>
      </c>
      <c r="B116" s="79" t="s">
        <v>464</v>
      </c>
      <c r="C116" s="5" t="s">
        <v>7</v>
      </c>
      <c r="D116" s="7">
        <v>27</v>
      </c>
      <c r="E116" s="171">
        <v>160</v>
      </c>
      <c r="F116" s="7"/>
      <c r="G116" s="7"/>
      <c r="H116" s="7">
        <f t="shared" si="20"/>
        <v>160</v>
      </c>
      <c r="I116" s="55">
        <f t="shared" si="21"/>
        <v>4320</v>
      </c>
      <c r="J116" s="264"/>
      <c r="K116" s="264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21"/>
      <c r="X116" s="184"/>
      <c r="Y116" s="122"/>
      <c r="Z116" s="123"/>
      <c r="AA116" s="124"/>
    </row>
    <row r="117" spans="1:27" s="5" customFormat="1" x14ac:dyDescent="0.2">
      <c r="A117" s="7">
        <f t="shared" si="22"/>
        <v>113</v>
      </c>
      <c r="B117" s="79" t="s">
        <v>475</v>
      </c>
      <c r="C117" s="5" t="s">
        <v>7</v>
      </c>
      <c r="D117" s="7">
        <v>22</v>
      </c>
      <c r="E117" s="171">
        <v>400</v>
      </c>
      <c r="F117" s="7"/>
      <c r="G117" s="7"/>
      <c r="H117" s="7">
        <f t="shared" si="20"/>
        <v>400</v>
      </c>
      <c r="I117" s="55">
        <f t="shared" si="21"/>
        <v>8800</v>
      </c>
      <c r="J117" s="264"/>
      <c r="K117" s="264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21"/>
      <c r="X117" s="184"/>
      <c r="Y117" s="122"/>
      <c r="Z117" s="123"/>
      <c r="AA117" s="124"/>
    </row>
    <row r="118" spans="1:27" s="5" customFormat="1" x14ac:dyDescent="0.2">
      <c r="A118" s="7">
        <f t="shared" si="22"/>
        <v>114</v>
      </c>
      <c r="B118" s="79" t="s">
        <v>487</v>
      </c>
      <c r="C118" s="5" t="s">
        <v>7</v>
      </c>
      <c r="D118" s="7">
        <v>40</v>
      </c>
      <c r="E118" s="171">
        <v>240</v>
      </c>
      <c r="F118" s="7"/>
      <c r="G118" s="7"/>
      <c r="H118" s="7">
        <f t="shared" si="20"/>
        <v>240</v>
      </c>
      <c r="I118" s="55">
        <f t="shared" si="21"/>
        <v>9600</v>
      </c>
      <c r="J118" s="264"/>
      <c r="K118" s="264"/>
      <c r="L118" s="159"/>
      <c r="M118" s="159"/>
      <c r="N118" s="139"/>
      <c r="O118" s="139"/>
      <c r="P118" s="110"/>
      <c r="Q118" s="110"/>
      <c r="R118" s="147"/>
      <c r="S118" s="105"/>
      <c r="T118" s="107"/>
      <c r="U118" s="107"/>
      <c r="V118" s="109"/>
      <c r="W118" s="121"/>
      <c r="X118" s="184"/>
      <c r="Y118" s="122"/>
      <c r="Z118" s="123"/>
      <c r="AA118" s="124"/>
    </row>
    <row r="119" spans="1:27" s="5" customFormat="1" x14ac:dyDescent="0.2">
      <c r="A119" s="7">
        <f t="shared" si="22"/>
        <v>115</v>
      </c>
      <c r="B119" s="79" t="s">
        <v>68</v>
      </c>
      <c r="C119" s="5" t="s">
        <v>7</v>
      </c>
      <c r="D119" s="7">
        <v>25</v>
      </c>
      <c r="E119" s="171">
        <v>40</v>
      </c>
      <c r="F119" s="7"/>
      <c r="H119" s="7">
        <f t="shared" si="20"/>
        <v>40</v>
      </c>
      <c r="I119" s="55">
        <f t="shared" si="21"/>
        <v>1000</v>
      </c>
      <c r="J119" s="264"/>
      <c r="K119" s="264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21"/>
      <c r="X119" s="184"/>
      <c r="Y119" s="122"/>
      <c r="Z119" s="123"/>
      <c r="AA119" s="124"/>
    </row>
    <row r="120" spans="1:27" s="5" customFormat="1" x14ac:dyDescent="0.2">
      <c r="A120" s="7">
        <f t="shared" si="22"/>
        <v>116</v>
      </c>
      <c r="B120" s="79" t="s">
        <v>420</v>
      </c>
      <c r="C120" s="5" t="s">
        <v>7</v>
      </c>
      <c r="D120" s="7">
        <v>29</v>
      </c>
      <c r="E120" s="171">
        <v>210</v>
      </c>
      <c r="F120" s="7"/>
      <c r="G120" s="7"/>
      <c r="H120" s="7">
        <f t="shared" si="20"/>
        <v>155</v>
      </c>
      <c r="I120" s="55">
        <f t="shared" si="21"/>
        <v>4495</v>
      </c>
      <c r="J120" s="264"/>
      <c r="K120" s="264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443</v>
      </c>
      <c r="R120" s="147"/>
      <c r="S120" s="105"/>
      <c r="T120" s="107"/>
      <c r="U120" s="107"/>
      <c r="V120" s="109"/>
      <c r="W120" s="121"/>
      <c r="X120" s="184"/>
      <c r="Y120" s="122"/>
      <c r="Z120" s="123"/>
      <c r="AA120" s="124"/>
    </row>
    <row r="121" spans="1:27" s="5" customFormat="1" x14ac:dyDescent="0.2">
      <c r="A121" s="7">
        <f t="shared" si="22"/>
        <v>117</v>
      </c>
      <c r="B121" s="79" t="s">
        <v>488</v>
      </c>
      <c r="C121" s="5" t="s">
        <v>7</v>
      </c>
      <c r="D121" s="7">
        <v>45</v>
      </c>
      <c r="E121" s="171">
        <v>80</v>
      </c>
      <c r="F121" s="7"/>
      <c r="H121" s="7">
        <f t="shared" si="20"/>
        <v>30</v>
      </c>
      <c r="I121" s="55">
        <f t="shared" si="21"/>
        <v>1350</v>
      </c>
      <c r="J121" s="264"/>
      <c r="K121" s="264"/>
      <c r="L121" s="159"/>
      <c r="M121" s="159"/>
      <c r="N121" s="139">
        <v>50</v>
      </c>
      <c r="O121" s="139" t="s">
        <v>435</v>
      </c>
      <c r="P121" s="110"/>
      <c r="Q121" s="110"/>
      <c r="R121" s="147"/>
      <c r="S121" s="105"/>
      <c r="T121" s="107"/>
      <c r="U121" s="107"/>
      <c r="V121" s="109"/>
      <c r="W121" s="121"/>
      <c r="X121" s="184"/>
      <c r="Y121" s="122"/>
      <c r="Z121" s="123"/>
      <c r="AA121" s="124"/>
    </row>
    <row r="122" spans="1:27" s="5" customFormat="1" x14ac:dyDescent="0.2">
      <c r="A122" s="7">
        <f t="shared" si="22"/>
        <v>118</v>
      </c>
      <c r="B122" s="79" t="s">
        <v>422</v>
      </c>
      <c r="C122" s="5" t="s">
        <v>7</v>
      </c>
      <c r="D122" s="7">
        <v>36</v>
      </c>
      <c r="E122" s="171">
        <v>290</v>
      </c>
      <c r="F122" s="7"/>
      <c r="G122" s="7"/>
      <c r="H122" s="7">
        <f t="shared" si="20"/>
        <v>250</v>
      </c>
      <c r="I122" s="55">
        <f t="shared" si="21"/>
        <v>9000</v>
      </c>
      <c r="J122" s="264">
        <v>5</v>
      </c>
      <c r="K122" s="264" t="s">
        <v>234</v>
      </c>
      <c r="L122" s="159">
        <v>25</v>
      </c>
      <c r="M122" s="159" t="s">
        <v>234</v>
      </c>
      <c r="N122" s="139"/>
      <c r="O122" s="139"/>
      <c r="P122" s="110">
        <v>5</v>
      </c>
      <c r="Q122" s="110" t="s">
        <v>234</v>
      </c>
      <c r="R122" s="147">
        <v>5</v>
      </c>
      <c r="S122" s="105" t="s">
        <v>234</v>
      </c>
      <c r="T122" s="107"/>
      <c r="U122" s="107"/>
      <c r="V122" s="109"/>
      <c r="W122" s="121"/>
      <c r="X122" s="184"/>
      <c r="Y122" s="122"/>
      <c r="Z122" s="123"/>
      <c r="AA122" s="124"/>
    </row>
    <row r="123" spans="1:27" s="5" customFormat="1" x14ac:dyDescent="0.2">
      <c r="A123" s="7">
        <f t="shared" si="22"/>
        <v>119</v>
      </c>
      <c r="B123" s="79" t="s">
        <v>96</v>
      </c>
      <c r="C123" s="5" t="s">
        <v>7</v>
      </c>
      <c r="D123" s="7">
        <v>14</v>
      </c>
      <c r="E123" s="171">
        <v>170</v>
      </c>
      <c r="F123" s="7"/>
      <c r="H123" s="7">
        <f t="shared" si="20"/>
        <v>170</v>
      </c>
      <c r="I123" s="55">
        <f t="shared" si="21"/>
        <v>2380</v>
      </c>
      <c r="J123" s="264"/>
      <c r="K123" s="264"/>
      <c r="L123" s="159"/>
      <c r="M123" s="159"/>
      <c r="N123" s="139"/>
      <c r="O123" s="139"/>
      <c r="P123" s="110"/>
      <c r="Q123" s="110"/>
      <c r="R123" s="147"/>
      <c r="S123" s="105"/>
      <c r="T123" s="107"/>
      <c r="U123" s="107"/>
      <c r="V123" s="109"/>
      <c r="W123" s="121"/>
      <c r="X123" s="184"/>
      <c r="Y123" s="122"/>
      <c r="Z123" s="123"/>
      <c r="AA123" s="124"/>
    </row>
    <row r="124" spans="1:27" s="5" customFormat="1" x14ac:dyDescent="0.2">
      <c r="A124" s="7">
        <f t="shared" si="22"/>
        <v>120</v>
      </c>
      <c r="B124" s="79" t="s">
        <v>124</v>
      </c>
      <c r="C124" s="5" t="s">
        <v>5</v>
      </c>
      <c r="D124" s="7">
        <v>11</v>
      </c>
      <c r="E124" s="171">
        <v>110</v>
      </c>
      <c r="F124" s="7"/>
      <c r="H124" s="7">
        <f t="shared" ref="H124:H125" si="23">SUM(E124:G124)-SUM(J124:FO124)</f>
        <v>70</v>
      </c>
      <c r="I124" s="55">
        <f t="shared" si="21"/>
        <v>770</v>
      </c>
      <c r="J124" s="264"/>
      <c r="K124" s="264"/>
      <c r="L124" s="159">
        <v>40</v>
      </c>
      <c r="M124" s="159" t="s">
        <v>114</v>
      </c>
      <c r="N124" s="139"/>
      <c r="O124" s="139"/>
      <c r="P124" s="110"/>
      <c r="Q124" s="110"/>
      <c r="R124" s="147"/>
      <c r="S124" s="105"/>
      <c r="T124" s="107"/>
      <c r="U124" s="107"/>
      <c r="V124" s="109"/>
      <c r="W124" s="121"/>
      <c r="X124" s="184"/>
      <c r="Y124" s="122"/>
      <c r="Z124" s="123"/>
      <c r="AA124" s="124"/>
    </row>
    <row r="125" spans="1:27" s="5" customFormat="1" x14ac:dyDescent="0.2">
      <c r="A125" s="7">
        <f t="shared" si="22"/>
        <v>121</v>
      </c>
      <c r="B125" s="79" t="s">
        <v>124</v>
      </c>
      <c r="C125" s="5" t="s">
        <v>4</v>
      </c>
      <c r="D125" s="7">
        <v>9.5</v>
      </c>
      <c r="E125" s="171">
        <v>180</v>
      </c>
      <c r="F125" s="7"/>
      <c r="G125" s="7"/>
      <c r="H125" s="7">
        <f t="shared" si="23"/>
        <v>110</v>
      </c>
      <c r="I125" s="55">
        <f t="shared" si="21"/>
        <v>1045</v>
      </c>
      <c r="J125" s="264">
        <v>10</v>
      </c>
      <c r="K125" s="264" t="s">
        <v>121</v>
      </c>
      <c r="L125" s="159">
        <v>50</v>
      </c>
      <c r="M125" s="159" t="s">
        <v>121</v>
      </c>
      <c r="N125" s="139"/>
      <c r="O125" s="139"/>
      <c r="P125" s="110"/>
      <c r="Q125" s="110"/>
      <c r="R125" s="147">
        <v>10</v>
      </c>
      <c r="S125" s="105" t="s">
        <v>121</v>
      </c>
      <c r="T125" s="107"/>
      <c r="U125" s="107"/>
      <c r="V125" s="109"/>
      <c r="W125" s="121"/>
      <c r="X125" s="184"/>
      <c r="Y125" s="122"/>
      <c r="Z125" s="123"/>
      <c r="AA125" s="124"/>
    </row>
    <row r="126" spans="1:27" s="5" customFormat="1" x14ac:dyDescent="0.2">
      <c r="A126" s="7">
        <f t="shared" si="22"/>
        <v>122</v>
      </c>
      <c r="B126" s="79" t="s">
        <v>388</v>
      </c>
      <c r="C126" s="5" t="s">
        <v>7</v>
      </c>
      <c r="D126" s="7">
        <v>36</v>
      </c>
      <c r="E126" s="171">
        <v>110</v>
      </c>
      <c r="F126" s="7"/>
      <c r="H126" s="7">
        <f t="shared" ref="H126" si="24">SUM(E126:G126)-SUM(J126:FO126)</f>
        <v>65</v>
      </c>
      <c r="I126" s="55">
        <f t="shared" ref="I126" si="25">D126*H126</f>
        <v>2340</v>
      </c>
      <c r="J126" s="264">
        <v>15</v>
      </c>
      <c r="K126" s="264" t="s">
        <v>220</v>
      </c>
      <c r="L126" s="159">
        <v>10</v>
      </c>
      <c r="M126" s="159" t="s">
        <v>220</v>
      </c>
      <c r="N126" s="139">
        <v>10</v>
      </c>
      <c r="O126" s="139" t="s">
        <v>220</v>
      </c>
      <c r="P126" s="110">
        <v>5</v>
      </c>
      <c r="Q126" s="110" t="s">
        <v>445</v>
      </c>
      <c r="R126" s="147">
        <v>5</v>
      </c>
      <c r="S126" s="105" t="s">
        <v>445</v>
      </c>
      <c r="T126" s="107"/>
      <c r="U126" s="107"/>
      <c r="V126" s="109"/>
      <c r="W126" s="121"/>
      <c r="X126" s="184"/>
      <c r="Y126" s="122"/>
      <c r="Z126" s="123"/>
      <c r="AA126" s="124"/>
    </row>
    <row r="127" spans="1:27" s="5" customFormat="1" x14ac:dyDescent="0.2">
      <c r="A127" s="7">
        <f t="shared" si="22"/>
        <v>123</v>
      </c>
      <c r="B127" s="79" t="s">
        <v>251</v>
      </c>
      <c r="C127" s="5" t="s">
        <v>4</v>
      </c>
      <c r="D127" s="7">
        <v>13</v>
      </c>
      <c r="E127" s="171">
        <v>10</v>
      </c>
      <c r="F127" s="7"/>
      <c r="H127" s="7">
        <f t="shared" ref="H127:H146" si="26">SUM(E127:G127)-SUM(J127:FO127)</f>
        <v>10</v>
      </c>
      <c r="I127" s="55">
        <f t="shared" ref="I127:I146" si="27">D127*H127</f>
        <v>130</v>
      </c>
      <c r="J127" s="264"/>
      <c r="K127" s="264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21"/>
      <c r="X127" s="184"/>
      <c r="Y127" s="122"/>
      <c r="Z127" s="123"/>
      <c r="AA127" s="124"/>
    </row>
    <row r="128" spans="1:27" s="5" customFormat="1" x14ac:dyDescent="0.2">
      <c r="A128" s="7">
        <f t="shared" ref="A128:A146" si="28">A127+1</f>
        <v>124</v>
      </c>
      <c r="B128" s="79" t="s">
        <v>430</v>
      </c>
      <c r="C128" s="5" t="s">
        <v>4</v>
      </c>
      <c r="D128" s="7">
        <v>9</v>
      </c>
      <c r="E128" s="171">
        <v>400</v>
      </c>
      <c r="F128" s="7"/>
      <c r="H128" s="7">
        <f t="shared" si="26"/>
        <v>400</v>
      </c>
      <c r="I128" s="55">
        <f t="shared" si="27"/>
        <v>3600</v>
      </c>
      <c r="J128" s="264"/>
      <c r="K128" s="264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21"/>
      <c r="X128" s="184"/>
      <c r="Y128" s="122"/>
      <c r="Z128" s="123"/>
      <c r="AA128" s="124"/>
    </row>
    <row r="129" spans="1:27" s="5" customFormat="1" x14ac:dyDescent="0.2">
      <c r="A129" s="7">
        <f t="shared" si="28"/>
        <v>125</v>
      </c>
      <c r="B129" s="79" t="s">
        <v>271</v>
      </c>
      <c r="C129" s="5" t="s">
        <v>4</v>
      </c>
      <c r="D129" s="7">
        <v>16.5</v>
      </c>
      <c r="E129" s="171">
        <v>30</v>
      </c>
      <c r="F129" s="7"/>
      <c r="H129" s="7">
        <f t="shared" si="26"/>
        <v>30</v>
      </c>
      <c r="I129" s="55">
        <f t="shared" si="27"/>
        <v>495</v>
      </c>
      <c r="J129" s="264"/>
      <c r="K129" s="264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21"/>
      <c r="X129" s="184"/>
      <c r="Y129" s="122"/>
      <c r="Z129" s="123"/>
      <c r="AA129" s="124"/>
    </row>
    <row r="130" spans="1:27" s="171" customFormat="1" x14ac:dyDescent="0.2">
      <c r="A130" s="7">
        <f t="shared" si="28"/>
        <v>126</v>
      </c>
      <c r="B130" s="79" t="s">
        <v>271</v>
      </c>
      <c r="C130" s="5" t="s">
        <v>5</v>
      </c>
      <c r="D130" s="7">
        <v>18.5</v>
      </c>
      <c r="E130" s="171">
        <v>80</v>
      </c>
      <c r="F130" s="7"/>
      <c r="G130" s="5"/>
      <c r="H130" s="7">
        <f t="shared" si="26"/>
        <v>80</v>
      </c>
      <c r="I130" s="55">
        <f t="shared" si="27"/>
        <v>1480</v>
      </c>
      <c r="J130" s="264"/>
      <c r="K130" s="264"/>
      <c r="L130" s="159"/>
      <c r="M130" s="159"/>
      <c r="N130" s="139"/>
      <c r="O130" s="139"/>
      <c r="P130" s="206"/>
      <c r="Q130" s="206"/>
      <c r="R130" s="147"/>
      <c r="S130" s="176"/>
      <c r="T130" s="172"/>
      <c r="U130" s="172"/>
      <c r="V130" s="177"/>
      <c r="W130" s="178"/>
      <c r="X130" s="186"/>
      <c r="Y130" s="179"/>
      <c r="Z130" s="180"/>
      <c r="AA130" s="174"/>
    </row>
    <row r="131" spans="1:27" s="5" customFormat="1" x14ac:dyDescent="0.2">
      <c r="A131" s="7">
        <f t="shared" si="28"/>
        <v>127</v>
      </c>
      <c r="B131" s="80" t="s">
        <v>419</v>
      </c>
      <c r="C131" s="5" t="s">
        <v>7</v>
      </c>
      <c r="D131" s="7">
        <v>15</v>
      </c>
      <c r="E131" s="171">
        <v>280</v>
      </c>
      <c r="F131" s="7"/>
      <c r="G131" s="7"/>
      <c r="H131" s="7">
        <f t="shared" si="26"/>
        <v>280</v>
      </c>
      <c r="I131" s="55">
        <f t="shared" si="27"/>
        <v>4200</v>
      </c>
      <c r="J131" s="266"/>
      <c r="K131" s="266"/>
      <c r="L131" s="181"/>
      <c r="M131" s="181"/>
      <c r="N131" s="175"/>
      <c r="O131" s="175"/>
      <c r="P131" s="110"/>
      <c r="Q131" s="110"/>
      <c r="R131" s="147"/>
      <c r="S131" s="105"/>
      <c r="T131" s="107"/>
      <c r="U131" s="107"/>
      <c r="V131" s="109"/>
      <c r="W131" s="121"/>
      <c r="X131" s="184"/>
      <c r="Y131" s="122"/>
      <c r="Z131" s="123"/>
      <c r="AA131" s="124"/>
    </row>
    <row r="132" spans="1:27" s="5" customFormat="1" x14ac:dyDescent="0.2">
      <c r="A132" s="7">
        <f t="shared" si="28"/>
        <v>128</v>
      </c>
      <c r="B132" s="79" t="s">
        <v>241</v>
      </c>
      <c r="C132" s="5" t="s">
        <v>5</v>
      </c>
      <c r="D132" s="7">
        <v>10.5</v>
      </c>
      <c r="E132" s="171">
        <v>100</v>
      </c>
      <c r="F132" s="7"/>
      <c r="H132" s="7">
        <f t="shared" si="26"/>
        <v>100</v>
      </c>
      <c r="I132" s="55">
        <f t="shared" si="27"/>
        <v>1050</v>
      </c>
      <c r="J132" s="264"/>
      <c r="K132" s="264"/>
      <c r="L132" s="159"/>
      <c r="M132" s="159"/>
      <c r="N132" s="139"/>
      <c r="O132" s="139"/>
      <c r="P132" s="110"/>
      <c r="Q132" s="110"/>
      <c r="R132" s="147"/>
      <c r="S132" s="105"/>
      <c r="T132" s="107" t="s">
        <v>433</v>
      </c>
      <c r="U132" s="107"/>
      <c r="V132" s="109"/>
      <c r="W132" s="121"/>
      <c r="X132" s="184"/>
      <c r="Y132" s="122"/>
      <c r="Z132" s="123"/>
      <c r="AA132" s="124"/>
    </row>
    <row r="133" spans="1:27" s="5" customFormat="1" x14ac:dyDescent="0.2">
      <c r="A133" s="7">
        <f t="shared" si="28"/>
        <v>129</v>
      </c>
      <c r="B133" s="79" t="s">
        <v>431</v>
      </c>
      <c r="C133" s="5" t="s">
        <v>7</v>
      </c>
      <c r="D133" s="7">
        <v>12.5</v>
      </c>
      <c r="E133" s="171">
        <v>130</v>
      </c>
      <c r="F133" s="7"/>
      <c r="H133" s="7">
        <f t="shared" si="26"/>
        <v>130</v>
      </c>
      <c r="I133" s="55">
        <f t="shared" si="27"/>
        <v>1625</v>
      </c>
      <c r="J133" s="264"/>
      <c r="K133" s="264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21"/>
      <c r="X133" s="184"/>
      <c r="Y133" s="122"/>
      <c r="Z133" s="123"/>
      <c r="AA133" s="124"/>
    </row>
    <row r="134" spans="1:27" s="5" customFormat="1" x14ac:dyDescent="0.2">
      <c r="A134" s="7">
        <f t="shared" si="28"/>
        <v>130</v>
      </c>
      <c r="B134" s="79" t="s">
        <v>101</v>
      </c>
      <c r="C134" s="5" t="s">
        <v>5</v>
      </c>
      <c r="D134" s="7">
        <v>12.5</v>
      </c>
      <c r="E134" s="171">
        <v>100</v>
      </c>
      <c r="F134" s="7"/>
      <c r="H134" s="7">
        <f t="shared" si="26"/>
        <v>100</v>
      </c>
      <c r="I134" s="55">
        <f t="shared" si="27"/>
        <v>1250</v>
      </c>
      <c r="J134" s="264"/>
      <c r="K134" s="264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21"/>
      <c r="X134" s="184"/>
      <c r="Y134" s="122"/>
      <c r="Z134" s="123"/>
      <c r="AA134" s="124"/>
    </row>
    <row r="135" spans="1:27" s="230" customFormat="1" x14ac:dyDescent="0.2">
      <c r="A135" s="7">
        <f t="shared" si="28"/>
        <v>131</v>
      </c>
      <c r="B135" s="79" t="s">
        <v>101</v>
      </c>
      <c r="C135" s="5" t="s">
        <v>7</v>
      </c>
      <c r="D135" s="7">
        <v>14</v>
      </c>
      <c r="E135" s="171">
        <v>100</v>
      </c>
      <c r="F135" s="7"/>
      <c r="G135" s="5"/>
      <c r="H135" s="7">
        <f t="shared" si="26"/>
        <v>100</v>
      </c>
      <c r="I135" s="55">
        <f t="shared" si="27"/>
        <v>1400</v>
      </c>
      <c r="J135" s="267"/>
      <c r="K135" s="267"/>
      <c r="L135" s="269"/>
      <c r="M135" s="269"/>
      <c r="N135" s="250"/>
      <c r="O135" s="250"/>
      <c r="P135" s="251"/>
      <c r="Q135" s="251"/>
      <c r="R135" s="274"/>
      <c r="S135" s="253"/>
      <c r="T135" s="252"/>
      <c r="U135" s="252"/>
      <c r="V135" s="254"/>
      <c r="W135" s="255"/>
      <c r="X135" s="256"/>
      <c r="Y135" s="257"/>
      <c r="Z135" s="258"/>
      <c r="AA135" s="259"/>
    </row>
    <row r="136" spans="1:27" s="230" customFormat="1" x14ac:dyDescent="0.2">
      <c r="A136" s="7">
        <f t="shared" si="28"/>
        <v>132</v>
      </c>
      <c r="B136" s="246" t="s">
        <v>395</v>
      </c>
      <c r="C136" s="247"/>
      <c r="D136" s="247">
        <v>115</v>
      </c>
      <c r="E136" s="7">
        <v>8</v>
      </c>
      <c r="F136" s="247"/>
      <c r="G136" s="247"/>
      <c r="H136" s="7">
        <f t="shared" si="26"/>
        <v>8</v>
      </c>
      <c r="I136" s="55">
        <f t="shared" si="27"/>
        <v>920</v>
      </c>
      <c r="J136" s="267"/>
      <c r="K136" s="267"/>
      <c r="L136" s="269"/>
      <c r="M136" s="269"/>
      <c r="N136" s="250"/>
      <c r="O136" s="250"/>
      <c r="P136" s="251"/>
      <c r="Q136" s="251"/>
      <c r="R136" s="274"/>
      <c r="S136" s="253"/>
      <c r="T136" s="252"/>
      <c r="U136" s="252"/>
      <c r="V136" s="254"/>
      <c r="W136" s="255"/>
      <c r="X136" s="256"/>
      <c r="Y136" s="257"/>
      <c r="Z136" s="258"/>
      <c r="AA136" s="259"/>
    </row>
    <row r="137" spans="1:27" s="125" customFormat="1" x14ac:dyDescent="0.2">
      <c r="A137" s="7">
        <f t="shared" si="28"/>
        <v>133</v>
      </c>
      <c r="B137" s="246" t="s">
        <v>400</v>
      </c>
      <c r="C137" s="247"/>
      <c r="D137" s="247">
        <v>48</v>
      </c>
      <c r="E137" s="7">
        <v>271</v>
      </c>
      <c r="F137" s="247"/>
      <c r="G137" s="247"/>
      <c r="H137" s="7">
        <f t="shared" si="26"/>
        <v>271</v>
      </c>
      <c r="I137" s="55">
        <f t="shared" si="27"/>
        <v>13008</v>
      </c>
      <c r="J137" s="264"/>
      <c r="K137" s="264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21"/>
      <c r="X137" s="184"/>
      <c r="Y137" s="122"/>
      <c r="Z137" s="123"/>
      <c r="AA137" s="124"/>
    </row>
    <row r="138" spans="1:27" s="125" customFormat="1" x14ac:dyDescent="0.2">
      <c r="A138" s="7">
        <f t="shared" si="28"/>
        <v>134</v>
      </c>
      <c r="B138" s="246" t="s">
        <v>398</v>
      </c>
      <c r="C138" s="247"/>
      <c r="D138" s="247">
        <v>38</v>
      </c>
      <c r="E138" s="7">
        <v>44</v>
      </c>
      <c r="F138" s="247"/>
      <c r="G138" s="247"/>
      <c r="H138" s="7">
        <f t="shared" si="26"/>
        <v>44</v>
      </c>
      <c r="I138" s="55">
        <f t="shared" si="27"/>
        <v>1672</v>
      </c>
      <c r="J138" s="264"/>
      <c r="K138" s="264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21"/>
      <c r="X138" s="184"/>
      <c r="Y138" s="122"/>
      <c r="Z138" s="123"/>
      <c r="AA138" s="124"/>
    </row>
    <row r="139" spans="1:27" s="125" customFormat="1" x14ac:dyDescent="0.2">
      <c r="A139" s="7">
        <f t="shared" si="28"/>
        <v>135</v>
      </c>
      <c r="B139" s="246" t="s">
        <v>399</v>
      </c>
      <c r="C139" s="247"/>
      <c r="D139" s="247">
        <v>52</v>
      </c>
      <c r="E139" s="7">
        <v>65</v>
      </c>
      <c r="F139" s="247"/>
      <c r="G139" s="247"/>
      <c r="H139" s="7">
        <f t="shared" si="26"/>
        <v>60</v>
      </c>
      <c r="I139" s="55">
        <f t="shared" si="27"/>
        <v>3120</v>
      </c>
      <c r="J139" s="264"/>
      <c r="K139" s="264"/>
      <c r="L139" s="159"/>
      <c r="M139" s="159"/>
      <c r="N139" s="139"/>
      <c r="O139" s="139"/>
      <c r="P139" s="110">
        <v>4</v>
      </c>
      <c r="Q139" s="110" t="s">
        <v>453</v>
      </c>
      <c r="R139" s="147"/>
      <c r="S139" s="105"/>
      <c r="T139" s="107">
        <v>1</v>
      </c>
      <c r="U139" s="107" t="s">
        <v>458</v>
      </c>
      <c r="V139" s="109"/>
      <c r="W139" s="121"/>
      <c r="X139" s="184"/>
      <c r="Y139" s="122"/>
      <c r="Z139" s="123"/>
      <c r="AA139" s="124"/>
    </row>
    <row r="140" spans="1:27" s="125" customFormat="1" x14ac:dyDescent="0.2">
      <c r="A140" s="7">
        <f t="shared" si="28"/>
        <v>136</v>
      </c>
      <c r="B140" s="246" t="s">
        <v>393</v>
      </c>
      <c r="C140" s="247"/>
      <c r="D140" s="247">
        <v>100</v>
      </c>
      <c r="E140" s="7">
        <v>1</v>
      </c>
      <c r="F140" s="247"/>
      <c r="G140" s="247"/>
      <c r="H140" s="7">
        <f t="shared" si="26"/>
        <v>1</v>
      </c>
      <c r="I140" s="55">
        <f t="shared" si="27"/>
        <v>100</v>
      </c>
      <c r="J140" s="264"/>
      <c r="K140" s="264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21"/>
      <c r="X140" s="184"/>
      <c r="Y140" s="122"/>
      <c r="Z140" s="123"/>
      <c r="AA140" s="124"/>
    </row>
    <row r="141" spans="1:27" s="125" customFormat="1" x14ac:dyDescent="0.2">
      <c r="A141" s="7">
        <f t="shared" si="28"/>
        <v>137</v>
      </c>
      <c r="B141" s="246" t="s">
        <v>394</v>
      </c>
      <c r="C141" s="247"/>
      <c r="D141" s="247">
        <v>57</v>
      </c>
      <c r="E141" s="7">
        <v>6</v>
      </c>
      <c r="F141" s="247"/>
      <c r="G141" s="247"/>
      <c r="H141" s="7">
        <f t="shared" si="26"/>
        <v>6</v>
      </c>
      <c r="I141" s="55">
        <f t="shared" si="27"/>
        <v>342</v>
      </c>
      <c r="J141" s="264"/>
      <c r="K141" s="264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21"/>
      <c r="X141" s="184"/>
      <c r="Y141" s="122"/>
      <c r="Z141" s="123"/>
      <c r="AA141" s="124"/>
    </row>
    <row r="142" spans="1:27" s="125" customFormat="1" x14ac:dyDescent="0.2">
      <c r="A142" s="7">
        <f t="shared" si="28"/>
        <v>138</v>
      </c>
      <c r="B142" s="246" t="s">
        <v>392</v>
      </c>
      <c r="C142" s="247"/>
      <c r="D142" s="247">
        <v>23</v>
      </c>
      <c r="E142" s="7">
        <v>1</v>
      </c>
      <c r="F142" s="247"/>
      <c r="G142" s="247"/>
      <c r="H142" s="7">
        <f t="shared" si="26"/>
        <v>1</v>
      </c>
      <c r="I142" s="55">
        <f t="shared" si="27"/>
        <v>23</v>
      </c>
      <c r="J142" s="264"/>
      <c r="K142" s="264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21"/>
      <c r="X142" s="184"/>
      <c r="Y142" s="122"/>
      <c r="Z142" s="123"/>
      <c r="AA142" s="124"/>
    </row>
    <row r="143" spans="1:27" s="125" customFormat="1" x14ac:dyDescent="0.2">
      <c r="A143" s="7">
        <f t="shared" si="28"/>
        <v>139</v>
      </c>
      <c r="B143" s="246" t="s">
        <v>402</v>
      </c>
      <c r="C143" s="247"/>
      <c r="D143" s="247">
        <v>18</v>
      </c>
      <c r="E143" s="7">
        <v>315</v>
      </c>
      <c r="F143" s="247"/>
      <c r="G143" s="247"/>
      <c r="H143" s="7">
        <f t="shared" si="26"/>
        <v>315</v>
      </c>
      <c r="I143" s="55">
        <f t="shared" si="27"/>
        <v>5670</v>
      </c>
      <c r="J143" s="264"/>
      <c r="K143" s="264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21"/>
      <c r="X143" s="184"/>
      <c r="Y143" s="122"/>
      <c r="Z143" s="123"/>
      <c r="AA143" s="124"/>
    </row>
    <row r="144" spans="1:27" s="125" customFormat="1" x14ac:dyDescent="0.2">
      <c r="A144" s="7">
        <f t="shared" si="28"/>
        <v>140</v>
      </c>
      <c r="B144" s="246" t="s">
        <v>401</v>
      </c>
      <c r="C144" s="247"/>
      <c r="D144" s="247">
        <v>15</v>
      </c>
      <c r="E144" s="7">
        <v>208</v>
      </c>
      <c r="F144" s="247"/>
      <c r="G144" s="247"/>
      <c r="H144" s="7">
        <f t="shared" si="26"/>
        <v>208</v>
      </c>
      <c r="I144" s="55">
        <f t="shared" si="27"/>
        <v>3120</v>
      </c>
      <c r="J144" s="264"/>
      <c r="K144" s="264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21"/>
      <c r="X144" s="184"/>
      <c r="Y144" s="122"/>
      <c r="Z144" s="123"/>
      <c r="AA144" s="124"/>
    </row>
    <row r="145" spans="1:27" s="125" customFormat="1" x14ac:dyDescent="0.2">
      <c r="A145" s="7">
        <f t="shared" si="28"/>
        <v>141</v>
      </c>
      <c r="B145" s="246" t="s">
        <v>397</v>
      </c>
      <c r="C145" s="247"/>
      <c r="D145" s="247">
        <v>17.5</v>
      </c>
      <c r="E145" s="7">
        <v>15</v>
      </c>
      <c r="F145" s="247"/>
      <c r="G145" s="247"/>
      <c r="H145" s="7">
        <f t="shared" si="26"/>
        <v>15</v>
      </c>
      <c r="I145" s="55">
        <f t="shared" si="27"/>
        <v>262.5</v>
      </c>
      <c r="J145" s="264"/>
      <c r="K145" s="264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21"/>
      <c r="X145" s="184"/>
      <c r="Y145" s="122"/>
      <c r="Z145" s="123"/>
      <c r="AA145" s="124"/>
    </row>
    <row r="146" spans="1:27" s="125" customFormat="1" x14ac:dyDescent="0.2">
      <c r="A146" s="7">
        <f t="shared" si="28"/>
        <v>142</v>
      </c>
      <c r="B146" s="246" t="s">
        <v>396</v>
      </c>
      <c r="C146" s="247"/>
      <c r="D146" s="247">
        <v>19.5</v>
      </c>
      <c r="E146" s="7">
        <v>15</v>
      </c>
      <c r="F146" s="247"/>
      <c r="G146" s="247"/>
      <c r="H146" s="7">
        <f t="shared" si="26"/>
        <v>15</v>
      </c>
      <c r="I146" s="55">
        <f t="shared" si="27"/>
        <v>292.5</v>
      </c>
      <c r="J146" s="264"/>
      <c r="K146" s="264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21"/>
      <c r="X146" s="184"/>
      <c r="Y146" s="122"/>
      <c r="Z146" s="123"/>
      <c r="AA146" s="124"/>
    </row>
    <row r="147" spans="1:27" s="125" customFormat="1" x14ac:dyDescent="0.2">
      <c r="B147" s="246"/>
      <c r="C147" s="145"/>
      <c r="D147" s="145"/>
      <c r="E147" s="247"/>
      <c r="F147" s="145"/>
      <c r="G147" s="145"/>
      <c r="H147" s="247"/>
      <c r="I147" s="55"/>
      <c r="J147" s="264"/>
      <c r="K147" s="264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21"/>
      <c r="X147" s="184"/>
      <c r="Y147" s="122"/>
      <c r="Z147" s="123"/>
      <c r="AA147" s="124"/>
    </row>
    <row r="148" spans="1:27" s="125" customFormat="1" x14ac:dyDescent="0.2">
      <c r="B148" s="248"/>
      <c r="D148" s="145"/>
      <c r="E148" s="173"/>
      <c r="F148" s="145"/>
      <c r="H148" s="173"/>
      <c r="J148" s="264"/>
      <c r="K148" s="264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21"/>
      <c r="X148" s="184"/>
      <c r="Y148" s="122"/>
      <c r="Z148" s="123"/>
      <c r="AA148" s="124"/>
    </row>
    <row r="149" spans="1:27" s="5" customFormat="1" x14ac:dyDescent="0.2">
      <c r="A149" s="7"/>
      <c r="B149" s="79"/>
      <c r="D149" s="7"/>
      <c r="E149" s="171"/>
      <c r="F149" s="7"/>
      <c r="H149" s="171"/>
      <c r="I149" s="55"/>
      <c r="J149" s="264"/>
      <c r="K149" s="264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21"/>
      <c r="X149" s="184"/>
      <c r="Y149" s="122"/>
      <c r="Z149" s="123"/>
      <c r="AA149" s="124"/>
    </row>
    <row r="150" spans="1:27" s="5" customFormat="1" x14ac:dyDescent="0.2">
      <c r="A150" s="7"/>
      <c r="B150" s="79"/>
      <c r="D150" s="7"/>
      <c r="E150" s="171"/>
      <c r="F150" s="7"/>
      <c r="H150" s="171"/>
      <c r="I150" s="55"/>
      <c r="J150" s="264"/>
      <c r="K150" s="264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21"/>
      <c r="X150" s="184"/>
      <c r="Y150" s="122"/>
      <c r="Z150" s="123"/>
      <c r="AA150" s="124"/>
    </row>
    <row r="151" spans="1:27" s="5" customFormat="1" x14ac:dyDescent="0.2">
      <c r="A151" s="7"/>
      <c r="B151" s="79"/>
      <c r="D151" s="7"/>
      <c r="E151" s="171"/>
      <c r="F151" s="7"/>
      <c r="H151" s="171"/>
      <c r="I151" s="55"/>
      <c r="J151" s="264"/>
      <c r="K151" s="264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21"/>
      <c r="X151" s="184"/>
      <c r="Y151" s="122"/>
      <c r="Z151" s="123"/>
      <c r="AA151" s="124"/>
    </row>
    <row r="152" spans="1:27" s="5" customFormat="1" x14ac:dyDescent="0.2">
      <c r="A152" s="7"/>
      <c r="B152" s="79"/>
      <c r="D152" s="7"/>
      <c r="E152" s="171"/>
      <c r="F152" s="7"/>
      <c r="H152" s="171"/>
      <c r="I152" s="55"/>
      <c r="J152" s="264"/>
      <c r="K152" s="264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21"/>
      <c r="X152" s="184"/>
      <c r="Y152" s="122"/>
      <c r="Z152" s="123"/>
      <c r="AA152" s="124"/>
    </row>
    <row r="153" spans="1:27" s="5" customFormat="1" x14ac:dyDescent="0.2">
      <c r="A153" s="7"/>
      <c r="B153" s="79"/>
      <c r="D153" s="7"/>
      <c r="E153" s="171"/>
      <c r="F153" s="7"/>
      <c r="H153" s="171"/>
      <c r="I153" s="129"/>
      <c r="J153" s="264"/>
      <c r="K153" s="264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21"/>
      <c r="X153" s="184"/>
      <c r="Y153" s="122"/>
      <c r="Z153" s="123"/>
      <c r="AA153" s="124"/>
    </row>
    <row r="154" spans="1:27" s="5" customFormat="1" x14ac:dyDescent="0.2">
      <c r="A154" s="7"/>
      <c r="B154" s="79"/>
      <c r="D154" s="7"/>
      <c r="E154" s="171"/>
      <c r="F154" s="7"/>
      <c r="H154" s="171"/>
      <c r="I154" s="129"/>
      <c r="J154" s="264"/>
      <c r="K154" s="264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21"/>
      <c r="X154" s="184"/>
      <c r="Y154" s="122"/>
      <c r="Z154" s="123"/>
      <c r="AA154" s="124"/>
    </row>
    <row r="155" spans="1:27" s="5" customFormat="1" x14ac:dyDescent="0.2">
      <c r="A155" s="7"/>
      <c r="B155" s="79"/>
      <c r="D155" s="7"/>
      <c r="E155" s="171"/>
      <c r="F155" s="7"/>
      <c r="H155" s="171"/>
      <c r="I155" s="129"/>
      <c r="J155" s="264"/>
      <c r="K155" s="264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21"/>
      <c r="X155" s="184"/>
      <c r="Y155" s="122"/>
      <c r="Z155" s="123"/>
      <c r="AA155" s="124"/>
    </row>
    <row r="156" spans="1:27" s="5" customFormat="1" x14ac:dyDescent="0.2">
      <c r="A156" s="7"/>
      <c r="B156" s="79"/>
      <c r="D156" s="7"/>
      <c r="E156" s="171"/>
      <c r="F156" s="7"/>
      <c r="H156" s="171"/>
      <c r="I156" s="129"/>
      <c r="J156" s="264"/>
      <c r="K156" s="264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21"/>
      <c r="X156" s="184"/>
      <c r="Y156" s="122"/>
      <c r="Z156" s="123"/>
      <c r="AA156" s="124"/>
    </row>
    <row r="157" spans="1:27" s="5" customFormat="1" x14ac:dyDescent="0.2">
      <c r="A157" s="7"/>
      <c r="B157" s="79"/>
      <c r="D157" s="7"/>
      <c r="E157" s="171"/>
      <c r="F157" s="7"/>
      <c r="H157" s="171"/>
      <c r="I157" s="129"/>
      <c r="J157" s="264"/>
      <c r="K157" s="264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21"/>
      <c r="X157" s="184"/>
      <c r="Y157" s="122"/>
      <c r="Z157" s="123"/>
      <c r="AA157" s="124"/>
    </row>
    <row r="158" spans="1:27" s="5" customFormat="1" x14ac:dyDescent="0.2">
      <c r="A158" s="7"/>
      <c r="B158" s="79"/>
      <c r="D158" s="7"/>
      <c r="E158" s="171"/>
      <c r="F158" s="7"/>
      <c r="H158" s="171"/>
      <c r="I158" s="129"/>
      <c r="J158" s="264"/>
      <c r="K158" s="264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21"/>
      <c r="X158" s="184"/>
      <c r="Y158" s="122"/>
      <c r="Z158" s="123"/>
      <c r="AA158" s="124"/>
    </row>
    <row r="159" spans="1:27" s="5" customFormat="1" x14ac:dyDescent="0.2">
      <c r="A159" s="7"/>
      <c r="B159" s="79"/>
      <c r="D159" s="7"/>
      <c r="E159" s="171"/>
      <c r="F159" s="7"/>
      <c r="H159" s="171"/>
      <c r="I159" s="129"/>
      <c r="J159" s="264"/>
      <c r="K159" s="264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21"/>
      <c r="X159" s="184"/>
      <c r="Y159" s="122"/>
      <c r="Z159" s="123"/>
      <c r="AA159" s="124"/>
    </row>
    <row r="160" spans="1:27" s="5" customFormat="1" x14ac:dyDescent="0.2">
      <c r="A160" s="7"/>
      <c r="B160" s="79"/>
      <c r="D160" s="7"/>
      <c r="E160" s="171"/>
      <c r="F160" s="7"/>
      <c r="H160" s="171"/>
      <c r="I160" s="129"/>
      <c r="J160" s="264"/>
      <c r="K160" s="264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21"/>
      <c r="X160" s="184"/>
      <c r="Y160" s="122"/>
      <c r="Z160" s="123"/>
      <c r="AA160" s="124"/>
    </row>
    <row r="161" spans="1:27" s="5" customFormat="1" x14ac:dyDescent="0.2">
      <c r="A161" s="7"/>
      <c r="B161" s="79"/>
      <c r="D161" s="7"/>
      <c r="E161" s="171"/>
      <c r="F161" s="7"/>
      <c r="H161" s="171"/>
      <c r="I161" s="129"/>
      <c r="J161" s="264"/>
      <c r="K161" s="264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21"/>
      <c r="X161" s="184"/>
      <c r="Y161" s="122"/>
      <c r="Z161" s="123"/>
      <c r="AA161" s="124"/>
    </row>
    <row r="162" spans="1:27" s="5" customFormat="1" x14ac:dyDescent="0.2">
      <c r="A162" s="7"/>
      <c r="B162" s="79"/>
      <c r="D162" s="7"/>
      <c r="E162" s="171"/>
      <c r="F162" s="7"/>
      <c r="H162" s="171"/>
      <c r="I162" s="129"/>
      <c r="J162" s="264"/>
      <c r="K162" s="264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21"/>
      <c r="X162" s="184"/>
      <c r="Y162" s="122"/>
      <c r="Z162" s="123"/>
      <c r="AA162" s="124"/>
    </row>
    <row r="163" spans="1:27" s="5" customFormat="1" x14ac:dyDescent="0.2">
      <c r="A163" s="7"/>
      <c r="B163" s="79"/>
      <c r="D163" s="7"/>
      <c r="E163" s="171"/>
      <c r="F163" s="7"/>
      <c r="H163" s="171"/>
      <c r="I163" s="129"/>
      <c r="J163" s="264"/>
      <c r="K163" s="264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21"/>
      <c r="X163" s="184"/>
      <c r="Y163" s="122"/>
      <c r="Z163" s="123"/>
      <c r="AA163" s="124"/>
    </row>
    <row r="164" spans="1:27" s="5" customFormat="1" x14ac:dyDescent="0.2">
      <c r="A164" s="7"/>
      <c r="B164" s="79"/>
      <c r="D164" s="7"/>
      <c r="E164" s="171"/>
      <c r="F164" s="7"/>
      <c r="H164" s="171"/>
      <c r="I164" s="129"/>
      <c r="J164" s="264"/>
      <c r="K164" s="264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21"/>
      <c r="X164" s="184"/>
      <c r="Y164" s="122"/>
      <c r="Z164" s="123"/>
      <c r="AA164" s="124"/>
    </row>
    <row r="165" spans="1:27" s="5" customFormat="1" x14ac:dyDescent="0.2">
      <c r="A165" s="7"/>
      <c r="B165" s="79"/>
      <c r="D165" s="7"/>
      <c r="E165" s="171"/>
      <c r="F165" s="7"/>
      <c r="H165" s="171"/>
      <c r="I165" s="129"/>
      <c r="J165" s="264"/>
      <c r="K165" s="264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21"/>
      <c r="X165" s="184"/>
      <c r="Y165" s="122"/>
      <c r="Z165" s="123"/>
      <c r="AA165" s="124"/>
    </row>
    <row r="166" spans="1:27" s="6" customFormat="1" x14ac:dyDescent="0.2">
      <c r="A166" s="31"/>
      <c r="B166" s="231"/>
      <c r="D166" s="31"/>
      <c r="E166" s="200"/>
      <c r="F166" s="31"/>
      <c r="H166" s="200"/>
      <c r="I166" s="67"/>
      <c r="J166" s="268"/>
      <c r="K166" s="268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32"/>
      <c r="X166" s="187"/>
      <c r="Y166" s="135"/>
      <c r="Z166" s="138"/>
      <c r="AA166" s="103"/>
    </row>
    <row r="167" spans="1:27" s="6" customFormat="1" x14ac:dyDescent="0.2">
      <c r="A167" s="31"/>
      <c r="B167" s="231"/>
      <c r="D167" s="31"/>
      <c r="E167" s="200"/>
      <c r="F167" s="31"/>
      <c r="H167" s="200"/>
      <c r="I167" s="67"/>
      <c r="J167" s="268"/>
      <c r="K167" s="268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32"/>
      <c r="X167" s="187"/>
      <c r="Y167" s="135"/>
      <c r="Z167" s="138"/>
      <c r="AA167" s="103"/>
    </row>
    <row r="168" spans="1:27" s="6" customFormat="1" x14ac:dyDescent="0.2">
      <c r="A168" s="31"/>
      <c r="B168" s="231"/>
      <c r="D168" s="31"/>
      <c r="E168" s="200"/>
      <c r="F168" s="31"/>
      <c r="H168" s="200"/>
      <c r="I168" s="67"/>
      <c r="J168" s="268"/>
      <c r="K168" s="268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32"/>
      <c r="X168" s="187"/>
      <c r="Y168" s="135"/>
      <c r="Z168" s="138"/>
      <c r="AA168" s="103"/>
    </row>
    <row r="169" spans="1:27" s="6" customFormat="1" x14ac:dyDescent="0.2">
      <c r="A169" s="31"/>
      <c r="B169" s="231"/>
      <c r="D169" s="31"/>
      <c r="E169" s="200"/>
      <c r="F169" s="31"/>
      <c r="H169" s="200"/>
      <c r="I169" s="67"/>
      <c r="J169" s="268"/>
      <c r="K169" s="268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32"/>
      <c r="X169" s="187"/>
      <c r="Y169" s="135"/>
      <c r="Z169" s="138"/>
      <c r="AA169" s="103"/>
    </row>
    <row r="170" spans="1:27" s="6" customFormat="1" x14ac:dyDescent="0.2">
      <c r="A170" s="31"/>
      <c r="B170" s="231"/>
      <c r="D170" s="31"/>
      <c r="E170" s="200"/>
      <c r="F170" s="31"/>
      <c r="H170" s="200"/>
      <c r="I170" s="67"/>
      <c r="J170" s="268"/>
      <c r="K170" s="268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32"/>
      <c r="X170" s="187"/>
      <c r="Y170" s="135"/>
      <c r="Z170" s="138"/>
      <c r="AA170" s="103"/>
    </row>
    <row r="171" spans="1:27" s="6" customFormat="1" x14ac:dyDescent="0.2">
      <c r="A171" s="31"/>
      <c r="B171" s="231"/>
      <c r="D171" s="31"/>
      <c r="E171" s="200"/>
      <c r="F171" s="31"/>
      <c r="H171" s="200"/>
      <c r="I171" s="67"/>
      <c r="J171" s="268"/>
      <c r="K171" s="268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32"/>
      <c r="X171" s="187"/>
      <c r="Y171" s="135"/>
      <c r="Z171" s="138"/>
      <c r="AA171" s="103"/>
    </row>
    <row r="172" spans="1:27" s="6" customFormat="1" x14ac:dyDescent="0.2">
      <c r="A172" s="31"/>
      <c r="B172" s="231"/>
      <c r="D172" s="31"/>
      <c r="E172" s="200"/>
      <c r="F172" s="31"/>
      <c r="H172" s="200"/>
      <c r="I172" s="67"/>
      <c r="J172" s="268"/>
      <c r="K172" s="268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32"/>
      <c r="X172" s="187"/>
      <c r="Y172" s="135"/>
      <c r="Z172" s="138"/>
      <c r="AA172" s="103"/>
    </row>
    <row r="173" spans="1:27" s="6" customFormat="1" x14ac:dyDescent="0.2">
      <c r="A173" s="31"/>
      <c r="B173" s="231"/>
      <c r="D173" s="31"/>
      <c r="E173" s="200"/>
      <c r="F173" s="31"/>
      <c r="H173" s="200"/>
      <c r="I173" s="67"/>
      <c r="J173" s="268"/>
      <c r="K173" s="268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32"/>
      <c r="X173" s="187"/>
      <c r="Y173" s="135"/>
      <c r="Z173" s="138"/>
      <c r="AA173" s="103"/>
    </row>
    <row r="174" spans="1:27" s="6" customFormat="1" x14ac:dyDescent="0.2">
      <c r="A174" s="31"/>
      <c r="B174" s="231"/>
      <c r="D174" s="31"/>
      <c r="E174" s="200"/>
      <c r="F174" s="31"/>
      <c r="H174" s="200"/>
      <c r="I174" s="67"/>
      <c r="J174" s="268"/>
      <c r="K174" s="268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32"/>
      <c r="X174" s="187"/>
      <c r="Y174" s="135"/>
      <c r="Z174" s="138"/>
      <c r="AA174" s="103"/>
    </row>
    <row r="175" spans="1:27" s="6" customFormat="1" x14ac:dyDescent="0.2">
      <c r="A175" s="31"/>
      <c r="B175" s="231"/>
      <c r="D175" s="31"/>
      <c r="E175" s="200"/>
      <c r="F175" s="31"/>
      <c r="H175" s="200"/>
      <c r="I175" s="67"/>
      <c r="J175" s="268"/>
      <c r="K175" s="268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32"/>
      <c r="X175" s="187"/>
      <c r="Y175" s="135"/>
      <c r="Z175" s="138"/>
      <c r="AA175" s="103"/>
    </row>
    <row r="176" spans="1:27" s="6" customFormat="1" x14ac:dyDescent="0.2">
      <c r="A176" s="31"/>
      <c r="B176" s="231"/>
      <c r="D176" s="31"/>
      <c r="E176" s="200"/>
      <c r="F176" s="31"/>
      <c r="H176" s="200"/>
      <c r="I176" s="67"/>
      <c r="J176" s="268"/>
      <c r="K176" s="268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32"/>
      <c r="X176" s="187"/>
      <c r="Y176" s="135"/>
      <c r="Z176" s="138"/>
      <c r="AA176" s="103"/>
    </row>
    <row r="177" spans="1:27" s="6" customFormat="1" x14ac:dyDescent="0.2">
      <c r="A177" s="31"/>
      <c r="B177" s="231"/>
      <c r="D177" s="31"/>
      <c r="E177" s="200"/>
      <c r="F177" s="31"/>
      <c r="H177" s="200"/>
      <c r="I177" s="67"/>
      <c r="J177" s="268"/>
      <c r="K177" s="268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32"/>
      <c r="X177" s="187"/>
      <c r="Y177" s="135"/>
      <c r="Z177" s="138"/>
      <c r="AA177" s="103"/>
    </row>
    <row r="178" spans="1:27" s="6" customFormat="1" x14ac:dyDescent="0.2">
      <c r="A178" s="31"/>
      <c r="B178" s="231"/>
      <c r="D178" s="31"/>
      <c r="E178" s="200"/>
      <c r="F178" s="31"/>
      <c r="H178" s="200"/>
      <c r="I178" s="67"/>
      <c r="J178" s="268"/>
      <c r="K178" s="268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32"/>
      <c r="X178" s="187"/>
      <c r="Y178" s="135"/>
      <c r="Z178" s="138"/>
      <c r="AA178" s="103"/>
    </row>
    <row r="179" spans="1:27" s="6" customFormat="1" x14ac:dyDescent="0.2">
      <c r="A179" s="31"/>
      <c r="B179" s="231"/>
      <c r="D179" s="31"/>
      <c r="E179" s="200"/>
      <c r="F179" s="31"/>
      <c r="H179" s="200"/>
      <c r="I179" s="67"/>
      <c r="J179" s="268"/>
      <c r="K179" s="268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32"/>
      <c r="X179" s="187"/>
      <c r="Y179" s="135"/>
      <c r="Z179" s="138"/>
      <c r="AA179" s="103"/>
    </row>
    <row r="180" spans="1:27" s="6" customFormat="1" x14ac:dyDescent="0.2">
      <c r="A180" s="31"/>
      <c r="B180" s="231"/>
      <c r="D180" s="31"/>
      <c r="E180" s="200"/>
      <c r="F180" s="31"/>
      <c r="H180" s="200"/>
      <c r="I180" s="67"/>
      <c r="J180" s="268"/>
      <c r="K180" s="268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32"/>
      <c r="X180" s="187"/>
      <c r="Y180" s="135"/>
      <c r="Z180" s="138"/>
      <c r="AA180" s="103"/>
    </row>
    <row r="181" spans="1:27" s="6" customFormat="1" x14ac:dyDescent="0.2">
      <c r="A181" s="31"/>
      <c r="B181" s="231"/>
      <c r="D181" s="31"/>
      <c r="E181" s="200"/>
      <c r="F181" s="31"/>
      <c r="H181" s="200"/>
      <c r="I181" s="67"/>
      <c r="J181" s="268"/>
      <c r="K181" s="268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32"/>
      <c r="X181" s="187"/>
      <c r="Y181" s="135"/>
      <c r="Z181" s="138"/>
      <c r="AA181" s="103"/>
    </row>
    <row r="182" spans="1:27" s="6" customFormat="1" x14ac:dyDescent="0.2">
      <c r="A182" s="31"/>
      <c r="B182" s="231"/>
      <c r="D182" s="31"/>
      <c r="E182" s="200"/>
      <c r="F182" s="31"/>
      <c r="H182" s="200"/>
      <c r="I182" s="67"/>
      <c r="J182" s="268"/>
      <c r="K182" s="268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32"/>
      <c r="X182" s="187"/>
      <c r="Y182" s="135"/>
      <c r="Z182" s="138"/>
      <c r="AA182" s="103"/>
    </row>
    <row r="183" spans="1:27" s="6" customFormat="1" x14ac:dyDescent="0.2">
      <c r="A183" s="31"/>
      <c r="B183" s="231"/>
      <c r="D183" s="31"/>
      <c r="E183" s="200"/>
      <c r="F183" s="31"/>
      <c r="H183" s="200"/>
      <c r="I183" s="67"/>
      <c r="J183" s="268"/>
      <c r="K183" s="268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32"/>
      <c r="X183" s="187"/>
      <c r="Y183" s="135"/>
      <c r="Z183" s="138"/>
      <c r="AA183" s="103"/>
    </row>
    <row r="184" spans="1:27" s="6" customFormat="1" x14ac:dyDescent="0.2">
      <c r="A184" s="31"/>
      <c r="B184" s="231"/>
      <c r="D184" s="31"/>
      <c r="E184" s="200"/>
      <c r="F184" s="31"/>
      <c r="H184" s="200"/>
      <c r="I184" s="67"/>
      <c r="J184" s="268"/>
      <c r="K184" s="268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32"/>
      <c r="X184" s="187"/>
      <c r="Y184" s="135"/>
      <c r="Z184" s="138"/>
      <c r="AA184" s="103"/>
    </row>
    <row r="185" spans="1:27" s="6" customFormat="1" x14ac:dyDescent="0.2">
      <c r="A185" s="31"/>
      <c r="B185" s="231"/>
      <c r="D185" s="31"/>
      <c r="E185" s="200"/>
      <c r="F185" s="31"/>
      <c r="H185" s="200"/>
      <c r="I185" s="67"/>
      <c r="J185" s="268"/>
      <c r="K185" s="268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32"/>
      <c r="X185" s="187"/>
      <c r="Y185" s="135"/>
      <c r="Z185" s="138"/>
      <c r="AA185" s="103"/>
    </row>
    <row r="186" spans="1:27" s="6" customFormat="1" x14ac:dyDescent="0.2">
      <c r="A186" s="31"/>
      <c r="B186" s="231"/>
      <c r="D186" s="31"/>
      <c r="E186" s="200"/>
      <c r="F186" s="31"/>
      <c r="H186" s="200"/>
      <c r="I186" s="67"/>
      <c r="J186" s="268"/>
      <c r="K186" s="268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32"/>
      <c r="X186" s="187"/>
      <c r="Y186" s="135"/>
      <c r="Z186" s="138"/>
      <c r="AA186" s="103"/>
    </row>
    <row r="187" spans="1:27" s="6" customFormat="1" x14ac:dyDescent="0.2">
      <c r="A187" s="31"/>
      <c r="B187" s="231"/>
      <c r="D187" s="31"/>
      <c r="E187" s="200"/>
      <c r="F187" s="31"/>
      <c r="H187" s="200"/>
      <c r="I187" s="67"/>
      <c r="J187" s="268"/>
      <c r="K187" s="268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32"/>
      <c r="X187" s="187"/>
      <c r="Y187" s="135"/>
      <c r="Z187" s="138"/>
      <c r="AA187" s="103"/>
    </row>
    <row r="188" spans="1:27" s="6" customFormat="1" x14ac:dyDescent="0.2">
      <c r="A188" s="31"/>
      <c r="B188" s="231"/>
      <c r="D188" s="31"/>
      <c r="E188" s="200"/>
      <c r="F188" s="31"/>
      <c r="H188" s="200"/>
      <c r="I188" s="67"/>
      <c r="J188" s="268"/>
      <c r="K188" s="268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32"/>
      <c r="X188" s="187"/>
      <c r="Y188" s="135"/>
      <c r="Z188" s="138"/>
      <c r="AA188" s="103"/>
    </row>
    <row r="189" spans="1:27" s="6" customFormat="1" x14ac:dyDescent="0.2">
      <c r="A189" s="31"/>
      <c r="B189" s="231"/>
      <c r="D189" s="31"/>
      <c r="E189" s="200"/>
      <c r="F189" s="31"/>
      <c r="H189" s="200"/>
      <c r="I189" s="67"/>
      <c r="J189" s="268"/>
      <c r="K189" s="268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32"/>
      <c r="X189" s="187"/>
      <c r="Y189" s="135"/>
      <c r="Z189" s="138"/>
      <c r="AA189" s="103"/>
    </row>
    <row r="190" spans="1:27" s="6" customFormat="1" x14ac:dyDescent="0.2">
      <c r="A190" s="31"/>
      <c r="B190" s="231"/>
      <c r="D190" s="31"/>
      <c r="E190" s="200"/>
      <c r="F190" s="31"/>
      <c r="H190" s="200"/>
      <c r="I190" s="67"/>
      <c r="J190" s="268"/>
      <c r="K190" s="268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32"/>
      <c r="X190" s="187"/>
      <c r="Y190" s="135"/>
      <c r="Z190" s="138"/>
      <c r="AA190" s="103"/>
    </row>
    <row r="191" spans="1:27" s="6" customFormat="1" x14ac:dyDescent="0.2">
      <c r="A191" s="31"/>
      <c r="B191" s="231"/>
      <c r="D191" s="31"/>
      <c r="E191" s="200"/>
      <c r="F191" s="31"/>
      <c r="H191" s="200"/>
      <c r="I191" s="67"/>
      <c r="J191" s="268"/>
      <c r="K191" s="268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32"/>
      <c r="X191" s="187"/>
      <c r="Y191" s="135"/>
      <c r="Z191" s="138"/>
      <c r="AA191" s="103"/>
    </row>
    <row r="192" spans="1:27" s="6" customFormat="1" x14ac:dyDescent="0.2">
      <c r="A192" s="31"/>
      <c r="B192" s="231"/>
      <c r="D192" s="31"/>
      <c r="E192" s="200"/>
      <c r="F192" s="31"/>
      <c r="H192" s="200"/>
      <c r="I192" s="67"/>
      <c r="J192" s="268"/>
      <c r="K192" s="268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32"/>
      <c r="X192" s="187"/>
      <c r="Y192" s="135"/>
      <c r="Z192" s="138"/>
      <c r="AA192" s="103"/>
    </row>
    <row r="193" spans="1:27" s="6" customFormat="1" x14ac:dyDescent="0.2">
      <c r="A193" s="31"/>
      <c r="B193" s="231"/>
      <c r="D193" s="31"/>
      <c r="E193" s="200"/>
      <c r="F193" s="31"/>
      <c r="H193" s="200"/>
      <c r="I193" s="67"/>
      <c r="J193" s="268"/>
      <c r="K193" s="268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32"/>
      <c r="X193" s="187"/>
      <c r="Y193" s="135"/>
      <c r="Z193" s="138"/>
      <c r="AA193" s="103"/>
    </row>
    <row r="194" spans="1:27" s="6" customFormat="1" x14ac:dyDescent="0.2">
      <c r="A194" s="31"/>
      <c r="B194" s="231"/>
      <c r="D194" s="31"/>
      <c r="E194" s="200"/>
      <c r="F194" s="31"/>
      <c r="H194" s="200"/>
      <c r="I194" s="67"/>
      <c r="J194" s="268"/>
      <c r="K194" s="268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32"/>
      <c r="X194" s="187"/>
      <c r="Y194" s="135"/>
      <c r="Z194" s="138"/>
      <c r="AA194" s="103"/>
    </row>
    <row r="195" spans="1:27" s="6" customFormat="1" x14ac:dyDescent="0.2">
      <c r="A195" s="31"/>
      <c r="B195" s="231"/>
      <c r="D195" s="31"/>
      <c r="E195" s="200"/>
      <c r="F195" s="31"/>
      <c r="H195" s="200"/>
      <c r="I195" s="67"/>
      <c r="J195" s="268"/>
      <c r="K195" s="268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32"/>
      <c r="X195" s="187"/>
      <c r="Y195" s="135"/>
      <c r="Z195" s="138"/>
      <c r="AA195" s="103"/>
    </row>
    <row r="196" spans="1:27" s="6" customFormat="1" x14ac:dyDescent="0.2">
      <c r="A196" s="31"/>
      <c r="B196" s="231"/>
      <c r="D196" s="31"/>
      <c r="E196" s="200"/>
      <c r="F196" s="31"/>
      <c r="H196" s="200"/>
      <c r="I196" s="67"/>
      <c r="J196" s="268"/>
      <c r="K196" s="268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32"/>
      <c r="X196" s="187"/>
      <c r="Y196" s="135"/>
      <c r="Z196" s="138"/>
      <c r="AA196" s="103"/>
    </row>
    <row r="197" spans="1:27" s="6" customFormat="1" x14ac:dyDescent="0.2">
      <c r="A197" s="31"/>
      <c r="B197" s="231"/>
      <c r="D197" s="31"/>
      <c r="E197" s="200"/>
      <c r="F197" s="31"/>
      <c r="H197" s="200"/>
      <c r="I197" s="67"/>
      <c r="J197" s="268"/>
      <c r="K197" s="268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32"/>
      <c r="X197" s="187"/>
      <c r="Y197" s="135"/>
      <c r="Z197" s="138"/>
      <c r="AA197" s="103"/>
    </row>
    <row r="198" spans="1:27" s="6" customFormat="1" x14ac:dyDescent="0.2">
      <c r="A198" s="31"/>
      <c r="B198" s="231"/>
      <c r="D198" s="31"/>
      <c r="E198" s="200"/>
      <c r="F198" s="31"/>
      <c r="H198" s="200"/>
      <c r="I198" s="67"/>
      <c r="J198" s="268"/>
      <c r="K198" s="268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32"/>
      <c r="X198" s="187"/>
      <c r="Y198" s="135"/>
      <c r="Z198" s="138"/>
      <c r="AA198" s="103"/>
    </row>
    <row r="199" spans="1:27" s="6" customFormat="1" x14ac:dyDescent="0.2">
      <c r="A199" s="31"/>
      <c r="B199" s="231"/>
      <c r="D199" s="31"/>
      <c r="E199" s="200"/>
      <c r="F199" s="31"/>
      <c r="H199" s="200"/>
      <c r="I199" s="67"/>
      <c r="J199" s="268"/>
      <c r="K199" s="268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32"/>
      <c r="X199" s="187"/>
      <c r="Y199" s="135"/>
      <c r="Z199" s="138"/>
      <c r="AA199" s="103"/>
    </row>
    <row r="200" spans="1:27" s="6" customFormat="1" x14ac:dyDescent="0.2">
      <c r="A200" s="31"/>
      <c r="B200" s="231"/>
      <c r="D200" s="31"/>
      <c r="E200" s="200"/>
      <c r="F200" s="31"/>
      <c r="H200" s="200"/>
      <c r="I200" s="67"/>
      <c r="J200" s="268"/>
      <c r="K200" s="268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32"/>
      <c r="X200" s="187"/>
      <c r="Y200" s="135"/>
      <c r="Z200" s="138"/>
      <c r="AA200" s="103"/>
    </row>
    <row r="201" spans="1:27" s="6" customFormat="1" x14ac:dyDescent="0.2">
      <c r="A201" s="31"/>
      <c r="B201" s="231"/>
      <c r="D201" s="31"/>
      <c r="E201" s="200"/>
      <c r="F201" s="31"/>
      <c r="H201" s="200"/>
      <c r="I201" s="67"/>
      <c r="J201" s="268"/>
      <c r="K201" s="268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32"/>
      <c r="X201" s="187"/>
      <c r="Y201" s="135"/>
      <c r="Z201" s="138"/>
      <c r="AA201" s="103"/>
    </row>
    <row r="202" spans="1:27" s="6" customFormat="1" x14ac:dyDescent="0.2">
      <c r="A202" s="31"/>
      <c r="B202" s="231"/>
      <c r="D202" s="31"/>
      <c r="E202" s="200"/>
      <c r="F202" s="31"/>
      <c r="H202" s="200"/>
      <c r="I202" s="67"/>
      <c r="J202" s="268"/>
      <c r="K202" s="268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32"/>
      <c r="X202" s="187"/>
      <c r="Y202" s="135"/>
      <c r="Z202" s="138"/>
      <c r="AA202" s="103"/>
    </row>
    <row r="203" spans="1:27" s="6" customFormat="1" x14ac:dyDescent="0.2">
      <c r="A203" s="31"/>
      <c r="B203" s="231"/>
      <c r="D203" s="31"/>
      <c r="E203" s="200"/>
      <c r="F203" s="31"/>
      <c r="H203" s="200"/>
      <c r="I203" s="67"/>
      <c r="J203" s="268"/>
      <c r="K203" s="268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32"/>
      <c r="X203" s="187"/>
      <c r="Y203" s="135"/>
      <c r="Z203" s="138"/>
      <c r="AA203" s="103"/>
    </row>
    <row r="204" spans="1:27" s="6" customFormat="1" x14ac:dyDescent="0.2">
      <c r="A204" s="31"/>
      <c r="B204" s="231"/>
      <c r="D204" s="31"/>
      <c r="E204" s="200"/>
      <c r="F204" s="31"/>
      <c r="H204" s="200"/>
      <c r="I204" s="67"/>
      <c r="J204" s="268"/>
      <c r="K204" s="268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32"/>
      <c r="X204" s="187"/>
      <c r="Y204" s="135"/>
      <c r="Z204" s="138"/>
      <c r="AA204" s="103"/>
    </row>
    <row r="205" spans="1:27" s="6" customFormat="1" x14ac:dyDescent="0.2">
      <c r="A205" s="31"/>
      <c r="B205" s="231"/>
      <c r="D205" s="31"/>
      <c r="E205" s="200"/>
      <c r="F205" s="31"/>
      <c r="H205" s="200"/>
      <c r="I205" s="67"/>
      <c r="J205" s="268"/>
      <c r="K205" s="268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32"/>
      <c r="X205" s="187"/>
      <c r="Y205" s="135"/>
      <c r="Z205" s="138"/>
      <c r="AA205" s="103"/>
    </row>
    <row r="206" spans="1:27" s="6" customFormat="1" x14ac:dyDescent="0.2">
      <c r="A206" s="31"/>
      <c r="B206" s="231"/>
      <c r="D206" s="31"/>
      <c r="E206" s="200"/>
      <c r="F206" s="31"/>
      <c r="H206" s="200"/>
      <c r="I206" s="67"/>
      <c r="J206" s="268"/>
      <c r="K206" s="268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32"/>
      <c r="X206" s="187"/>
      <c r="Y206" s="135"/>
      <c r="Z206" s="138"/>
      <c r="AA206" s="103"/>
    </row>
    <row r="207" spans="1:27" s="6" customFormat="1" x14ac:dyDescent="0.2">
      <c r="A207" s="31"/>
      <c r="B207" s="231"/>
      <c r="D207" s="31"/>
      <c r="E207" s="200"/>
      <c r="F207" s="31"/>
      <c r="H207" s="200"/>
      <c r="I207" s="67"/>
      <c r="J207" s="268"/>
      <c r="K207" s="268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32"/>
      <c r="X207" s="187"/>
      <c r="Y207" s="135"/>
      <c r="Z207" s="138"/>
      <c r="AA207" s="103"/>
    </row>
    <row r="208" spans="1:27" s="6" customFormat="1" x14ac:dyDescent="0.2">
      <c r="A208" s="31"/>
      <c r="B208" s="231"/>
      <c r="D208" s="31"/>
      <c r="E208" s="200"/>
      <c r="F208" s="31"/>
      <c r="H208" s="200"/>
      <c r="I208" s="67"/>
      <c r="J208" s="268"/>
      <c r="K208" s="268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32"/>
      <c r="X208" s="187"/>
      <c r="Y208" s="135"/>
      <c r="Z208" s="138"/>
      <c r="AA208" s="103"/>
    </row>
    <row r="209" spans="1:27" s="6" customFormat="1" x14ac:dyDescent="0.2">
      <c r="A209" s="31"/>
      <c r="B209" s="231"/>
      <c r="D209" s="31"/>
      <c r="E209" s="200"/>
      <c r="F209" s="31"/>
      <c r="H209" s="200"/>
      <c r="I209" s="67"/>
      <c r="J209" s="268"/>
      <c r="K209" s="268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32"/>
      <c r="X209" s="187"/>
      <c r="Y209" s="135"/>
      <c r="Z209" s="138"/>
      <c r="AA209" s="103"/>
    </row>
    <row r="210" spans="1:27" s="6" customFormat="1" x14ac:dyDescent="0.2">
      <c r="A210" s="31"/>
      <c r="B210" s="231"/>
      <c r="D210" s="31"/>
      <c r="E210" s="200"/>
      <c r="F210" s="31"/>
      <c r="H210" s="200"/>
      <c r="I210" s="67"/>
      <c r="J210" s="268"/>
      <c r="K210" s="268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32"/>
      <c r="X210" s="187"/>
      <c r="Y210" s="135"/>
      <c r="Z210" s="138"/>
      <c r="AA210" s="103"/>
    </row>
    <row r="211" spans="1:27" s="6" customFormat="1" x14ac:dyDescent="0.2">
      <c r="A211" s="31"/>
      <c r="B211" s="231"/>
      <c r="D211" s="31"/>
      <c r="E211" s="200"/>
      <c r="F211" s="31"/>
      <c r="H211" s="200"/>
      <c r="I211" s="67"/>
      <c r="J211" s="268"/>
      <c r="K211" s="268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32"/>
      <c r="X211" s="187"/>
      <c r="Y211" s="135"/>
      <c r="Z211" s="138"/>
      <c r="AA211" s="103"/>
    </row>
    <row r="212" spans="1:27" s="6" customFormat="1" x14ac:dyDescent="0.2">
      <c r="A212" s="31"/>
      <c r="B212" s="231"/>
      <c r="D212" s="31"/>
      <c r="E212" s="200"/>
      <c r="F212" s="31"/>
      <c r="H212" s="200"/>
      <c r="I212" s="67"/>
      <c r="J212" s="268"/>
      <c r="K212" s="268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32"/>
      <c r="X212" s="187"/>
      <c r="Y212" s="135"/>
      <c r="Z212" s="138"/>
      <c r="AA212" s="103"/>
    </row>
    <row r="213" spans="1:27" s="6" customFormat="1" x14ac:dyDescent="0.2">
      <c r="A213" s="31"/>
      <c r="B213" s="231"/>
      <c r="D213" s="31"/>
      <c r="E213" s="200"/>
      <c r="F213" s="31"/>
      <c r="H213" s="200"/>
      <c r="I213" s="67"/>
      <c r="J213" s="268"/>
      <c r="K213" s="268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32"/>
      <c r="X213" s="187"/>
      <c r="Y213" s="135"/>
      <c r="Z213" s="138"/>
      <c r="AA213" s="103"/>
    </row>
    <row r="214" spans="1:27" s="6" customFormat="1" x14ac:dyDescent="0.2">
      <c r="A214" s="31"/>
      <c r="B214" s="231"/>
      <c r="D214" s="31"/>
      <c r="E214" s="200"/>
      <c r="F214" s="31"/>
      <c r="H214" s="200"/>
      <c r="I214" s="67"/>
      <c r="J214" s="268"/>
      <c r="K214" s="268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32"/>
      <c r="X214" s="187"/>
      <c r="Y214" s="135"/>
      <c r="Z214" s="138"/>
      <c r="AA214" s="103"/>
    </row>
    <row r="215" spans="1:27" s="6" customFormat="1" x14ac:dyDescent="0.2">
      <c r="A215" s="31"/>
      <c r="B215" s="231"/>
      <c r="D215" s="31"/>
      <c r="E215" s="200"/>
      <c r="F215" s="31"/>
      <c r="H215" s="200"/>
      <c r="I215" s="67"/>
      <c r="J215" s="268"/>
      <c r="K215" s="268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32"/>
      <c r="X215" s="187"/>
      <c r="Y215" s="135"/>
      <c r="Z215" s="138"/>
      <c r="AA215" s="103"/>
    </row>
    <row r="216" spans="1:27" s="6" customFormat="1" x14ac:dyDescent="0.2">
      <c r="A216" s="31"/>
      <c r="B216" s="231"/>
      <c r="D216" s="31"/>
      <c r="E216" s="200"/>
      <c r="F216" s="31"/>
      <c r="H216" s="200"/>
      <c r="I216" s="67"/>
      <c r="J216" s="268"/>
      <c r="K216" s="268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32"/>
      <c r="X216" s="187"/>
      <c r="Y216" s="135"/>
      <c r="Z216" s="138"/>
      <c r="AA216" s="103"/>
    </row>
    <row r="217" spans="1:27" s="6" customFormat="1" x14ac:dyDescent="0.2">
      <c r="A217" s="31"/>
      <c r="B217" s="231"/>
      <c r="D217" s="31"/>
      <c r="E217" s="200"/>
      <c r="F217" s="31"/>
      <c r="H217" s="200"/>
      <c r="I217" s="67"/>
      <c r="J217" s="268"/>
      <c r="K217" s="268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32"/>
      <c r="X217" s="187"/>
      <c r="Y217" s="135"/>
      <c r="Z217" s="138"/>
      <c r="AA217" s="103"/>
    </row>
    <row r="218" spans="1:27" s="6" customFormat="1" x14ac:dyDescent="0.2">
      <c r="A218" s="31"/>
      <c r="B218" s="231"/>
      <c r="D218" s="31"/>
      <c r="E218" s="200"/>
      <c r="F218" s="31"/>
      <c r="H218" s="200"/>
      <c r="I218" s="67"/>
      <c r="J218" s="268"/>
      <c r="K218" s="268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32"/>
      <c r="X218" s="187"/>
      <c r="Y218" s="135"/>
      <c r="Z218" s="138"/>
      <c r="AA218" s="103"/>
    </row>
    <row r="219" spans="1:27" s="6" customFormat="1" x14ac:dyDescent="0.2">
      <c r="A219" s="31"/>
      <c r="B219" s="231"/>
      <c r="D219" s="31"/>
      <c r="E219" s="200"/>
      <c r="F219" s="31"/>
      <c r="H219" s="200"/>
      <c r="I219" s="67"/>
      <c r="J219" s="268"/>
      <c r="K219" s="268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32"/>
      <c r="X219" s="187"/>
      <c r="Y219" s="135"/>
      <c r="Z219" s="138"/>
      <c r="AA219" s="103"/>
    </row>
    <row r="220" spans="1:27" s="6" customFormat="1" x14ac:dyDescent="0.2">
      <c r="A220" s="31"/>
      <c r="B220" s="231"/>
      <c r="D220" s="31"/>
      <c r="E220" s="200"/>
      <c r="F220" s="31"/>
      <c r="H220" s="200"/>
      <c r="I220" s="67"/>
      <c r="J220" s="268"/>
      <c r="K220" s="268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32"/>
      <c r="X220" s="187"/>
      <c r="Y220" s="135"/>
      <c r="Z220" s="138"/>
      <c r="AA220" s="103"/>
    </row>
    <row r="221" spans="1:27" s="6" customFormat="1" x14ac:dyDescent="0.2">
      <c r="A221" s="31"/>
      <c r="B221" s="231"/>
      <c r="D221" s="31"/>
      <c r="E221" s="200"/>
      <c r="F221" s="31"/>
      <c r="H221" s="200"/>
      <c r="I221" s="67"/>
      <c r="J221" s="268"/>
      <c r="K221" s="268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32"/>
      <c r="X221" s="187"/>
      <c r="Y221" s="135"/>
      <c r="Z221" s="138"/>
      <c r="AA221" s="103"/>
    </row>
    <row r="222" spans="1:27" s="6" customFormat="1" x14ac:dyDescent="0.2">
      <c r="A222" s="31"/>
      <c r="B222" s="231"/>
      <c r="D222" s="31"/>
      <c r="E222" s="200"/>
      <c r="F222" s="31"/>
      <c r="H222" s="200"/>
      <c r="I222" s="67"/>
      <c r="J222" s="268"/>
      <c r="K222" s="268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32"/>
      <c r="X222" s="187"/>
      <c r="Y222" s="135"/>
      <c r="Z222" s="138"/>
      <c r="AA222" s="103"/>
    </row>
    <row r="223" spans="1:27" s="6" customFormat="1" x14ac:dyDescent="0.2">
      <c r="A223" s="31"/>
      <c r="B223" s="231"/>
      <c r="D223" s="31"/>
      <c r="E223" s="200"/>
      <c r="F223" s="31"/>
      <c r="H223" s="200"/>
      <c r="I223" s="67"/>
      <c r="J223" s="268"/>
      <c r="K223" s="268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32"/>
      <c r="X223" s="187"/>
      <c r="Y223" s="135"/>
      <c r="Z223" s="138"/>
      <c r="AA223" s="103"/>
    </row>
    <row r="224" spans="1:27" s="6" customFormat="1" x14ac:dyDescent="0.2">
      <c r="A224" s="31"/>
      <c r="B224" s="231"/>
      <c r="D224" s="31"/>
      <c r="E224" s="200"/>
      <c r="F224" s="31"/>
      <c r="H224" s="200"/>
      <c r="I224" s="67"/>
      <c r="J224" s="268"/>
      <c r="K224" s="268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32"/>
      <c r="X224" s="187"/>
      <c r="Y224" s="135"/>
      <c r="Z224" s="138"/>
      <c r="AA224" s="103"/>
    </row>
    <row r="225" spans="1:27" s="6" customFormat="1" x14ac:dyDescent="0.2">
      <c r="A225" s="31"/>
      <c r="B225" s="231"/>
      <c r="D225" s="31"/>
      <c r="E225" s="200"/>
      <c r="F225" s="31"/>
      <c r="H225" s="200"/>
      <c r="I225" s="67"/>
      <c r="J225" s="268"/>
      <c r="K225" s="268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32"/>
      <c r="X225" s="187"/>
      <c r="Y225" s="135"/>
      <c r="Z225" s="138"/>
      <c r="AA225" s="103"/>
    </row>
    <row r="226" spans="1:27" s="6" customFormat="1" x14ac:dyDescent="0.2">
      <c r="A226" s="31"/>
      <c r="B226" s="231"/>
      <c r="D226" s="31"/>
      <c r="E226" s="200"/>
      <c r="F226" s="31"/>
      <c r="H226" s="200"/>
      <c r="I226" s="67"/>
      <c r="J226" s="268"/>
      <c r="K226" s="268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32"/>
      <c r="X226" s="187"/>
      <c r="Y226" s="135"/>
      <c r="Z226" s="138"/>
      <c r="AA226" s="103"/>
    </row>
    <row r="227" spans="1:27" s="6" customFormat="1" x14ac:dyDescent="0.2">
      <c r="A227" s="31"/>
      <c r="B227" s="231"/>
      <c r="D227" s="31"/>
      <c r="E227" s="200"/>
      <c r="F227" s="31"/>
      <c r="H227" s="200"/>
      <c r="I227" s="67"/>
      <c r="J227" s="268"/>
      <c r="K227" s="268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32"/>
      <c r="X227" s="187"/>
      <c r="Y227" s="135"/>
      <c r="Z227" s="138"/>
      <c r="AA227" s="103"/>
    </row>
    <row r="228" spans="1:27" s="6" customFormat="1" x14ac:dyDescent="0.2">
      <c r="A228" s="31"/>
      <c r="B228" s="231"/>
      <c r="D228" s="31"/>
      <c r="E228" s="200"/>
      <c r="F228" s="31"/>
      <c r="H228" s="200"/>
      <c r="I228" s="67"/>
      <c r="J228" s="268"/>
      <c r="K228" s="268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32"/>
      <c r="X228" s="187"/>
      <c r="Y228" s="135"/>
      <c r="Z228" s="138"/>
      <c r="AA228" s="103"/>
    </row>
    <row r="229" spans="1:27" s="6" customFormat="1" x14ac:dyDescent="0.2">
      <c r="A229" s="31"/>
      <c r="B229" s="231"/>
      <c r="D229" s="31"/>
      <c r="E229" s="200"/>
      <c r="F229" s="31"/>
      <c r="H229" s="200"/>
      <c r="I229" s="67"/>
      <c r="J229" s="268"/>
      <c r="K229" s="268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32"/>
      <c r="X229" s="187"/>
      <c r="Y229" s="135"/>
      <c r="Z229" s="138"/>
      <c r="AA229" s="103"/>
    </row>
    <row r="230" spans="1:27" s="6" customFormat="1" x14ac:dyDescent="0.2">
      <c r="A230" s="31"/>
      <c r="B230" s="231"/>
      <c r="D230" s="31"/>
      <c r="E230" s="200"/>
      <c r="F230" s="31"/>
      <c r="H230" s="200"/>
      <c r="I230" s="67"/>
      <c r="J230" s="268"/>
      <c r="K230" s="268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32"/>
      <c r="X230" s="187"/>
      <c r="Y230" s="135"/>
      <c r="Z230" s="138"/>
      <c r="AA230" s="103"/>
    </row>
    <row r="231" spans="1:27" s="6" customFormat="1" x14ac:dyDescent="0.2">
      <c r="A231" s="31"/>
      <c r="B231" s="231"/>
      <c r="D231" s="31"/>
      <c r="E231" s="200"/>
      <c r="F231" s="31"/>
      <c r="H231" s="200"/>
      <c r="I231" s="67"/>
      <c r="J231" s="268"/>
      <c r="K231" s="268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32"/>
      <c r="X231" s="187"/>
      <c r="Y231" s="135"/>
      <c r="Z231" s="138"/>
      <c r="AA231" s="103"/>
    </row>
    <row r="232" spans="1:27" s="6" customFormat="1" x14ac:dyDescent="0.2">
      <c r="A232" s="31"/>
      <c r="B232" s="231"/>
      <c r="D232" s="31"/>
      <c r="E232" s="200"/>
      <c r="F232" s="31"/>
      <c r="H232" s="200"/>
      <c r="I232" s="67"/>
      <c r="J232" s="268"/>
      <c r="K232" s="268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32"/>
      <c r="X232" s="187"/>
      <c r="Y232" s="135"/>
      <c r="Z232" s="138"/>
      <c r="AA232" s="103"/>
    </row>
    <row r="233" spans="1:27" s="6" customFormat="1" x14ac:dyDescent="0.2">
      <c r="A233" s="31"/>
      <c r="B233" s="231"/>
      <c r="D233" s="31"/>
      <c r="E233" s="200"/>
      <c r="F233" s="31"/>
      <c r="H233" s="200"/>
      <c r="I233" s="67"/>
      <c r="J233" s="268"/>
      <c r="K233" s="268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32"/>
      <c r="X233" s="187"/>
      <c r="Y233" s="135"/>
      <c r="Z233" s="138"/>
      <c r="AA233" s="103"/>
    </row>
    <row r="234" spans="1:27" s="6" customFormat="1" x14ac:dyDescent="0.2">
      <c r="A234" s="31"/>
      <c r="B234" s="231"/>
      <c r="D234" s="31"/>
      <c r="E234" s="200"/>
      <c r="F234" s="31"/>
      <c r="H234" s="200"/>
      <c r="I234" s="67"/>
      <c r="J234" s="268"/>
      <c r="K234" s="268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32"/>
      <c r="X234" s="187"/>
      <c r="Y234" s="135"/>
      <c r="Z234" s="138"/>
      <c r="AA234" s="103"/>
    </row>
    <row r="235" spans="1:27" s="6" customFormat="1" x14ac:dyDescent="0.2">
      <c r="A235" s="31"/>
      <c r="B235" s="231"/>
      <c r="D235" s="31"/>
      <c r="E235" s="200"/>
      <c r="F235" s="31"/>
      <c r="H235" s="200"/>
      <c r="I235" s="67"/>
      <c r="J235" s="268"/>
      <c r="K235" s="268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32"/>
      <c r="X235" s="187"/>
      <c r="Y235" s="135"/>
      <c r="Z235" s="138"/>
      <c r="AA235" s="103"/>
    </row>
    <row r="236" spans="1:27" s="6" customFormat="1" x14ac:dyDescent="0.2">
      <c r="A236" s="31"/>
      <c r="B236" s="231"/>
      <c r="D236" s="31"/>
      <c r="E236" s="200"/>
      <c r="F236" s="31"/>
      <c r="H236" s="200"/>
      <c r="I236" s="67"/>
      <c r="J236" s="268"/>
      <c r="K236" s="268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32"/>
      <c r="X236" s="187"/>
      <c r="Y236" s="135"/>
      <c r="Z236" s="138"/>
      <c r="AA236" s="103"/>
    </row>
    <row r="237" spans="1:27" s="6" customFormat="1" x14ac:dyDescent="0.2">
      <c r="A237" s="31"/>
      <c r="B237" s="231"/>
      <c r="D237" s="31"/>
      <c r="E237" s="200"/>
      <c r="F237" s="31"/>
      <c r="H237" s="200"/>
      <c r="I237" s="67"/>
      <c r="J237" s="268"/>
      <c r="K237" s="268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32"/>
      <c r="X237" s="187"/>
      <c r="Y237" s="135"/>
      <c r="Z237" s="138"/>
      <c r="AA237" s="103"/>
    </row>
    <row r="238" spans="1:27" s="6" customFormat="1" x14ac:dyDescent="0.2">
      <c r="A238" s="31"/>
      <c r="B238" s="231"/>
      <c r="D238" s="31"/>
      <c r="E238" s="200"/>
      <c r="F238" s="31"/>
      <c r="H238" s="200"/>
      <c r="I238" s="67"/>
      <c r="J238" s="268"/>
      <c r="K238" s="268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32"/>
      <c r="X238" s="187"/>
      <c r="Y238" s="135"/>
      <c r="Z238" s="138"/>
      <c r="AA238" s="103"/>
    </row>
    <row r="239" spans="1:27" s="6" customFormat="1" x14ac:dyDescent="0.2">
      <c r="A239" s="31"/>
      <c r="B239" s="231"/>
      <c r="D239" s="31"/>
      <c r="E239" s="200"/>
      <c r="F239" s="31"/>
      <c r="H239" s="200"/>
      <c r="I239" s="67"/>
      <c r="J239" s="268"/>
      <c r="K239" s="268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32"/>
      <c r="X239" s="187"/>
      <c r="Y239" s="135"/>
      <c r="Z239" s="138"/>
      <c r="AA239" s="103"/>
    </row>
    <row r="240" spans="1:27" s="6" customFormat="1" x14ac:dyDescent="0.2">
      <c r="A240" s="31"/>
      <c r="B240" s="231"/>
      <c r="D240" s="31"/>
      <c r="E240" s="200"/>
      <c r="F240" s="31"/>
      <c r="H240" s="200"/>
      <c r="I240" s="67"/>
      <c r="J240" s="268"/>
      <c r="K240" s="268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32"/>
      <c r="X240" s="187"/>
      <c r="Y240" s="135"/>
      <c r="Z240" s="138"/>
      <c r="AA240" s="103"/>
    </row>
    <row r="241" spans="1:27" s="6" customFormat="1" x14ac:dyDescent="0.2">
      <c r="A241" s="31"/>
      <c r="B241" s="231"/>
      <c r="D241" s="31"/>
      <c r="E241" s="200"/>
      <c r="F241" s="31"/>
      <c r="H241" s="200"/>
      <c r="I241" s="67"/>
      <c r="J241" s="268"/>
      <c r="K241" s="268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32"/>
      <c r="X241" s="187"/>
      <c r="Y241" s="135"/>
      <c r="Z241" s="138"/>
      <c r="AA241" s="103"/>
    </row>
    <row r="242" spans="1:27" s="6" customFormat="1" x14ac:dyDescent="0.2">
      <c r="A242" s="31"/>
      <c r="B242" s="231"/>
      <c r="D242" s="31"/>
      <c r="E242" s="200"/>
      <c r="F242" s="31"/>
      <c r="H242" s="200"/>
      <c r="I242" s="67"/>
      <c r="J242" s="268"/>
      <c r="K242" s="268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32"/>
      <c r="X242" s="187"/>
      <c r="Y242" s="135"/>
      <c r="Z242" s="138"/>
      <c r="AA242" s="103"/>
    </row>
    <row r="243" spans="1:27" s="6" customFormat="1" x14ac:dyDescent="0.2">
      <c r="A243" s="31"/>
      <c r="B243" s="231"/>
      <c r="D243" s="31"/>
      <c r="E243" s="200"/>
      <c r="F243" s="31"/>
      <c r="H243" s="200"/>
      <c r="I243" s="67"/>
      <c r="J243" s="268"/>
      <c r="K243" s="268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32"/>
      <c r="X243" s="187"/>
      <c r="Y243" s="135"/>
      <c r="Z243" s="138"/>
      <c r="AA243" s="103"/>
    </row>
    <row r="244" spans="1:27" s="6" customFormat="1" x14ac:dyDescent="0.2">
      <c r="A244" s="31"/>
      <c r="B244" s="231"/>
      <c r="D244" s="31"/>
      <c r="E244" s="200"/>
      <c r="F244" s="31"/>
      <c r="H244" s="200"/>
      <c r="I244" s="67"/>
      <c r="J244" s="268"/>
      <c r="K244" s="268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32"/>
      <c r="X244" s="187"/>
      <c r="Y244" s="135"/>
      <c r="Z244" s="138"/>
      <c r="AA244" s="103"/>
    </row>
    <row r="245" spans="1:27" s="6" customFormat="1" x14ac:dyDescent="0.2">
      <c r="A245" s="31"/>
      <c r="B245" s="231"/>
      <c r="D245" s="31"/>
      <c r="E245" s="200"/>
      <c r="F245" s="31"/>
      <c r="H245" s="200"/>
      <c r="I245" s="67"/>
      <c r="J245" s="268"/>
      <c r="K245" s="268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32"/>
      <c r="X245" s="187"/>
      <c r="Y245" s="135"/>
      <c r="Z245" s="138"/>
      <c r="AA245" s="103"/>
    </row>
    <row r="246" spans="1:27" s="6" customFormat="1" x14ac:dyDescent="0.2">
      <c r="A246" s="31"/>
      <c r="B246" s="231"/>
      <c r="D246" s="31"/>
      <c r="E246" s="200"/>
      <c r="F246" s="31"/>
      <c r="H246" s="200"/>
      <c r="I246" s="67"/>
      <c r="J246" s="268"/>
      <c r="K246" s="268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32"/>
      <c r="X246" s="187"/>
      <c r="Y246" s="135"/>
      <c r="Z246" s="138"/>
      <c r="AA246" s="103"/>
    </row>
    <row r="247" spans="1:27" s="6" customFormat="1" x14ac:dyDescent="0.2">
      <c r="A247" s="31"/>
      <c r="B247" s="231"/>
      <c r="D247" s="31"/>
      <c r="E247" s="200"/>
      <c r="F247" s="31"/>
      <c r="H247" s="200"/>
      <c r="I247" s="67"/>
      <c r="J247" s="268"/>
      <c r="K247" s="268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32"/>
      <c r="X247" s="187"/>
      <c r="Y247" s="135"/>
      <c r="Z247" s="138"/>
      <c r="AA247" s="103"/>
    </row>
    <row r="248" spans="1:27" s="6" customFormat="1" x14ac:dyDescent="0.2">
      <c r="A248" s="31"/>
      <c r="B248" s="231"/>
      <c r="D248" s="31"/>
      <c r="E248" s="200"/>
      <c r="F248" s="31"/>
      <c r="H248" s="200"/>
      <c r="I248" s="67"/>
      <c r="J248" s="268"/>
      <c r="K248" s="268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32"/>
      <c r="X248" s="187"/>
      <c r="Y248" s="135"/>
      <c r="Z248" s="138"/>
      <c r="AA248" s="103"/>
    </row>
    <row r="249" spans="1:27" s="6" customFormat="1" x14ac:dyDescent="0.2">
      <c r="A249" s="31"/>
      <c r="B249" s="231"/>
      <c r="D249" s="31"/>
      <c r="E249" s="200"/>
      <c r="F249" s="31"/>
      <c r="H249" s="200"/>
      <c r="I249" s="67"/>
      <c r="J249" s="268"/>
      <c r="K249" s="268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32"/>
      <c r="X249" s="187"/>
      <c r="Y249" s="135"/>
      <c r="Z249" s="138"/>
      <c r="AA249" s="103"/>
    </row>
    <row r="250" spans="1:27" s="6" customFormat="1" x14ac:dyDescent="0.2">
      <c r="A250" s="31"/>
      <c r="B250" s="231"/>
      <c r="D250" s="31"/>
      <c r="E250" s="200"/>
      <c r="F250" s="31"/>
      <c r="H250" s="200"/>
      <c r="I250" s="67"/>
      <c r="J250" s="268"/>
      <c r="K250" s="268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32"/>
      <c r="X250" s="187"/>
      <c r="Y250" s="135"/>
      <c r="Z250" s="138"/>
      <c r="AA250" s="103"/>
    </row>
    <row r="251" spans="1:27" s="6" customFormat="1" x14ac:dyDescent="0.2">
      <c r="A251" s="31"/>
      <c r="B251" s="231"/>
      <c r="D251" s="31"/>
      <c r="E251" s="200"/>
      <c r="F251" s="31"/>
      <c r="H251" s="200"/>
      <c r="I251" s="67"/>
      <c r="J251" s="268"/>
      <c r="K251" s="268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32"/>
      <c r="X251" s="187"/>
      <c r="Y251" s="135"/>
      <c r="Z251" s="138"/>
      <c r="AA251" s="103"/>
    </row>
    <row r="252" spans="1:27" s="6" customFormat="1" x14ac:dyDescent="0.2">
      <c r="A252" s="31"/>
      <c r="B252" s="231"/>
      <c r="D252" s="31"/>
      <c r="E252" s="200"/>
      <c r="F252" s="31"/>
      <c r="H252" s="200"/>
      <c r="I252" s="67"/>
      <c r="J252" s="268"/>
      <c r="K252" s="268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32"/>
      <c r="X252" s="187"/>
      <c r="Y252" s="135"/>
      <c r="Z252" s="138"/>
      <c r="AA252" s="103"/>
    </row>
    <row r="253" spans="1:27" s="6" customFormat="1" x14ac:dyDescent="0.2">
      <c r="A253" s="31"/>
      <c r="B253" s="231"/>
      <c r="D253" s="31"/>
      <c r="E253" s="200"/>
      <c r="F253" s="31"/>
      <c r="H253" s="200"/>
      <c r="I253" s="67"/>
      <c r="J253" s="268"/>
      <c r="K253" s="268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32"/>
      <c r="X253" s="187"/>
      <c r="Y253" s="135"/>
      <c r="Z253" s="138"/>
      <c r="AA253" s="103"/>
    </row>
    <row r="254" spans="1:27" s="6" customFormat="1" x14ac:dyDescent="0.2">
      <c r="A254" s="31"/>
      <c r="B254" s="231"/>
      <c r="D254" s="31"/>
      <c r="E254" s="200"/>
      <c r="F254" s="31"/>
      <c r="H254" s="200"/>
      <c r="I254" s="67"/>
      <c r="J254" s="268"/>
      <c r="K254" s="268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32"/>
      <c r="X254" s="187"/>
      <c r="Y254" s="135"/>
      <c r="Z254" s="138"/>
      <c r="AA254" s="103"/>
    </row>
    <row r="255" spans="1:27" s="6" customFormat="1" x14ac:dyDescent="0.2">
      <c r="A255" s="31"/>
      <c r="B255" s="231"/>
      <c r="D255" s="31"/>
      <c r="E255" s="200"/>
      <c r="F255" s="31"/>
      <c r="H255" s="200"/>
      <c r="I255" s="67"/>
      <c r="J255" s="268"/>
      <c r="K255" s="268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32"/>
      <c r="X255" s="187"/>
      <c r="Y255" s="135"/>
      <c r="Z255" s="138"/>
      <c r="AA255" s="103"/>
    </row>
    <row r="256" spans="1:27" s="6" customFormat="1" x14ac:dyDescent="0.2">
      <c r="A256" s="31"/>
      <c r="B256" s="231"/>
      <c r="D256" s="31"/>
      <c r="E256" s="200"/>
      <c r="F256" s="31"/>
      <c r="H256" s="200"/>
      <c r="I256" s="67"/>
      <c r="J256" s="268"/>
      <c r="K256" s="268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32"/>
      <c r="X256" s="187"/>
      <c r="Y256" s="135"/>
      <c r="Z256" s="138"/>
      <c r="AA256" s="103"/>
    </row>
    <row r="257" spans="1:27" s="6" customFormat="1" x14ac:dyDescent="0.2">
      <c r="A257" s="31"/>
      <c r="B257" s="231"/>
      <c r="D257" s="31"/>
      <c r="E257" s="200"/>
      <c r="F257" s="31"/>
      <c r="H257" s="200"/>
      <c r="I257" s="67"/>
      <c r="J257" s="268"/>
      <c r="K257" s="268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32"/>
      <c r="X257" s="187"/>
      <c r="Y257" s="135"/>
      <c r="Z257" s="138"/>
      <c r="AA257" s="103"/>
    </row>
    <row r="258" spans="1:27" s="6" customFormat="1" x14ac:dyDescent="0.2">
      <c r="A258" s="31"/>
      <c r="B258" s="231"/>
      <c r="D258" s="31"/>
      <c r="E258" s="200"/>
      <c r="F258" s="31"/>
      <c r="H258" s="200"/>
      <c r="I258" s="67"/>
      <c r="J258" s="268"/>
      <c r="K258" s="268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32"/>
      <c r="X258" s="187"/>
      <c r="Y258" s="135"/>
      <c r="Z258" s="138"/>
      <c r="AA258" s="103"/>
    </row>
    <row r="259" spans="1:27" s="6" customFormat="1" x14ac:dyDescent="0.2">
      <c r="A259" s="31"/>
      <c r="B259" s="231"/>
      <c r="D259" s="31"/>
      <c r="E259" s="200"/>
      <c r="F259" s="31"/>
      <c r="H259" s="200"/>
      <c r="I259" s="67"/>
      <c r="J259" s="268"/>
      <c r="K259" s="268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32"/>
      <c r="X259" s="187"/>
      <c r="Y259" s="135"/>
      <c r="Z259" s="138"/>
      <c r="AA259" s="103"/>
    </row>
    <row r="260" spans="1:27" s="6" customFormat="1" x14ac:dyDescent="0.2">
      <c r="A260" s="31"/>
      <c r="B260" s="231"/>
      <c r="D260" s="31"/>
      <c r="E260" s="200"/>
      <c r="F260" s="31"/>
      <c r="H260" s="200"/>
      <c r="I260" s="67"/>
      <c r="J260" s="268"/>
      <c r="K260" s="268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32"/>
      <c r="X260" s="187"/>
      <c r="Y260" s="135"/>
      <c r="Z260" s="138"/>
      <c r="AA260" s="103"/>
    </row>
    <row r="261" spans="1:27" s="6" customFormat="1" x14ac:dyDescent="0.2">
      <c r="A261" s="31"/>
      <c r="B261" s="231"/>
      <c r="D261" s="31"/>
      <c r="E261" s="200"/>
      <c r="F261" s="31"/>
      <c r="H261" s="200"/>
      <c r="I261" s="67"/>
      <c r="J261" s="268"/>
      <c r="K261" s="268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32"/>
      <c r="X261" s="187"/>
      <c r="Y261" s="135"/>
      <c r="Z261" s="138"/>
      <c r="AA261" s="103"/>
    </row>
    <row r="262" spans="1:27" s="6" customFormat="1" x14ac:dyDescent="0.2">
      <c r="A262" s="31"/>
      <c r="B262" s="231"/>
      <c r="D262" s="31"/>
      <c r="E262" s="200"/>
      <c r="F262" s="31"/>
      <c r="H262" s="200"/>
      <c r="I262" s="67"/>
      <c r="J262" s="268"/>
      <c r="K262" s="268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32"/>
      <c r="X262" s="187"/>
      <c r="Y262" s="135"/>
      <c r="Z262" s="138"/>
      <c r="AA262" s="103"/>
    </row>
    <row r="263" spans="1:27" s="6" customFormat="1" x14ac:dyDescent="0.2">
      <c r="A263" s="31"/>
      <c r="B263" s="231"/>
      <c r="D263" s="31"/>
      <c r="E263" s="200"/>
      <c r="F263" s="31"/>
      <c r="H263" s="200"/>
      <c r="I263" s="67"/>
      <c r="J263" s="268"/>
      <c r="K263" s="268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32"/>
      <c r="X263" s="187"/>
      <c r="Y263" s="135"/>
      <c r="Z263" s="138"/>
      <c r="AA263" s="103"/>
    </row>
    <row r="264" spans="1:27" s="6" customFormat="1" x14ac:dyDescent="0.2">
      <c r="A264" s="31"/>
      <c r="B264" s="231"/>
      <c r="D264" s="31"/>
      <c r="E264" s="200"/>
      <c r="F264" s="31"/>
      <c r="H264" s="200"/>
      <c r="I264" s="67"/>
      <c r="J264" s="268"/>
      <c r="K264" s="268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32"/>
      <c r="X264" s="187"/>
      <c r="Y264" s="135"/>
      <c r="Z264" s="138"/>
      <c r="AA264" s="103"/>
    </row>
    <row r="265" spans="1:27" s="6" customFormat="1" x14ac:dyDescent="0.2">
      <c r="A265" s="31"/>
      <c r="B265" s="231"/>
      <c r="D265" s="31"/>
      <c r="E265" s="200"/>
      <c r="F265" s="31"/>
      <c r="H265" s="200"/>
      <c r="I265" s="67"/>
      <c r="J265" s="268"/>
      <c r="K265" s="268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32"/>
      <c r="X265" s="187"/>
      <c r="Y265" s="135"/>
      <c r="Z265" s="138"/>
      <c r="AA265" s="103"/>
    </row>
    <row r="266" spans="1:27" s="6" customFormat="1" x14ac:dyDescent="0.2">
      <c r="A266" s="31"/>
      <c r="B266" s="231"/>
      <c r="D266" s="31"/>
      <c r="E266" s="200"/>
      <c r="F266" s="31"/>
      <c r="H266" s="200"/>
      <c r="I266" s="67"/>
      <c r="J266" s="268"/>
      <c r="K266" s="268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32"/>
      <c r="X266" s="187"/>
      <c r="Y266" s="135"/>
      <c r="Z266" s="138"/>
      <c r="AA266" s="103"/>
    </row>
    <row r="267" spans="1:27" s="6" customFormat="1" x14ac:dyDescent="0.2">
      <c r="A267" s="31"/>
      <c r="B267" s="231"/>
      <c r="D267" s="31"/>
      <c r="E267" s="200"/>
      <c r="F267" s="31"/>
      <c r="H267" s="200"/>
      <c r="I267" s="67"/>
      <c r="J267" s="268"/>
      <c r="K267" s="268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32"/>
      <c r="X267" s="187"/>
      <c r="Y267" s="135"/>
      <c r="Z267" s="138"/>
      <c r="AA267" s="103"/>
    </row>
    <row r="268" spans="1:27" s="6" customFormat="1" x14ac:dyDescent="0.2">
      <c r="A268" s="31"/>
      <c r="B268" s="231"/>
      <c r="D268" s="31"/>
      <c r="E268" s="200"/>
      <c r="F268" s="31"/>
      <c r="H268" s="200"/>
      <c r="I268" s="67"/>
      <c r="J268" s="268"/>
      <c r="K268" s="268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32"/>
      <c r="X268" s="187"/>
      <c r="Y268" s="135"/>
      <c r="Z268" s="138"/>
      <c r="AA268" s="103"/>
    </row>
    <row r="269" spans="1:27" s="6" customFormat="1" x14ac:dyDescent="0.2">
      <c r="A269" s="31"/>
      <c r="B269" s="231"/>
      <c r="D269" s="31"/>
      <c r="E269" s="200"/>
      <c r="F269" s="31"/>
      <c r="H269" s="200"/>
      <c r="I269" s="67"/>
      <c r="J269" s="268"/>
      <c r="K269" s="268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32"/>
      <c r="X269" s="187"/>
      <c r="Y269" s="135"/>
      <c r="Z269" s="138"/>
      <c r="AA269" s="103"/>
    </row>
    <row r="270" spans="1:27" s="6" customFormat="1" x14ac:dyDescent="0.2">
      <c r="A270" s="31"/>
      <c r="B270" s="231"/>
      <c r="D270" s="31"/>
      <c r="E270" s="200"/>
      <c r="F270" s="31"/>
      <c r="H270" s="200"/>
      <c r="I270" s="67"/>
      <c r="J270" s="268"/>
      <c r="K270" s="268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32"/>
      <c r="X270" s="187"/>
      <c r="Y270" s="135"/>
      <c r="Z270" s="138"/>
      <c r="AA270" s="103"/>
    </row>
    <row r="271" spans="1:27" s="6" customFormat="1" x14ac:dyDescent="0.2">
      <c r="A271" s="31"/>
      <c r="B271" s="231"/>
      <c r="D271" s="31"/>
      <c r="E271" s="200"/>
      <c r="F271" s="31"/>
      <c r="H271" s="200"/>
      <c r="I271" s="67"/>
      <c r="J271" s="268"/>
      <c r="K271" s="268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32"/>
      <c r="X271" s="187"/>
      <c r="Y271" s="135"/>
      <c r="Z271" s="138"/>
      <c r="AA271" s="103"/>
    </row>
    <row r="272" spans="1:27" s="6" customFormat="1" x14ac:dyDescent="0.2">
      <c r="A272" s="31"/>
      <c r="B272" s="231"/>
      <c r="D272" s="31"/>
      <c r="E272" s="200"/>
      <c r="F272" s="31"/>
      <c r="H272" s="200"/>
      <c r="I272" s="67"/>
      <c r="J272" s="268"/>
      <c r="K272" s="268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32"/>
      <c r="X272" s="187"/>
      <c r="Y272" s="135"/>
      <c r="Z272" s="138"/>
      <c r="AA272" s="103"/>
    </row>
    <row r="273" spans="1:27" s="6" customFormat="1" x14ac:dyDescent="0.2">
      <c r="A273" s="31"/>
      <c r="B273" s="231"/>
      <c r="D273" s="31"/>
      <c r="E273" s="200"/>
      <c r="F273" s="31"/>
      <c r="H273" s="200"/>
      <c r="I273" s="67"/>
      <c r="J273" s="268"/>
      <c r="K273" s="268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32"/>
      <c r="X273" s="187"/>
      <c r="Y273" s="135"/>
      <c r="Z273" s="138"/>
      <c r="AA273" s="103"/>
    </row>
    <row r="274" spans="1:27" s="6" customFormat="1" x14ac:dyDescent="0.2">
      <c r="A274" s="31"/>
      <c r="B274" s="231"/>
      <c r="D274" s="31"/>
      <c r="E274" s="200"/>
      <c r="F274" s="31"/>
      <c r="H274" s="200"/>
      <c r="I274" s="67"/>
      <c r="J274" s="268"/>
      <c r="K274" s="268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32"/>
      <c r="X274" s="187"/>
      <c r="Y274" s="135"/>
      <c r="Z274" s="138"/>
      <c r="AA274" s="103"/>
    </row>
    <row r="275" spans="1:27" s="6" customFormat="1" x14ac:dyDescent="0.2">
      <c r="A275" s="31"/>
      <c r="B275" s="231"/>
      <c r="D275" s="31"/>
      <c r="E275" s="200"/>
      <c r="F275" s="31"/>
      <c r="H275" s="200"/>
      <c r="I275" s="67"/>
      <c r="J275" s="268"/>
      <c r="K275" s="268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32"/>
      <c r="X275" s="187"/>
      <c r="Y275" s="135"/>
      <c r="Z275" s="138"/>
      <c r="AA275" s="103"/>
    </row>
    <row r="276" spans="1:27" s="6" customFormat="1" x14ac:dyDescent="0.2">
      <c r="A276" s="31"/>
      <c r="B276" s="231"/>
      <c r="D276" s="31"/>
      <c r="E276" s="200"/>
      <c r="F276" s="31"/>
      <c r="H276" s="200"/>
      <c r="I276" s="67"/>
      <c r="J276" s="268"/>
      <c r="K276" s="268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32"/>
      <c r="X276" s="187"/>
      <c r="Y276" s="135"/>
      <c r="Z276" s="138"/>
      <c r="AA276" s="103"/>
    </row>
    <row r="277" spans="1:27" s="6" customFormat="1" x14ac:dyDescent="0.2">
      <c r="A277" s="31"/>
      <c r="B277" s="231"/>
      <c r="D277" s="31"/>
      <c r="E277" s="200"/>
      <c r="F277" s="31"/>
      <c r="H277" s="200"/>
      <c r="I277" s="67"/>
      <c r="J277" s="268"/>
      <c r="K277" s="268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32"/>
      <c r="X277" s="187"/>
      <c r="Y277" s="135"/>
      <c r="Z277" s="138"/>
      <c r="AA277" s="103"/>
    </row>
    <row r="278" spans="1:27" s="6" customFormat="1" x14ac:dyDescent="0.2">
      <c r="A278" s="31"/>
      <c r="B278" s="231"/>
      <c r="D278" s="31"/>
      <c r="E278" s="200"/>
      <c r="F278" s="31"/>
      <c r="H278" s="200"/>
      <c r="I278" s="67"/>
      <c r="J278" s="268"/>
      <c r="K278" s="268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32"/>
      <c r="X278" s="187"/>
      <c r="Y278" s="135"/>
      <c r="Z278" s="138"/>
      <c r="AA278" s="103"/>
    </row>
    <row r="279" spans="1:27" s="6" customFormat="1" x14ac:dyDescent="0.2">
      <c r="A279" s="31"/>
      <c r="B279" s="231"/>
      <c r="D279" s="31"/>
      <c r="E279" s="200"/>
      <c r="F279" s="31"/>
      <c r="H279" s="200"/>
      <c r="I279" s="67"/>
      <c r="J279" s="268"/>
      <c r="K279" s="268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32"/>
      <c r="X279" s="187"/>
      <c r="Y279" s="135"/>
      <c r="Z279" s="138"/>
      <c r="AA279" s="103"/>
    </row>
    <row r="280" spans="1:27" s="6" customFormat="1" x14ac:dyDescent="0.2">
      <c r="A280" s="31"/>
      <c r="B280" s="231"/>
      <c r="D280" s="31"/>
      <c r="E280" s="200"/>
      <c r="F280" s="31"/>
      <c r="H280" s="200"/>
      <c r="I280" s="67"/>
      <c r="J280" s="268"/>
      <c r="K280" s="268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32"/>
      <c r="X280" s="187"/>
      <c r="Y280" s="135"/>
      <c r="Z280" s="138"/>
      <c r="AA280" s="103"/>
    </row>
    <row r="281" spans="1:27" s="6" customFormat="1" x14ac:dyDescent="0.2">
      <c r="A281" s="31"/>
      <c r="B281" s="231"/>
      <c r="D281" s="31"/>
      <c r="E281" s="200"/>
      <c r="F281" s="31"/>
      <c r="H281" s="200"/>
      <c r="I281" s="67"/>
      <c r="J281" s="268"/>
      <c r="K281" s="268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32"/>
      <c r="X281" s="187"/>
      <c r="Y281" s="135"/>
      <c r="Z281" s="138"/>
      <c r="AA281" s="103"/>
    </row>
    <row r="282" spans="1:27" s="6" customFormat="1" x14ac:dyDescent="0.2">
      <c r="A282" s="31"/>
      <c r="B282" s="231"/>
      <c r="D282" s="31"/>
      <c r="E282" s="200"/>
      <c r="F282" s="31"/>
      <c r="H282" s="200"/>
      <c r="I282" s="67"/>
      <c r="J282" s="268"/>
      <c r="K282" s="268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32"/>
      <c r="X282" s="187"/>
      <c r="Y282" s="135"/>
      <c r="Z282" s="138"/>
      <c r="AA282" s="103"/>
    </row>
    <row r="283" spans="1:27" s="6" customFormat="1" x14ac:dyDescent="0.2">
      <c r="A283" s="31"/>
      <c r="B283" s="231"/>
      <c r="D283" s="31"/>
      <c r="E283" s="200"/>
      <c r="F283" s="31"/>
      <c r="H283" s="200"/>
      <c r="I283" s="67"/>
      <c r="J283" s="268"/>
      <c r="K283" s="268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32"/>
      <c r="X283" s="187"/>
      <c r="Y283" s="135"/>
      <c r="Z283" s="138"/>
      <c r="AA283" s="103"/>
    </row>
    <row r="284" spans="1:27" s="6" customFormat="1" x14ac:dyDescent="0.2">
      <c r="A284" s="31"/>
      <c r="B284" s="231"/>
      <c r="D284" s="31"/>
      <c r="E284" s="200"/>
      <c r="F284" s="31"/>
      <c r="H284" s="200"/>
      <c r="I284" s="67"/>
      <c r="J284" s="268"/>
      <c r="K284" s="268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32"/>
      <c r="X284" s="187"/>
      <c r="Y284" s="135"/>
      <c r="Z284" s="138"/>
      <c r="AA284" s="103"/>
    </row>
    <row r="285" spans="1:27" s="6" customFormat="1" x14ac:dyDescent="0.2">
      <c r="A285" s="31"/>
      <c r="B285" s="231"/>
      <c r="D285" s="31"/>
      <c r="E285" s="200"/>
      <c r="F285" s="31"/>
      <c r="H285" s="200"/>
      <c r="I285" s="67"/>
      <c r="J285" s="268"/>
      <c r="K285" s="268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32"/>
      <c r="X285" s="187"/>
      <c r="Y285" s="135"/>
      <c r="Z285" s="138"/>
      <c r="AA285" s="103"/>
    </row>
    <row r="286" spans="1:27" s="6" customFormat="1" x14ac:dyDescent="0.2">
      <c r="A286" s="31"/>
      <c r="B286" s="231"/>
      <c r="D286" s="31"/>
      <c r="E286" s="200"/>
      <c r="F286" s="31"/>
      <c r="H286" s="200"/>
      <c r="I286" s="67"/>
      <c r="J286" s="268"/>
      <c r="K286" s="268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32"/>
      <c r="X286" s="187"/>
      <c r="Y286" s="135"/>
      <c r="Z286" s="138"/>
      <c r="AA286" s="103"/>
    </row>
    <row r="287" spans="1:27" s="6" customFormat="1" x14ac:dyDescent="0.2">
      <c r="A287" s="31"/>
      <c r="B287" s="231"/>
      <c r="D287" s="31"/>
      <c r="E287" s="200"/>
      <c r="F287" s="31"/>
      <c r="H287" s="200"/>
      <c r="I287" s="67"/>
      <c r="J287" s="268"/>
      <c r="K287" s="268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32"/>
      <c r="X287" s="187"/>
      <c r="Y287" s="135"/>
      <c r="Z287" s="138"/>
      <c r="AA287" s="103"/>
    </row>
    <row r="288" spans="1:27" s="6" customFormat="1" x14ac:dyDescent="0.2">
      <c r="A288" s="31"/>
      <c r="B288" s="231"/>
      <c r="D288" s="31"/>
      <c r="E288" s="200"/>
      <c r="F288" s="31"/>
      <c r="H288" s="200"/>
      <c r="I288" s="67"/>
      <c r="J288" s="268"/>
      <c r="K288" s="268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32"/>
      <c r="X288" s="187"/>
      <c r="Y288" s="135"/>
      <c r="Z288" s="138"/>
      <c r="AA288" s="103"/>
    </row>
    <row r="289" spans="1:27" s="6" customFormat="1" x14ac:dyDescent="0.2">
      <c r="A289" s="31"/>
      <c r="B289" s="231"/>
      <c r="D289" s="31"/>
      <c r="E289" s="200"/>
      <c r="F289" s="31"/>
      <c r="H289" s="200"/>
      <c r="I289" s="67"/>
      <c r="J289" s="268"/>
      <c r="K289" s="268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32"/>
      <c r="X289" s="187"/>
      <c r="Y289" s="135"/>
      <c r="Z289" s="138"/>
      <c r="AA289" s="103"/>
    </row>
    <row r="290" spans="1:27" s="6" customFormat="1" x14ac:dyDescent="0.2">
      <c r="A290" s="31"/>
      <c r="B290" s="231"/>
      <c r="D290" s="31"/>
      <c r="E290" s="200"/>
      <c r="F290" s="31"/>
      <c r="H290" s="200"/>
      <c r="I290" s="67"/>
      <c r="J290" s="268"/>
      <c r="K290" s="268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32"/>
      <c r="X290" s="187"/>
      <c r="Y290" s="135"/>
      <c r="Z290" s="138"/>
      <c r="AA290" s="103"/>
    </row>
    <row r="291" spans="1:27" s="6" customFormat="1" x14ac:dyDescent="0.2">
      <c r="A291" s="31"/>
      <c r="B291" s="231"/>
      <c r="D291" s="31"/>
      <c r="E291" s="200"/>
      <c r="F291" s="31"/>
      <c r="H291" s="200"/>
      <c r="I291" s="67"/>
      <c r="J291" s="268"/>
      <c r="K291" s="268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32"/>
      <c r="X291" s="187"/>
      <c r="Y291" s="135"/>
      <c r="Z291" s="138"/>
      <c r="AA291" s="103"/>
    </row>
    <row r="292" spans="1:27" s="6" customFormat="1" x14ac:dyDescent="0.2">
      <c r="A292" s="31"/>
      <c r="B292" s="231"/>
      <c r="D292" s="31"/>
      <c r="E292" s="200"/>
      <c r="F292" s="31"/>
      <c r="H292" s="200"/>
      <c r="I292" s="67"/>
      <c r="J292" s="268"/>
      <c r="K292" s="268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32"/>
      <c r="X292" s="187"/>
      <c r="Y292" s="135"/>
      <c r="Z292" s="138"/>
      <c r="AA292" s="103"/>
    </row>
    <row r="293" spans="1:27" s="6" customFormat="1" x14ac:dyDescent="0.2">
      <c r="A293" s="31"/>
      <c r="B293" s="231"/>
      <c r="D293" s="31"/>
      <c r="E293" s="200"/>
      <c r="F293" s="31"/>
      <c r="H293" s="200"/>
      <c r="I293" s="67"/>
      <c r="J293" s="268"/>
      <c r="K293" s="268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32"/>
      <c r="X293" s="187"/>
      <c r="Y293" s="135"/>
      <c r="Z293" s="138"/>
      <c r="AA293" s="103"/>
    </row>
    <row r="294" spans="1:27" s="6" customFormat="1" x14ac:dyDescent="0.2">
      <c r="A294" s="31"/>
      <c r="B294" s="231"/>
      <c r="D294" s="31"/>
      <c r="E294" s="200"/>
      <c r="F294" s="31"/>
      <c r="H294" s="200"/>
      <c r="I294" s="67"/>
      <c r="J294" s="268"/>
      <c r="K294" s="268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32"/>
      <c r="X294" s="187"/>
      <c r="Y294" s="135"/>
      <c r="Z294" s="138"/>
      <c r="AA294" s="103"/>
    </row>
    <row r="295" spans="1:27" s="6" customFormat="1" x14ac:dyDescent="0.2">
      <c r="A295" s="31"/>
      <c r="B295" s="231"/>
      <c r="D295" s="31"/>
      <c r="E295" s="200"/>
      <c r="F295" s="31"/>
      <c r="H295" s="200"/>
      <c r="I295" s="67"/>
      <c r="J295" s="268"/>
      <c r="K295" s="268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32"/>
      <c r="X295" s="187"/>
      <c r="Y295" s="135"/>
      <c r="Z295" s="138"/>
      <c r="AA295" s="103"/>
    </row>
    <row r="296" spans="1:27" s="6" customFormat="1" x14ac:dyDescent="0.2">
      <c r="A296" s="31"/>
      <c r="B296" s="231"/>
      <c r="D296" s="31"/>
      <c r="E296" s="200"/>
      <c r="F296" s="31"/>
      <c r="H296" s="200"/>
      <c r="I296" s="67"/>
      <c r="J296" s="268"/>
      <c r="K296" s="268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32"/>
      <c r="X296" s="187"/>
      <c r="Y296" s="135"/>
      <c r="Z296" s="138"/>
      <c r="AA296" s="103"/>
    </row>
    <row r="297" spans="1:27" s="6" customFormat="1" x14ac:dyDescent="0.2">
      <c r="A297" s="31"/>
      <c r="B297" s="231"/>
      <c r="D297" s="31"/>
      <c r="E297" s="200"/>
      <c r="F297" s="31"/>
      <c r="H297" s="200"/>
      <c r="I297" s="67"/>
      <c r="J297" s="268"/>
      <c r="K297" s="268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32"/>
      <c r="X297" s="187"/>
      <c r="Y297" s="135"/>
      <c r="Z297" s="138"/>
      <c r="AA297" s="103"/>
    </row>
    <row r="298" spans="1:27" s="6" customFormat="1" x14ac:dyDescent="0.2">
      <c r="A298" s="31"/>
      <c r="B298" s="231"/>
      <c r="D298" s="31"/>
      <c r="E298" s="200"/>
      <c r="F298" s="31"/>
      <c r="H298" s="200"/>
      <c r="I298" s="67"/>
      <c r="J298" s="268"/>
      <c r="K298" s="268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32"/>
      <c r="X298" s="187"/>
      <c r="Y298" s="135"/>
      <c r="Z298" s="138"/>
      <c r="AA298" s="103"/>
    </row>
    <row r="299" spans="1:27" s="6" customFormat="1" x14ac:dyDescent="0.2">
      <c r="A299" s="31"/>
      <c r="B299" s="231"/>
      <c r="D299" s="31"/>
      <c r="E299" s="200"/>
      <c r="F299" s="31"/>
      <c r="H299" s="200"/>
      <c r="I299" s="67"/>
      <c r="J299" s="268"/>
      <c r="K299" s="268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32"/>
      <c r="X299" s="187"/>
      <c r="Y299" s="135"/>
      <c r="Z299" s="138"/>
      <c r="AA299" s="103"/>
    </row>
    <row r="300" spans="1:27" s="6" customFormat="1" x14ac:dyDescent="0.2">
      <c r="A300" s="31"/>
      <c r="B300" s="231"/>
      <c r="D300" s="31"/>
      <c r="E300" s="200"/>
      <c r="F300" s="31"/>
      <c r="H300" s="200"/>
      <c r="I300" s="67"/>
      <c r="J300" s="268"/>
      <c r="K300" s="268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32"/>
      <c r="X300" s="187"/>
      <c r="Y300" s="135"/>
      <c r="Z300" s="138"/>
      <c r="AA300" s="103"/>
    </row>
    <row r="301" spans="1:27" s="6" customFormat="1" x14ac:dyDescent="0.2">
      <c r="A301" s="31"/>
      <c r="B301" s="231"/>
      <c r="D301" s="31"/>
      <c r="E301" s="200"/>
      <c r="F301" s="31"/>
      <c r="H301" s="200"/>
      <c r="I301" s="67"/>
      <c r="J301" s="268"/>
      <c r="K301" s="268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32"/>
      <c r="X301" s="187"/>
      <c r="Y301" s="135"/>
      <c r="Z301" s="138"/>
      <c r="AA301" s="103"/>
    </row>
    <row r="302" spans="1:27" s="6" customFormat="1" x14ac:dyDescent="0.2">
      <c r="A302" s="31"/>
      <c r="B302" s="231"/>
      <c r="D302" s="31"/>
      <c r="E302" s="200"/>
      <c r="F302" s="31"/>
      <c r="H302" s="200"/>
      <c r="I302" s="67"/>
      <c r="J302" s="268"/>
      <c r="K302" s="268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32"/>
      <c r="X302" s="187"/>
      <c r="Y302" s="135"/>
      <c r="Z302" s="138"/>
      <c r="AA302" s="103"/>
    </row>
    <row r="303" spans="1:27" s="6" customFormat="1" x14ac:dyDescent="0.2">
      <c r="A303" s="31"/>
      <c r="B303" s="231"/>
      <c r="D303" s="31"/>
      <c r="E303" s="200"/>
      <c r="F303" s="31"/>
      <c r="H303" s="200"/>
      <c r="I303" s="67"/>
      <c r="J303" s="268"/>
      <c r="K303" s="268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32"/>
      <c r="X303" s="187"/>
      <c r="Y303" s="135"/>
      <c r="Z303" s="138"/>
      <c r="AA303" s="103"/>
    </row>
    <row r="304" spans="1:27" s="6" customFormat="1" x14ac:dyDescent="0.2">
      <c r="A304" s="31"/>
      <c r="B304" s="231"/>
      <c r="D304" s="31"/>
      <c r="E304" s="200"/>
      <c r="F304" s="31"/>
      <c r="H304" s="200"/>
      <c r="I304" s="67"/>
      <c r="J304" s="268"/>
      <c r="K304" s="268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32"/>
      <c r="X304" s="187"/>
      <c r="Y304" s="135"/>
      <c r="Z304" s="138"/>
      <c r="AA304" s="103"/>
    </row>
    <row r="305" spans="1:27" s="6" customFormat="1" x14ac:dyDescent="0.2">
      <c r="A305" s="31"/>
      <c r="B305" s="231"/>
      <c r="D305" s="31"/>
      <c r="E305" s="200"/>
      <c r="F305" s="31"/>
      <c r="H305" s="200"/>
      <c r="I305" s="67"/>
      <c r="J305" s="268"/>
      <c r="K305" s="268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32"/>
      <c r="X305" s="187"/>
      <c r="Y305" s="135"/>
      <c r="Z305" s="138"/>
      <c r="AA305" s="103"/>
    </row>
    <row r="306" spans="1:27" s="6" customFormat="1" x14ac:dyDescent="0.2">
      <c r="A306" s="31"/>
      <c r="B306" s="231"/>
      <c r="D306" s="31"/>
      <c r="E306" s="200"/>
      <c r="F306" s="31"/>
      <c r="H306" s="200"/>
      <c r="I306" s="67"/>
      <c r="J306" s="268"/>
      <c r="K306" s="268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32"/>
      <c r="X306" s="187"/>
      <c r="Y306" s="135"/>
      <c r="Z306" s="138"/>
      <c r="AA306" s="103"/>
    </row>
    <row r="307" spans="1:27" s="6" customFormat="1" x14ac:dyDescent="0.2">
      <c r="A307" s="31"/>
      <c r="B307" s="231"/>
      <c r="D307" s="31"/>
      <c r="E307" s="200"/>
      <c r="F307" s="31"/>
      <c r="H307" s="200"/>
      <c r="I307" s="67"/>
      <c r="J307" s="268"/>
      <c r="K307" s="268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32"/>
      <c r="X307" s="187"/>
      <c r="Y307" s="135"/>
      <c r="Z307" s="138"/>
      <c r="AA307" s="103"/>
    </row>
    <row r="308" spans="1:27" s="6" customFormat="1" x14ac:dyDescent="0.2">
      <c r="A308" s="31"/>
      <c r="B308" s="231"/>
      <c r="D308" s="31"/>
      <c r="E308" s="200"/>
      <c r="F308" s="31"/>
      <c r="H308" s="200"/>
      <c r="I308" s="67"/>
      <c r="J308" s="268"/>
      <c r="K308" s="268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32"/>
      <c r="X308" s="187"/>
      <c r="Y308" s="135"/>
      <c r="Z308" s="138"/>
      <c r="AA308" s="103"/>
    </row>
    <row r="309" spans="1:27" s="6" customFormat="1" x14ac:dyDescent="0.2">
      <c r="A309" s="31"/>
      <c r="B309" s="231"/>
      <c r="D309" s="31"/>
      <c r="E309" s="200"/>
      <c r="F309" s="31"/>
      <c r="H309" s="200"/>
      <c r="I309" s="67"/>
      <c r="J309" s="268"/>
      <c r="K309" s="268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32"/>
      <c r="X309" s="187"/>
      <c r="Y309" s="135"/>
      <c r="Z309" s="138"/>
      <c r="AA309" s="103"/>
    </row>
    <row r="310" spans="1:27" s="6" customFormat="1" x14ac:dyDescent="0.2">
      <c r="A310" s="31"/>
      <c r="B310" s="231"/>
      <c r="D310" s="31"/>
      <c r="E310" s="200"/>
      <c r="F310" s="31"/>
      <c r="H310" s="200"/>
      <c r="I310" s="67"/>
      <c r="J310" s="268"/>
      <c r="K310" s="268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32"/>
      <c r="X310" s="187"/>
      <c r="Y310" s="135"/>
      <c r="Z310" s="138"/>
      <c r="AA310" s="103"/>
    </row>
    <row r="311" spans="1:27" s="6" customFormat="1" x14ac:dyDescent="0.2">
      <c r="A311" s="31"/>
      <c r="B311" s="231"/>
      <c r="D311" s="31"/>
      <c r="E311" s="200"/>
      <c r="F311" s="31"/>
      <c r="H311" s="200"/>
      <c r="I311" s="67"/>
      <c r="J311" s="268"/>
      <c r="K311" s="268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32"/>
      <c r="X311" s="187"/>
      <c r="Y311" s="135"/>
      <c r="Z311" s="138"/>
      <c r="AA311" s="103"/>
    </row>
    <row r="312" spans="1:27" s="6" customFormat="1" x14ac:dyDescent="0.2">
      <c r="A312" s="31"/>
      <c r="B312" s="231"/>
      <c r="D312" s="31"/>
      <c r="E312" s="200"/>
      <c r="F312" s="31"/>
      <c r="H312" s="200"/>
      <c r="I312" s="67"/>
      <c r="J312" s="268"/>
      <c r="K312" s="268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32"/>
      <c r="X312" s="187"/>
      <c r="Y312" s="135"/>
      <c r="Z312" s="138"/>
      <c r="AA312" s="103"/>
    </row>
    <row r="313" spans="1:27" s="6" customFormat="1" x14ac:dyDescent="0.2">
      <c r="A313" s="31"/>
      <c r="B313" s="231"/>
      <c r="D313" s="31"/>
      <c r="E313" s="200"/>
      <c r="F313" s="31"/>
      <c r="H313" s="200"/>
      <c r="I313" s="67"/>
      <c r="J313" s="268"/>
      <c r="K313" s="268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32"/>
      <c r="X313" s="187"/>
      <c r="Y313" s="135"/>
      <c r="Z313" s="138"/>
      <c r="AA313" s="103"/>
    </row>
    <row r="314" spans="1:27" s="6" customFormat="1" x14ac:dyDescent="0.2">
      <c r="A314" s="31"/>
      <c r="B314" s="231"/>
      <c r="D314" s="31"/>
      <c r="E314" s="200"/>
      <c r="F314" s="31"/>
      <c r="H314" s="200"/>
      <c r="I314" s="67"/>
      <c r="J314" s="268"/>
      <c r="K314" s="268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32"/>
      <c r="X314" s="187"/>
      <c r="Y314" s="135"/>
      <c r="Z314" s="138"/>
      <c r="AA314" s="103"/>
    </row>
    <row r="315" spans="1:27" s="6" customFormat="1" x14ac:dyDescent="0.2">
      <c r="A315" s="31"/>
      <c r="B315" s="231"/>
      <c r="D315" s="31"/>
      <c r="E315" s="200"/>
      <c r="F315" s="31"/>
      <c r="H315" s="200"/>
      <c r="I315" s="67"/>
      <c r="J315" s="268"/>
      <c r="K315" s="268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32"/>
      <c r="X315" s="187"/>
      <c r="Y315" s="135"/>
      <c r="Z315" s="138"/>
      <c r="AA315" s="103"/>
    </row>
    <row r="316" spans="1:27" s="6" customFormat="1" x14ac:dyDescent="0.2">
      <c r="A316" s="31"/>
      <c r="B316" s="231"/>
      <c r="D316" s="31"/>
      <c r="E316" s="200"/>
      <c r="F316" s="31"/>
      <c r="H316" s="200"/>
      <c r="I316" s="67"/>
      <c r="J316" s="268"/>
      <c r="K316" s="268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32"/>
      <c r="X316" s="187"/>
      <c r="Y316" s="135"/>
      <c r="Z316" s="138"/>
      <c r="AA316" s="103"/>
    </row>
    <row r="317" spans="1:27" s="6" customFormat="1" x14ac:dyDescent="0.2">
      <c r="A317" s="31"/>
      <c r="B317" s="231"/>
      <c r="D317" s="31"/>
      <c r="E317" s="200"/>
      <c r="F317" s="31"/>
      <c r="H317" s="200"/>
      <c r="I317" s="67"/>
      <c r="J317" s="268"/>
      <c r="K317" s="268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32"/>
      <c r="X317" s="187"/>
      <c r="Y317" s="135"/>
      <c r="Z317" s="138"/>
      <c r="AA317" s="103"/>
    </row>
    <row r="318" spans="1:27" s="6" customFormat="1" x14ac:dyDescent="0.2">
      <c r="A318" s="31"/>
      <c r="B318" s="231"/>
      <c r="D318" s="31"/>
      <c r="E318" s="200"/>
      <c r="F318" s="31"/>
      <c r="H318" s="200"/>
      <c r="I318" s="67"/>
      <c r="J318" s="268"/>
      <c r="K318" s="268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32"/>
      <c r="X318" s="187"/>
      <c r="Y318" s="135"/>
      <c r="Z318" s="138"/>
      <c r="AA318" s="103"/>
    </row>
    <row r="319" spans="1:27" s="6" customFormat="1" x14ac:dyDescent="0.2">
      <c r="A319" s="31"/>
      <c r="B319" s="231"/>
      <c r="D319" s="31"/>
      <c r="E319" s="200"/>
      <c r="F319" s="31"/>
      <c r="H319" s="200"/>
      <c r="I319" s="67"/>
      <c r="J319" s="268"/>
      <c r="K319" s="268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32"/>
      <c r="X319" s="187"/>
      <c r="Y319" s="135"/>
      <c r="Z319" s="138"/>
      <c r="AA319" s="103"/>
    </row>
    <row r="320" spans="1:27" s="6" customFormat="1" x14ac:dyDescent="0.2">
      <c r="A320" s="31"/>
      <c r="B320" s="231"/>
      <c r="D320" s="31"/>
      <c r="E320" s="200"/>
      <c r="F320" s="31"/>
      <c r="H320" s="200"/>
      <c r="I320" s="67"/>
      <c r="J320" s="268"/>
      <c r="K320" s="268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32"/>
      <c r="X320" s="187"/>
      <c r="Y320" s="135"/>
      <c r="Z320" s="138"/>
      <c r="AA320" s="103"/>
    </row>
    <row r="321" spans="1:27" s="6" customFormat="1" x14ac:dyDescent="0.2">
      <c r="A321" s="31"/>
      <c r="B321" s="231"/>
      <c r="D321" s="31"/>
      <c r="E321" s="200"/>
      <c r="F321" s="31"/>
      <c r="H321" s="200"/>
      <c r="I321" s="67"/>
      <c r="J321" s="268"/>
      <c r="K321" s="268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32"/>
      <c r="X321" s="187"/>
      <c r="Y321" s="135"/>
      <c r="Z321" s="138"/>
      <c r="AA321" s="103"/>
    </row>
    <row r="322" spans="1:27" s="6" customFormat="1" x14ac:dyDescent="0.2">
      <c r="A322" s="31"/>
      <c r="B322" s="231"/>
      <c r="D322" s="31"/>
      <c r="E322" s="200"/>
      <c r="F322" s="31"/>
      <c r="H322" s="200"/>
      <c r="I322" s="67"/>
      <c r="J322" s="268"/>
      <c r="K322" s="268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32"/>
      <c r="X322" s="187"/>
      <c r="Y322" s="135"/>
      <c r="Z322" s="138"/>
      <c r="AA322" s="103"/>
    </row>
    <row r="323" spans="1:27" s="6" customFormat="1" x14ac:dyDescent="0.2">
      <c r="A323" s="31"/>
      <c r="B323" s="231"/>
      <c r="D323" s="31"/>
      <c r="E323" s="200"/>
      <c r="F323" s="31"/>
      <c r="H323" s="200"/>
      <c r="I323" s="67"/>
      <c r="J323" s="268"/>
      <c r="K323" s="268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32"/>
      <c r="X323" s="187"/>
      <c r="Y323" s="135"/>
      <c r="Z323" s="138"/>
      <c r="AA323" s="103"/>
    </row>
    <row r="324" spans="1:27" s="6" customFormat="1" x14ac:dyDescent="0.2">
      <c r="A324" s="31"/>
      <c r="B324" s="231"/>
      <c r="D324" s="31"/>
      <c r="E324" s="200"/>
      <c r="F324" s="31"/>
      <c r="H324" s="200"/>
      <c r="I324" s="67"/>
      <c r="J324" s="268"/>
      <c r="K324" s="268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32"/>
      <c r="X324" s="187"/>
      <c r="Y324" s="135"/>
      <c r="Z324" s="138"/>
      <c r="AA324" s="103"/>
    </row>
    <row r="325" spans="1:27" s="6" customFormat="1" x14ac:dyDescent="0.2">
      <c r="A325" s="31"/>
      <c r="B325" s="231"/>
      <c r="D325" s="31"/>
      <c r="E325" s="200"/>
      <c r="F325" s="31"/>
      <c r="H325" s="200"/>
      <c r="I325" s="67"/>
      <c r="J325" s="268"/>
      <c r="K325" s="268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32"/>
      <c r="X325" s="187"/>
      <c r="Y325" s="135"/>
      <c r="Z325" s="138"/>
      <c r="AA325" s="103"/>
    </row>
    <row r="326" spans="1:27" s="6" customFormat="1" x14ac:dyDescent="0.2">
      <c r="A326" s="31"/>
      <c r="B326" s="231"/>
      <c r="D326" s="31"/>
      <c r="E326" s="200"/>
      <c r="F326" s="31"/>
      <c r="H326" s="200"/>
      <c r="I326" s="67"/>
      <c r="J326" s="268"/>
      <c r="K326" s="268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32"/>
      <c r="X326" s="187"/>
      <c r="Y326" s="135"/>
      <c r="Z326" s="138"/>
      <c r="AA326" s="103"/>
    </row>
    <row r="327" spans="1:27" s="6" customFormat="1" x14ac:dyDescent="0.2">
      <c r="A327" s="31"/>
      <c r="B327" s="231"/>
      <c r="D327" s="31"/>
      <c r="E327" s="200"/>
      <c r="F327" s="31"/>
      <c r="H327" s="200"/>
      <c r="I327" s="67"/>
      <c r="J327" s="268"/>
      <c r="K327" s="268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32"/>
      <c r="X327" s="187"/>
      <c r="Y327" s="135"/>
      <c r="Z327" s="138"/>
      <c r="AA327" s="103"/>
    </row>
    <row r="328" spans="1:27" s="6" customFormat="1" x14ac:dyDescent="0.2">
      <c r="A328" s="31"/>
      <c r="B328" s="231"/>
      <c r="D328" s="31"/>
      <c r="E328" s="200"/>
      <c r="F328" s="31"/>
      <c r="H328" s="200"/>
      <c r="I328" s="67"/>
      <c r="J328" s="268"/>
      <c r="K328" s="268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32"/>
      <c r="X328" s="187"/>
      <c r="Y328" s="135"/>
      <c r="Z328" s="138"/>
      <c r="AA328" s="103"/>
    </row>
    <row r="329" spans="1:27" s="6" customFormat="1" x14ac:dyDescent="0.2">
      <c r="A329" s="31"/>
      <c r="B329" s="231"/>
      <c r="D329" s="31"/>
      <c r="E329" s="200"/>
      <c r="F329" s="31"/>
      <c r="H329" s="200"/>
      <c r="I329" s="67"/>
      <c r="J329" s="268"/>
      <c r="K329" s="268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32"/>
      <c r="X329" s="187"/>
      <c r="Y329" s="135"/>
      <c r="Z329" s="138"/>
      <c r="AA329" s="103"/>
    </row>
    <row r="330" spans="1:27" s="6" customFormat="1" x14ac:dyDescent="0.2">
      <c r="A330" s="31"/>
      <c r="B330" s="231"/>
      <c r="D330" s="31"/>
      <c r="E330" s="200"/>
      <c r="F330" s="31"/>
      <c r="H330" s="200"/>
      <c r="I330" s="67"/>
      <c r="J330" s="268"/>
      <c r="K330" s="268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32"/>
      <c r="X330" s="187"/>
      <c r="Y330" s="135"/>
      <c r="Z330" s="138"/>
      <c r="AA330" s="103"/>
    </row>
    <row r="331" spans="1:27" s="6" customFormat="1" x14ac:dyDescent="0.2">
      <c r="A331" s="31"/>
      <c r="B331" s="231"/>
      <c r="D331" s="31"/>
      <c r="E331" s="200"/>
      <c r="F331" s="31"/>
      <c r="H331" s="200"/>
      <c r="I331" s="67"/>
      <c r="J331" s="268"/>
      <c r="K331" s="268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32"/>
      <c r="X331" s="187"/>
      <c r="Y331" s="135"/>
      <c r="Z331" s="138"/>
      <c r="AA331" s="103"/>
    </row>
    <row r="332" spans="1:27" s="6" customFormat="1" x14ac:dyDescent="0.2">
      <c r="A332" s="31"/>
      <c r="B332" s="231"/>
      <c r="D332" s="31"/>
      <c r="E332" s="200"/>
      <c r="F332" s="31"/>
      <c r="H332" s="200"/>
      <c r="I332" s="67"/>
      <c r="J332" s="268"/>
      <c r="K332" s="268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32"/>
      <c r="X332" s="187"/>
      <c r="Y332" s="135"/>
      <c r="Z332" s="138"/>
      <c r="AA332" s="103"/>
    </row>
    <row r="333" spans="1:27" s="6" customFormat="1" x14ac:dyDescent="0.2">
      <c r="A333" s="31"/>
      <c r="B333" s="231"/>
      <c r="D333" s="31"/>
      <c r="E333" s="200"/>
      <c r="F333" s="31"/>
      <c r="H333" s="200"/>
      <c r="I333" s="67"/>
      <c r="J333" s="268"/>
      <c r="K333" s="268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32"/>
      <c r="X333" s="187"/>
      <c r="Y333" s="135"/>
      <c r="Z333" s="138"/>
      <c r="AA333" s="103"/>
    </row>
    <row r="334" spans="1:27" s="6" customFormat="1" x14ac:dyDescent="0.2">
      <c r="A334" s="31"/>
      <c r="B334" s="231"/>
      <c r="D334" s="31"/>
      <c r="E334" s="200"/>
      <c r="F334" s="31"/>
      <c r="H334" s="200"/>
      <c r="I334" s="67"/>
      <c r="J334" s="268"/>
      <c r="K334" s="268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32"/>
      <c r="X334" s="187"/>
      <c r="Y334" s="135"/>
      <c r="Z334" s="138"/>
      <c r="AA334" s="103"/>
    </row>
    <row r="335" spans="1:27" s="6" customFormat="1" x14ac:dyDescent="0.2">
      <c r="A335" s="31"/>
      <c r="B335" s="231"/>
      <c r="D335" s="31"/>
      <c r="E335" s="200"/>
      <c r="F335" s="31"/>
      <c r="H335" s="200"/>
      <c r="I335" s="67"/>
      <c r="J335" s="268"/>
      <c r="K335" s="268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32"/>
      <c r="X335" s="187"/>
      <c r="Y335" s="135"/>
      <c r="Z335" s="138"/>
      <c r="AA335" s="103"/>
    </row>
    <row r="336" spans="1:27" s="6" customFormat="1" x14ac:dyDescent="0.2">
      <c r="A336" s="31"/>
      <c r="B336" s="231"/>
      <c r="D336" s="31"/>
      <c r="E336" s="200"/>
      <c r="F336" s="31"/>
      <c r="H336" s="200"/>
      <c r="I336" s="67"/>
      <c r="J336" s="268"/>
      <c r="K336" s="268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32"/>
      <c r="X336" s="187"/>
      <c r="Y336" s="135"/>
      <c r="Z336" s="138"/>
      <c r="AA336" s="103"/>
    </row>
    <row r="337" spans="1:27" s="6" customFormat="1" x14ac:dyDescent="0.2">
      <c r="A337" s="31"/>
      <c r="B337" s="231"/>
      <c r="D337" s="31"/>
      <c r="E337" s="200"/>
      <c r="F337" s="31"/>
      <c r="H337" s="200"/>
      <c r="I337" s="67"/>
      <c r="J337" s="268"/>
      <c r="K337" s="268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32"/>
      <c r="X337" s="187"/>
      <c r="Y337" s="135"/>
      <c r="Z337" s="138"/>
      <c r="AA337" s="103"/>
    </row>
    <row r="338" spans="1:27" s="6" customFormat="1" x14ac:dyDescent="0.2">
      <c r="A338" s="31"/>
      <c r="B338" s="231"/>
      <c r="D338" s="31"/>
      <c r="E338" s="200"/>
      <c r="F338" s="31"/>
      <c r="H338" s="200"/>
      <c r="I338" s="67"/>
      <c r="J338" s="268"/>
      <c r="K338" s="268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32"/>
      <c r="X338" s="187"/>
      <c r="Y338" s="135"/>
      <c r="Z338" s="138"/>
      <c r="AA338" s="103"/>
    </row>
    <row r="339" spans="1:27" s="6" customFormat="1" x14ac:dyDescent="0.2">
      <c r="A339" s="31"/>
      <c r="B339" s="231"/>
      <c r="D339" s="31"/>
      <c r="E339" s="200"/>
      <c r="F339" s="31"/>
      <c r="H339" s="200"/>
      <c r="I339" s="67"/>
      <c r="J339" s="268"/>
      <c r="K339" s="268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32"/>
      <c r="X339" s="187"/>
      <c r="Y339" s="135"/>
      <c r="Z339" s="138"/>
      <c r="AA339" s="103"/>
    </row>
    <row r="340" spans="1:27" s="6" customFormat="1" x14ac:dyDescent="0.2">
      <c r="A340" s="31"/>
      <c r="B340" s="231"/>
      <c r="D340" s="31"/>
      <c r="E340" s="200"/>
      <c r="F340" s="31"/>
      <c r="H340" s="200"/>
      <c r="I340" s="67"/>
      <c r="J340" s="268"/>
      <c r="K340" s="268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32"/>
      <c r="X340" s="187"/>
      <c r="Y340" s="135"/>
      <c r="Z340" s="138"/>
      <c r="AA340" s="103"/>
    </row>
    <row r="341" spans="1:27" s="6" customFormat="1" x14ac:dyDescent="0.2">
      <c r="A341" s="31"/>
      <c r="B341" s="231"/>
      <c r="D341" s="31"/>
      <c r="E341" s="200"/>
      <c r="F341" s="31"/>
      <c r="H341" s="200"/>
      <c r="I341" s="67"/>
      <c r="J341" s="268"/>
      <c r="K341" s="268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32"/>
      <c r="X341" s="187"/>
      <c r="Y341" s="135"/>
      <c r="Z341" s="138"/>
      <c r="AA341" s="103"/>
    </row>
    <row r="342" spans="1:27" s="6" customFormat="1" x14ac:dyDescent="0.2">
      <c r="A342" s="31"/>
      <c r="B342" s="231"/>
      <c r="D342" s="31"/>
      <c r="E342" s="200"/>
      <c r="F342" s="31"/>
      <c r="H342" s="200"/>
      <c r="I342" s="67"/>
      <c r="J342" s="268"/>
      <c r="K342" s="268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32"/>
      <c r="X342" s="187"/>
      <c r="Y342" s="135"/>
      <c r="Z342" s="138"/>
      <c r="AA342" s="103"/>
    </row>
    <row r="343" spans="1:27" s="6" customFormat="1" x14ac:dyDescent="0.2">
      <c r="A343" s="31"/>
      <c r="B343" s="231"/>
      <c r="D343" s="31"/>
      <c r="E343" s="200"/>
      <c r="F343" s="31"/>
      <c r="H343" s="200"/>
      <c r="I343" s="67"/>
      <c r="J343" s="268"/>
      <c r="K343" s="268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32"/>
      <c r="X343" s="187"/>
      <c r="Y343" s="135"/>
      <c r="Z343" s="138"/>
      <c r="AA343" s="103"/>
    </row>
    <row r="344" spans="1:27" s="6" customFormat="1" x14ac:dyDescent="0.2">
      <c r="A344" s="31"/>
      <c r="B344" s="231"/>
      <c r="D344" s="31"/>
      <c r="E344" s="200"/>
      <c r="F344" s="31"/>
      <c r="H344" s="200"/>
      <c r="I344" s="67"/>
      <c r="J344" s="268"/>
      <c r="K344" s="268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32"/>
      <c r="X344" s="187"/>
      <c r="Y344" s="135"/>
      <c r="Z344" s="138"/>
      <c r="AA344" s="103"/>
    </row>
    <row r="345" spans="1:27" s="6" customFormat="1" x14ac:dyDescent="0.2">
      <c r="A345" s="31"/>
      <c r="B345" s="231"/>
      <c r="D345" s="31"/>
      <c r="E345" s="200"/>
      <c r="F345" s="31"/>
      <c r="H345" s="200"/>
      <c r="I345" s="67"/>
      <c r="J345" s="268"/>
      <c r="K345" s="268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32"/>
      <c r="X345" s="187"/>
      <c r="Y345" s="135"/>
      <c r="Z345" s="138"/>
      <c r="AA345" s="103"/>
    </row>
    <row r="346" spans="1:27" s="6" customFormat="1" x14ac:dyDescent="0.2">
      <c r="A346" s="31"/>
      <c r="B346" s="231"/>
      <c r="D346" s="31"/>
      <c r="E346" s="200"/>
      <c r="F346" s="31"/>
      <c r="H346" s="200"/>
      <c r="I346" s="67"/>
      <c r="J346" s="268"/>
      <c r="K346" s="268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32"/>
      <c r="X346" s="187"/>
      <c r="Y346" s="135"/>
      <c r="Z346" s="138"/>
      <c r="AA346" s="103"/>
    </row>
    <row r="347" spans="1:27" s="6" customFormat="1" x14ac:dyDescent="0.2">
      <c r="A347" s="31"/>
      <c r="B347" s="231"/>
      <c r="D347" s="31"/>
      <c r="E347" s="200"/>
      <c r="F347" s="31"/>
      <c r="H347" s="200"/>
      <c r="I347" s="67"/>
      <c r="J347" s="268"/>
      <c r="K347" s="268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32"/>
      <c r="X347" s="187"/>
      <c r="Y347" s="135"/>
      <c r="Z347" s="138"/>
      <c r="AA347" s="103"/>
    </row>
    <row r="348" spans="1:27" s="6" customFormat="1" x14ac:dyDescent="0.2">
      <c r="A348" s="31"/>
      <c r="B348" s="231"/>
      <c r="D348" s="31"/>
      <c r="E348" s="200"/>
      <c r="F348" s="31"/>
      <c r="H348" s="200"/>
      <c r="I348" s="67"/>
      <c r="J348" s="268"/>
      <c r="K348" s="268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32"/>
      <c r="X348" s="187"/>
      <c r="Y348" s="135"/>
      <c r="Z348" s="138"/>
      <c r="AA348" s="103"/>
    </row>
    <row r="349" spans="1:27" s="6" customFormat="1" x14ac:dyDescent="0.2">
      <c r="A349" s="31"/>
      <c r="B349" s="231"/>
      <c r="D349" s="31"/>
      <c r="E349" s="200"/>
      <c r="F349" s="31"/>
      <c r="H349" s="200"/>
      <c r="I349" s="67"/>
      <c r="J349" s="268"/>
      <c r="K349" s="268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32"/>
      <c r="X349" s="187"/>
      <c r="Y349" s="135"/>
      <c r="Z349" s="138"/>
      <c r="AA349" s="103"/>
    </row>
    <row r="350" spans="1:27" s="6" customFormat="1" x14ac:dyDescent="0.2">
      <c r="A350" s="31"/>
      <c r="B350" s="231"/>
      <c r="D350" s="31"/>
      <c r="E350" s="200"/>
      <c r="F350" s="31"/>
      <c r="H350" s="200"/>
      <c r="I350" s="67"/>
      <c r="J350" s="268"/>
      <c r="K350" s="268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32"/>
      <c r="X350" s="187"/>
      <c r="Y350" s="135"/>
      <c r="Z350" s="138"/>
      <c r="AA350" s="103"/>
    </row>
    <row r="351" spans="1:27" s="6" customFormat="1" x14ac:dyDescent="0.2">
      <c r="A351" s="31"/>
      <c r="B351" s="231"/>
      <c r="D351" s="31"/>
      <c r="E351" s="200"/>
      <c r="F351" s="31"/>
      <c r="H351" s="200"/>
      <c r="I351" s="67"/>
      <c r="J351" s="268"/>
      <c r="K351" s="268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32"/>
      <c r="X351" s="187"/>
      <c r="Y351" s="135"/>
      <c r="Z351" s="138"/>
      <c r="AA351" s="103"/>
    </row>
    <row r="352" spans="1:27" s="6" customFormat="1" x14ac:dyDescent="0.2">
      <c r="A352" s="31"/>
      <c r="B352" s="231"/>
      <c r="D352" s="31"/>
      <c r="E352" s="200"/>
      <c r="F352" s="31"/>
      <c r="H352" s="200"/>
      <c r="I352" s="67"/>
      <c r="J352" s="268"/>
      <c r="K352" s="268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32"/>
      <c r="X352" s="187"/>
      <c r="Y352" s="135"/>
      <c r="Z352" s="138"/>
      <c r="AA352" s="103"/>
    </row>
    <row r="353" spans="1:27" s="6" customFormat="1" x14ac:dyDescent="0.2">
      <c r="A353" s="31"/>
      <c r="B353" s="231"/>
      <c r="D353" s="31"/>
      <c r="E353" s="200"/>
      <c r="F353" s="31"/>
      <c r="H353" s="200"/>
      <c r="I353" s="67"/>
      <c r="J353" s="268"/>
      <c r="K353" s="268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32"/>
      <c r="X353" s="187"/>
      <c r="Y353" s="135"/>
      <c r="Z353" s="138"/>
      <c r="AA353" s="103"/>
    </row>
    <row r="354" spans="1:27" s="6" customFormat="1" x14ac:dyDescent="0.2">
      <c r="A354" s="31"/>
      <c r="B354" s="231"/>
      <c r="D354" s="31"/>
      <c r="E354" s="200"/>
      <c r="F354" s="31"/>
      <c r="H354" s="200"/>
      <c r="I354" s="67"/>
      <c r="J354" s="268"/>
      <c r="K354" s="268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32"/>
      <c r="X354" s="187"/>
      <c r="Y354" s="135"/>
      <c r="Z354" s="138"/>
      <c r="AA354" s="103"/>
    </row>
    <row r="355" spans="1:27" s="6" customFormat="1" x14ac:dyDescent="0.2">
      <c r="A355" s="31"/>
      <c r="B355" s="231"/>
      <c r="D355" s="31"/>
      <c r="E355" s="200"/>
      <c r="F355" s="31"/>
      <c r="H355" s="200"/>
      <c r="I355" s="67"/>
      <c r="J355" s="268"/>
      <c r="K355" s="268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32"/>
      <c r="X355" s="187"/>
      <c r="Y355" s="135"/>
      <c r="Z355" s="138"/>
      <c r="AA355" s="103"/>
    </row>
    <row r="356" spans="1:27" s="6" customFormat="1" x14ac:dyDescent="0.2">
      <c r="A356" s="31"/>
      <c r="B356" s="231"/>
      <c r="D356" s="31"/>
      <c r="E356" s="200"/>
      <c r="F356" s="31"/>
      <c r="H356" s="200"/>
      <c r="I356" s="67"/>
      <c r="J356" s="268"/>
      <c r="K356" s="268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32"/>
      <c r="X356" s="187"/>
      <c r="Y356" s="135"/>
      <c r="Z356" s="138"/>
      <c r="AA356" s="103"/>
    </row>
    <row r="357" spans="1:27" s="6" customFormat="1" x14ac:dyDescent="0.2">
      <c r="A357" s="31"/>
      <c r="B357" s="231"/>
      <c r="D357" s="31"/>
      <c r="E357" s="200"/>
      <c r="F357" s="31"/>
      <c r="H357" s="200"/>
      <c r="I357" s="67"/>
      <c r="J357" s="268"/>
      <c r="K357" s="268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32"/>
      <c r="X357" s="187"/>
      <c r="Y357" s="135"/>
      <c r="Z357" s="138"/>
      <c r="AA357" s="103"/>
    </row>
    <row r="358" spans="1:27" s="6" customFormat="1" x14ac:dyDescent="0.2">
      <c r="A358" s="31"/>
      <c r="B358" s="231"/>
      <c r="D358" s="31"/>
      <c r="E358" s="200"/>
      <c r="F358" s="31"/>
      <c r="H358" s="200"/>
      <c r="I358" s="67"/>
      <c r="J358" s="268"/>
      <c r="K358" s="268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32"/>
      <c r="X358" s="187"/>
      <c r="Y358" s="135"/>
      <c r="Z358" s="138"/>
      <c r="AA358" s="103"/>
    </row>
    <row r="359" spans="1:27" s="6" customFormat="1" x14ac:dyDescent="0.2">
      <c r="A359" s="31"/>
      <c r="B359" s="231"/>
      <c r="D359" s="31"/>
      <c r="E359" s="200"/>
      <c r="F359" s="31"/>
      <c r="H359" s="200"/>
      <c r="I359" s="67"/>
      <c r="J359" s="268"/>
      <c r="K359" s="268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32"/>
      <c r="X359" s="187"/>
      <c r="Y359" s="135"/>
      <c r="Z359" s="138"/>
      <c r="AA359" s="103"/>
    </row>
    <row r="360" spans="1:27" s="6" customFormat="1" x14ac:dyDescent="0.2">
      <c r="A360" s="31"/>
      <c r="B360" s="231"/>
      <c r="D360" s="31"/>
      <c r="E360" s="200"/>
      <c r="F360" s="31"/>
      <c r="H360" s="200"/>
      <c r="I360" s="67"/>
      <c r="J360" s="268"/>
      <c r="K360" s="268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32"/>
      <c r="X360" s="187"/>
      <c r="Y360" s="135"/>
      <c r="Z360" s="138"/>
      <c r="AA360" s="103"/>
    </row>
    <row r="361" spans="1:27" s="6" customFormat="1" x14ac:dyDescent="0.2">
      <c r="A361" s="31"/>
      <c r="B361" s="231"/>
      <c r="D361" s="31"/>
      <c r="E361" s="200"/>
      <c r="F361" s="31"/>
      <c r="H361" s="200"/>
      <c r="I361" s="67"/>
      <c r="J361" s="268"/>
      <c r="K361" s="268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32"/>
      <c r="X361" s="187"/>
      <c r="Y361" s="135"/>
      <c r="Z361" s="138"/>
      <c r="AA361" s="103"/>
    </row>
    <row r="362" spans="1:27" s="6" customFormat="1" x14ac:dyDescent="0.2">
      <c r="A362" s="31"/>
      <c r="B362" s="231"/>
      <c r="D362" s="31"/>
      <c r="E362" s="200"/>
      <c r="F362" s="31"/>
      <c r="H362" s="200"/>
      <c r="I362" s="67"/>
      <c r="J362" s="268"/>
      <c r="K362" s="268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32"/>
      <c r="X362" s="187"/>
      <c r="Y362" s="135"/>
      <c r="Z362" s="138"/>
      <c r="AA362" s="103"/>
    </row>
    <row r="363" spans="1:27" s="6" customFormat="1" x14ac:dyDescent="0.2">
      <c r="A363" s="31"/>
      <c r="B363" s="231"/>
      <c r="D363" s="31"/>
      <c r="E363" s="200"/>
      <c r="F363" s="31"/>
      <c r="H363" s="200"/>
      <c r="I363" s="67"/>
      <c r="J363" s="268"/>
      <c r="K363" s="268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32"/>
      <c r="X363" s="187"/>
      <c r="Y363" s="135"/>
      <c r="Z363" s="138"/>
      <c r="AA363" s="103"/>
    </row>
    <row r="364" spans="1:27" s="6" customFormat="1" x14ac:dyDescent="0.2">
      <c r="A364" s="31"/>
      <c r="B364" s="231"/>
      <c r="D364" s="31"/>
      <c r="E364" s="200"/>
      <c r="F364" s="31"/>
      <c r="H364" s="200"/>
      <c r="I364" s="67"/>
      <c r="J364" s="268"/>
      <c r="K364" s="268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32"/>
      <c r="X364" s="187"/>
      <c r="Y364" s="135"/>
      <c r="Z364" s="138"/>
      <c r="AA364" s="103"/>
    </row>
    <row r="365" spans="1:27" s="6" customFormat="1" x14ac:dyDescent="0.2">
      <c r="A365" s="31"/>
      <c r="B365" s="231"/>
      <c r="D365" s="31"/>
      <c r="E365" s="200"/>
      <c r="F365" s="31"/>
      <c r="H365" s="200"/>
      <c r="I365" s="67"/>
      <c r="J365" s="268"/>
      <c r="K365" s="268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32"/>
      <c r="X365" s="187"/>
      <c r="Y365" s="135"/>
      <c r="Z365" s="138"/>
      <c r="AA365" s="103"/>
    </row>
    <row r="366" spans="1:27" s="6" customFormat="1" x14ac:dyDescent="0.2">
      <c r="A366" s="31"/>
      <c r="B366" s="231"/>
      <c r="D366" s="31"/>
      <c r="E366" s="200"/>
      <c r="F366" s="31"/>
      <c r="H366" s="200"/>
      <c r="I366" s="67"/>
      <c r="J366" s="268"/>
      <c r="K366" s="268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32"/>
      <c r="X366" s="187"/>
      <c r="Y366" s="135"/>
      <c r="Z366" s="138"/>
      <c r="AA366" s="103"/>
    </row>
    <row r="367" spans="1:27" s="6" customFormat="1" x14ac:dyDescent="0.2">
      <c r="A367" s="31"/>
      <c r="B367" s="231"/>
      <c r="D367" s="31"/>
      <c r="E367" s="200"/>
      <c r="F367" s="31"/>
      <c r="H367" s="200"/>
      <c r="I367" s="67"/>
      <c r="J367" s="268"/>
      <c r="K367" s="268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32"/>
      <c r="X367" s="187"/>
      <c r="Y367" s="135"/>
      <c r="Z367" s="138"/>
      <c r="AA367" s="103"/>
    </row>
    <row r="368" spans="1:27" s="6" customFormat="1" x14ac:dyDescent="0.2">
      <c r="A368" s="31"/>
      <c r="B368" s="231"/>
      <c r="D368" s="31"/>
      <c r="E368" s="200"/>
      <c r="F368" s="31"/>
      <c r="H368" s="200"/>
      <c r="I368" s="67"/>
      <c r="J368" s="268"/>
      <c r="K368" s="268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32"/>
      <c r="X368" s="187"/>
      <c r="Y368" s="135"/>
      <c r="Z368" s="138"/>
      <c r="AA368" s="103"/>
    </row>
    <row r="369" spans="1:27" s="6" customFormat="1" x14ac:dyDescent="0.2">
      <c r="A369" s="31"/>
      <c r="B369" s="231"/>
      <c r="D369" s="31"/>
      <c r="E369" s="200"/>
      <c r="F369" s="31"/>
      <c r="H369" s="200"/>
      <c r="I369" s="67"/>
      <c r="J369" s="268"/>
      <c r="K369" s="268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32"/>
      <c r="X369" s="187"/>
      <c r="Y369" s="135"/>
      <c r="Z369" s="138"/>
      <c r="AA369" s="103"/>
    </row>
    <row r="370" spans="1:27" s="6" customFormat="1" x14ac:dyDescent="0.2">
      <c r="A370" s="31"/>
      <c r="B370" s="231"/>
      <c r="D370" s="31"/>
      <c r="E370" s="200"/>
      <c r="F370" s="31"/>
      <c r="H370" s="200"/>
      <c r="I370" s="67"/>
      <c r="J370" s="268"/>
      <c r="K370" s="268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32"/>
      <c r="X370" s="187"/>
      <c r="Y370" s="135"/>
      <c r="Z370" s="138"/>
      <c r="AA370" s="103"/>
    </row>
    <row r="371" spans="1:27" s="6" customFormat="1" x14ac:dyDescent="0.2">
      <c r="A371" s="31"/>
      <c r="B371" s="231"/>
      <c r="D371" s="31"/>
      <c r="E371" s="200"/>
      <c r="F371" s="31"/>
      <c r="H371" s="200"/>
      <c r="I371" s="67"/>
      <c r="J371" s="268"/>
      <c r="K371" s="268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32"/>
      <c r="X371" s="187"/>
      <c r="Y371" s="135"/>
      <c r="Z371" s="138"/>
      <c r="AA371" s="103"/>
    </row>
    <row r="372" spans="1:27" s="6" customFormat="1" x14ac:dyDescent="0.2">
      <c r="A372" s="31"/>
      <c r="B372" s="231"/>
      <c r="D372" s="31"/>
      <c r="E372" s="200"/>
      <c r="F372" s="31"/>
      <c r="H372" s="200"/>
      <c r="I372" s="67"/>
      <c r="J372" s="268"/>
      <c r="K372" s="268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32"/>
      <c r="X372" s="187"/>
      <c r="Y372" s="135"/>
      <c r="Z372" s="138"/>
      <c r="AA372" s="103"/>
    </row>
    <row r="373" spans="1:27" s="6" customFormat="1" x14ac:dyDescent="0.2">
      <c r="A373" s="31"/>
      <c r="B373" s="231"/>
      <c r="D373" s="31"/>
      <c r="E373" s="200"/>
      <c r="F373" s="31"/>
      <c r="H373" s="200"/>
      <c r="I373" s="67"/>
      <c r="J373" s="268"/>
      <c r="K373" s="268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32"/>
      <c r="X373" s="187"/>
      <c r="Y373" s="135"/>
      <c r="Z373" s="138"/>
      <c r="AA373" s="103"/>
    </row>
    <row r="374" spans="1:27" s="6" customFormat="1" x14ac:dyDescent="0.2">
      <c r="A374" s="31"/>
      <c r="B374" s="231"/>
      <c r="D374" s="31"/>
      <c r="E374" s="200"/>
      <c r="F374" s="31"/>
      <c r="H374" s="200"/>
      <c r="I374" s="67"/>
      <c r="J374" s="268"/>
      <c r="K374" s="268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32"/>
      <c r="X374" s="187"/>
      <c r="Y374" s="135"/>
      <c r="Z374" s="138"/>
      <c r="AA374" s="103"/>
    </row>
    <row r="375" spans="1:27" s="6" customFormat="1" x14ac:dyDescent="0.2">
      <c r="A375" s="31"/>
      <c r="B375" s="231"/>
      <c r="D375" s="31"/>
      <c r="E375" s="200"/>
      <c r="F375" s="31"/>
      <c r="H375" s="200"/>
      <c r="I375" s="67"/>
      <c r="J375" s="268"/>
      <c r="K375" s="268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32"/>
      <c r="X375" s="187"/>
      <c r="Y375" s="135"/>
      <c r="Z375" s="138"/>
      <c r="AA375" s="103"/>
    </row>
    <row r="376" spans="1:27" s="6" customFormat="1" x14ac:dyDescent="0.2">
      <c r="A376" s="31"/>
      <c r="B376" s="231"/>
      <c r="D376" s="31"/>
      <c r="E376" s="200"/>
      <c r="F376" s="31"/>
      <c r="H376" s="200"/>
      <c r="I376" s="67"/>
      <c r="J376" s="268"/>
      <c r="K376" s="268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32"/>
      <c r="X376" s="187"/>
      <c r="Y376" s="135"/>
      <c r="Z376" s="138"/>
      <c r="AA376" s="103"/>
    </row>
    <row r="377" spans="1:27" s="6" customFormat="1" x14ac:dyDescent="0.2">
      <c r="A377" s="31"/>
      <c r="B377" s="231"/>
      <c r="D377" s="31"/>
      <c r="E377" s="200"/>
      <c r="F377" s="31"/>
      <c r="H377" s="200"/>
      <c r="I377" s="67"/>
      <c r="J377" s="268"/>
      <c r="K377" s="268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32"/>
      <c r="X377" s="187"/>
      <c r="Y377" s="135"/>
      <c r="Z377" s="138"/>
      <c r="AA377" s="103"/>
    </row>
    <row r="378" spans="1:27" s="6" customFormat="1" x14ac:dyDescent="0.2">
      <c r="A378" s="31"/>
      <c r="B378" s="231"/>
      <c r="D378" s="31"/>
      <c r="E378" s="200"/>
      <c r="F378" s="31"/>
      <c r="H378" s="200"/>
      <c r="I378" s="67"/>
      <c r="J378" s="268"/>
      <c r="K378" s="268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32"/>
      <c r="X378" s="187"/>
      <c r="Y378" s="135"/>
      <c r="Z378" s="138"/>
      <c r="AA378" s="103"/>
    </row>
    <row r="379" spans="1:27" s="6" customFormat="1" x14ac:dyDescent="0.2">
      <c r="A379" s="31"/>
      <c r="B379" s="231"/>
      <c r="D379" s="31"/>
      <c r="E379" s="200"/>
      <c r="F379" s="31"/>
      <c r="H379" s="200"/>
      <c r="I379" s="67"/>
      <c r="J379" s="268"/>
      <c r="K379" s="268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32"/>
      <c r="X379" s="187"/>
      <c r="Y379" s="135"/>
      <c r="Z379" s="138"/>
      <c r="AA379" s="103"/>
    </row>
    <row r="380" spans="1:27" s="6" customFormat="1" x14ac:dyDescent="0.2">
      <c r="A380" s="31"/>
      <c r="B380" s="231"/>
      <c r="D380" s="31"/>
      <c r="E380" s="200"/>
      <c r="F380" s="31"/>
      <c r="H380" s="200"/>
      <c r="I380" s="67"/>
      <c r="J380" s="268"/>
      <c r="K380" s="268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32"/>
      <c r="X380" s="187"/>
      <c r="Y380" s="135"/>
      <c r="Z380" s="138"/>
      <c r="AA380" s="103"/>
    </row>
    <row r="381" spans="1:27" s="6" customFormat="1" x14ac:dyDescent="0.2">
      <c r="A381" s="31"/>
      <c r="B381" s="231"/>
      <c r="D381" s="31"/>
      <c r="E381" s="200"/>
      <c r="F381" s="31"/>
      <c r="H381" s="200"/>
      <c r="I381" s="67"/>
      <c r="J381" s="268"/>
      <c r="K381" s="268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32"/>
      <c r="X381" s="187"/>
      <c r="Y381" s="135"/>
      <c r="Z381" s="138"/>
      <c r="AA381" s="103"/>
    </row>
    <row r="382" spans="1:27" s="6" customFormat="1" x14ac:dyDescent="0.2">
      <c r="A382" s="31"/>
      <c r="B382" s="231"/>
      <c r="D382" s="31"/>
      <c r="E382" s="200"/>
      <c r="F382" s="31"/>
      <c r="H382" s="200"/>
      <c r="I382" s="67"/>
      <c r="J382" s="268"/>
      <c r="K382" s="268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32"/>
      <c r="X382" s="187"/>
      <c r="Y382" s="135"/>
      <c r="Z382" s="138"/>
      <c r="AA382" s="103"/>
    </row>
    <row r="383" spans="1:27" s="6" customFormat="1" x14ac:dyDescent="0.2">
      <c r="A383" s="31"/>
      <c r="B383" s="231"/>
      <c r="D383" s="31"/>
      <c r="E383" s="200"/>
      <c r="F383" s="31"/>
      <c r="H383" s="200"/>
      <c r="I383" s="67"/>
      <c r="J383" s="268"/>
      <c r="K383" s="268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32"/>
      <c r="X383" s="187"/>
      <c r="Y383" s="135"/>
      <c r="Z383" s="138"/>
      <c r="AA383" s="103"/>
    </row>
    <row r="384" spans="1:27" s="6" customFormat="1" x14ac:dyDescent="0.2">
      <c r="A384" s="31"/>
      <c r="B384" s="231"/>
      <c r="D384" s="31"/>
      <c r="E384" s="200"/>
      <c r="F384" s="31"/>
      <c r="H384" s="200"/>
      <c r="I384" s="67"/>
      <c r="J384" s="268"/>
      <c r="K384" s="268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32"/>
      <c r="X384" s="187"/>
      <c r="Y384" s="135"/>
      <c r="Z384" s="138"/>
      <c r="AA384" s="103"/>
    </row>
    <row r="385" spans="1:27" s="6" customFormat="1" x14ac:dyDescent="0.2">
      <c r="A385" s="31"/>
      <c r="B385" s="231"/>
      <c r="D385" s="31"/>
      <c r="E385" s="200"/>
      <c r="F385" s="31"/>
      <c r="H385" s="200"/>
      <c r="I385" s="67"/>
      <c r="J385" s="268"/>
      <c r="K385" s="268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32"/>
      <c r="X385" s="187"/>
      <c r="Y385" s="135"/>
      <c r="Z385" s="138"/>
      <c r="AA385" s="103"/>
    </row>
    <row r="386" spans="1:27" s="6" customFormat="1" x14ac:dyDescent="0.2">
      <c r="A386" s="31"/>
      <c r="B386" s="231"/>
      <c r="D386" s="31"/>
      <c r="E386" s="200"/>
      <c r="F386" s="31"/>
      <c r="H386" s="200"/>
      <c r="I386" s="67"/>
      <c r="J386" s="268"/>
      <c r="K386" s="268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32"/>
      <c r="X386" s="187"/>
      <c r="Y386" s="135"/>
      <c r="Z386" s="138"/>
      <c r="AA386" s="103"/>
    </row>
    <row r="387" spans="1:27" s="6" customFormat="1" x14ac:dyDescent="0.2">
      <c r="A387" s="31"/>
      <c r="B387" s="231"/>
      <c r="D387" s="31"/>
      <c r="E387" s="200"/>
      <c r="F387" s="31"/>
      <c r="H387" s="200"/>
      <c r="I387" s="67"/>
      <c r="J387" s="268"/>
      <c r="K387" s="268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32"/>
      <c r="X387" s="187"/>
      <c r="Y387" s="135"/>
      <c r="Z387" s="138"/>
      <c r="AA387" s="103"/>
    </row>
    <row r="388" spans="1:27" s="6" customFormat="1" x14ac:dyDescent="0.2">
      <c r="A388" s="31"/>
      <c r="B388" s="231"/>
      <c r="D388" s="31"/>
      <c r="E388" s="200"/>
      <c r="F388" s="31"/>
      <c r="H388" s="200"/>
      <c r="I388" s="67"/>
      <c r="J388" s="268"/>
      <c r="K388" s="268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32"/>
      <c r="X388" s="187"/>
      <c r="Y388" s="135"/>
      <c r="Z388" s="138"/>
      <c r="AA388" s="103"/>
    </row>
    <row r="389" spans="1:27" s="6" customFormat="1" x14ac:dyDescent="0.2">
      <c r="A389" s="31"/>
      <c r="B389" s="231"/>
      <c r="D389" s="31"/>
      <c r="E389" s="200"/>
      <c r="F389" s="31"/>
      <c r="H389" s="200"/>
      <c r="I389" s="67"/>
      <c r="J389" s="268"/>
      <c r="K389" s="268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32"/>
      <c r="X389" s="187"/>
      <c r="Y389" s="135"/>
      <c r="Z389" s="138"/>
      <c r="AA389" s="103"/>
    </row>
    <row r="390" spans="1:27" s="6" customFormat="1" x14ac:dyDescent="0.2">
      <c r="A390" s="31"/>
      <c r="B390" s="231"/>
      <c r="D390" s="31"/>
      <c r="E390" s="200"/>
      <c r="F390" s="31"/>
      <c r="H390" s="200"/>
      <c r="I390" s="67"/>
      <c r="J390" s="268"/>
      <c r="K390" s="268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32"/>
      <c r="X390" s="187"/>
      <c r="Y390" s="135"/>
      <c r="Z390" s="138"/>
      <c r="AA390" s="103"/>
    </row>
    <row r="391" spans="1:27" s="6" customFormat="1" x14ac:dyDescent="0.2">
      <c r="A391" s="31"/>
      <c r="B391" s="231"/>
      <c r="D391" s="31"/>
      <c r="E391" s="200"/>
      <c r="F391" s="31"/>
      <c r="H391" s="200"/>
      <c r="I391" s="67"/>
      <c r="J391" s="268"/>
      <c r="K391" s="268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32"/>
      <c r="X391" s="187"/>
      <c r="Y391" s="135"/>
      <c r="Z391" s="138"/>
      <c r="AA391" s="103"/>
    </row>
    <row r="392" spans="1:27" s="6" customFormat="1" x14ac:dyDescent="0.2">
      <c r="A392" s="31"/>
      <c r="B392" s="231"/>
      <c r="D392" s="31"/>
      <c r="E392" s="200"/>
      <c r="F392" s="31"/>
      <c r="H392" s="200"/>
      <c r="I392" s="67"/>
      <c r="J392" s="268"/>
      <c r="K392" s="268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32"/>
      <c r="X392" s="187"/>
      <c r="Y392" s="135"/>
      <c r="Z392" s="138"/>
      <c r="AA392" s="103"/>
    </row>
    <row r="393" spans="1:27" s="6" customFormat="1" x14ac:dyDescent="0.2">
      <c r="A393" s="31"/>
      <c r="B393" s="231"/>
      <c r="D393" s="31"/>
      <c r="E393" s="200"/>
      <c r="F393" s="31"/>
      <c r="H393" s="200"/>
      <c r="I393" s="67"/>
      <c r="J393" s="268"/>
      <c r="K393" s="268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32"/>
      <c r="X393" s="187"/>
      <c r="Y393" s="135"/>
      <c r="Z393" s="138"/>
      <c r="AA393" s="103"/>
    </row>
    <row r="394" spans="1:27" s="6" customFormat="1" x14ac:dyDescent="0.2">
      <c r="A394" s="31"/>
      <c r="B394" s="231"/>
      <c r="D394" s="31"/>
      <c r="E394" s="200"/>
      <c r="F394" s="31"/>
      <c r="H394" s="200"/>
      <c r="I394" s="67"/>
      <c r="J394" s="268"/>
      <c r="K394" s="268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32"/>
      <c r="X394" s="187"/>
      <c r="Y394" s="135"/>
      <c r="Z394" s="138"/>
      <c r="AA394" s="103"/>
    </row>
    <row r="395" spans="1:27" s="6" customFormat="1" x14ac:dyDescent="0.2">
      <c r="A395" s="31"/>
      <c r="B395" s="231"/>
      <c r="D395" s="31"/>
      <c r="E395" s="200"/>
      <c r="F395" s="31"/>
      <c r="H395" s="200"/>
      <c r="I395" s="67"/>
      <c r="J395" s="268"/>
      <c r="K395" s="268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32"/>
      <c r="X395" s="187"/>
      <c r="Y395" s="135"/>
      <c r="Z395" s="138"/>
      <c r="AA395" s="103"/>
    </row>
    <row r="396" spans="1:27" s="6" customFormat="1" x14ac:dyDescent="0.2">
      <c r="A396" s="31"/>
      <c r="B396" s="231"/>
      <c r="D396" s="31"/>
      <c r="E396" s="200"/>
      <c r="F396" s="31"/>
      <c r="H396" s="200"/>
      <c r="I396" s="67"/>
      <c r="J396" s="268"/>
      <c r="K396" s="268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32"/>
      <c r="X396" s="187"/>
      <c r="Y396" s="135"/>
      <c r="Z396" s="138"/>
      <c r="AA396" s="103"/>
    </row>
    <row r="397" spans="1:27" s="6" customFormat="1" x14ac:dyDescent="0.2">
      <c r="A397" s="31"/>
      <c r="B397" s="231"/>
      <c r="D397" s="31"/>
      <c r="E397" s="200"/>
      <c r="F397" s="31"/>
      <c r="H397" s="200"/>
      <c r="I397" s="67"/>
      <c r="J397" s="268"/>
      <c r="K397" s="268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32"/>
      <c r="X397" s="187"/>
      <c r="Y397" s="135"/>
      <c r="Z397" s="138"/>
      <c r="AA397" s="103"/>
    </row>
    <row r="398" spans="1:27" s="6" customFormat="1" x14ac:dyDescent="0.2">
      <c r="A398" s="31"/>
      <c r="B398" s="231"/>
      <c r="D398" s="31"/>
      <c r="E398" s="200"/>
      <c r="F398" s="31"/>
      <c r="H398" s="200"/>
      <c r="I398" s="67"/>
      <c r="J398" s="268"/>
      <c r="K398" s="268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32"/>
      <c r="X398" s="187"/>
      <c r="Y398" s="135"/>
      <c r="Z398" s="138"/>
      <c r="AA398" s="103"/>
    </row>
    <row r="399" spans="1:27" s="6" customFormat="1" x14ac:dyDescent="0.2">
      <c r="A399" s="31"/>
      <c r="B399" s="231"/>
      <c r="D399" s="31"/>
      <c r="E399" s="200"/>
      <c r="F399" s="31"/>
      <c r="H399" s="200"/>
      <c r="I399" s="67"/>
      <c r="J399" s="268"/>
      <c r="K399" s="268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32"/>
      <c r="X399" s="187"/>
      <c r="Y399" s="135"/>
      <c r="Z399" s="138"/>
      <c r="AA399" s="103"/>
    </row>
    <row r="400" spans="1:27" s="6" customFormat="1" x14ac:dyDescent="0.2">
      <c r="A400" s="31"/>
      <c r="B400" s="231"/>
      <c r="D400" s="31"/>
      <c r="E400" s="200"/>
      <c r="F400" s="31"/>
      <c r="H400" s="200"/>
      <c r="I400" s="67"/>
      <c r="J400" s="268"/>
      <c r="K400" s="268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32"/>
      <c r="X400" s="187"/>
      <c r="Y400" s="135"/>
      <c r="Z400" s="138"/>
      <c r="AA400" s="103"/>
    </row>
    <row r="401" spans="1:27" s="6" customFormat="1" x14ac:dyDescent="0.2">
      <c r="A401" s="31"/>
      <c r="B401" s="231"/>
      <c r="D401" s="31"/>
      <c r="E401" s="200"/>
      <c r="F401" s="31"/>
      <c r="H401" s="200"/>
      <c r="I401" s="67"/>
      <c r="J401" s="268"/>
      <c r="K401" s="268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32"/>
      <c r="X401" s="187"/>
      <c r="Y401" s="135"/>
      <c r="Z401" s="138"/>
      <c r="AA401" s="103"/>
    </row>
    <row r="402" spans="1:27" s="6" customFormat="1" x14ac:dyDescent="0.2">
      <c r="A402" s="31"/>
      <c r="B402" s="231"/>
      <c r="D402" s="31"/>
      <c r="E402" s="200"/>
      <c r="F402" s="31"/>
      <c r="H402" s="200"/>
      <c r="I402" s="67"/>
      <c r="J402" s="268"/>
      <c r="K402" s="268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32"/>
      <c r="X402" s="187"/>
      <c r="Y402" s="135"/>
      <c r="Z402" s="138"/>
      <c r="AA402" s="103"/>
    </row>
    <row r="403" spans="1:27" s="6" customFormat="1" x14ac:dyDescent="0.2">
      <c r="A403" s="31"/>
      <c r="B403" s="231"/>
      <c r="D403" s="31"/>
      <c r="E403" s="200"/>
      <c r="F403" s="31"/>
      <c r="H403" s="200"/>
      <c r="I403" s="67"/>
      <c r="J403" s="268"/>
      <c r="K403" s="268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32"/>
      <c r="X403" s="187"/>
      <c r="Y403" s="135"/>
      <c r="Z403" s="138"/>
      <c r="AA403" s="103"/>
    </row>
    <row r="404" spans="1:27" s="6" customFormat="1" x14ac:dyDescent="0.2">
      <c r="A404" s="31"/>
      <c r="B404" s="231"/>
      <c r="D404" s="31"/>
      <c r="E404" s="200"/>
      <c r="F404" s="31"/>
      <c r="H404" s="200"/>
      <c r="I404" s="67"/>
      <c r="J404" s="268"/>
      <c r="K404" s="268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32"/>
      <c r="X404" s="187"/>
      <c r="Y404" s="135"/>
      <c r="Z404" s="138"/>
      <c r="AA404" s="103"/>
    </row>
    <row r="405" spans="1:27" s="6" customFormat="1" x14ac:dyDescent="0.2">
      <c r="A405" s="31"/>
      <c r="B405" s="231"/>
      <c r="D405" s="31"/>
      <c r="E405" s="200"/>
      <c r="F405" s="31"/>
      <c r="H405" s="200"/>
      <c r="I405" s="67"/>
      <c r="J405" s="268"/>
      <c r="K405" s="268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32"/>
      <c r="X405" s="187"/>
      <c r="Y405" s="135"/>
      <c r="Z405" s="138"/>
      <c r="AA405" s="103"/>
    </row>
    <row r="406" spans="1:27" s="6" customFormat="1" x14ac:dyDescent="0.2">
      <c r="A406" s="31"/>
      <c r="B406" s="231"/>
      <c r="D406" s="31"/>
      <c r="E406" s="200"/>
      <c r="F406" s="31"/>
      <c r="H406" s="200"/>
      <c r="I406" s="67"/>
      <c r="J406" s="268"/>
      <c r="K406" s="268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32"/>
      <c r="X406" s="187"/>
      <c r="Y406" s="135"/>
      <c r="Z406" s="138"/>
      <c r="AA406" s="103"/>
    </row>
    <row r="407" spans="1:27" s="6" customFormat="1" x14ac:dyDescent="0.2">
      <c r="A407" s="31"/>
      <c r="B407" s="231"/>
      <c r="D407" s="31"/>
      <c r="E407" s="200"/>
      <c r="F407" s="31"/>
      <c r="H407" s="200"/>
      <c r="I407" s="67"/>
      <c r="J407" s="268"/>
      <c r="K407" s="268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32"/>
      <c r="X407" s="187"/>
      <c r="Y407" s="135"/>
      <c r="Z407" s="138"/>
      <c r="AA407" s="103"/>
    </row>
    <row r="408" spans="1:27" s="6" customFormat="1" x14ac:dyDescent="0.2">
      <c r="A408" s="31"/>
      <c r="B408" s="231"/>
      <c r="D408" s="31"/>
      <c r="E408" s="200"/>
      <c r="F408" s="31"/>
      <c r="H408" s="200"/>
      <c r="I408" s="67"/>
      <c r="J408" s="268"/>
      <c r="K408" s="268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32"/>
      <c r="X408" s="187"/>
      <c r="Y408" s="135"/>
      <c r="Z408" s="138"/>
      <c r="AA408" s="103"/>
    </row>
    <row r="409" spans="1:27" s="6" customFormat="1" x14ac:dyDescent="0.2">
      <c r="A409" s="31"/>
      <c r="B409" s="231"/>
      <c r="D409" s="31"/>
      <c r="E409" s="200"/>
      <c r="F409" s="31"/>
      <c r="H409" s="200"/>
      <c r="I409" s="67"/>
      <c r="J409" s="268"/>
      <c r="K409" s="268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32"/>
      <c r="X409" s="187"/>
      <c r="Y409" s="135"/>
      <c r="Z409" s="138"/>
      <c r="AA409" s="103"/>
    </row>
    <row r="410" spans="1:27" s="6" customFormat="1" x14ac:dyDescent="0.2">
      <c r="A410" s="31"/>
      <c r="B410" s="231"/>
      <c r="D410" s="31"/>
      <c r="E410" s="200"/>
      <c r="F410" s="31"/>
      <c r="H410" s="200"/>
      <c r="I410" s="67"/>
      <c r="J410" s="268"/>
      <c r="K410" s="268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32"/>
      <c r="X410" s="187"/>
      <c r="Y410" s="135"/>
      <c r="Z410" s="138"/>
      <c r="AA410" s="103"/>
    </row>
    <row r="411" spans="1:27" s="6" customFormat="1" x14ac:dyDescent="0.2">
      <c r="A411" s="31"/>
      <c r="B411" s="231"/>
      <c r="D411" s="31"/>
      <c r="E411" s="200"/>
      <c r="F411" s="31"/>
      <c r="H411" s="200"/>
      <c r="I411" s="67"/>
      <c r="J411" s="268"/>
      <c r="K411" s="268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32"/>
      <c r="X411" s="187"/>
      <c r="Y411" s="135"/>
      <c r="Z411" s="138"/>
      <c r="AA411" s="103"/>
    </row>
    <row r="412" spans="1:27" s="6" customFormat="1" x14ac:dyDescent="0.2">
      <c r="A412" s="31"/>
      <c r="B412" s="231"/>
      <c r="D412" s="31"/>
      <c r="E412" s="200"/>
      <c r="F412" s="31"/>
      <c r="H412" s="200"/>
      <c r="I412" s="67"/>
      <c r="J412" s="268"/>
      <c r="K412" s="268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32"/>
      <c r="X412" s="187"/>
      <c r="Y412" s="135"/>
      <c r="Z412" s="138"/>
      <c r="AA412" s="103"/>
    </row>
    <row r="413" spans="1:27" s="6" customFormat="1" x14ac:dyDescent="0.2">
      <c r="A413" s="31"/>
      <c r="B413" s="231"/>
      <c r="D413" s="31"/>
      <c r="E413" s="200"/>
      <c r="F413" s="31"/>
      <c r="H413" s="200"/>
      <c r="I413" s="67"/>
      <c r="J413" s="268"/>
      <c r="K413" s="268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32"/>
      <c r="X413" s="187"/>
      <c r="Y413" s="135"/>
      <c r="Z413" s="138"/>
      <c r="AA413" s="103"/>
    </row>
    <row r="414" spans="1:27" s="6" customFormat="1" x14ac:dyDescent="0.2">
      <c r="A414" s="31"/>
      <c r="B414" s="231"/>
      <c r="D414" s="31"/>
      <c r="E414" s="200"/>
      <c r="F414" s="31"/>
      <c r="H414" s="200"/>
      <c r="I414" s="67"/>
      <c r="J414" s="268"/>
      <c r="K414" s="268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32"/>
      <c r="X414" s="187"/>
      <c r="Y414" s="135"/>
      <c r="Z414" s="138"/>
      <c r="AA414" s="103"/>
    </row>
    <row r="415" spans="1:27" s="6" customFormat="1" x14ac:dyDescent="0.2">
      <c r="A415" s="31"/>
      <c r="B415" s="231"/>
      <c r="D415" s="31"/>
      <c r="E415" s="200"/>
      <c r="F415" s="31"/>
      <c r="H415" s="200"/>
      <c r="I415" s="67"/>
      <c r="J415" s="268"/>
      <c r="K415" s="268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32"/>
      <c r="X415" s="187"/>
      <c r="Y415" s="135"/>
      <c r="Z415" s="138"/>
      <c r="AA415" s="103"/>
    </row>
    <row r="416" spans="1:27" s="6" customFormat="1" x14ac:dyDescent="0.2">
      <c r="A416" s="31"/>
      <c r="B416" s="231"/>
      <c r="D416" s="31"/>
      <c r="E416" s="200"/>
      <c r="F416" s="31"/>
      <c r="H416" s="200"/>
      <c r="I416" s="67"/>
      <c r="J416" s="268"/>
      <c r="K416" s="268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32"/>
      <c r="X416" s="187"/>
      <c r="Y416" s="135"/>
      <c r="Z416" s="138"/>
      <c r="AA416" s="103"/>
    </row>
    <row r="417" spans="1:27" s="6" customFormat="1" x14ac:dyDescent="0.2">
      <c r="A417" s="31"/>
      <c r="B417" s="231"/>
      <c r="D417" s="31"/>
      <c r="E417" s="200"/>
      <c r="F417" s="31"/>
      <c r="H417" s="200"/>
      <c r="I417" s="67"/>
      <c r="J417" s="268"/>
      <c r="K417" s="268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32"/>
      <c r="X417" s="187"/>
      <c r="Y417" s="135"/>
      <c r="Z417" s="138"/>
      <c r="AA417" s="103"/>
    </row>
    <row r="418" spans="1:27" s="6" customFormat="1" x14ac:dyDescent="0.2">
      <c r="A418" s="31"/>
      <c r="B418" s="231"/>
      <c r="D418" s="31"/>
      <c r="E418" s="200"/>
      <c r="F418" s="31"/>
      <c r="H418" s="200"/>
      <c r="I418" s="67"/>
      <c r="J418" s="268"/>
      <c r="K418" s="268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32"/>
      <c r="X418" s="187"/>
      <c r="Y418" s="135"/>
      <c r="Z418" s="138"/>
      <c r="AA418" s="103"/>
    </row>
    <row r="419" spans="1:27" s="6" customFormat="1" x14ac:dyDescent="0.2">
      <c r="A419" s="31"/>
      <c r="B419" s="231"/>
      <c r="D419" s="31"/>
      <c r="E419" s="200"/>
      <c r="F419" s="31"/>
      <c r="H419" s="200"/>
      <c r="I419" s="67"/>
      <c r="J419" s="268"/>
      <c r="K419" s="268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32"/>
      <c r="X419" s="187"/>
      <c r="Y419" s="135"/>
      <c r="Z419" s="138"/>
      <c r="AA419" s="103"/>
    </row>
    <row r="420" spans="1:27" s="6" customFormat="1" x14ac:dyDescent="0.2">
      <c r="A420" s="31"/>
      <c r="B420" s="231"/>
      <c r="D420" s="31"/>
      <c r="E420" s="200"/>
      <c r="F420" s="31"/>
      <c r="H420" s="200"/>
      <c r="I420" s="67"/>
      <c r="J420" s="268"/>
      <c r="K420" s="268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32"/>
      <c r="X420" s="187"/>
      <c r="Y420" s="135"/>
      <c r="Z420" s="138"/>
      <c r="AA420" s="103"/>
    </row>
    <row r="421" spans="1:27" s="6" customFormat="1" x14ac:dyDescent="0.2">
      <c r="A421" s="31"/>
      <c r="B421" s="231"/>
      <c r="D421" s="31"/>
      <c r="E421" s="200"/>
      <c r="F421" s="31"/>
      <c r="H421" s="200"/>
      <c r="I421" s="67"/>
      <c r="J421" s="268"/>
      <c r="K421" s="268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32"/>
      <c r="X421" s="187"/>
      <c r="Y421" s="135"/>
      <c r="Z421" s="138"/>
      <c r="AA421" s="103"/>
    </row>
    <row r="422" spans="1:27" s="6" customFormat="1" x14ac:dyDescent="0.2">
      <c r="A422" s="31"/>
      <c r="B422" s="231"/>
      <c r="D422" s="31"/>
      <c r="E422" s="200"/>
      <c r="F422" s="31"/>
      <c r="H422" s="200"/>
      <c r="I422" s="67"/>
      <c r="J422" s="268"/>
      <c r="K422" s="268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32"/>
      <c r="X422" s="187"/>
      <c r="Y422" s="135"/>
      <c r="Z422" s="138"/>
      <c r="AA422" s="103"/>
    </row>
    <row r="423" spans="1:27" s="6" customFormat="1" x14ac:dyDescent="0.2">
      <c r="A423" s="31"/>
      <c r="B423" s="231"/>
      <c r="D423" s="31"/>
      <c r="E423" s="200"/>
      <c r="F423" s="31"/>
      <c r="H423" s="200"/>
      <c r="I423" s="67"/>
      <c r="J423" s="268"/>
      <c r="K423" s="268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32"/>
      <c r="X423" s="187"/>
      <c r="Y423" s="135"/>
      <c r="Z423" s="138"/>
      <c r="AA423" s="103"/>
    </row>
    <row r="424" spans="1:27" s="6" customFormat="1" x14ac:dyDescent="0.2">
      <c r="A424" s="31"/>
      <c r="B424" s="231"/>
      <c r="D424" s="31"/>
      <c r="E424" s="200"/>
      <c r="F424" s="31"/>
      <c r="H424" s="200"/>
      <c r="I424" s="67"/>
      <c r="J424" s="268"/>
      <c r="K424" s="268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32"/>
      <c r="X424" s="187"/>
      <c r="Y424" s="135"/>
      <c r="Z424" s="138"/>
      <c r="AA424" s="103"/>
    </row>
    <row r="425" spans="1:27" s="6" customFormat="1" x14ac:dyDescent="0.2">
      <c r="A425" s="31"/>
      <c r="B425" s="231"/>
      <c r="D425" s="31"/>
      <c r="E425" s="200"/>
      <c r="F425" s="31"/>
      <c r="H425" s="200"/>
      <c r="I425" s="67"/>
      <c r="J425" s="268"/>
      <c r="K425" s="268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32"/>
      <c r="X425" s="187"/>
      <c r="Y425" s="135"/>
      <c r="Z425" s="138"/>
      <c r="AA425" s="103"/>
    </row>
    <row r="426" spans="1:27" s="6" customFormat="1" x14ac:dyDescent="0.2">
      <c r="A426" s="31"/>
      <c r="B426" s="231"/>
      <c r="D426" s="31"/>
      <c r="E426" s="200"/>
      <c r="F426" s="31"/>
      <c r="H426" s="200"/>
      <c r="I426" s="67"/>
      <c r="J426" s="268"/>
      <c r="K426" s="268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32"/>
      <c r="X426" s="187"/>
      <c r="Y426" s="135"/>
      <c r="Z426" s="138"/>
      <c r="AA426" s="103"/>
    </row>
    <row r="427" spans="1:27" s="6" customFormat="1" x14ac:dyDescent="0.2">
      <c r="A427" s="31"/>
      <c r="B427" s="231"/>
      <c r="D427" s="31"/>
      <c r="E427" s="200"/>
      <c r="F427" s="31"/>
      <c r="H427" s="200"/>
      <c r="I427" s="67"/>
      <c r="J427" s="268"/>
      <c r="K427" s="268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32"/>
      <c r="X427" s="187"/>
      <c r="Y427" s="135"/>
      <c r="Z427" s="138"/>
      <c r="AA427" s="103"/>
    </row>
    <row r="428" spans="1:27" s="6" customFormat="1" x14ac:dyDescent="0.2">
      <c r="A428" s="31"/>
      <c r="B428" s="231"/>
      <c r="D428" s="31"/>
      <c r="E428" s="200"/>
      <c r="F428" s="31"/>
      <c r="H428" s="200"/>
      <c r="I428" s="67"/>
      <c r="J428" s="268"/>
      <c r="K428" s="268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32"/>
      <c r="X428" s="187"/>
      <c r="Y428" s="135"/>
      <c r="Z428" s="138"/>
      <c r="AA428" s="103"/>
    </row>
    <row r="429" spans="1:27" s="6" customFormat="1" x14ac:dyDescent="0.2">
      <c r="A429" s="31"/>
      <c r="B429" s="231"/>
      <c r="D429" s="31"/>
      <c r="E429" s="200"/>
      <c r="F429" s="31"/>
      <c r="H429" s="200"/>
      <c r="I429" s="67"/>
      <c r="J429" s="268"/>
      <c r="K429" s="268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32"/>
      <c r="X429" s="187"/>
      <c r="Y429" s="135"/>
      <c r="Z429" s="138"/>
      <c r="AA429" s="103"/>
    </row>
    <row r="430" spans="1:27" s="6" customFormat="1" x14ac:dyDescent="0.2">
      <c r="A430" s="31"/>
      <c r="B430" s="231"/>
      <c r="D430" s="31"/>
      <c r="E430" s="200"/>
      <c r="F430" s="31"/>
      <c r="H430" s="200"/>
      <c r="I430" s="67"/>
      <c r="J430" s="268"/>
      <c r="K430" s="268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32"/>
      <c r="X430" s="187"/>
      <c r="Y430" s="135"/>
      <c r="Z430" s="138"/>
      <c r="AA430" s="103"/>
    </row>
    <row r="431" spans="1:27" s="6" customFormat="1" x14ac:dyDescent="0.2">
      <c r="A431" s="31"/>
      <c r="B431" s="231"/>
      <c r="D431" s="31"/>
      <c r="E431" s="200"/>
      <c r="F431" s="31"/>
      <c r="H431" s="200"/>
      <c r="I431" s="67"/>
      <c r="J431" s="268"/>
      <c r="K431" s="268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32"/>
      <c r="X431" s="187"/>
      <c r="Y431" s="135"/>
      <c r="Z431" s="138"/>
      <c r="AA431" s="103"/>
    </row>
    <row r="432" spans="1:27" s="6" customFormat="1" x14ac:dyDescent="0.2">
      <c r="A432" s="31"/>
      <c r="B432" s="231"/>
      <c r="D432" s="31"/>
      <c r="E432" s="200"/>
      <c r="F432" s="31"/>
      <c r="H432" s="200"/>
      <c r="I432" s="67"/>
      <c r="J432" s="268"/>
      <c r="K432" s="268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32"/>
      <c r="X432" s="187"/>
      <c r="Y432" s="135"/>
      <c r="Z432" s="138"/>
      <c r="AA432" s="103"/>
    </row>
    <row r="433" spans="1:27" s="6" customFormat="1" x14ac:dyDescent="0.2">
      <c r="A433" s="31"/>
      <c r="B433" s="231"/>
      <c r="D433" s="31"/>
      <c r="E433" s="200"/>
      <c r="F433" s="31"/>
      <c r="H433" s="200"/>
      <c r="I433" s="67"/>
      <c r="J433" s="268"/>
      <c r="K433" s="268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32"/>
      <c r="X433" s="187"/>
      <c r="Y433" s="135"/>
      <c r="Z433" s="138"/>
      <c r="AA433" s="103"/>
    </row>
    <row r="434" spans="1:27" s="6" customFormat="1" x14ac:dyDescent="0.2">
      <c r="A434" s="31"/>
      <c r="B434" s="231"/>
      <c r="D434" s="31"/>
      <c r="E434" s="200"/>
      <c r="F434" s="31"/>
      <c r="H434" s="200"/>
      <c r="I434" s="67"/>
      <c r="J434" s="268"/>
      <c r="K434" s="268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32"/>
      <c r="X434" s="187"/>
      <c r="Y434" s="135"/>
      <c r="Z434" s="138"/>
      <c r="AA434" s="103"/>
    </row>
    <row r="435" spans="1:27" s="6" customFormat="1" x14ac:dyDescent="0.2">
      <c r="A435" s="31"/>
      <c r="B435" s="231"/>
      <c r="D435" s="31"/>
      <c r="E435" s="200"/>
      <c r="F435" s="31"/>
      <c r="H435" s="200"/>
      <c r="I435" s="67"/>
      <c r="J435" s="268"/>
      <c r="K435" s="268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32"/>
      <c r="X435" s="187"/>
      <c r="Y435" s="135"/>
      <c r="Z435" s="138"/>
      <c r="AA435" s="103"/>
    </row>
    <row r="436" spans="1:27" s="6" customFormat="1" x14ac:dyDescent="0.2">
      <c r="A436" s="31"/>
      <c r="B436" s="231"/>
      <c r="D436" s="31"/>
      <c r="E436" s="200"/>
      <c r="F436" s="31"/>
      <c r="H436" s="200"/>
      <c r="I436" s="67"/>
      <c r="J436" s="268"/>
      <c r="K436" s="268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32"/>
      <c r="X436" s="187"/>
      <c r="Y436" s="135"/>
      <c r="Z436" s="138"/>
      <c r="AA436" s="103"/>
    </row>
    <row r="437" spans="1:27" s="6" customFormat="1" x14ac:dyDescent="0.2">
      <c r="A437" s="31"/>
      <c r="B437" s="231"/>
      <c r="D437" s="31"/>
      <c r="E437" s="200"/>
      <c r="F437" s="31"/>
      <c r="H437" s="200"/>
      <c r="I437" s="67"/>
      <c r="J437" s="268"/>
      <c r="K437" s="268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32"/>
      <c r="X437" s="187"/>
      <c r="Y437" s="135"/>
      <c r="Z437" s="138"/>
      <c r="AA437" s="103"/>
    </row>
    <row r="438" spans="1:27" s="6" customFormat="1" x14ac:dyDescent="0.2">
      <c r="A438" s="31"/>
      <c r="B438" s="231"/>
      <c r="D438" s="31"/>
      <c r="E438" s="200"/>
      <c r="F438" s="31"/>
      <c r="H438" s="200"/>
      <c r="I438" s="67"/>
      <c r="J438" s="268"/>
      <c r="K438" s="268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32"/>
      <c r="X438" s="187"/>
      <c r="Y438" s="135"/>
      <c r="Z438" s="138"/>
      <c r="AA438" s="103"/>
    </row>
    <row r="439" spans="1:27" s="6" customFormat="1" x14ac:dyDescent="0.2">
      <c r="A439" s="31"/>
      <c r="B439" s="231"/>
      <c r="D439" s="31"/>
      <c r="E439" s="200"/>
      <c r="F439" s="31"/>
      <c r="H439" s="200"/>
      <c r="I439" s="67"/>
      <c r="J439" s="268"/>
      <c r="K439" s="268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32"/>
      <c r="X439" s="187"/>
      <c r="Y439" s="135"/>
      <c r="Z439" s="138"/>
      <c r="AA439" s="103"/>
    </row>
    <row r="440" spans="1:27" s="6" customFormat="1" x14ac:dyDescent="0.2">
      <c r="A440" s="31"/>
      <c r="B440" s="231"/>
      <c r="D440" s="31"/>
      <c r="E440" s="200"/>
      <c r="F440" s="31"/>
      <c r="H440" s="200"/>
      <c r="I440" s="67"/>
      <c r="J440" s="268"/>
      <c r="K440" s="268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32"/>
      <c r="X440" s="187"/>
      <c r="Y440" s="135"/>
      <c r="Z440" s="138"/>
      <c r="AA440" s="103"/>
    </row>
    <row r="441" spans="1:27" s="6" customFormat="1" x14ac:dyDescent="0.2">
      <c r="A441" s="31"/>
      <c r="B441" s="231"/>
      <c r="D441" s="31"/>
      <c r="E441" s="200"/>
      <c r="F441" s="31"/>
      <c r="H441" s="200"/>
      <c r="I441" s="67"/>
      <c r="J441" s="268"/>
      <c r="K441" s="268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32"/>
      <c r="X441" s="187"/>
      <c r="Y441" s="135"/>
      <c r="Z441" s="138"/>
      <c r="AA441" s="103"/>
    </row>
    <row r="442" spans="1:27" s="6" customFormat="1" x14ac:dyDescent="0.2">
      <c r="A442" s="31"/>
      <c r="B442" s="231"/>
      <c r="D442" s="31"/>
      <c r="E442" s="200"/>
      <c r="F442" s="31"/>
      <c r="H442" s="200"/>
      <c r="I442" s="67"/>
      <c r="J442" s="268"/>
      <c r="K442" s="268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32"/>
      <c r="X442" s="187"/>
      <c r="Y442" s="135"/>
      <c r="Z442" s="138"/>
      <c r="AA442" s="103"/>
    </row>
    <row r="443" spans="1:27" s="6" customFormat="1" x14ac:dyDescent="0.2">
      <c r="A443" s="31"/>
      <c r="B443" s="231"/>
      <c r="D443" s="31"/>
      <c r="E443" s="200"/>
      <c r="F443" s="31"/>
      <c r="H443" s="200"/>
      <c r="I443" s="67"/>
      <c r="J443" s="268"/>
      <c r="K443" s="268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32"/>
      <c r="X443" s="187"/>
      <c r="Y443" s="135"/>
      <c r="Z443" s="138"/>
      <c r="AA443" s="103"/>
    </row>
    <row r="444" spans="1:27" s="6" customFormat="1" x14ac:dyDescent="0.2">
      <c r="A444" s="31"/>
      <c r="B444" s="231"/>
      <c r="D444" s="31"/>
      <c r="E444" s="200"/>
      <c r="F444" s="31"/>
      <c r="H444" s="200"/>
      <c r="I444" s="67"/>
      <c r="J444" s="268"/>
      <c r="K444" s="268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32"/>
      <c r="X444" s="187"/>
      <c r="Y444" s="135"/>
      <c r="Z444" s="138"/>
      <c r="AA444" s="103"/>
    </row>
    <row r="445" spans="1:27" s="6" customFormat="1" x14ac:dyDescent="0.2">
      <c r="A445" s="31"/>
      <c r="B445" s="231"/>
      <c r="D445" s="31"/>
      <c r="E445" s="200"/>
      <c r="F445" s="31"/>
      <c r="H445" s="200"/>
      <c r="I445" s="67"/>
      <c r="J445" s="268"/>
      <c r="K445" s="268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32"/>
      <c r="X445" s="187"/>
      <c r="Y445" s="135"/>
      <c r="Z445" s="138"/>
      <c r="AA445" s="103"/>
    </row>
    <row r="446" spans="1:27" s="6" customFormat="1" x14ac:dyDescent="0.2">
      <c r="A446" s="31"/>
      <c r="B446" s="231"/>
      <c r="D446" s="31"/>
      <c r="E446" s="200"/>
      <c r="F446" s="31"/>
      <c r="H446" s="200"/>
      <c r="I446" s="67"/>
      <c r="J446" s="268"/>
      <c r="K446" s="268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32"/>
      <c r="X446" s="187"/>
      <c r="Y446" s="135"/>
      <c r="Z446" s="138"/>
      <c r="AA446" s="103"/>
    </row>
    <row r="447" spans="1:27" s="6" customFormat="1" x14ac:dyDescent="0.2">
      <c r="A447" s="31"/>
      <c r="B447" s="231"/>
      <c r="D447" s="31"/>
      <c r="E447" s="200"/>
      <c r="F447" s="31"/>
      <c r="H447" s="200"/>
      <c r="I447" s="67"/>
      <c r="J447" s="268"/>
      <c r="K447" s="268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32"/>
      <c r="X447" s="187"/>
      <c r="Y447" s="135"/>
      <c r="Z447" s="138"/>
      <c r="AA447" s="103"/>
    </row>
    <row r="448" spans="1:27" s="6" customFormat="1" x14ac:dyDescent="0.2">
      <c r="A448" s="31"/>
      <c r="B448" s="231"/>
      <c r="D448" s="31"/>
      <c r="E448" s="200"/>
      <c r="F448" s="31"/>
      <c r="H448" s="200"/>
      <c r="I448" s="67"/>
      <c r="J448" s="268"/>
      <c r="K448" s="268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32"/>
      <c r="X448" s="187"/>
      <c r="Y448" s="135"/>
      <c r="Z448" s="138"/>
      <c r="AA448" s="103"/>
    </row>
    <row r="449" spans="1:27" s="6" customFormat="1" x14ac:dyDescent="0.2">
      <c r="A449" s="31"/>
      <c r="B449" s="231"/>
      <c r="D449" s="31"/>
      <c r="E449" s="200"/>
      <c r="F449" s="31"/>
      <c r="H449" s="200"/>
      <c r="I449" s="67"/>
      <c r="J449" s="268"/>
      <c r="K449" s="268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32"/>
      <c r="X449" s="187"/>
      <c r="Y449" s="135"/>
      <c r="Z449" s="138"/>
      <c r="AA449" s="103"/>
    </row>
    <row r="450" spans="1:27" s="6" customFormat="1" x14ac:dyDescent="0.2">
      <c r="A450" s="31"/>
      <c r="B450" s="231"/>
      <c r="D450" s="31"/>
      <c r="E450" s="200"/>
      <c r="F450" s="31"/>
      <c r="H450" s="200"/>
      <c r="I450" s="67"/>
      <c r="J450" s="268"/>
      <c r="K450" s="268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32"/>
      <c r="X450" s="187"/>
      <c r="Y450" s="135"/>
      <c r="Z450" s="138"/>
      <c r="AA450" s="103"/>
    </row>
    <row r="451" spans="1:27" s="6" customFormat="1" x14ac:dyDescent="0.2">
      <c r="A451" s="31"/>
      <c r="B451" s="231"/>
      <c r="D451" s="31"/>
      <c r="E451" s="200"/>
      <c r="F451" s="31"/>
      <c r="H451" s="200"/>
      <c r="I451" s="67"/>
      <c r="J451" s="268"/>
      <c r="K451" s="268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32"/>
      <c r="X451" s="187"/>
      <c r="Y451" s="135"/>
      <c r="Z451" s="138"/>
      <c r="AA451" s="103"/>
    </row>
    <row r="452" spans="1:27" s="6" customFormat="1" x14ac:dyDescent="0.2">
      <c r="A452" s="31"/>
      <c r="B452" s="231"/>
      <c r="D452" s="31"/>
      <c r="E452" s="200"/>
      <c r="F452" s="31"/>
      <c r="H452" s="200"/>
      <c r="I452" s="67"/>
      <c r="J452" s="268"/>
      <c r="K452" s="268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32"/>
      <c r="X452" s="187"/>
      <c r="Y452" s="135"/>
      <c r="Z452" s="138"/>
      <c r="AA452" s="103"/>
    </row>
    <row r="453" spans="1:27" s="6" customFormat="1" x14ac:dyDescent="0.2">
      <c r="A453" s="31"/>
      <c r="B453" s="231"/>
      <c r="D453" s="31"/>
      <c r="E453" s="200"/>
      <c r="F453" s="31"/>
      <c r="H453" s="200"/>
      <c r="I453" s="67"/>
      <c r="J453" s="268"/>
      <c r="K453" s="268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32"/>
      <c r="X453" s="187"/>
      <c r="Y453" s="135"/>
      <c r="Z453" s="138"/>
      <c r="AA453" s="103"/>
    </row>
    <row r="454" spans="1:27" s="6" customFormat="1" x14ac:dyDescent="0.2">
      <c r="A454" s="31"/>
      <c r="B454" s="231"/>
      <c r="D454" s="31"/>
      <c r="E454" s="200"/>
      <c r="F454" s="31"/>
      <c r="H454" s="200"/>
      <c r="I454" s="67"/>
      <c r="J454" s="268"/>
      <c r="K454" s="268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32"/>
      <c r="X454" s="187"/>
      <c r="Y454" s="135"/>
      <c r="Z454" s="138"/>
      <c r="AA454" s="103"/>
    </row>
    <row r="455" spans="1:27" s="6" customFormat="1" x14ac:dyDescent="0.2">
      <c r="A455" s="31"/>
      <c r="B455" s="231"/>
      <c r="D455" s="31"/>
      <c r="E455" s="200"/>
      <c r="F455" s="31"/>
      <c r="H455" s="200"/>
      <c r="I455" s="67"/>
      <c r="J455" s="268"/>
      <c r="K455" s="268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32"/>
      <c r="X455" s="187"/>
      <c r="Y455" s="135"/>
      <c r="Z455" s="138"/>
      <c r="AA455" s="103"/>
    </row>
    <row r="456" spans="1:27" s="6" customFormat="1" x14ac:dyDescent="0.2">
      <c r="A456" s="31"/>
      <c r="B456" s="231"/>
      <c r="D456" s="31"/>
      <c r="E456" s="200"/>
      <c r="F456" s="31"/>
      <c r="H456" s="200"/>
      <c r="I456" s="67"/>
      <c r="J456" s="268"/>
      <c r="K456" s="268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32"/>
      <c r="X456" s="187"/>
      <c r="Y456" s="135"/>
      <c r="Z456" s="138"/>
      <c r="AA456" s="103"/>
    </row>
    <row r="457" spans="1:27" s="6" customFormat="1" x14ac:dyDescent="0.2">
      <c r="A457" s="31"/>
      <c r="B457" s="231"/>
      <c r="D457" s="31"/>
      <c r="E457" s="200"/>
      <c r="F457" s="31"/>
      <c r="H457" s="200"/>
      <c r="I457" s="67"/>
      <c r="J457" s="268"/>
      <c r="K457" s="268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32"/>
      <c r="X457" s="187"/>
      <c r="Y457" s="135"/>
      <c r="Z457" s="138"/>
      <c r="AA457" s="103"/>
    </row>
    <row r="458" spans="1:27" s="6" customFormat="1" x14ac:dyDescent="0.2">
      <c r="A458" s="31"/>
      <c r="B458" s="231"/>
      <c r="D458" s="31"/>
      <c r="E458" s="200"/>
      <c r="F458" s="31"/>
      <c r="H458" s="200"/>
      <c r="I458" s="67"/>
      <c r="J458" s="268"/>
      <c r="K458" s="268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32"/>
      <c r="X458" s="187"/>
      <c r="Y458" s="135"/>
      <c r="Z458" s="138"/>
      <c r="AA458" s="103"/>
    </row>
    <row r="459" spans="1:27" s="6" customFormat="1" x14ac:dyDescent="0.2">
      <c r="A459" s="31"/>
      <c r="B459" s="231"/>
      <c r="D459" s="31"/>
      <c r="E459" s="200"/>
      <c r="F459" s="31"/>
      <c r="H459" s="200"/>
      <c r="I459" s="67"/>
      <c r="J459" s="268"/>
      <c r="K459" s="268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32"/>
      <c r="X459" s="187"/>
      <c r="Y459" s="135"/>
      <c r="Z459" s="138"/>
      <c r="AA459" s="103"/>
    </row>
    <row r="460" spans="1:27" s="6" customFormat="1" x14ac:dyDescent="0.2">
      <c r="A460" s="31"/>
      <c r="B460" s="231"/>
      <c r="D460" s="31"/>
      <c r="E460" s="200"/>
      <c r="F460" s="31"/>
      <c r="H460" s="200"/>
      <c r="I460" s="67"/>
      <c r="J460" s="268"/>
      <c r="K460" s="268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32"/>
      <c r="X460" s="187"/>
      <c r="Y460" s="135"/>
      <c r="Z460" s="138"/>
      <c r="AA460" s="103"/>
    </row>
    <row r="461" spans="1:27" s="6" customFormat="1" x14ac:dyDescent="0.2">
      <c r="A461" s="31"/>
      <c r="B461" s="231"/>
      <c r="D461" s="31"/>
      <c r="E461" s="200"/>
      <c r="F461" s="31"/>
      <c r="H461" s="200"/>
      <c r="I461" s="67"/>
      <c r="J461" s="268"/>
      <c r="K461" s="268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32"/>
      <c r="X461" s="187"/>
      <c r="Y461" s="135"/>
      <c r="Z461" s="138"/>
      <c r="AA461" s="103"/>
    </row>
    <row r="462" spans="1:27" s="6" customFormat="1" x14ac:dyDescent="0.2">
      <c r="A462" s="31"/>
      <c r="B462" s="231"/>
      <c r="D462" s="31"/>
      <c r="E462" s="200"/>
      <c r="F462" s="31"/>
      <c r="H462" s="200"/>
      <c r="I462" s="67"/>
      <c r="J462" s="268"/>
      <c r="K462" s="268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32"/>
      <c r="X462" s="187"/>
      <c r="Y462" s="135"/>
      <c r="Z462" s="138"/>
      <c r="AA462" s="103"/>
    </row>
    <row r="463" spans="1:27" s="6" customFormat="1" x14ac:dyDescent="0.2">
      <c r="A463" s="31"/>
      <c r="B463" s="231"/>
      <c r="D463" s="31"/>
      <c r="E463" s="200"/>
      <c r="F463" s="31"/>
      <c r="H463" s="200"/>
      <c r="I463" s="67"/>
      <c r="J463" s="268"/>
      <c r="K463" s="268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32"/>
      <c r="X463" s="187"/>
      <c r="Y463" s="135"/>
      <c r="Z463" s="138"/>
      <c r="AA463" s="103"/>
    </row>
    <row r="464" spans="1:27" s="6" customFormat="1" x14ac:dyDescent="0.2">
      <c r="A464" s="31"/>
      <c r="B464" s="231"/>
      <c r="D464" s="31"/>
      <c r="E464" s="200"/>
      <c r="F464" s="31"/>
      <c r="H464" s="200"/>
      <c r="I464" s="67"/>
      <c r="J464" s="268"/>
      <c r="K464" s="268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32"/>
      <c r="X464" s="187"/>
      <c r="Y464" s="135"/>
      <c r="Z464" s="138"/>
      <c r="AA464" s="103"/>
    </row>
    <row r="465" spans="1:27" s="6" customFormat="1" x14ac:dyDescent="0.2">
      <c r="A465" s="31"/>
      <c r="B465" s="231"/>
      <c r="D465" s="31"/>
      <c r="E465" s="200"/>
      <c r="F465" s="31"/>
      <c r="H465" s="200"/>
      <c r="I465" s="67"/>
      <c r="J465" s="268"/>
      <c r="K465" s="268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32"/>
      <c r="X465" s="187"/>
      <c r="Y465" s="135"/>
      <c r="Z465" s="138"/>
      <c r="AA465" s="103"/>
    </row>
    <row r="466" spans="1:27" s="6" customFormat="1" x14ac:dyDescent="0.2">
      <c r="A466" s="31"/>
      <c r="B466" s="231"/>
      <c r="D466" s="31"/>
      <c r="E466" s="200"/>
      <c r="F466" s="31"/>
      <c r="H466" s="200"/>
      <c r="I466" s="67"/>
      <c r="J466" s="268"/>
      <c r="K466" s="268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32"/>
      <c r="X466" s="187"/>
      <c r="Y466" s="135"/>
      <c r="Z466" s="138"/>
      <c r="AA466" s="103"/>
    </row>
    <row r="467" spans="1:27" s="6" customFormat="1" x14ac:dyDescent="0.2">
      <c r="A467" s="31"/>
      <c r="B467" s="231"/>
      <c r="D467" s="31"/>
      <c r="E467" s="200"/>
      <c r="F467" s="31"/>
      <c r="H467" s="200"/>
      <c r="I467" s="67"/>
      <c r="J467" s="268"/>
      <c r="K467" s="268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32"/>
      <c r="X467" s="187"/>
      <c r="Y467" s="135"/>
      <c r="Z467" s="138"/>
      <c r="AA467" s="103"/>
    </row>
    <row r="468" spans="1:27" s="6" customFormat="1" x14ac:dyDescent="0.2">
      <c r="A468" s="31"/>
      <c r="B468" s="231"/>
      <c r="D468" s="31"/>
      <c r="E468" s="200"/>
      <c r="F468" s="31"/>
      <c r="H468" s="200"/>
      <c r="I468" s="67"/>
      <c r="J468" s="268"/>
      <c r="K468" s="268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32"/>
      <c r="X468" s="187"/>
      <c r="Y468" s="135"/>
      <c r="Z468" s="138"/>
      <c r="AA468" s="103"/>
    </row>
    <row r="469" spans="1:27" s="6" customFormat="1" x14ac:dyDescent="0.2">
      <c r="A469" s="31"/>
      <c r="B469" s="231"/>
      <c r="D469" s="31"/>
      <c r="E469" s="200"/>
      <c r="F469" s="31"/>
      <c r="H469" s="200"/>
      <c r="I469" s="67"/>
      <c r="J469" s="268"/>
      <c r="K469" s="268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32"/>
      <c r="X469" s="187"/>
      <c r="Y469" s="135"/>
      <c r="Z469" s="138"/>
      <c r="AA469" s="103"/>
    </row>
    <row r="470" spans="1:27" s="6" customFormat="1" x14ac:dyDescent="0.2">
      <c r="A470" s="31"/>
      <c r="B470" s="231"/>
      <c r="D470" s="31"/>
      <c r="E470" s="200"/>
      <c r="F470" s="31"/>
      <c r="H470" s="200"/>
      <c r="I470" s="67"/>
      <c r="J470" s="268"/>
      <c r="K470" s="268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32"/>
      <c r="X470" s="187"/>
      <c r="Y470" s="135"/>
      <c r="Z470" s="138"/>
      <c r="AA470" s="103"/>
    </row>
    <row r="471" spans="1:27" s="6" customFormat="1" x14ac:dyDescent="0.2">
      <c r="A471" s="31"/>
      <c r="B471" s="231"/>
      <c r="D471" s="31"/>
      <c r="E471" s="200"/>
      <c r="F471" s="31"/>
      <c r="H471" s="200"/>
      <c r="I471" s="67"/>
      <c r="J471" s="268"/>
      <c r="K471" s="268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32"/>
      <c r="X471" s="187"/>
      <c r="Y471" s="135"/>
      <c r="Z471" s="138"/>
      <c r="AA471" s="103"/>
    </row>
    <row r="472" spans="1:27" s="6" customFormat="1" x14ac:dyDescent="0.2">
      <c r="A472" s="31"/>
      <c r="B472" s="231"/>
      <c r="D472" s="31"/>
      <c r="E472" s="200"/>
      <c r="F472" s="31"/>
      <c r="H472" s="200"/>
      <c r="I472" s="67"/>
      <c r="J472" s="268"/>
      <c r="K472" s="268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32"/>
      <c r="X472" s="187"/>
      <c r="Y472" s="135"/>
      <c r="Z472" s="138"/>
      <c r="AA472" s="103"/>
    </row>
    <row r="473" spans="1:27" s="6" customFormat="1" x14ac:dyDescent="0.2">
      <c r="A473" s="31"/>
      <c r="B473" s="231"/>
      <c r="D473" s="31"/>
      <c r="E473" s="200"/>
      <c r="F473" s="31"/>
      <c r="H473" s="200"/>
      <c r="I473" s="67"/>
      <c r="J473" s="268"/>
      <c r="K473" s="268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32"/>
      <c r="X473" s="187"/>
      <c r="Y473" s="135"/>
      <c r="Z473" s="138"/>
      <c r="AA473" s="103"/>
    </row>
    <row r="474" spans="1:27" s="6" customFormat="1" x14ac:dyDescent="0.2">
      <c r="A474" s="31"/>
      <c r="B474" s="231"/>
      <c r="D474" s="31"/>
      <c r="E474" s="200"/>
      <c r="F474" s="31"/>
      <c r="H474" s="200"/>
      <c r="I474" s="67"/>
      <c r="J474" s="268"/>
      <c r="K474" s="268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32"/>
      <c r="X474" s="187"/>
      <c r="Y474" s="135"/>
      <c r="Z474" s="138"/>
      <c r="AA474" s="103"/>
    </row>
    <row r="475" spans="1:27" s="6" customFormat="1" x14ac:dyDescent="0.2">
      <c r="A475" s="31"/>
      <c r="B475" s="231"/>
      <c r="D475" s="31"/>
      <c r="E475" s="200"/>
      <c r="F475" s="31"/>
      <c r="H475" s="200"/>
      <c r="I475" s="67"/>
      <c r="J475" s="268"/>
      <c r="K475" s="268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32"/>
      <c r="X475" s="187"/>
      <c r="Y475" s="135"/>
      <c r="Z475" s="138"/>
      <c r="AA475" s="103"/>
    </row>
    <row r="476" spans="1:27" s="6" customFormat="1" x14ac:dyDescent="0.2">
      <c r="A476" s="31"/>
      <c r="B476" s="231"/>
      <c r="D476" s="31"/>
      <c r="E476" s="200"/>
      <c r="F476" s="31"/>
      <c r="H476" s="200"/>
      <c r="I476" s="67"/>
      <c r="J476" s="268"/>
      <c r="K476" s="268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32"/>
      <c r="X476" s="187"/>
      <c r="Y476" s="135"/>
      <c r="Z476" s="138"/>
      <c r="AA476" s="103"/>
    </row>
    <row r="477" spans="1:27" s="6" customFormat="1" x14ac:dyDescent="0.2">
      <c r="A477" s="31"/>
      <c r="B477" s="231"/>
      <c r="D477" s="31"/>
      <c r="E477" s="200"/>
      <c r="F477" s="31"/>
      <c r="H477" s="200"/>
      <c r="I477" s="67"/>
      <c r="J477" s="268"/>
      <c r="K477" s="268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32"/>
      <c r="X477" s="187"/>
      <c r="Y477" s="135"/>
      <c r="Z477" s="138"/>
      <c r="AA477" s="103"/>
    </row>
    <row r="478" spans="1:27" s="6" customFormat="1" x14ac:dyDescent="0.2">
      <c r="A478" s="31"/>
      <c r="B478" s="231"/>
      <c r="D478" s="31"/>
      <c r="E478" s="200"/>
      <c r="F478" s="31"/>
      <c r="H478" s="200"/>
      <c r="I478" s="67"/>
      <c r="J478" s="268"/>
      <c r="K478" s="268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32"/>
      <c r="X478" s="187"/>
      <c r="Y478" s="135"/>
      <c r="Z478" s="138"/>
      <c r="AA478" s="103"/>
    </row>
    <row r="479" spans="1:27" s="6" customFormat="1" x14ac:dyDescent="0.2">
      <c r="A479" s="31"/>
      <c r="B479" s="231"/>
      <c r="D479" s="31"/>
      <c r="E479" s="200"/>
      <c r="F479" s="31"/>
      <c r="H479" s="200"/>
      <c r="I479" s="67"/>
      <c r="J479" s="268"/>
      <c r="K479" s="268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32"/>
      <c r="X479" s="187"/>
      <c r="Y479" s="135"/>
      <c r="Z479" s="138"/>
      <c r="AA479" s="103"/>
    </row>
    <row r="480" spans="1:27" s="6" customFormat="1" x14ac:dyDescent="0.2">
      <c r="A480" s="31"/>
      <c r="B480" s="231"/>
      <c r="D480" s="31"/>
      <c r="E480" s="200"/>
      <c r="F480" s="31"/>
      <c r="H480" s="200"/>
      <c r="I480" s="67"/>
      <c r="J480" s="268"/>
      <c r="K480" s="268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32"/>
      <c r="X480" s="187"/>
      <c r="Y480" s="135"/>
      <c r="Z480" s="138"/>
      <c r="AA480" s="103"/>
    </row>
    <row r="481" spans="1:27" s="6" customFormat="1" x14ac:dyDescent="0.2">
      <c r="A481" s="31"/>
      <c r="B481" s="231"/>
      <c r="D481" s="31"/>
      <c r="E481" s="200"/>
      <c r="F481" s="31"/>
      <c r="H481" s="200"/>
      <c r="I481" s="67"/>
      <c r="J481" s="268"/>
      <c r="K481" s="268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32"/>
      <c r="X481" s="187"/>
      <c r="Y481" s="135"/>
      <c r="Z481" s="138"/>
      <c r="AA481" s="103"/>
    </row>
    <row r="482" spans="1:27" s="6" customFormat="1" x14ac:dyDescent="0.2">
      <c r="A482" s="31"/>
      <c r="B482" s="231"/>
      <c r="D482" s="31"/>
      <c r="E482" s="200"/>
      <c r="F482" s="31"/>
      <c r="H482" s="200"/>
      <c r="I482" s="67"/>
      <c r="J482" s="268"/>
      <c r="K482" s="268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32"/>
      <c r="X482" s="187"/>
      <c r="Y482" s="135"/>
      <c r="Z482" s="138"/>
      <c r="AA482" s="103"/>
    </row>
    <row r="483" spans="1:27" s="6" customFormat="1" x14ac:dyDescent="0.2">
      <c r="A483" s="31"/>
      <c r="B483" s="231"/>
      <c r="D483" s="31"/>
      <c r="E483" s="200"/>
      <c r="F483" s="31"/>
      <c r="H483" s="200"/>
      <c r="I483" s="67"/>
      <c r="J483" s="268"/>
      <c r="K483" s="268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32"/>
      <c r="X483" s="187"/>
      <c r="Y483" s="135"/>
      <c r="Z483" s="138"/>
      <c r="AA483" s="103"/>
    </row>
    <row r="484" spans="1:27" s="6" customFormat="1" x14ac:dyDescent="0.2">
      <c r="A484" s="31"/>
      <c r="B484" s="231"/>
      <c r="D484" s="31"/>
      <c r="E484" s="200"/>
      <c r="F484" s="31"/>
      <c r="H484" s="200"/>
      <c r="I484" s="67"/>
      <c r="J484" s="268"/>
      <c r="K484" s="268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32"/>
      <c r="X484" s="187"/>
      <c r="Y484" s="135"/>
      <c r="Z484" s="138"/>
      <c r="AA484" s="103"/>
    </row>
    <row r="485" spans="1:27" s="6" customFormat="1" x14ac:dyDescent="0.2">
      <c r="A485" s="31"/>
      <c r="B485" s="231"/>
      <c r="D485" s="31"/>
      <c r="E485" s="200"/>
      <c r="F485" s="31"/>
      <c r="H485" s="200"/>
      <c r="I485" s="67"/>
      <c r="J485" s="268"/>
      <c r="K485" s="268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32"/>
      <c r="X485" s="187"/>
      <c r="Y485" s="135"/>
      <c r="Z485" s="138"/>
      <c r="AA485" s="103"/>
    </row>
    <row r="486" spans="1:27" s="6" customFormat="1" x14ac:dyDescent="0.2">
      <c r="A486" s="31"/>
      <c r="B486" s="231"/>
      <c r="D486" s="31"/>
      <c r="E486" s="200"/>
      <c r="F486" s="31"/>
      <c r="H486" s="200"/>
      <c r="I486" s="67"/>
      <c r="J486" s="268"/>
      <c r="K486" s="268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32"/>
      <c r="X486" s="187"/>
      <c r="Y486" s="135"/>
      <c r="Z486" s="138"/>
      <c r="AA486" s="103"/>
    </row>
    <row r="487" spans="1:27" s="6" customFormat="1" x14ac:dyDescent="0.2">
      <c r="A487" s="31"/>
      <c r="B487" s="231"/>
      <c r="D487" s="31"/>
      <c r="E487" s="200"/>
      <c r="F487" s="31"/>
      <c r="H487" s="200"/>
      <c r="I487" s="67"/>
      <c r="J487" s="268"/>
      <c r="K487" s="268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32"/>
      <c r="X487" s="187"/>
      <c r="Y487" s="135"/>
      <c r="Z487" s="138"/>
      <c r="AA487" s="103"/>
    </row>
    <row r="488" spans="1:27" s="6" customFormat="1" x14ac:dyDescent="0.2">
      <c r="A488" s="31"/>
      <c r="B488" s="231"/>
      <c r="D488" s="31"/>
      <c r="E488" s="200"/>
      <c r="F488" s="31"/>
      <c r="H488" s="200"/>
      <c r="I488" s="67"/>
      <c r="J488" s="268"/>
      <c r="K488" s="268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32"/>
      <c r="X488" s="187"/>
      <c r="Y488" s="135"/>
      <c r="Z488" s="138"/>
      <c r="AA488" s="103"/>
    </row>
    <row r="489" spans="1:27" s="6" customFormat="1" x14ac:dyDescent="0.2">
      <c r="A489" s="31"/>
      <c r="B489" s="231"/>
      <c r="D489" s="31"/>
      <c r="E489" s="200"/>
      <c r="F489" s="31"/>
      <c r="H489" s="200"/>
      <c r="I489" s="67"/>
      <c r="J489" s="268"/>
      <c r="K489" s="268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32"/>
      <c r="X489" s="187"/>
      <c r="Y489" s="135"/>
      <c r="Z489" s="138"/>
      <c r="AA489" s="103"/>
    </row>
    <row r="490" spans="1:27" s="6" customFormat="1" x14ac:dyDescent="0.2">
      <c r="A490" s="31"/>
      <c r="B490" s="231"/>
      <c r="D490" s="31"/>
      <c r="E490" s="200"/>
      <c r="F490" s="31"/>
      <c r="H490" s="200"/>
      <c r="I490" s="67"/>
      <c r="J490" s="268"/>
      <c r="K490" s="268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32"/>
      <c r="X490" s="187"/>
      <c r="Y490" s="135"/>
      <c r="Z490" s="138"/>
      <c r="AA490" s="103"/>
    </row>
    <row r="491" spans="1:27" s="6" customFormat="1" x14ac:dyDescent="0.2">
      <c r="A491" s="31"/>
      <c r="B491" s="231"/>
      <c r="D491" s="31"/>
      <c r="E491" s="200"/>
      <c r="F491" s="31"/>
      <c r="H491" s="200"/>
      <c r="I491" s="67"/>
      <c r="J491" s="268"/>
      <c r="K491" s="268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32"/>
      <c r="X491" s="187"/>
      <c r="Y491" s="135"/>
      <c r="Z491" s="138"/>
      <c r="AA491" s="103"/>
    </row>
    <row r="492" spans="1:27" s="6" customFormat="1" x14ac:dyDescent="0.2">
      <c r="A492" s="31"/>
      <c r="B492" s="231"/>
      <c r="D492" s="31"/>
      <c r="E492" s="200"/>
      <c r="F492" s="31"/>
      <c r="H492" s="200"/>
      <c r="I492" s="67"/>
      <c r="J492" s="268"/>
      <c r="K492" s="268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32"/>
      <c r="X492" s="187"/>
      <c r="Y492" s="135"/>
      <c r="Z492" s="138"/>
      <c r="AA492" s="103"/>
    </row>
    <row r="493" spans="1:27" s="6" customFormat="1" x14ac:dyDescent="0.2">
      <c r="A493" s="31"/>
      <c r="B493" s="231"/>
      <c r="D493" s="31"/>
      <c r="E493" s="200"/>
      <c r="F493" s="31"/>
      <c r="H493" s="200"/>
      <c r="I493" s="67"/>
      <c r="J493" s="268"/>
      <c r="K493" s="268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32"/>
      <c r="X493" s="187"/>
      <c r="Y493" s="135"/>
      <c r="Z493" s="138"/>
      <c r="AA493" s="103"/>
    </row>
    <row r="494" spans="1:27" s="6" customFormat="1" x14ac:dyDescent="0.2">
      <c r="A494" s="31"/>
      <c r="B494" s="231"/>
      <c r="D494" s="31"/>
      <c r="E494" s="200"/>
      <c r="F494" s="31"/>
      <c r="H494" s="200"/>
      <c r="I494" s="67"/>
      <c r="J494" s="268"/>
      <c r="K494" s="268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32"/>
      <c r="X494" s="187"/>
      <c r="Y494" s="135"/>
      <c r="Z494" s="138"/>
      <c r="AA494" s="103"/>
    </row>
    <row r="495" spans="1:27" s="6" customFormat="1" x14ac:dyDescent="0.2">
      <c r="A495" s="31"/>
      <c r="B495" s="231"/>
      <c r="D495" s="31"/>
      <c r="E495" s="200"/>
      <c r="F495" s="31"/>
      <c r="H495" s="200"/>
      <c r="I495" s="67"/>
      <c r="J495" s="268"/>
      <c r="K495" s="268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32"/>
      <c r="X495" s="187"/>
      <c r="Y495" s="135"/>
      <c r="Z495" s="138"/>
      <c r="AA495" s="103"/>
    </row>
    <row r="496" spans="1:27" s="6" customFormat="1" x14ac:dyDescent="0.2">
      <c r="A496" s="31"/>
      <c r="B496" s="231"/>
      <c r="D496" s="31"/>
      <c r="E496" s="200"/>
      <c r="F496" s="31"/>
      <c r="H496" s="200"/>
      <c r="I496" s="67"/>
      <c r="J496" s="268"/>
      <c r="K496" s="268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32"/>
      <c r="X496" s="187"/>
      <c r="Y496" s="135"/>
      <c r="Z496" s="138"/>
      <c r="AA496" s="103"/>
    </row>
    <row r="497" spans="1:27" s="6" customFormat="1" x14ac:dyDescent="0.2">
      <c r="A497" s="31"/>
      <c r="B497" s="231"/>
      <c r="D497" s="31"/>
      <c r="E497" s="200"/>
      <c r="F497" s="31"/>
      <c r="H497" s="200"/>
      <c r="I497" s="67"/>
      <c r="J497" s="268"/>
      <c r="K497" s="268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32"/>
      <c r="X497" s="187"/>
      <c r="Y497" s="135"/>
      <c r="Z497" s="138"/>
      <c r="AA497" s="103"/>
    </row>
    <row r="498" spans="1:27" s="6" customFormat="1" x14ac:dyDescent="0.2">
      <c r="A498" s="31"/>
      <c r="B498" s="231"/>
      <c r="D498" s="31"/>
      <c r="E498" s="200"/>
      <c r="F498" s="31"/>
      <c r="H498" s="200"/>
      <c r="I498" s="67"/>
      <c r="J498" s="268"/>
      <c r="K498" s="268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32"/>
      <c r="X498" s="187"/>
      <c r="Y498" s="135"/>
      <c r="Z498" s="138"/>
      <c r="AA498" s="103"/>
    </row>
    <row r="499" spans="1:27" s="6" customFormat="1" x14ac:dyDescent="0.2">
      <c r="A499" s="31"/>
      <c r="B499" s="231"/>
      <c r="D499" s="31"/>
      <c r="E499" s="200"/>
      <c r="F499" s="31"/>
      <c r="H499" s="200"/>
      <c r="I499" s="67"/>
      <c r="J499" s="268"/>
      <c r="K499" s="268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32"/>
      <c r="X499" s="187"/>
      <c r="Y499" s="135"/>
      <c r="Z499" s="138"/>
      <c r="AA499" s="103"/>
    </row>
    <row r="500" spans="1:27" s="6" customFormat="1" x14ac:dyDescent="0.2">
      <c r="A500" s="31"/>
      <c r="B500" s="231"/>
      <c r="D500" s="31"/>
      <c r="E500" s="200"/>
      <c r="F500" s="31"/>
      <c r="H500" s="200"/>
      <c r="I500" s="67"/>
      <c r="J500" s="268"/>
      <c r="K500" s="268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32"/>
      <c r="X500" s="187"/>
      <c r="Y500" s="135"/>
      <c r="Z500" s="138"/>
      <c r="AA500" s="103"/>
    </row>
    <row r="501" spans="1:27" s="6" customFormat="1" x14ac:dyDescent="0.2">
      <c r="A501" s="31"/>
      <c r="B501" s="231"/>
      <c r="D501" s="31"/>
      <c r="E501" s="200"/>
      <c r="F501" s="31"/>
      <c r="H501" s="200"/>
      <c r="I501" s="67"/>
      <c r="J501" s="268"/>
      <c r="K501" s="268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32"/>
      <c r="X501" s="187"/>
      <c r="Y501" s="135"/>
      <c r="Z501" s="138"/>
      <c r="AA501" s="103"/>
    </row>
    <row r="502" spans="1:27" s="6" customFormat="1" x14ac:dyDescent="0.2">
      <c r="A502" s="31"/>
      <c r="B502" s="231"/>
      <c r="D502" s="31"/>
      <c r="E502" s="200"/>
      <c r="F502" s="31"/>
      <c r="H502" s="200"/>
      <c r="I502" s="67"/>
      <c r="J502" s="268"/>
      <c r="K502" s="268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32"/>
      <c r="X502" s="187"/>
      <c r="Y502" s="135"/>
      <c r="Z502" s="138"/>
      <c r="AA502" s="103"/>
    </row>
    <row r="503" spans="1:27" s="6" customFormat="1" x14ac:dyDescent="0.2">
      <c r="A503" s="31"/>
      <c r="B503" s="231"/>
      <c r="D503" s="31"/>
      <c r="E503" s="200"/>
      <c r="F503" s="31"/>
      <c r="H503" s="200"/>
      <c r="I503" s="67"/>
      <c r="J503" s="268"/>
      <c r="K503" s="268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32"/>
      <c r="X503" s="187"/>
      <c r="Y503" s="135"/>
      <c r="Z503" s="138"/>
      <c r="AA503" s="103"/>
    </row>
    <row r="504" spans="1:27" s="6" customFormat="1" x14ac:dyDescent="0.2">
      <c r="A504" s="31"/>
      <c r="B504" s="231"/>
      <c r="D504" s="31"/>
      <c r="E504" s="200"/>
      <c r="F504" s="31"/>
      <c r="H504" s="200"/>
      <c r="I504" s="67"/>
      <c r="J504" s="268"/>
      <c r="K504" s="268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32"/>
      <c r="X504" s="187"/>
      <c r="Y504" s="135"/>
      <c r="Z504" s="138"/>
      <c r="AA504" s="103"/>
    </row>
    <row r="505" spans="1:27" s="6" customFormat="1" x14ac:dyDescent="0.2">
      <c r="A505" s="31"/>
      <c r="B505" s="231"/>
      <c r="D505" s="31"/>
      <c r="E505" s="200"/>
      <c r="F505" s="31"/>
      <c r="H505" s="200"/>
      <c r="I505" s="67"/>
      <c r="J505" s="268"/>
      <c r="K505" s="268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32"/>
      <c r="X505" s="187"/>
      <c r="Y505" s="135"/>
      <c r="Z505" s="138"/>
      <c r="AA505" s="103"/>
    </row>
    <row r="506" spans="1:27" s="6" customFormat="1" x14ac:dyDescent="0.2">
      <c r="A506" s="31"/>
      <c r="B506" s="231"/>
      <c r="D506" s="31"/>
      <c r="E506" s="200"/>
      <c r="F506" s="31"/>
      <c r="H506" s="200"/>
      <c r="I506" s="67"/>
      <c r="J506" s="268"/>
      <c r="K506" s="268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32"/>
      <c r="X506" s="187"/>
      <c r="Y506" s="135"/>
      <c r="Z506" s="138"/>
      <c r="AA506" s="103"/>
    </row>
    <row r="507" spans="1:27" s="6" customFormat="1" x14ac:dyDescent="0.2">
      <c r="A507" s="31"/>
      <c r="B507" s="231"/>
      <c r="D507" s="31"/>
      <c r="E507" s="200"/>
      <c r="F507" s="31"/>
      <c r="H507" s="200"/>
      <c r="I507" s="67"/>
      <c r="J507" s="268"/>
      <c r="K507" s="268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32"/>
      <c r="X507" s="187"/>
      <c r="Y507" s="135"/>
      <c r="Z507" s="138"/>
      <c r="AA507" s="103"/>
    </row>
    <row r="508" spans="1:27" s="6" customFormat="1" x14ac:dyDescent="0.2">
      <c r="A508" s="31"/>
      <c r="B508" s="231"/>
      <c r="D508" s="31"/>
      <c r="E508" s="200"/>
      <c r="F508" s="31"/>
      <c r="H508" s="200"/>
      <c r="I508" s="67"/>
      <c r="J508" s="268"/>
      <c r="K508" s="268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32"/>
      <c r="X508" s="187"/>
      <c r="Y508" s="135"/>
      <c r="Z508" s="138"/>
      <c r="AA508" s="103"/>
    </row>
    <row r="509" spans="1:27" s="6" customFormat="1" x14ac:dyDescent="0.2">
      <c r="A509" s="31"/>
      <c r="B509" s="231"/>
      <c r="D509" s="31"/>
      <c r="E509" s="200"/>
      <c r="F509" s="31"/>
      <c r="H509" s="200"/>
      <c r="I509" s="67"/>
      <c r="J509" s="268"/>
      <c r="K509" s="268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32"/>
      <c r="X509" s="187"/>
      <c r="Y509" s="135"/>
      <c r="Z509" s="138"/>
      <c r="AA509" s="103"/>
    </row>
    <row r="510" spans="1:27" s="6" customFormat="1" x14ac:dyDescent="0.2">
      <c r="A510" s="31"/>
      <c r="B510" s="231"/>
      <c r="D510" s="31"/>
      <c r="E510" s="200"/>
      <c r="F510" s="31"/>
      <c r="H510" s="200"/>
      <c r="I510" s="67"/>
      <c r="J510" s="268"/>
      <c r="K510" s="268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32"/>
      <c r="X510" s="187"/>
      <c r="Y510" s="135"/>
      <c r="Z510" s="138"/>
      <c r="AA510" s="103"/>
    </row>
    <row r="511" spans="1:27" s="6" customFormat="1" x14ac:dyDescent="0.2">
      <c r="A511" s="31"/>
      <c r="B511" s="231"/>
      <c r="D511" s="31"/>
      <c r="E511" s="200"/>
      <c r="F511" s="31"/>
      <c r="H511" s="200"/>
      <c r="I511" s="67"/>
      <c r="J511" s="268"/>
      <c r="K511" s="268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32"/>
      <c r="X511" s="187"/>
      <c r="Y511" s="135"/>
      <c r="Z511" s="138"/>
      <c r="AA511" s="103"/>
    </row>
    <row r="512" spans="1:27" s="6" customFormat="1" x14ac:dyDescent="0.2">
      <c r="A512" s="31"/>
      <c r="B512" s="231"/>
      <c r="D512" s="31"/>
      <c r="E512" s="200"/>
      <c r="F512" s="31"/>
      <c r="H512" s="200"/>
      <c r="I512" s="67"/>
      <c r="J512" s="268"/>
      <c r="K512" s="268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32"/>
      <c r="X512" s="187"/>
      <c r="Y512" s="135"/>
      <c r="Z512" s="138"/>
      <c r="AA512" s="103"/>
    </row>
    <row r="513" spans="1:27" s="6" customFormat="1" x14ac:dyDescent="0.2">
      <c r="A513" s="31"/>
      <c r="B513" s="231"/>
      <c r="D513" s="31"/>
      <c r="E513" s="200"/>
      <c r="F513" s="31"/>
      <c r="H513" s="200"/>
      <c r="I513" s="67"/>
      <c r="J513" s="268"/>
      <c r="K513" s="268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32"/>
      <c r="X513" s="187"/>
      <c r="Y513" s="135"/>
      <c r="Z513" s="138"/>
      <c r="AA513" s="103"/>
    </row>
    <row r="514" spans="1:27" s="6" customFormat="1" x14ac:dyDescent="0.2">
      <c r="A514" s="31"/>
      <c r="B514" s="231"/>
      <c r="D514" s="31"/>
      <c r="E514" s="200"/>
      <c r="F514" s="31"/>
      <c r="H514" s="200"/>
      <c r="I514" s="67"/>
      <c r="J514" s="268"/>
      <c r="K514" s="268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32"/>
      <c r="X514" s="187"/>
      <c r="Y514" s="135"/>
      <c r="Z514" s="138"/>
      <c r="AA514" s="103"/>
    </row>
    <row r="515" spans="1:27" s="6" customFormat="1" x14ac:dyDescent="0.2">
      <c r="A515" s="31"/>
      <c r="B515" s="231"/>
      <c r="D515" s="31"/>
      <c r="E515" s="200"/>
      <c r="F515" s="31"/>
      <c r="H515" s="200"/>
      <c r="I515" s="67"/>
      <c r="J515" s="268"/>
      <c r="K515" s="268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32"/>
      <c r="X515" s="187"/>
      <c r="Y515" s="135"/>
      <c r="Z515" s="138"/>
      <c r="AA515" s="103"/>
    </row>
    <row r="516" spans="1:27" s="6" customFormat="1" x14ac:dyDescent="0.2">
      <c r="A516" s="31"/>
      <c r="B516" s="231"/>
      <c r="D516" s="31"/>
      <c r="E516" s="200"/>
      <c r="F516" s="31"/>
      <c r="H516" s="200"/>
      <c r="I516" s="67"/>
      <c r="J516" s="268"/>
      <c r="K516" s="268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32"/>
      <c r="X516" s="187"/>
      <c r="Y516" s="135"/>
      <c r="Z516" s="138"/>
      <c r="AA516" s="103"/>
    </row>
    <row r="517" spans="1:27" s="6" customFormat="1" x14ac:dyDescent="0.2">
      <c r="A517" s="31"/>
      <c r="B517" s="231"/>
      <c r="D517" s="31"/>
      <c r="E517" s="200"/>
      <c r="F517" s="31"/>
      <c r="H517" s="200"/>
      <c r="I517" s="67"/>
      <c r="J517" s="268"/>
      <c r="K517" s="268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32"/>
      <c r="X517" s="187"/>
      <c r="Y517" s="135"/>
      <c r="Z517" s="138"/>
      <c r="AA517" s="103"/>
    </row>
    <row r="518" spans="1:27" s="6" customFormat="1" x14ac:dyDescent="0.2">
      <c r="A518" s="31"/>
      <c r="B518" s="231"/>
      <c r="D518" s="31"/>
      <c r="E518" s="200"/>
      <c r="F518" s="31"/>
      <c r="H518" s="200"/>
      <c r="I518" s="67"/>
      <c r="J518" s="268"/>
      <c r="K518" s="268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32"/>
      <c r="X518" s="187"/>
      <c r="Y518" s="135"/>
      <c r="Z518" s="138"/>
      <c r="AA518" s="103"/>
    </row>
    <row r="519" spans="1:27" s="6" customFormat="1" x14ac:dyDescent="0.2">
      <c r="A519" s="31"/>
      <c r="B519" s="231"/>
      <c r="D519" s="31"/>
      <c r="E519" s="200"/>
      <c r="F519" s="31"/>
      <c r="H519" s="200"/>
      <c r="I519" s="67"/>
      <c r="J519" s="268"/>
      <c r="K519" s="268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32"/>
      <c r="X519" s="187"/>
      <c r="Y519" s="135"/>
      <c r="Z519" s="138"/>
      <c r="AA519" s="103"/>
    </row>
    <row r="520" spans="1:27" s="6" customFormat="1" x14ac:dyDescent="0.2">
      <c r="A520" s="31"/>
      <c r="B520" s="231"/>
      <c r="D520" s="31"/>
      <c r="E520" s="200"/>
      <c r="F520" s="31"/>
      <c r="H520" s="200"/>
      <c r="I520" s="67"/>
      <c r="J520" s="268"/>
      <c r="K520" s="268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32"/>
      <c r="X520" s="187"/>
      <c r="Y520" s="135"/>
      <c r="Z520" s="138"/>
      <c r="AA520" s="103"/>
    </row>
    <row r="521" spans="1:27" s="6" customFormat="1" x14ac:dyDescent="0.2">
      <c r="A521" s="31"/>
      <c r="B521" s="231"/>
      <c r="D521" s="31"/>
      <c r="E521" s="200"/>
      <c r="F521" s="31"/>
      <c r="H521" s="200"/>
      <c r="I521" s="67"/>
      <c r="J521" s="268"/>
      <c r="K521" s="268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32"/>
      <c r="X521" s="187"/>
      <c r="Y521" s="135"/>
      <c r="Z521" s="138"/>
      <c r="AA521" s="103"/>
    </row>
    <row r="522" spans="1:27" s="6" customFormat="1" x14ac:dyDescent="0.2">
      <c r="A522" s="31"/>
      <c r="B522" s="231"/>
      <c r="D522" s="31"/>
      <c r="E522" s="200"/>
      <c r="F522" s="31"/>
      <c r="H522" s="200"/>
      <c r="I522" s="67"/>
      <c r="J522" s="268"/>
      <c r="K522" s="268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32"/>
      <c r="X522" s="187"/>
      <c r="Y522" s="135"/>
      <c r="Z522" s="138"/>
      <c r="AA522" s="103"/>
    </row>
    <row r="523" spans="1:27" s="6" customFormat="1" x14ac:dyDescent="0.2">
      <c r="A523" s="31"/>
      <c r="B523" s="231"/>
      <c r="D523" s="31"/>
      <c r="E523" s="200"/>
      <c r="F523" s="31"/>
      <c r="H523" s="200"/>
      <c r="I523" s="67"/>
      <c r="J523" s="268"/>
      <c r="K523" s="268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32"/>
      <c r="X523" s="187"/>
      <c r="Y523" s="135"/>
      <c r="Z523" s="138"/>
      <c r="AA523" s="103"/>
    </row>
    <row r="524" spans="1:27" s="6" customFormat="1" x14ac:dyDescent="0.2">
      <c r="A524" s="31"/>
      <c r="B524" s="231"/>
      <c r="D524" s="31"/>
      <c r="E524" s="200"/>
      <c r="F524" s="31"/>
      <c r="H524" s="200"/>
      <c r="I524" s="67"/>
      <c r="J524" s="268"/>
      <c r="K524" s="268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32"/>
      <c r="X524" s="187"/>
      <c r="Y524" s="135"/>
      <c r="Z524" s="138"/>
      <c r="AA524" s="103"/>
    </row>
    <row r="525" spans="1:27" s="6" customFormat="1" x14ac:dyDescent="0.2">
      <c r="A525" s="31"/>
      <c r="B525" s="231"/>
      <c r="D525" s="31"/>
      <c r="E525" s="200"/>
      <c r="F525" s="31"/>
      <c r="H525" s="200"/>
      <c r="I525" s="67"/>
      <c r="J525" s="268"/>
      <c r="K525" s="268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32"/>
      <c r="X525" s="187"/>
      <c r="Y525" s="135"/>
      <c r="Z525" s="138"/>
      <c r="AA525" s="103"/>
    </row>
    <row r="526" spans="1:27" s="6" customFormat="1" x14ac:dyDescent="0.2">
      <c r="A526" s="31"/>
      <c r="B526" s="231"/>
      <c r="D526" s="31"/>
      <c r="E526" s="200"/>
      <c r="F526" s="31"/>
      <c r="H526" s="200"/>
      <c r="I526" s="67"/>
      <c r="J526" s="268"/>
      <c r="K526" s="268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32"/>
      <c r="X526" s="187"/>
      <c r="Y526" s="135"/>
      <c r="Z526" s="138"/>
      <c r="AA526" s="103"/>
    </row>
    <row r="527" spans="1:27" s="6" customFormat="1" x14ac:dyDescent="0.2">
      <c r="A527" s="31"/>
      <c r="B527" s="231"/>
      <c r="D527" s="31"/>
      <c r="E527" s="200"/>
      <c r="F527" s="31"/>
      <c r="H527" s="200"/>
      <c r="I527" s="67"/>
      <c r="J527" s="268"/>
      <c r="K527" s="268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32"/>
      <c r="X527" s="187"/>
      <c r="Y527" s="135"/>
      <c r="Z527" s="138"/>
      <c r="AA527" s="103"/>
    </row>
    <row r="528" spans="1:27" s="6" customFormat="1" x14ac:dyDescent="0.2">
      <c r="A528" s="31"/>
      <c r="B528" s="231"/>
      <c r="D528" s="31"/>
      <c r="E528" s="200"/>
      <c r="F528" s="31"/>
      <c r="H528" s="200"/>
      <c r="I528" s="67"/>
      <c r="J528" s="268"/>
      <c r="K528" s="268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32"/>
      <c r="X528" s="187"/>
      <c r="Y528" s="135"/>
      <c r="Z528" s="138"/>
      <c r="AA528" s="103"/>
    </row>
    <row r="529" spans="1:27" s="6" customFormat="1" x14ac:dyDescent="0.2">
      <c r="A529" s="31"/>
      <c r="B529" s="231"/>
      <c r="D529" s="31"/>
      <c r="E529" s="200"/>
      <c r="F529" s="31"/>
      <c r="H529" s="200"/>
      <c r="I529" s="67"/>
      <c r="J529" s="268"/>
      <c r="K529" s="268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32"/>
      <c r="X529" s="187"/>
      <c r="Y529" s="135"/>
      <c r="Z529" s="138"/>
      <c r="AA529" s="103"/>
    </row>
    <row r="530" spans="1:27" s="6" customFormat="1" x14ac:dyDescent="0.2">
      <c r="A530" s="31"/>
      <c r="B530" s="231"/>
      <c r="D530" s="31"/>
      <c r="E530" s="200"/>
      <c r="F530" s="31"/>
      <c r="H530" s="200"/>
      <c r="I530" s="67"/>
      <c r="J530" s="268"/>
      <c r="K530" s="268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32"/>
      <c r="X530" s="187"/>
      <c r="Y530" s="135"/>
      <c r="Z530" s="138"/>
      <c r="AA530" s="103"/>
    </row>
    <row r="531" spans="1:27" s="6" customFormat="1" x14ac:dyDescent="0.2">
      <c r="A531" s="31"/>
      <c r="B531" s="231"/>
      <c r="D531" s="31"/>
      <c r="E531" s="200"/>
      <c r="F531" s="31"/>
      <c r="H531" s="200"/>
      <c r="I531" s="67"/>
      <c r="J531" s="268"/>
      <c r="K531" s="268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32"/>
      <c r="X531" s="187"/>
      <c r="Y531" s="135"/>
      <c r="Z531" s="138"/>
      <c r="AA531" s="103"/>
    </row>
    <row r="532" spans="1:27" s="6" customFormat="1" x14ac:dyDescent="0.2">
      <c r="A532" s="31"/>
      <c r="B532" s="231"/>
      <c r="D532" s="31"/>
      <c r="E532" s="200"/>
      <c r="F532" s="31"/>
      <c r="H532" s="200"/>
      <c r="I532" s="67"/>
      <c r="J532" s="268"/>
      <c r="K532" s="268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32"/>
      <c r="X532" s="187"/>
      <c r="Y532" s="135"/>
      <c r="Z532" s="138"/>
      <c r="AA532" s="103"/>
    </row>
    <row r="533" spans="1:27" s="6" customFormat="1" x14ac:dyDescent="0.2">
      <c r="A533" s="31"/>
      <c r="B533" s="231"/>
      <c r="D533" s="31"/>
      <c r="E533" s="200"/>
      <c r="F533" s="31"/>
      <c r="H533" s="200"/>
      <c r="I533" s="67"/>
      <c r="J533" s="268"/>
      <c r="K533" s="268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32"/>
      <c r="X533" s="187"/>
      <c r="Y533" s="135"/>
      <c r="Z533" s="138"/>
      <c r="AA533" s="103"/>
    </row>
    <row r="534" spans="1:27" s="6" customFormat="1" x14ac:dyDescent="0.2">
      <c r="A534" s="31"/>
      <c r="B534" s="231"/>
      <c r="D534" s="31"/>
      <c r="E534" s="200"/>
      <c r="F534" s="31"/>
      <c r="H534" s="200"/>
      <c r="I534" s="67"/>
      <c r="J534" s="268"/>
      <c r="K534" s="268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32"/>
      <c r="X534" s="187"/>
      <c r="Y534" s="135"/>
      <c r="Z534" s="138"/>
      <c r="AA534" s="103"/>
    </row>
    <row r="535" spans="1:27" s="6" customFormat="1" x14ac:dyDescent="0.2">
      <c r="A535" s="31"/>
      <c r="B535" s="231"/>
      <c r="D535" s="31"/>
      <c r="E535" s="200"/>
      <c r="F535" s="31"/>
      <c r="H535" s="200"/>
      <c r="I535" s="67"/>
      <c r="J535" s="268"/>
      <c r="K535" s="268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32"/>
      <c r="X535" s="187"/>
      <c r="Y535" s="135"/>
      <c r="Z535" s="138"/>
      <c r="AA535" s="103"/>
    </row>
    <row r="536" spans="1:27" s="6" customFormat="1" x14ac:dyDescent="0.2">
      <c r="A536" s="31"/>
      <c r="B536" s="231"/>
      <c r="D536" s="31"/>
      <c r="E536" s="200"/>
      <c r="F536" s="31"/>
      <c r="H536" s="200"/>
      <c r="I536" s="67"/>
      <c r="J536" s="268"/>
      <c r="K536" s="268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32"/>
      <c r="X536" s="187"/>
      <c r="Y536" s="135"/>
      <c r="Z536" s="138"/>
      <c r="AA536" s="103"/>
    </row>
    <row r="537" spans="1:27" s="6" customFormat="1" x14ac:dyDescent="0.2">
      <c r="A537" s="31"/>
      <c r="B537" s="231"/>
      <c r="D537" s="31"/>
      <c r="E537" s="200"/>
      <c r="F537" s="31"/>
      <c r="H537" s="200"/>
      <c r="I537" s="67"/>
      <c r="J537" s="268"/>
      <c r="K537" s="268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32"/>
      <c r="X537" s="187"/>
      <c r="Y537" s="135"/>
      <c r="Z537" s="138"/>
      <c r="AA537" s="103"/>
    </row>
    <row r="538" spans="1:27" s="6" customFormat="1" x14ac:dyDescent="0.2">
      <c r="A538" s="31"/>
      <c r="B538" s="231"/>
      <c r="D538" s="31"/>
      <c r="E538" s="200"/>
      <c r="F538" s="31"/>
      <c r="H538" s="200"/>
      <c r="I538" s="67"/>
      <c r="J538" s="268"/>
      <c r="K538" s="268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32"/>
      <c r="X538" s="187"/>
      <c r="Y538" s="135"/>
      <c r="Z538" s="138"/>
      <c r="AA538" s="103"/>
    </row>
    <row r="539" spans="1:27" s="6" customFormat="1" x14ac:dyDescent="0.2">
      <c r="A539" s="31"/>
      <c r="B539" s="231"/>
      <c r="D539" s="31"/>
      <c r="E539" s="200"/>
      <c r="F539" s="31"/>
      <c r="H539" s="200"/>
      <c r="I539" s="67"/>
      <c r="J539" s="268"/>
      <c r="K539" s="268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32"/>
      <c r="X539" s="187"/>
      <c r="Y539" s="135"/>
      <c r="Z539" s="138"/>
      <c r="AA539" s="103"/>
    </row>
    <row r="540" spans="1:27" s="6" customFormat="1" x14ac:dyDescent="0.2">
      <c r="A540" s="31"/>
      <c r="B540" s="231"/>
      <c r="D540" s="31"/>
      <c r="E540" s="200"/>
      <c r="F540" s="31"/>
      <c r="H540" s="200"/>
      <c r="I540" s="67"/>
      <c r="J540" s="268"/>
      <c r="K540" s="268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32"/>
      <c r="X540" s="187"/>
      <c r="Y540" s="135"/>
      <c r="Z540" s="138"/>
      <c r="AA540" s="103"/>
    </row>
    <row r="541" spans="1:27" s="6" customFormat="1" x14ac:dyDescent="0.2">
      <c r="A541" s="31"/>
      <c r="B541" s="231"/>
      <c r="D541" s="31"/>
      <c r="E541" s="200"/>
      <c r="F541" s="31"/>
      <c r="H541" s="200"/>
      <c r="I541" s="67"/>
      <c r="J541" s="268"/>
      <c r="K541" s="268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32"/>
      <c r="X541" s="187"/>
      <c r="Y541" s="135"/>
      <c r="Z541" s="138"/>
      <c r="AA541" s="103"/>
    </row>
    <row r="542" spans="1:27" s="6" customFormat="1" x14ac:dyDescent="0.2">
      <c r="A542" s="31"/>
      <c r="B542" s="231"/>
      <c r="D542" s="31"/>
      <c r="E542" s="200"/>
      <c r="F542" s="31"/>
      <c r="H542" s="200"/>
      <c r="I542" s="67"/>
      <c r="J542" s="268"/>
      <c r="K542" s="268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32"/>
      <c r="X542" s="187"/>
      <c r="Y542" s="135"/>
      <c r="Z542" s="138"/>
      <c r="AA542" s="103"/>
    </row>
    <row r="543" spans="1:27" s="6" customFormat="1" x14ac:dyDescent="0.2">
      <c r="A543" s="31"/>
      <c r="B543" s="231"/>
      <c r="D543" s="31"/>
      <c r="E543" s="200"/>
      <c r="F543" s="31"/>
      <c r="H543" s="200"/>
      <c r="I543" s="67"/>
      <c r="J543" s="268"/>
      <c r="K543" s="268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32"/>
      <c r="X543" s="187"/>
      <c r="Y543" s="135"/>
      <c r="Z543" s="138"/>
      <c r="AA543" s="103"/>
    </row>
    <row r="544" spans="1:27" s="6" customFormat="1" x14ac:dyDescent="0.2">
      <c r="A544" s="31"/>
      <c r="B544" s="231"/>
      <c r="D544" s="31"/>
      <c r="E544" s="200"/>
      <c r="F544" s="31"/>
      <c r="H544" s="200"/>
      <c r="I544" s="67"/>
      <c r="J544" s="268"/>
      <c r="K544" s="268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32"/>
      <c r="X544" s="187"/>
      <c r="Y544" s="135"/>
      <c r="Z544" s="138"/>
      <c r="AA544" s="103"/>
    </row>
    <row r="545" spans="1:27" s="6" customFormat="1" x14ac:dyDescent="0.2">
      <c r="A545" s="31"/>
      <c r="B545" s="231"/>
      <c r="D545" s="31"/>
      <c r="E545" s="200"/>
      <c r="F545" s="31"/>
      <c r="H545" s="200"/>
      <c r="I545" s="67"/>
      <c r="J545" s="268"/>
      <c r="K545" s="268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32"/>
      <c r="X545" s="187"/>
      <c r="Y545" s="135"/>
      <c r="Z545" s="138"/>
      <c r="AA545" s="103"/>
    </row>
    <row r="546" spans="1:27" s="6" customFormat="1" x14ac:dyDescent="0.2">
      <c r="A546" s="31"/>
      <c r="B546" s="231"/>
      <c r="D546" s="31"/>
      <c r="E546" s="200"/>
      <c r="F546" s="31"/>
      <c r="H546" s="200"/>
      <c r="I546" s="67"/>
      <c r="J546" s="268"/>
      <c r="K546" s="268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32"/>
      <c r="X546" s="187"/>
      <c r="Y546" s="135"/>
      <c r="Z546" s="138"/>
      <c r="AA546" s="103"/>
    </row>
    <row r="547" spans="1:27" s="6" customFormat="1" x14ac:dyDescent="0.2">
      <c r="A547" s="31"/>
      <c r="B547" s="231"/>
      <c r="D547" s="31"/>
      <c r="E547" s="200"/>
      <c r="F547" s="31"/>
      <c r="H547" s="200"/>
      <c r="I547" s="67"/>
      <c r="J547" s="268"/>
      <c r="K547" s="268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32"/>
      <c r="X547" s="187"/>
      <c r="Y547" s="135"/>
      <c r="Z547" s="138"/>
      <c r="AA547" s="103"/>
    </row>
    <row r="548" spans="1:27" s="6" customFormat="1" x14ac:dyDescent="0.2">
      <c r="A548" s="31"/>
      <c r="B548" s="231"/>
      <c r="D548" s="31"/>
      <c r="E548" s="200"/>
      <c r="F548" s="31"/>
      <c r="H548" s="200"/>
      <c r="I548" s="67"/>
      <c r="J548" s="268"/>
      <c r="K548" s="268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32"/>
      <c r="X548" s="187"/>
      <c r="Y548" s="135"/>
      <c r="Z548" s="138"/>
      <c r="AA548" s="103"/>
    </row>
    <row r="549" spans="1:27" s="6" customFormat="1" x14ac:dyDescent="0.2">
      <c r="A549" s="31"/>
      <c r="B549" s="231"/>
      <c r="D549" s="31"/>
      <c r="E549" s="200"/>
      <c r="F549" s="31"/>
      <c r="H549" s="200"/>
      <c r="I549" s="67"/>
      <c r="J549" s="268"/>
      <c r="K549" s="268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32"/>
      <c r="X549" s="187"/>
      <c r="Y549" s="135"/>
      <c r="Z549" s="138"/>
      <c r="AA549" s="103"/>
    </row>
    <row r="550" spans="1:27" s="6" customFormat="1" x14ac:dyDescent="0.2">
      <c r="A550" s="31"/>
      <c r="B550" s="231"/>
      <c r="D550" s="31"/>
      <c r="E550" s="200"/>
      <c r="F550" s="31"/>
      <c r="H550" s="200"/>
      <c r="I550" s="67"/>
      <c r="J550" s="268"/>
      <c r="K550" s="268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32"/>
      <c r="X550" s="187"/>
      <c r="Y550" s="135"/>
      <c r="Z550" s="138"/>
      <c r="AA550" s="103"/>
    </row>
    <row r="551" spans="1:27" s="6" customFormat="1" x14ac:dyDescent="0.2">
      <c r="A551" s="31"/>
      <c r="B551" s="231"/>
      <c r="D551" s="31"/>
      <c r="E551" s="200"/>
      <c r="F551" s="31"/>
      <c r="H551" s="200"/>
      <c r="I551" s="67"/>
      <c r="J551" s="268"/>
      <c r="K551" s="268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32"/>
      <c r="X551" s="187"/>
      <c r="Y551" s="135"/>
      <c r="Z551" s="138"/>
      <c r="AA551" s="103"/>
    </row>
    <row r="552" spans="1:27" s="6" customFormat="1" x14ac:dyDescent="0.2">
      <c r="A552" s="31"/>
      <c r="B552" s="231"/>
      <c r="D552" s="31"/>
      <c r="E552" s="200"/>
      <c r="F552" s="31"/>
      <c r="H552" s="200"/>
      <c r="I552" s="67"/>
      <c r="J552" s="268"/>
      <c r="K552" s="268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32"/>
      <c r="X552" s="187"/>
      <c r="Y552" s="135"/>
      <c r="Z552" s="138"/>
      <c r="AA552" s="103"/>
    </row>
    <row r="553" spans="1:27" s="6" customFormat="1" x14ac:dyDescent="0.2">
      <c r="A553" s="31"/>
      <c r="B553" s="231"/>
      <c r="D553" s="31"/>
      <c r="E553" s="200"/>
      <c r="F553" s="31"/>
      <c r="H553" s="200"/>
      <c r="I553" s="67"/>
      <c r="J553" s="268"/>
      <c r="K553" s="268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32"/>
      <c r="X553" s="187"/>
      <c r="Y553" s="135"/>
      <c r="Z553" s="138"/>
      <c r="AA553" s="103"/>
    </row>
    <row r="554" spans="1:27" s="6" customFormat="1" x14ac:dyDescent="0.2">
      <c r="A554" s="31"/>
      <c r="B554" s="231"/>
      <c r="D554" s="31"/>
      <c r="E554" s="200"/>
      <c r="F554" s="31"/>
      <c r="H554" s="200"/>
      <c r="I554" s="67"/>
      <c r="J554" s="268"/>
      <c r="K554" s="268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32"/>
      <c r="X554" s="187"/>
      <c r="Y554" s="135"/>
      <c r="Z554" s="138"/>
      <c r="AA554" s="103"/>
    </row>
    <row r="555" spans="1:27" s="6" customFormat="1" x14ac:dyDescent="0.2">
      <c r="A555" s="31"/>
      <c r="B555" s="231"/>
      <c r="D555" s="31"/>
      <c r="E555" s="200"/>
      <c r="F555" s="31"/>
      <c r="H555" s="200"/>
      <c r="I555" s="67"/>
      <c r="J555" s="268"/>
      <c r="K555" s="268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32"/>
      <c r="X555" s="187"/>
      <c r="Y555" s="135"/>
      <c r="Z555" s="138"/>
      <c r="AA555" s="103"/>
    </row>
    <row r="556" spans="1:27" s="6" customFormat="1" x14ac:dyDescent="0.2">
      <c r="A556" s="31"/>
      <c r="B556" s="231"/>
      <c r="D556" s="31"/>
      <c r="E556" s="200"/>
      <c r="F556" s="31"/>
      <c r="H556" s="200"/>
      <c r="I556" s="67"/>
      <c r="J556" s="268"/>
      <c r="K556" s="268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32"/>
      <c r="X556" s="187"/>
      <c r="Y556" s="135"/>
      <c r="Z556" s="138"/>
      <c r="AA556" s="103"/>
    </row>
    <row r="557" spans="1:27" s="6" customFormat="1" x14ac:dyDescent="0.2">
      <c r="A557" s="31"/>
      <c r="B557" s="231"/>
      <c r="D557" s="31"/>
      <c r="E557" s="200"/>
      <c r="F557" s="31"/>
      <c r="H557" s="200"/>
      <c r="I557" s="67"/>
      <c r="J557" s="268"/>
      <c r="K557" s="268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32"/>
      <c r="X557" s="187"/>
      <c r="Y557" s="135"/>
      <c r="Z557" s="138"/>
      <c r="AA557" s="103"/>
    </row>
    <row r="558" spans="1:27" s="6" customFormat="1" x14ac:dyDescent="0.2">
      <c r="A558" s="31"/>
      <c r="B558" s="231"/>
      <c r="D558" s="31"/>
      <c r="E558" s="200"/>
      <c r="F558" s="31"/>
      <c r="H558" s="200"/>
      <c r="I558" s="67"/>
      <c r="J558" s="268"/>
      <c r="K558" s="268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32"/>
      <c r="X558" s="187"/>
      <c r="Y558" s="135"/>
      <c r="Z558" s="138"/>
      <c r="AA558" s="103"/>
    </row>
    <row r="559" spans="1:27" s="6" customFormat="1" x14ac:dyDescent="0.2">
      <c r="A559" s="31"/>
      <c r="B559" s="231"/>
      <c r="D559" s="31"/>
      <c r="E559" s="200"/>
      <c r="F559" s="31"/>
      <c r="H559" s="200"/>
      <c r="I559" s="67"/>
      <c r="J559" s="268"/>
      <c r="K559" s="268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32"/>
      <c r="X559" s="187"/>
      <c r="Y559" s="135"/>
      <c r="Z559" s="138"/>
      <c r="AA559" s="103"/>
    </row>
    <row r="560" spans="1:27" s="6" customFormat="1" x14ac:dyDescent="0.2">
      <c r="A560" s="31"/>
      <c r="B560" s="231"/>
      <c r="D560" s="31"/>
      <c r="E560" s="200"/>
      <c r="F560" s="31"/>
      <c r="H560" s="200"/>
      <c r="I560" s="67"/>
      <c r="J560" s="268"/>
      <c r="K560" s="268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32"/>
      <c r="X560" s="187"/>
      <c r="Y560" s="135"/>
      <c r="Z560" s="138"/>
      <c r="AA560" s="103"/>
    </row>
    <row r="561" spans="1:27" s="6" customFormat="1" x14ac:dyDescent="0.2">
      <c r="A561" s="31"/>
      <c r="B561" s="231"/>
      <c r="D561" s="31"/>
      <c r="E561" s="200"/>
      <c r="F561" s="31"/>
      <c r="H561" s="200"/>
      <c r="I561" s="67"/>
      <c r="J561" s="268"/>
      <c r="K561" s="268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32"/>
      <c r="X561" s="187"/>
      <c r="Y561" s="135"/>
      <c r="Z561" s="138"/>
      <c r="AA561" s="103"/>
    </row>
    <row r="562" spans="1:27" s="6" customFormat="1" x14ac:dyDescent="0.2">
      <c r="A562" s="31"/>
      <c r="B562" s="231"/>
      <c r="D562" s="31"/>
      <c r="E562" s="200"/>
      <c r="F562" s="31"/>
      <c r="H562" s="200"/>
      <c r="I562" s="67"/>
      <c r="J562" s="268"/>
      <c r="K562" s="268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32"/>
      <c r="X562" s="187"/>
      <c r="Y562" s="135"/>
      <c r="Z562" s="138"/>
      <c r="AA562" s="103"/>
    </row>
    <row r="563" spans="1:27" s="6" customFormat="1" x14ac:dyDescent="0.2">
      <c r="A563" s="31"/>
      <c r="B563" s="231"/>
      <c r="D563" s="31"/>
      <c r="E563" s="200"/>
      <c r="F563" s="31"/>
      <c r="H563" s="200"/>
      <c r="I563" s="67"/>
      <c r="J563" s="268"/>
      <c r="K563" s="268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32"/>
      <c r="X563" s="187"/>
      <c r="Y563" s="135"/>
      <c r="Z563" s="138"/>
      <c r="AA563" s="103"/>
    </row>
    <row r="564" spans="1:27" s="6" customFormat="1" x14ac:dyDescent="0.2">
      <c r="A564" s="31"/>
      <c r="B564" s="231"/>
      <c r="D564" s="31"/>
      <c r="E564" s="200"/>
      <c r="F564" s="31"/>
      <c r="H564" s="200"/>
      <c r="I564" s="67"/>
      <c r="J564" s="268"/>
      <c r="K564" s="268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32"/>
      <c r="X564" s="187"/>
      <c r="Y564" s="135"/>
      <c r="Z564" s="138"/>
      <c r="AA564" s="103"/>
    </row>
    <row r="565" spans="1:27" s="6" customFormat="1" x14ac:dyDescent="0.2">
      <c r="A565" s="31"/>
      <c r="B565" s="231"/>
      <c r="D565" s="31"/>
      <c r="E565" s="200"/>
      <c r="F565" s="31"/>
      <c r="H565" s="200"/>
      <c r="I565" s="67"/>
      <c r="J565" s="268"/>
      <c r="K565" s="268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32"/>
      <c r="X565" s="187"/>
      <c r="Y565" s="135"/>
      <c r="Z565" s="138"/>
      <c r="AA565" s="103"/>
    </row>
    <row r="566" spans="1:27" s="6" customFormat="1" x14ac:dyDescent="0.2">
      <c r="A566" s="31"/>
      <c r="B566" s="231"/>
      <c r="D566" s="31"/>
      <c r="E566" s="200"/>
      <c r="F566" s="31"/>
      <c r="H566" s="200"/>
      <c r="I566" s="67"/>
      <c r="J566" s="268"/>
      <c r="K566" s="268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32"/>
      <c r="X566" s="187"/>
      <c r="Y566" s="135"/>
      <c r="Z566" s="138"/>
      <c r="AA566" s="103"/>
    </row>
    <row r="567" spans="1:27" s="6" customFormat="1" x14ac:dyDescent="0.2">
      <c r="A567" s="31"/>
      <c r="B567" s="231"/>
      <c r="D567" s="31"/>
      <c r="E567" s="200"/>
      <c r="F567" s="31"/>
      <c r="H567" s="200"/>
      <c r="I567" s="67"/>
      <c r="J567" s="268"/>
      <c r="K567" s="268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32"/>
      <c r="X567" s="187"/>
      <c r="Y567" s="135"/>
      <c r="Z567" s="138"/>
      <c r="AA567" s="103"/>
    </row>
    <row r="568" spans="1:27" s="6" customFormat="1" x14ac:dyDescent="0.2">
      <c r="A568" s="31"/>
      <c r="B568" s="231"/>
      <c r="D568" s="31"/>
      <c r="E568" s="200"/>
      <c r="F568" s="31"/>
      <c r="H568" s="200"/>
      <c r="I568" s="67"/>
      <c r="J568" s="268"/>
      <c r="K568" s="268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32"/>
      <c r="X568" s="187"/>
      <c r="Y568" s="135"/>
      <c r="Z568" s="138"/>
      <c r="AA568" s="103"/>
    </row>
    <row r="569" spans="1:27" s="6" customFormat="1" x14ac:dyDescent="0.2">
      <c r="A569" s="31"/>
      <c r="B569" s="231"/>
      <c r="D569" s="31"/>
      <c r="E569" s="200"/>
      <c r="F569" s="31"/>
      <c r="H569" s="200"/>
      <c r="I569" s="67"/>
      <c r="J569" s="268"/>
      <c r="K569" s="268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32"/>
      <c r="X569" s="187"/>
      <c r="Y569" s="135"/>
      <c r="Z569" s="138"/>
      <c r="AA569" s="103"/>
    </row>
    <row r="570" spans="1:27" s="6" customFormat="1" x14ac:dyDescent="0.2">
      <c r="A570" s="31"/>
      <c r="B570" s="231"/>
      <c r="D570" s="31"/>
      <c r="E570" s="200"/>
      <c r="F570" s="31"/>
      <c r="H570" s="200"/>
      <c r="I570" s="67"/>
      <c r="J570" s="268"/>
      <c r="K570" s="268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32"/>
      <c r="X570" s="187"/>
      <c r="Y570" s="135"/>
      <c r="Z570" s="138"/>
      <c r="AA570" s="103"/>
    </row>
    <row r="571" spans="1:27" s="6" customFormat="1" x14ac:dyDescent="0.2">
      <c r="A571" s="31"/>
      <c r="B571" s="231"/>
      <c r="D571" s="31"/>
      <c r="E571" s="200"/>
      <c r="F571" s="31"/>
      <c r="H571" s="200"/>
      <c r="I571" s="67"/>
      <c r="J571" s="268"/>
      <c r="K571" s="268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32"/>
      <c r="X571" s="187"/>
      <c r="Y571" s="135"/>
      <c r="Z571" s="138"/>
      <c r="AA571" s="103"/>
    </row>
    <row r="572" spans="1:27" s="6" customFormat="1" x14ac:dyDescent="0.2">
      <c r="A572" s="31"/>
      <c r="B572" s="231"/>
      <c r="D572" s="31"/>
      <c r="E572" s="200"/>
      <c r="F572" s="31"/>
      <c r="H572" s="200"/>
      <c r="I572" s="67"/>
      <c r="J572" s="268"/>
      <c r="K572" s="268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32"/>
      <c r="X572" s="187"/>
      <c r="Y572" s="135"/>
      <c r="Z572" s="138"/>
      <c r="AA572" s="103"/>
    </row>
    <row r="573" spans="1:27" s="6" customFormat="1" x14ac:dyDescent="0.2">
      <c r="A573" s="31"/>
      <c r="B573" s="231"/>
      <c r="D573" s="31"/>
      <c r="E573" s="200"/>
      <c r="F573" s="31"/>
      <c r="H573" s="200"/>
      <c r="I573" s="67"/>
      <c r="J573" s="268"/>
      <c r="K573" s="268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32"/>
      <c r="X573" s="187"/>
      <c r="Y573" s="135"/>
      <c r="Z573" s="138"/>
      <c r="AA573" s="103"/>
    </row>
    <row r="574" spans="1:27" s="6" customFormat="1" x14ac:dyDescent="0.2">
      <c r="A574" s="31"/>
      <c r="B574" s="231"/>
      <c r="D574" s="31"/>
      <c r="E574" s="200"/>
      <c r="F574" s="31"/>
      <c r="H574" s="200"/>
      <c r="I574" s="67"/>
      <c r="J574" s="268"/>
      <c r="K574" s="268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32"/>
      <c r="X574" s="187"/>
      <c r="Y574" s="135"/>
      <c r="Z574" s="138"/>
      <c r="AA574" s="103"/>
    </row>
    <row r="575" spans="1:27" s="6" customFormat="1" x14ac:dyDescent="0.2">
      <c r="A575" s="31"/>
      <c r="B575" s="231"/>
      <c r="D575" s="31"/>
      <c r="E575" s="200"/>
      <c r="F575" s="31"/>
      <c r="H575" s="200"/>
      <c r="I575" s="67"/>
      <c r="J575" s="268"/>
      <c r="K575" s="268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32"/>
      <c r="X575" s="187"/>
      <c r="Y575" s="135"/>
      <c r="Z575" s="138"/>
      <c r="AA575" s="103"/>
    </row>
    <row r="576" spans="1:27" s="6" customFormat="1" x14ac:dyDescent="0.2">
      <c r="A576" s="31"/>
      <c r="B576" s="231"/>
      <c r="D576" s="31"/>
      <c r="E576" s="200"/>
      <c r="F576" s="31"/>
      <c r="H576" s="200"/>
      <c r="I576" s="67"/>
      <c r="J576" s="268"/>
      <c r="K576" s="268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32"/>
      <c r="X576" s="187"/>
      <c r="Y576" s="135"/>
      <c r="Z576" s="138"/>
      <c r="AA576" s="103"/>
    </row>
    <row r="577" spans="1:27" s="6" customFormat="1" x14ac:dyDescent="0.2">
      <c r="A577" s="31"/>
      <c r="B577" s="231"/>
      <c r="D577" s="31"/>
      <c r="E577" s="200"/>
      <c r="F577" s="31"/>
      <c r="H577" s="200"/>
      <c r="I577" s="67"/>
      <c r="J577" s="268"/>
      <c r="K577" s="268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32"/>
      <c r="X577" s="187"/>
      <c r="Y577" s="135"/>
      <c r="Z577" s="138"/>
      <c r="AA577" s="103"/>
    </row>
    <row r="578" spans="1:27" s="6" customFormat="1" x14ac:dyDescent="0.2">
      <c r="A578" s="31"/>
      <c r="B578" s="231"/>
      <c r="D578" s="31"/>
      <c r="E578" s="200"/>
      <c r="F578" s="31"/>
      <c r="H578" s="200"/>
      <c r="I578" s="67"/>
      <c r="J578" s="268"/>
      <c r="K578" s="268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32"/>
      <c r="X578" s="187"/>
      <c r="Y578" s="135"/>
      <c r="Z578" s="138"/>
      <c r="AA578" s="103"/>
    </row>
    <row r="579" spans="1:27" s="6" customFormat="1" x14ac:dyDescent="0.2">
      <c r="A579" s="31"/>
      <c r="B579" s="231"/>
      <c r="D579" s="31"/>
      <c r="E579" s="200"/>
      <c r="F579" s="31"/>
      <c r="H579" s="200"/>
      <c r="I579" s="67"/>
      <c r="J579" s="268"/>
      <c r="K579" s="268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32"/>
      <c r="X579" s="187"/>
      <c r="Y579" s="135"/>
      <c r="Z579" s="138"/>
      <c r="AA579" s="103"/>
    </row>
    <row r="580" spans="1:27" s="6" customFormat="1" x14ac:dyDescent="0.2">
      <c r="A580" s="31"/>
      <c r="B580" s="231"/>
      <c r="D580" s="31"/>
      <c r="E580" s="200"/>
      <c r="F580" s="31"/>
      <c r="H580" s="200"/>
      <c r="I580" s="67"/>
      <c r="J580" s="268"/>
      <c r="K580" s="268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32"/>
      <c r="X580" s="187"/>
      <c r="Y580" s="135"/>
      <c r="Z580" s="138"/>
      <c r="AA580" s="103"/>
    </row>
    <row r="581" spans="1:27" s="6" customFormat="1" x14ac:dyDescent="0.2">
      <c r="A581" s="31"/>
      <c r="B581" s="231"/>
      <c r="D581" s="31"/>
      <c r="E581" s="200"/>
      <c r="F581" s="31"/>
      <c r="H581" s="200"/>
      <c r="I581" s="67"/>
      <c r="J581" s="268"/>
      <c r="K581" s="268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32"/>
      <c r="X581" s="187"/>
      <c r="Y581" s="135"/>
      <c r="Z581" s="138"/>
      <c r="AA581" s="103"/>
    </row>
    <row r="582" spans="1:27" s="6" customFormat="1" x14ac:dyDescent="0.2">
      <c r="A582" s="31"/>
      <c r="B582" s="231"/>
      <c r="D582" s="31"/>
      <c r="E582" s="200"/>
      <c r="F582" s="31"/>
      <c r="H582" s="200"/>
      <c r="I582" s="67"/>
      <c r="J582" s="268"/>
      <c r="K582" s="268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32"/>
      <c r="X582" s="187"/>
      <c r="Y582" s="135"/>
      <c r="Z582" s="138"/>
      <c r="AA582" s="103"/>
    </row>
    <row r="583" spans="1:27" s="6" customFormat="1" x14ac:dyDescent="0.2">
      <c r="A583" s="31"/>
      <c r="B583" s="231"/>
      <c r="D583" s="31"/>
      <c r="E583" s="200"/>
      <c r="F583" s="31"/>
      <c r="H583" s="200"/>
      <c r="I583" s="67"/>
      <c r="J583" s="268"/>
      <c r="K583" s="268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32"/>
      <c r="X583" s="187"/>
      <c r="Y583" s="135"/>
      <c r="Z583" s="138"/>
      <c r="AA583" s="103"/>
    </row>
    <row r="584" spans="1:27" s="6" customFormat="1" x14ac:dyDescent="0.2">
      <c r="A584" s="31"/>
      <c r="B584" s="231"/>
      <c r="D584" s="31"/>
      <c r="E584" s="200"/>
      <c r="F584" s="31"/>
      <c r="H584" s="200"/>
      <c r="I584" s="67"/>
      <c r="J584" s="268"/>
      <c r="K584" s="268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32"/>
      <c r="X584" s="187"/>
      <c r="Y584" s="135"/>
      <c r="Z584" s="138"/>
      <c r="AA584" s="103"/>
    </row>
    <row r="585" spans="1:27" s="6" customFormat="1" x14ac:dyDescent="0.2">
      <c r="A585" s="31"/>
      <c r="B585" s="231"/>
      <c r="D585" s="31"/>
      <c r="E585" s="200"/>
      <c r="F585" s="31"/>
      <c r="H585" s="200"/>
      <c r="I585" s="67"/>
      <c r="J585" s="268"/>
      <c r="K585" s="268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32"/>
      <c r="X585" s="187"/>
      <c r="Y585" s="135"/>
      <c r="Z585" s="138"/>
      <c r="AA585" s="103"/>
    </row>
    <row r="586" spans="1:27" s="6" customFormat="1" x14ac:dyDescent="0.2">
      <c r="A586" s="31"/>
      <c r="B586" s="231"/>
      <c r="D586" s="31"/>
      <c r="E586" s="200"/>
      <c r="F586" s="31"/>
      <c r="H586" s="200"/>
      <c r="I586" s="67"/>
      <c r="J586" s="268"/>
      <c r="K586" s="268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32"/>
      <c r="X586" s="187"/>
      <c r="Y586" s="135"/>
      <c r="Z586" s="138"/>
      <c r="AA586" s="103"/>
    </row>
    <row r="587" spans="1:27" s="6" customFormat="1" x14ac:dyDescent="0.2">
      <c r="A587" s="31"/>
      <c r="B587" s="231"/>
      <c r="D587" s="31"/>
      <c r="E587" s="200"/>
      <c r="F587" s="31"/>
      <c r="H587" s="200"/>
      <c r="I587" s="67"/>
      <c r="J587" s="268"/>
      <c r="K587" s="268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32"/>
      <c r="X587" s="187"/>
      <c r="Y587" s="135"/>
      <c r="Z587" s="138"/>
      <c r="AA587" s="103"/>
    </row>
    <row r="588" spans="1:27" s="6" customFormat="1" x14ac:dyDescent="0.2">
      <c r="A588" s="31"/>
      <c r="B588" s="231"/>
      <c r="D588" s="31"/>
      <c r="E588" s="200"/>
      <c r="F588" s="31"/>
      <c r="H588" s="200"/>
      <c r="I588" s="67"/>
      <c r="J588" s="268"/>
      <c r="K588" s="268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32"/>
      <c r="X588" s="187"/>
      <c r="Y588" s="135"/>
      <c r="Z588" s="138"/>
      <c r="AA588" s="103"/>
    </row>
    <row r="589" spans="1:27" s="6" customFormat="1" x14ac:dyDescent="0.2">
      <c r="A589" s="31"/>
      <c r="B589" s="231"/>
      <c r="D589" s="31"/>
      <c r="E589" s="200"/>
      <c r="F589" s="31"/>
      <c r="H589" s="200"/>
      <c r="I589" s="67"/>
      <c r="J589" s="268"/>
      <c r="K589" s="268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32"/>
      <c r="X589" s="187"/>
      <c r="Y589" s="135"/>
      <c r="Z589" s="138"/>
      <c r="AA589" s="103"/>
    </row>
    <row r="590" spans="1:27" s="6" customFormat="1" x14ac:dyDescent="0.2">
      <c r="A590" s="31"/>
      <c r="B590" s="231"/>
      <c r="D590" s="31"/>
      <c r="E590" s="200"/>
      <c r="F590" s="31"/>
      <c r="H590" s="200"/>
      <c r="I590" s="67"/>
      <c r="J590" s="268"/>
      <c r="K590" s="268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32"/>
      <c r="X590" s="187"/>
      <c r="Y590" s="135"/>
      <c r="Z590" s="138"/>
      <c r="AA590" s="103"/>
    </row>
    <row r="591" spans="1:27" s="6" customFormat="1" x14ac:dyDescent="0.2">
      <c r="A591" s="31"/>
      <c r="B591" s="231"/>
      <c r="D591" s="31"/>
      <c r="E591" s="200"/>
      <c r="F591" s="31"/>
      <c r="H591" s="200"/>
      <c r="I591" s="67"/>
      <c r="J591" s="268"/>
      <c r="K591" s="268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32"/>
      <c r="X591" s="187"/>
      <c r="Y591" s="135"/>
      <c r="Z591" s="138"/>
      <c r="AA591" s="103"/>
    </row>
    <row r="592" spans="1:27" s="6" customFormat="1" x14ac:dyDescent="0.2">
      <c r="A592" s="31"/>
      <c r="B592" s="231"/>
      <c r="D592" s="31"/>
      <c r="E592" s="200"/>
      <c r="F592" s="31"/>
      <c r="H592" s="200"/>
      <c r="I592" s="67"/>
      <c r="J592" s="268"/>
      <c r="K592" s="268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32"/>
      <c r="X592" s="187"/>
      <c r="Y592" s="135"/>
      <c r="Z592" s="138"/>
      <c r="AA592" s="103"/>
    </row>
    <row r="593" spans="1:27" s="6" customFormat="1" x14ac:dyDescent="0.2">
      <c r="A593" s="31"/>
      <c r="B593" s="231"/>
      <c r="D593" s="31"/>
      <c r="E593" s="200"/>
      <c r="F593" s="31"/>
      <c r="H593" s="200"/>
      <c r="I593" s="67"/>
      <c r="J593" s="268"/>
      <c r="K593" s="268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32"/>
      <c r="X593" s="187"/>
      <c r="Y593" s="135"/>
      <c r="Z593" s="138"/>
      <c r="AA593" s="103"/>
    </row>
    <row r="594" spans="1:27" s="6" customFormat="1" x14ac:dyDescent="0.2">
      <c r="A594" s="31"/>
      <c r="B594" s="231"/>
      <c r="D594" s="31"/>
      <c r="E594" s="200"/>
      <c r="F594" s="31"/>
      <c r="H594" s="200"/>
      <c r="I594" s="67"/>
      <c r="J594" s="268"/>
      <c r="K594" s="268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32"/>
      <c r="X594" s="187"/>
      <c r="Y594" s="135"/>
      <c r="Z594" s="138"/>
      <c r="AA594" s="103"/>
    </row>
    <row r="595" spans="1:27" s="6" customFormat="1" x14ac:dyDescent="0.2">
      <c r="A595" s="31"/>
      <c r="B595" s="231"/>
      <c r="D595" s="31"/>
      <c r="E595" s="200"/>
      <c r="F595" s="31"/>
      <c r="H595" s="200"/>
      <c r="I595" s="67"/>
      <c r="J595" s="268"/>
      <c r="K595" s="268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32"/>
      <c r="X595" s="187"/>
      <c r="Y595" s="135"/>
      <c r="Z595" s="138"/>
      <c r="AA595" s="103"/>
    </row>
    <row r="596" spans="1:27" s="6" customFormat="1" x14ac:dyDescent="0.2">
      <c r="A596" s="31"/>
      <c r="B596" s="231"/>
      <c r="D596" s="31"/>
      <c r="E596" s="200"/>
      <c r="F596" s="31"/>
      <c r="H596" s="200"/>
      <c r="I596" s="67"/>
      <c r="J596" s="268"/>
      <c r="K596" s="268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32"/>
      <c r="X596" s="187"/>
      <c r="Y596" s="135"/>
      <c r="Z596" s="138"/>
      <c r="AA596" s="103"/>
    </row>
    <row r="597" spans="1:27" s="6" customFormat="1" x14ac:dyDescent="0.2">
      <c r="A597" s="31"/>
      <c r="B597" s="231"/>
      <c r="D597" s="31"/>
      <c r="E597" s="200"/>
      <c r="F597" s="31"/>
      <c r="H597" s="200"/>
      <c r="I597" s="67"/>
      <c r="J597" s="268"/>
      <c r="K597" s="268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32"/>
      <c r="X597" s="187"/>
      <c r="Y597" s="135"/>
      <c r="Z597" s="138"/>
      <c r="AA597" s="103"/>
    </row>
    <row r="598" spans="1:27" s="6" customFormat="1" x14ac:dyDescent="0.2">
      <c r="A598" s="31"/>
      <c r="B598" s="231"/>
      <c r="D598" s="31"/>
      <c r="E598" s="200"/>
      <c r="F598" s="31"/>
      <c r="H598" s="200"/>
      <c r="I598" s="67"/>
      <c r="J598" s="268"/>
      <c r="K598" s="268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32"/>
      <c r="X598" s="187"/>
      <c r="Y598" s="135"/>
      <c r="Z598" s="138"/>
      <c r="AA598" s="103"/>
    </row>
    <row r="599" spans="1:27" s="6" customFormat="1" x14ac:dyDescent="0.2">
      <c r="A599" s="31"/>
      <c r="B599" s="231"/>
      <c r="D599" s="31"/>
      <c r="E599" s="200"/>
      <c r="F599" s="31"/>
      <c r="H599" s="200"/>
      <c r="I599" s="67"/>
      <c r="J599" s="268"/>
      <c r="K599" s="268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32"/>
      <c r="X599" s="187"/>
      <c r="Y599" s="135"/>
      <c r="Z599" s="138"/>
      <c r="AA599" s="103"/>
    </row>
    <row r="600" spans="1:27" s="6" customFormat="1" x14ac:dyDescent="0.2">
      <c r="A600" s="31"/>
      <c r="B600" s="231"/>
      <c r="D600" s="31"/>
      <c r="E600" s="200"/>
      <c r="F600" s="31"/>
      <c r="H600" s="200"/>
      <c r="I600" s="67"/>
      <c r="J600" s="268"/>
      <c r="K600" s="268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32"/>
      <c r="X600" s="187"/>
      <c r="Y600" s="135"/>
      <c r="Z600" s="138"/>
      <c r="AA600" s="103"/>
    </row>
    <row r="601" spans="1:27" s="6" customFormat="1" x14ac:dyDescent="0.2">
      <c r="A601" s="31"/>
      <c r="B601" s="231"/>
      <c r="D601" s="31"/>
      <c r="E601" s="200"/>
      <c r="F601" s="31"/>
      <c r="H601" s="200"/>
      <c r="I601" s="67"/>
      <c r="J601" s="268"/>
      <c r="K601" s="268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32"/>
      <c r="X601" s="187"/>
      <c r="Y601" s="135"/>
      <c r="Z601" s="138"/>
      <c r="AA601" s="103"/>
    </row>
    <row r="602" spans="1:27" s="6" customFormat="1" x14ac:dyDescent="0.2">
      <c r="A602" s="31"/>
      <c r="B602" s="231"/>
      <c r="D602" s="31"/>
      <c r="E602" s="200"/>
      <c r="F602" s="31"/>
      <c r="H602" s="200"/>
      <c r="I602" s="67"/>
      <c r="J602" s="268"/>
      <c r="K602" s="268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32"/>
      <c r="X602" s="187"/>
      <c r="Y602" s="135"/>
      <c r="Z602" s="138"/>
      <c r="AA602" s="103"/>
    </row>
    <row r="603" spans="1:27" s="6" customFormat="1" x14ac:dyDescent="0.2">
      <c r="A603" s="31"/>
      <c r="B603" s="231"/>
      <c r="D603" s="31"/>
      <c r="E603" s="200"/>
      <c r="F603" s="31"/>
      <c r="H603" s="200"/>
      <c r="I603" s="67"/>
      <c r="J603" s="268"/>
      <c r="K603" s="268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32"/>
      <c r="X603" s="187"/>
      <c r="Y603" s="135"/>
      <c r="Z603" s="138"/>
      <c r="AA603" s="103"/>
    </row>
    <row r="604" spans="1:27" s="6" customFormat="1" x14ac:dyDescent="0.2">
      <c r="A604" s="31"/>
      <c r="B604" s="231"/>
      <c r="D604" s="31"/>
      <c r="E604" s="200"/>
      <c r="F604" s="31"/>
      <c r="H604" s="200"/>
      <c r="I604" s="67"/>
      <c r="J604" s="268"/>
      <c r="K604" s="268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32"/>
      <c r="X604" s="187"/>
      <c r="Y604" s="135"/>
      <c r="Z604" s="138"/>
      <c r="AA604" s="103"/>
    </row>
    <row r="605" spans="1:27" s="6" customFormat="1" x14ac:dyDescent="0.2">
      <c r="A605" s="31"/>
      <c r="B605" s="231"/>
      <c r="D605" s="31"/>
      <c r="E605" s="200"/>
      <c r="F605" s="31"/>
      <c r="H605" s="200"/>
      <c r="I605" s="67"/>
      <c r="J605" s="268"/>
      <c r="K605" s="268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32"/>
      <c r="X605" s="187"/>
      <c r="Y605" s="135"/>
      <c r="Z605" s="138"/>
      <c r="AA605" s="103"/>
    </row>
    <row r="606" spans="1:27" s="6" customFormat="1" x14ac:dyDescent="0.2">
      <c r="A606" s="31"/>
      <c r="B606" s="231"/>
      <c r="D606" s="31"/>
      <c r="E606" s="200"/>
      <c r="F606" s="31"/>
      <c r="H606" s="200"/>
      <c r="I606" s="67"/>
      <c r="J606" s="268"/>
      <c r="K606" s="268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32"/>
      <c r="X606" s="187"/>
      <c r="Y606" s="135"/>
      <c r="Z606" s="138"/>
      <c r="AA606" s="103"/>
    </row>
    <row r="607" spans="1:27" s="6" customFormat="1" x14ac:dyDescent="0.2">
      <c r="A607" s="31"/>
      <c r="B607" s="231"/>
      <c r="D607" s="31"/>
      <c r="E607" s="200"/>
      <c r="F607" s="31"/>
      <c r="H607" s="200"/>
      <c r="I607" s="67"/>
      <c r="J607" s="268"/>
      <c r="K607" s="268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32"/>
      <c r="X607" s="187"/>
      <c r="Y607" s="135"/>
      <c r="Z607" s="138"/>
      <c r="AA607" s="103"/>
    </row>
    <row r="608" spans="1:27" s="6" customFormat="1" x14ac:dyDescent="0.2">
      <c r="A608" s="31"/>
      <c r="B608" s="231"/>
      <c r="D608" s="31"/>
      <c r="E608" s="200"/>
      <c r="F608" s="31"/>
      <c r="H608" s="200"/>
      <c r="I608" s="67"/>
      <c r="J608" s="268"/>
      <c r="K608" s="268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32"/>
      <c r="X608" s="187"/>
      <c r="Y608" s="135"/>
      <c r="Z608" s="138"/>
      <c r="AA608" s="103"/>
    </row>
    <row r="609" spans="1:27" s="6" customFormat="1" x14ac:dyDescent="0.2">
      <c r="A609" s="31"/>
      <c r="B609" s="231"/>
      <c r="D609" s="31"/>
      <c r="E609" s="200"/>
      <c r="F609" s="31"/>
      <c r="H609" s="200"/>
      <c r="I609" s="67"/>
      <c r="J609" s="268"/>
      <c r="K609" s="268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32"/>
      <c r="X609" s="187"/>
      <c r="Y609" s="135"/>
      <c r="Z609" s="138"/>
      <c r="AA609" s="103"/>
    </row>
    <row r="610" spans="1:27" s="6" customFormat="1" x14ac:dyDescent="0.2">
      <c r="A610" s="31"/>
      <c r="B610" s="231"/>
      <c r="D610" s="31"/>
      <c r="E610" s="200"/>
      <c r="F610" s="31"/>
      <c r="H610" s="200"/>
      <c r="I610" s="67"/>
      <c r="J610" s="268"/>
      <c r="K610" s="268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32"/>
      <c r="X610" s="187"/>
      <c r="Y610" s="135"/>
      <c r="Z610" s="138"/>
      <c r="AA610" s="103"/>
    </row>
    <row r="611" spans="1:27" s="6" customFormat="1" x14ac:dyDescent="0.2">
      <c r="A611" s="31"/>
      <c r="B611" s="231"/>
      <c r="D611" s="31"/>
      <c r="E611" s="200"/>
      <c r="F611" s="31"/>
      <c r="H611" s="200"/>
      <c r="I611" s="67"/>
      <c r="J611" s="268"/>
      <c r="K611" s="268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32"/>
      <c r="X611" s="187"/>
      <c r="Y611" s="135"/>
      <c r="Z611" s="138"/>
      <c r="AA611" s="103"/>
    </row>
    <row r="612" spans="1:27" s="6" customFormat="1" x14ac:dyDescent="0.2">
      <c r="A612" s="31"/>
      <c r="B612" s="231"/>
      <c r="D612" s="31"/>
      <c r="E612" s="200"/>
      <c r="F612" s="31"/>
      <c r="H612" s="200"/>
      <c r="I612" s="67"/>
      <c r="J612" s="268"/>
      <c r="K612" s="268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32"/>
      <c r="X612" s="187"/>
      <c r="Y612" s="135"/>
      <c r="Z612" s="138"/>
      <c r="AA612" s="103"/>
    </row>
    <row r="613" spans="1:27" s="6" customFormat="1" x14ac:dyDescent="0.2">
      <c r="A613" s="31"/>
      <c r="B613" s="231"/>
      <c r="D613" s="31"/>
      <c r="E613" s="200"/>
      <c r="F613" s="31"/>
      <c r="H613" s="200"/>
      <c r="I613" s="67"/>
      <c r="J613" s="268"/>
      <c r="K613" s="268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32"/>
      <c r="X613" s="187"/>
      <c r="Y613" s="135"/>
      <c r="Z613" s="138"/>
      <c r="AA613" s="103"/>
    </row>
    <row r="614" spans="1:27" s="6" customFormat="1" x14ac:dyDescent="0.2">
      <c r="A614" s="31"/>
      <c r="B614" s="231"/>
      <c r="D614" s="31"/>
      <c r="E614" s="200"/>
      <c r="F614" s="31"/>
      <c r="H614" s="200"/>
      <c r="I614" s="67"/>
      <c r="J614" s="268"/>
      <c r="K614" s="268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32"/>
      <c r="X614" s="187"/>
      <c r="Y614" s="135"/>
      <c r="Z614" s="138"/>
      <c r="AA614" s="103"/>
    </row>
    <row r="615" spans="1:27" s="6" customFormat="1" x14ac:dyDescent="0.2">
      <c r="A615" s="31"/>
      <c r="B615" s="231"/>
      <c r="D615" s="31"/>
      <c r="E615" s="200"/>
      <c r="F615" s="31"/>
      <c r="H615" s="200"/>
      <c r="I615" s="67"/>
      <c r="J615" s="268"/>
      <c r="K615" s="268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32"/>
      <c r="X615" s="187"/>
      <c r="Y615" s="135"/>
      <c r="Z615" s="138"/>
      <c r="AA615" s="103"/>
    </row>
    <row r="616" spans="1:27" s="6" customFormat="1" x14ac:dyDescent="0.2">
      <c r="A616" s="31"/>
      <c r="B616" s="231"/>
      <c r="D616" s="31"/>
      <c r="E616" s="200"/>
      <c r="F616" s="31"/>
      <c r="H616" s="200"/>
      <c r="I616" s="67"/>
      <c r="J616" s="268"/>
      <c r="K616" s="268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32"/>
      <c r="X616" s="187"/>
      <c r="Y616" s="135"/>
      <c r="Z616" s="138"/>
      <c r="AA616" s="103"/>
    </row>
    <row r="617" spans="1:27" s="6" customFormat="1" x14ac:dyDescent="0.2">
      <c r="A617" s="31"/>
      <c r="B617" s="231"/>
      <c r="D617" s="31"/>
      <c r="E617" s="200"/>
      <c r="F617" s="31"/>
      <c r="H617" s="200"/>
      <c r="I617" s="67"/>
      <c r="J617" s="268"/>
      <c r="K617" s="268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32"/>
      <c r="X617" s="187"/>
      <c r="Y617" s="135"/>
      <c r="Z617" s="138"/>
      <c r="AA617" s="103"/>
    </row>
    <row r="618" spans="1:27" s="6" customFormat="1" x14ac:dyDescent="0.2">
      <c r="A618" s="31"/>
      <c r="B618" s="231"/>
      <c r="D618" s="31"/>
      <c r="E618" s="200"/>
      <c r="F618" s="31"/>
      <c r="H618" s="200"/>
      <c r="I618" s="67"/>
      <c r="J618" s="268"/>
      <c r="K618" s="268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32"/>
      <c r="X618" s="187"/>
      <c r="Y618" s="135"/>
      <c r="Z618" s="138"/>
      <c r="AA618" s="103"/>
    </row>
    <row r="619" spans="1:27" s="6" customFormat="1" x14ac:dyDescent="0.2">
      <c r="A619" s="31"/>
      <c r="B619" s="231"/>
      <c r="D619" s="31"/>
      <c r="E619" s="200"/>
      <c r="F619" s="31"/>
      <c r="H619" s="200"/>
      <c r="I619" s="67"/>
      <c r="J619" s="268"/>
      <c r="K619" s="268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32"/>
      <c r="X619" s="187"/>
      <c r="Y619" s="135"/>
      <c r="Z619" s="138"/>
      <c r="AA619" s="103"/>
    </row>
    <row r="620" spans="1:27" s="6" customFormat="1" x14ac:dyDescent="0.2">
      <c r="A620" s="31"/>
      <c r="B620" s="231"/>
      <c r="D620" s="31"/>
      <c r="E620" s="200"/>
      <c r="F620" s="31"/>
      <c r="H620" s="200"/>
      <c r="I620" s="67"/>
      <c r="J620" s="268"/>
      <c r="K620" s="268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32"/>
      <c r="X620" s="187"/>
      <c r="Y620" s="135"/>
      <c r="Z620" s="138"/>
      <c r="AA620" s="103"/>
    </row>
    <row r="621" spans="1:27" s="6" customFormat="1" x14ac:dyDescent="0.2">
      <c r="A621" s="31"/>
      <c r="B621" s="231"/>
      <c r="D621" s="31"/>
      <c r="E621" s="200"/>
      <c r="F621" s="31"/>
      <c r="H621" s="200"/>
      <c r="I621" s="67"/>
      <c r="J621" s="268"/>
      <c r="K621" s="268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32"/>
      <c r="X621" s="187"/>
      <c r="Y621" s="135"/>
      <c r="Z621" s="138"/>
      <c r="AA621" s="103"/>
    </row>
    <row r="622" spans="1:27" s="6" customFormat="1" x14ac:dyDescent="0.2">
      <c r="A622" s="31"/>
      <c r="B622" s="231"/>
      <c r="D622" s="31"/>
      <c r="E622" s="200"/>
      <c r="F622" s="31"/>
      <c r="H622" s="200"/>
      <c r="I622" s="67"/>
      <c r="J622" s="268"/>
      <c r="K622" s="268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32"/>
      <c r="X622" s="187"/>
      <c r="Y622" s="135"/>
      <c r="Z622" s="138"/>
      <c r="AA622" s="103"/>
    </row>
    <row r="623" spans="1:27" s="6" customFormat="1" x14ac:dyDescent="0.2">
      <c r="A623" s="31"/>
      <c r="B623" s="231"/>
      <c r="D623" s="31"/>
      <c r="E623" s="200"/>
      <c r="F623" s="31"/>
      <c r="H623" s="200"/>
      <c r="I623" s="67"/>
      <c r="J623" s="268"/>
      <c r="K623" s="268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32"/>
      <c r="X623" s="187"/>
      <c r="Y623" s="135"/>
      <c r="Z623" s="138"/>
      <c r="AA623" s="103"/>
    </row>
    <row r="624" spans="1:27" s="6" customFormat="1" x14ac:dyDescent="0.2">
      <c r="A624" s="31"/>
      <c r="B624" s="231"/>
      <c r="D624" s="31"/>
      <c r="E624" s="200"/>
      <c r="F624" s="31"/>
      <c r="H624" s="200"/>
      <c r="I624" s="67"/>
      <c r="J624" s="268"/>
      <c r="K624" s="268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32"/>
      <c r="X624" s="187"/>
      <c r="Y624" s="135"/>
      <c r="Z624" s="138"/>
      <c r="AA624" s="103"/>
    </row>
    <row r="625" spans="1:27" s="6" customFormat="1" x14ac:dyDescent="0.2">
      <c r="A625" s="31"/>
      <c r="B625" s="231"/>
      <c r="D625" s="31"/>
      <c r="E625" s="200"/>
      <c r="F625" s="31"/>
      <c r="H625" s="200"/>
      <c r="I625" s="67"/>
      <c r="J625" s="268"/>
      <c r="K625" s="268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32"/>
      <c r="X625" s="187"/>
      <c r="Y625" s="135"/>
      <c r="Z625" s="138"/>
      <c r="AA625" s="103"/>
    </row>
    <row r="626" spans="1:27" s="6" customFormat="1" x14ac:dyDescent="0.2">
      <c r="A626" s="31"/>
      <c r="B626" s="231"/>
      <c r="D626" s="31"/>
      <c r="E626" s="200"/>
      <c r="F626" s="31"/>
      <c r="H626" s="200"/>
      <c r="I626" s="67"/>
      <c r="J626" s="268"/>
      <c r="K626" s="268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32"/>
      <c r="X626" s="187"/>
      <c r="Y626" s="135"/>
      <c r="Z626" s="138"/>
      <c r="AA626" s="103"/>
    </row>
    <row r="627" spans="1:27" s="6" customFormat="1" x14ac:dyDescent="0.2">
      <c r="A627" s="31"/>
      <c r="B627" s="231"/>
      <c r="D627" s="31"/>
      <c r="E627" s="200"/>
      <c r="F627" s="31"/>
      <c r="H627" s="200"/>
      <c r="I627" s="67"/>
      <c r="J627" s="268"/>
      <c r="K627" s="268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32"/>
      <c r="X627" s="187"/>
      <c r="Y627" s="135"/>
      <c r="Z627" s="138"/>
      <c r="AA627" s="103"/>
    </row>
    <row r="628" spans="1:27" s="6" customFormat="1" x14ac:dyDescent="0.2">
      <c r="A628" s="31"/>
      <c r="B628" s="231"/>
      <c r="D628" s="31"/>
      <c r="E628" s="200"/>
      <c r="F628" s="31"/>
      <c r="H628" s="200"/>
      <c r="I628" s="67"/>
      <c r="J628" s="268"/>
      <c r="K628" s="268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32"/>
      <c r="X628" s="187"/>
      <c r="Y628" s="135"/>
      <c r="Z628" s="138"/>
      <c r="AA628" s="103"/>
    </row>
    <row r="629" spans="1:27" s="6" customFormat="1" x14ac:dyDescent="0.2">
      <c r="A629" s="31"/>
      <c r="B629" s="231"/>
      <c r="D629" s="31"/>
      <c r="E629" s="200"/>
      <c r="F629" s="31"/>
      <c r="H629" s="200"/>
      <c r="I629" s="67"/>
      <c r="J629" s="268"/>
      <c r="K629" s="268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32"/>
      <c r="X629" s="187"/>
      <c r="Y629" s="135"/>
      <c r="Z629" s="138"/>
      <c r="AA629" s="103"/>
    </row>
    <row r="630" spans="1:27" s="6" customFormat="1" x14ac:dyDescent="0.2">
      <c r="A630" s="31"/>
      <c r="B630" s="231"/>
      <c r="D630" s="31"/>
      <c r="E630" s="200"/>
      <c r="F630" s="31"/>
      <c r="H630" s="200"/>
      <c r="I630" s="67"/>
      <c r="J630" s="268"/>
      <c r="K630" s="268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32"/>
      <c r="X630" s="187"/>
      <c r="Y630" s="135"/>
      <c r="Z630" s="138"/>
      <c r="AA630" s="103"/>
    </row>
    <row r="631" spans="1:27" s="6" customFormat="1" x14ac:dyDescent="0.2">
      <c r="A631" s="31"/>
      <c r="B631" s="231"/>
      <c r="D631" s="31"/>
      <c r="E631" s="200"/>
      <c r="F631" s="31"/>
      <c r="H631" s="200"/>
      <c r="I631" s="67"/>
      <c r="J631" s="268"/>
      <c r="K631" s="268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32"/>
      <c r="X631" s="187"/>
      <c r="Y631" s="135"/>
      <c r="Z631" s="138"/>
      <c r="AA631" s="103"/>
    </row>
    <row r="632" spans="1:27" s="6" customFormat="1" x14ac:dyDescent="0.2">
      <c r="A632" s="31"/>
      <c r="B632" s="231"/>
      <c r="D632" s="31"/>
      <c r="E632" s="200"/>
      <c r="F632" s="31"/>
      <c r="H632" s="200"/>
      <c r="I632" s="67"/>
      <c r="J632" s="268"/>
      <c r="K632" s="268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32"/>
      <c r="X632" s="187"/>
      <c r="Y632" s="135"/>
      <c r="Z632" s="138"/>
      <c r="AA632" s="103"/>
    </row>
    <row r="633" spans="1:27" s="6" customFormat="1" x14ac:dyDescent="0.2">
      <c r="A633" s="31"/>
      <c r="B633" s="231"/>
      <c r="D633" s="31"/>
      <c r="E633" s="200"/>
      <c r="F633" s="31"/>
      <c r="H633" s="200"/>
      <c r="I633" s="67"/>
      <c r="J633" s="268"/>
      <c r="K633" s="268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32"/>
      <c r="X633" s="187"/>
      <c r="Y633" s="135"/>
      <c r="Z633" s="138"/>
      <c r="AA633" s="103"/>
    </row>
    <row r="634" spans="1:27" s="6" customFormat="1" x14ac:dyDescent="0.2">
      <c r="A634" s="31"/>
      <c r="B634" s="231"/>
      <c r="D634" s="31"/>
      <c r="E634" s="200"/>
      <c r="F634" s="31"/>
      <c r="H634" s="200"/>
      <c r="I634" s="67"/>
      <c r="J634" s="268"/>
      <c r="K634" s="268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32"/>
      <c r="X634" s="187"/>
      <c r="Y634" s="135"/>
      <c r="Z634" s="138"/>
      <c r="AA634" s="103"/>
    </row>
    <row r="635" spans="1:27" s="6" customFormat="1" x14ac:dyDescent="0.2">
      <c r="A635" s="31"/>
      <c r="B635" s="231"/>
      <c r="D635" s="31"/>
      <c r="E635" s="200"/>
      <c r="F635" s="31"/>
      <c r="H635" s="200"/>
      <c r="I635" s="67"/>
      <c r="J635" s="268"/>
      <c r="K635" s="268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32"/>
      <c r="X635" s="187"/>
      <c r="Y635" s="135"/>
      <c r="Z635" s="138"/>
      <c r="AA635" s="103"/>
    </row>
    <row r="636" spans="1:27" s="6" customFormat="1" x14ac:dyDescent="0.2">
      <c r="A636" s="31"/>
      <c r="B636" s="231"/>
      <c r="D636" s="31"/>
      <c r="E636" s="200"/>
      <c r="F636" s="31"/>
      <c r="H636" s="200"/>
      <c r="I636" s="67"/>
      <c r="J636" s="268"/>
      <c r="K636" s="268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32"/>
      <c r="X636" s="187"/>
      <c r="Y636" s="135"/>
      <c r="Z636" s="138"/>
      <c r="AA636" s="103"/>
    </row>
    <row r="637" spans="1:27" s="6" customFormat="1" x14ac:dyDescent="0.2">
      <c r="A637" s="31"/>
      <c r="B637" s="231"/>
      <c r="D637" s="31"/>
      <c r="E637" s="200"/>
      <c r="F637" s="31"/>
      <c r="H637" s="200"/>
      <c r="I637" s="67"/>
      <c r="J637" s="268"/>
      <c r="K637" s="268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32"/>
      <c r="X637" s="187"/>
      <c r="Y637" s="135"/>
      <c r="Z637" s="138"/>
      <c r="AA637" s="103"/>
    </row>
    <row r="638" spans="1:27" s="6" customFormat="1" x14ac:dyDescent="0.2">
      <c r="A638" s="31"/>
      <c r="B638" s="231"/>
      <c r="D638" s="31"/>
      <c r="E638" s="200"/>
      <c r="F638" s="31"/>
      <c r="H638" s="200"/>
      <c r="I638" s="67"/>
      <c r="J638" s="268"/>
      <c r="K638" s="268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32"/>
      <c r="X638" s="187"/>
      <c r="Y638" s="135"/>
      <c r="Z638" s="138"/>
      <c r="AA638" s="103"/>
    </row>
    <row r="639" spans="1:27" s="6" customFormat="1" x14ac:dyDescent="0.2">
      <c r="A639" s="31"/>
      <c r="B639" s="231"/>
      <c r="D639" s="31"/>
      <c r="E639" s="200"/>
      <c r="F639" s="31"/>
      <c r="H639" s="200"/>
      <c r="I639" s="67"/>
      <c r="J639" s="268"/>
      <c r="K639" s="268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32"/>
      <c r="X639" s="187"/>
      <c r="Y639" s="135"/>
      <c r="Z639" s="138"/>
      <c r="AA639" s="103"/>
    </row>
    <row r="640" spans="1:27" s="6" customFormat="1" x14ac:dyDescent="0.2">
      <c r="A640" s="31"/>
      <c r="B640" s="231"/>
      <c r="D640" s="31"/>
      <c r="E640" s="200"/>
      <c r="F640" s="31"/>
      <c r="H640" s="200"/>
      <c r="I640" s="67"/>
      <c r="J640" s="268"/>
      <c r="K640" s="268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32"/>
      <c r="X640" s="187"/>
      <c r="Y640" s="135"/>
      <c r="Z640" s="138"/>
      <c r="AA640" s="103"/>
    </row>
    <row r="641" spans="1:27" s="6" customFormat="1" x14ac:dyDescent="0.2">
      <c r="A641" s="31"/>
      <c r="B641" s="231"/>
      <c r="D641" s="31"/>
      <c r="E641" s="200"/>
      <c r="F641" s="31"/>
      <c r="H641" s="200"/>
      <c r="I641" s="67"/>
      <c r="J641" s="268"/>
      <c r="K641" s="268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32"/>
      <c r="X641" s="187"/>
      <c r="Y641" s="135"/>
      <c r="Z641" s="138"/>
      <c r="AA641" s="103"/>
    </row>
    <row r="642" spans="1:27" s="6" customFormat="1" x14ac:dyDescent="0.2">
      <c r="A642" s="31"/>
      <c r="B642" s="231"/>
      <c r="D642" s="31"/>
      <c r="E642" s="200"/>
      <c r="F642" s="31"/>
      <c r="H642" s="200"/>
      <c r="I642" s="67"/>
      <c r="J642" s="268"/>
      <c r="K642" s="268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32"/>
      <c r="X642" s="187"/>
      <c r="Y642" s="135"/>
      <c r="Z642" s="138"/>
      <c r="AA642" s="103"/>
    </row>
    <row r="643" spans="1:27" s="6" customFormat="1" x14ac:dyDescent="0.2">
      <c r="A643" s="31"/>
      <c r="B643" s="231"/>
      <c r="D643" s="31"/>
      <c r="E643" s="200"/>
      <c r="F643" s="31"/>
      <c r="H643" s="200"/>
      <c r="I643" s="67"/>
      <c r="J643" s="268"/>
      <c r="K643" s="268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32"/>
      <c r="X643" s="187"/>
      <c r="Y643" s="135"/>
      <c r="Z643" s="138"/>
      <c r="AA643" s="103"/>
    </row>
    <row r="644" spans="1:27" s="6" customFormat="1" x14ac:dyDescent="0.2">
      <c r="A644" s="31"/>
      <c r="B644" s="231"/>
      <c r="D644" s="31"/>
      <c r="E644" s="200"/>
      <c r="F644" s="31"/>
      <c r="H644" s="200"/>
      <c r="I644" s="67"/>
      <c r="J644" s="268"/>
      <c r="K644" s="268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32"/>
      <c r="X644" s="187"/>
      <c r="Y644" s="135"/>
      <c r="Z644" s="138"/>
      <c r="AA644" s="103"/>
    </row>
    <row r="645" spans="1:27" s="6" customFormat="1" x14ac:dyDescent="0.2">
      <c r="A645" s="31"/>
      <c r="B645" s="231"/>
      <c r="D645" s="31"/>
      <c r="E645" s="200"/>
      <c r="F645" s="31"/>
      <c r="H645" s="200"/>
      <c r="I645" s="67"/>
      <c r="J645" s="268"/>
      <c r="K645" s="268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32"/>
      <c r="X645" s="187"/>
      <c r="Y645" s="135"/>
      <c r="Z645" s="138"/>
      <c r="AA645" s="103"/>
    </row>
    <row r="646" spans="1:27" s="6" customFormat="1" x14ac:dyDescent="0.2">
      <c r="A646" s="31"/>
      <c r="B646" s="231"/>
      <c r="D646" s="31"/>
      <c r="E646" s="200"/>
      <c r="F646" s="31"/>
      <c r="H646" s="200"/>
      <c r="I646" s="67"/>
      <c r="J646" s="268"/>
      <c r="K646" s="268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32"/>
      <c r="X646" s="187"/>
      <c r="Y646" s="135"/>
      <c r="Z646" s="138"/>
      <c r="AA646" s="103"/>
    </row>
    <row r="647" spans="1:27" s="6" customFormat="1" x14ac:dyDescent="0.2">
      <c r="A647" s="31"/>
      <c r="B647" s="231"/>
      <c r="D647" s="31"/>
      <c r="E647" s="200"/>
      <c r="F647" s="31"/>
      <c r="H647" s="200"/>
      <c r="I647" s="67"/>
      <c r="J647" s="268"/>
      <c r="K647" s="268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32"/>
      <c r="X647" s="187"/>
      <c r="Y647" s="135"/>
      <c r="Z647" s="138"/>
      <c r="AA647" s="103"/>
    </row>
    <row r="648" spans="1:27" s="6" customFormat="1" x14ac:dyDescent="0.2">
      <c r="A648" s="31"/>
      <c r="B648" s="231"/>
      <c r="D648" s="31"/>
      <c r="E648" s="200"/>
      <c r="F648" s="31"/>
      <c r="H648" s="200"/>
      <c r="I648" s="67"/>
      <c r="J648" s="268"/>
      <c r="K648" s="268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32"/>
      <c r="X648" s="187"/>
      <c r="Y648" s="135"/>
      <c r="Z648" s="138"/>
      <c r="AA648" s="103"/>
    </row>
    <row r="649" spans="1:27" s="6" customFormat="1" x14ac:dyDescent="0.2">
      <c r="A649" s="31"/>
      <c r="B649" s="231"/>
      <c r="D649" s="31"/>
      <c r="E649" s="200"/>
      <c r="F649" s="31"/>
      <c r="H649" s="200"/>
      <c r="I649" s="67"/>
      <c r="J649" s="268"/>
      <c r="K649" s="268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32"/>
      <c r="X649" s="187"/>
      <c r="Y649" s="135"/>
      <c r="Z649" s="138"/>
      <c r="AA649" s="103"/>
    </row>
    <row r="650" spans="1:27" s="6" customFormat="1" x14ac:dyDescent="0.2">
      <c r="A650" s="31"/>
      <c r="B650" s="231"/>
      <c r="D650" s="31"/>
      <c r="E650" s="200"/>
      <c r="F650" s="31"/>
      <c r="H650" s="200"/>
      <c r="I650" s="67"/>
      <c r="J650" s="268"/>
      <c r="K650" s="268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32"/>
      <c r="X650" s="187"/>
      <c r="Y650" s="135"/>
      <c r="Z650" s="138"/>
      <c r="AA650" s="103"/>
    </row>
    <row r="651" spans="1:27" s="6" customFormat="1" x14ac:dyDescent="0.2">
      <c r="A651" s="31"/>
      <c r="B651" s="231"/>
      <c r="D651" s="31"/>
      <c r="E651" s="200"/>
      <c r="F651" s="31"/>
      <c r="H651" s="200"/>
      <c r="I651" s="67"/>
      <c r="J651" s="268"/>
      <c r="K651" s="268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32"/>
      <c r="X651" s="187"/>
      <c r="Y651" s="135"/>
      <c r="Z651" s="138"/>
      <c r="AA651" s="103"/>
    </row>
    <row r="652" spans="1:27" s="6" customFormat="1" x14ac:dyDescent="0.2">
      <c r="A652" s="31"/>
      <c r="B652" s="231"/>
      <c r="D652" s="31"/>
      <c r="E652" s="200"/>
      <c r="F652" s="31"/>
      <c r="H652" s="200"/>
      <c r="I652" s="67"/>
      <c r="J652" s="268"/>
      <c r="K652" s="268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32"/>
      <c r="X652" s="187"/>
      <c r="Y652" s="135"/>
      <c r="Z652" s="138"/>
      <c r="AA652" s="103"/>
    </row>
    <row r="653" spans="1:27" s="6" customFormat="1" x14ac:dyDescent="0.2">
      <c r="A653" s="31"/>
      <c r="B653" s="231"/>
      <c r="D653" s="31"/>
      <c r="E653" s="200"/>
      <c r="F653" s="31"/>
      <c r="H653" s="200"/>
      <c r="I653" s="67"/>
      <c r="J653" s="268"/>
      <c r="K653" s="268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32"/>
      <c r="X653" s="187"/>
      <c r="Y653" s="135"/>
      <c r="Z653" s="138"/>
      <c r="AA653" s="103"/>
    </row>
    <row r="654" spans="1:27" s="6" customFormat="1" x14ac:dyDescent="0.2">
      <c r="A654" s="31"/>
      <c r="B654" s="231"/>
      <c r="D654" s="31"/>
      <c r="E654" s="200"/>
      <c r="F654" s="31"/>
      <c r="H654" s="200"/>
      <c r="I654" s="67"/>
      <c r="J654" s="268"/>
      <c r="K654" s="268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32"/>
      <c r="X654" s="187"/>
      <c r="Y654" s="135"/>
      <c r="Z654" s="138"/>
      <c r="AA654" s="103"/>
    </row>
    <row r="655" spans="1:27" s="6" customFormat="1" x14ac:dyDescent="0.2">
      <c r="A655" s="31"/>
      <c r="B655" s="231"/>
      <c r="D655" s="31"/>
      <c r="E655" s="200"/>
      <c r="F655" s="31"/>
      <c r="H655" s="200"/>
      <c r="I655" s="67"/>
      <c r="J655" s="268"/>
      <c r="K655" s="268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32"/>
      <c r="X655" s="187"/>
      <c r="Y655" s="135"/>
      <c r="Z655" s="138"/>
      <c r="AA655" s="103"/>
    </row>
    <row r="656" spans="1:27" s="6" customFormat="1" x14ac:dyDescent="0.2">
      <c r="A656" s="31"/>
      <c r="B656" s="231"/>
      <c r="D656" s="31"/>
      <c r="E656" s="200"/>
      <c r="F656" s="31"/>
      <c r="H656" s="200"/>
      <c r="I656" s="67"/>
      <c r="J656" s="268"/>
      <c r="K656" s="268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32"/>
      <c r="X656" s="187"/>
      <c r="Y656" s="135"/>
      <c r="Z656" s="138"/>
      <c r="AA656" s="103"/>
    </row>
    <row r="657" spans="1:27" s="6" customFormat="1" x14ac:dyDescent="0.2">
      <c r="A657" s="31"/>
      <c r="B657" s="231"/>
      <c r="D657" s="31"/>
      <c r="E657" s="200"/>
      <c r="F657" s="31"/>
      <c r="H657" s="200"/>
      <c r="I657" s="67"/>
      <c r="J657" s="268"/>
      <c r="K657" s="268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32"/>
      <c r="X657" s="187"/>
      <c r="Y657" s="135"/>
      <c r="Z657" s="138"/>
      <c r="AA657" s="103"/>
    </row>
    <row r="658" spans="1:27" s="6" customFormat="1" x14ac:dyDescent="0.2">
      <c r="A658" s="31"/>
      <c r="B658" s="231"/>
      <c r="D658" s="31"/>
      <c r="E658" s="200"/>
      <c r="F658" s="31"/>
      <c r="H658" s="200"/>
      <c r="I658" s="67"/>
      <c r="J658" s="268"/>
      <c r="K658" s="268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32"/>
      <c r="X658" s="187"/>
      <c r="Y658" s="135"/>
      <c r="Z658" s="138"/>
      <c r="AA658" s="103"/>
    </row>
    <row r="659" spans="1:27" s="6" customFormat="1" x14ac:dyDescent="0.2">
      <c r="A659" s="31"/>
      <c r="B659" s="231"/>
      <c r="D659" s="31"/>
      <c r="E659" s="200"/>
      <c r="F659" s="31"/>
      <c r="H659" s="200"/>
      <c r="I659" s="67"/>
      <c r="J659" s="268"/>
      <c r="K659" s="268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32"/>
      <c r="X659" s="187"/>
      <c r="Y659" s="135"/>
      <c r="Z659" s="138"/>
      <c r="AA659" s="103"/>
    </row>
    <row r="660" spans="1:27" s="6" customFormat="1" x14ac:dyDescent="0.2">
      <c r="A660" s="31"/>
      <c r="B660" s="231"/>
      <c r="D660" s="31"/>
      <c r="E660" s="200"/>
      <c r="F660" s="31"/>
      <c r="H660" s="200"/>
      <c r="I660" s="67"/>
      <c r="J660" s="268"/>
      <c r="K660" s="268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32"/>
      <c r="X660" s="187"/>
      <c r="Y660" s="135"/>
      <c r="Z660" s="138"/>
      <c r="AA660" s="103"/>
    </row>
    <row r="661" spans="1:27" s="6" customFormat="1" x14ac:dyDescent="0.2">
      <c r="A661" s="31"/>
      <c r="B661" s="231"/>
      <c r="D661" s="31"/>
      <c r="E661" s="200"/>
      <c r="F661" s="31"/>
      <c r="H661" s="200"/>
      <c r="I661" s="67"/>
      <c r="J661" s="268"/>
      <c r="K661" s="268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32"/>
      <c r="X661" s="187"/>
      <c r="Y661" s="135"/>
      <c r="Z661" s="138"/>
      <c r="AA661" s="103"/>
    </row>
    <row r="662" spans="1:27" s="6" customFormat="1" x14ac:dyDescent="0.2">
      <c r="A662" s="31"/>
      <c r="B662" s="231"/>
      <c r="D662" s="31"/>
      <c r="E662" s="200"/>
      <c r="F662" s="31"/>
      <c r="H662" s="200"/>
      <c r="I662" s="67"/>
      <c r="J662" s="268"/>
      <c r="K662" s="268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32"/>
      <c r="X662" s="187"/>
      <c r="Y662" s="135"/>
      <c r="Z662" s="138"/>
      <c r="AA662" s="103"/>
    </row>
    <row r="663" spans="1:27" s="6" customFormat="1" x14ac:dyDescent="0.2">
      <c r="A663" s="31"/>
      <c r="B663" s="231"/>
      <c r="D663" s="31"/>
      <c r="E663" s="200"/>
      <c r="F663" s="31"/>
      <c r="H663" s="200"/>
      <c r="I663" s="67"/>
      <c r="J663" s="268"/>
      <c r="K663" s="268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32"/>
      <c r="X663" s="187"/>
      <c r="Y663" s="135"/>
      <c r="Z663" s="138"/>
      <c r="AA663" s="103"/>
    </row>
    <row r="664" spans="1:27" s="6" customFormat="1" x14ac:dyDescent="0.2">
      <c r="A664" s="31"/>
      <c r="B664" s="231"/>
      <c r="D664" s="31"/>
      <c r="E664" s="200"/>
      <c r="F664" s="31"/>
      <c r="H664" s="200"/>
      <c r="I664" s="67"/>
      <c r="J664" s="268"/>
      <c r="K664" s="268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32"/>
      <c r="X664" s="187"/>
      <c r="Y664" s="135"/>
      <c r="Z664" s="138"/>
      <c r="AA664" s="103"/>
    </row>
    <row r="665" spans="1:27" s="6" customFormat="1" x14ac:dyDescent="0.2">
      <c r="A665" s="31"/>
      <c r="B665" s="231"/>
      <c r="D665" s="31"/>
      <c r="E665" s="200"/>
      <c r="F665" s="31"/>
      <c r="H665" s="200"/>
      <c r="I665" s="67"/>
      <c r="J665" s="268"/>
      <c r="K665" s="268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32"/>
      <c r="X665" s="187"/>
      <c r="Y665" s="135"/>
      <c r="Z665" s="138"/>
      <c r="AA665" s="103"/>
    </row>
    <row r="666" spans="1:27" s="6" customFormat="1" x14ac:dyDescent="0.2">
      <c r="A666" s="31"/>
      <c r="B666" s="231"/>
      <c r="D666" s="31"/>
      <c r="E666" s="200"/>
      <c r="F666" s="31"/>
      <c r="H666" s="200"/>
      <c r="I666" s="67"/>
      <c r="J666" s="268"/>
      <c r="K666" s="268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32"/>
      <c r="X666" s="187"/>
      <c r="Y666" s="135"/>
      <c r="Z666" s="138"/>
      <c r="AA666" s="103"/>
    </row>
    <row r="667" spans="1:27" s="6" customFormat="1" x14ac:dyDescent="0.2">
      <c r="A667" s="31"/>
      <c r="B667" s="231"/>
      <c r="D667" s="31"/>
      <c r="E667" s="200"/>
      <c r="F667" s="31"/>
      <c r="H667" s="200"/>
      <c r="I667" s="67"/>
      <c r="J667" s="268"/>
      <c r="K667" s="268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32"/>
      <c r="X667" s="187"/>
      <c r="Y667" s="135"/>
      <c r="Z667" s="138"/>
      <c r="AA667" s="103"/>
    </row>
    <row r="668" spans="1:27" s="6" customFormat="1" x14ac:dyDescent="0.2">
      <c r="A668" s="31"/>
      <c r="B668" s="231"/>
      <c r="D668" s="31"/>
      <c r="E668" s="200"/>
      <c r="F668" s="31"/>
      <c r="H668" s="200"/>
      <c r="I668" s="67"/>
      <c r="J668" s="268"/>
      <c r="K668" s="268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32"/>
      <c r="X668" s="187"/>
      <c r="Y668" s="135"/>
      <c r="Z668" s="138"/>
      <c r="AA668" s="103"/>
    </row>
    <row r="669" spans="1:27" s="6" customFormat="1" x14ac:dyDescent="0.2">
      <c r="A669" s="31"/>
      <c r="B669" s="231"/>
      <c r="D669" s="31"/>
      <c r="E669" s="200"/>
      <c r="F669" s="31"/>
      <c r="H669" s="200"/>
      <c r="I669" s="67"/>
      <c r="J669" s="268"/>
      <c r="K669" s="268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32"/>
      <c r="X669" s="187"/>
      <c r="Y669" s="135"/>
      <c r="Z669" s="138"/>
      <c r="AA669" s="103"/>
    </row>
    <row r="670" spans="1:27" s="6" customFormat="1" x14ac:dyDescent="0.2">
      <c r="A670" s="31"/>
      <c r="B670" s="231"/>
      <c r="D670" s="31"/>
      <c r="E670" s="200"/>
      <c r="F670" s="31"/>
      <c r="H670" s="200"/>
      <c r="I670" s="67"/>
      <c r="J670" s="268"/>
      <c r="K670" s="268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32"/>
      <c r="X670" s="187"/>
      <c r="Y670" s="135"/>
      <c r="Z670" s="138"/>
      <c r="AA670" s="103"/>
    </row>
    <row r="671" spans="1:27" s="6" customFormat="1" x14ac:dyDescent="0.2">
      <c r="A671" s="31"/>
      <c r="B671" s="231"/>
      <c r="D671" s="31"/>
      <c r="E671" s="200"/>
      <c r="F671" s="31"/>
      <c r="H671" s="200"/>
      <c r="I671" s="67"/>
      <c r="J671" s="268"/>
      <c r="K671" s="268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32"/>
      <c r="X671" s="187"/>
      <c r="Y671" s="135"/>
      <c r="Z671" s="138"/>
      <c r="AA671" s="103"/>
    </row>
    <row r="672" spans="1:27" s="6" customFormat="1" x14ac:dyDescent="0.2">
      <c r="A672" s="31"/>
      <c r="B672" s="231"/>
      <c r="D672" s="31"/>
      <c r="E672" s="200"/>
      <c r="F672" s="31"/>
      <c r="H672" s="200"/>
      <c r="I672" s="67"/>
      <c r="J672" s="268"/>
      <c r="K672" s="268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32"/>
      <c r="X672" s="187"/>
      <c r="Y672" s="135"/>
      <c r="Z672" s="138"/>
      <c r="AA672" s="103"/>
    </row>
    <row r="673" spans="1:27" s="6" customFormat="1" x14ac:dyDescent="0.2">
      <c r="A673" s="31"/>
      <c r="B673" s="231"/>
      <c r="D673" s="31"/>
      <c r="E673" s="200"/>
      <c r="F673" s="31"/>
      <c r="H673" s="200"/>
      <c r="I673" s="67"/>
      <c r="J673" s="268"/>
      <c r="K673" s="268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32"/>
      <c r="X673" s="187"/>
      <c r="Y673" s="135"/>
      <c r="Z673" s="138"/>
      <c r="AA673" s="103"/>
    </row>
    <row r="674" spans="1:27" s="6" customFormat="1" x14ac:dyDescent="0.2">
      <c r="A674" s="31"/>
      <c r="B674" s="231"/>
      <c r="D674" s="31"/>
      <c r="E674" s="200"/>
      <c r="F674" s="31"/>
      <c r="H674" s="200"/>
      <c r="I674" s="67"/>
      <c r="J674" s="268"/>
      <c r="K674" s="268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32"/>
      <c r="X674" s="187"/>
      <c r="Y674" s="135"/>
      <c r="Z674" s="138"/>
      <c r="AA674" s="103"/>
    </row>
    <row r="675" spans="1:27" s="6" customFormat="1" x14ac:dyDescent="0.2">
      <c r="A675" s="31"/>
      <c r="B675" s="231"/>
      <c r="D675" s="31"/>
      <c r="E675" s="200"/>
      <c r="F675" s="31"/>
      <c r="H675" s="200"/>
      <c r="I675" s="67"/>
      <c r="J675" s="268"/>
      <c r="K675" s="268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32"/>
      <c r="X675" s="187"/>
      <c r="Y675" s="135"/>
      <c r="Z675" s="138"/>
      <c r="AA675" s="103"/>
    </row>
    <row r="676" spans="1:27" s="6" customFormat="1" x14ac:dyDescent="0.2">
      <c r="A676" s="31"/>
      <c r="B676" s="231"/>
      <c r="D676" s="31"/>
      <c r="E676" s="200"/>
      <c r="F676" s="31"/>
      <c r="H676" s="200"/>
      <c r="I676" s="67"/>
      <c r="J676" s="268"/>
      <c r="K676" s="268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32"/>
      <c r="X676" s="187"/>
      <c r="Y676" s="135"/>
      <c r="Z676" s="138"/>
      <c r="AA676" s="103"/>
    </row>
    <row r="677" spans="1:27" s="6" customFormat="1" x14ac:dyDescent="0.2">
      <c r="A677" s="31"/>
      <c r="B677" s="231"/>
      <c r="D677" s="31"/>
      <c r="E677" s="200"/>
      <c r="F677" s="31"/>
      <c r="H677" s="200"/>
      <c r="I677" s="67"/>
      <c r="J677" s="268"/>
      <c r="K677" s="268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32"/>
      <c r="X677" s="187"/>
      <c r="Y677" s="135"/>
      <c r="Z677" s="138"/>
      <c r="AA677" s="103"/>
    </row>
    <row r="678" spans="1:27" s="6" customFormat="1" x14ac:dyDescent="0.2">
      <c r="A678" s="31"/>
      <c r="B678" s="231"/>
      <c r="D678" s="31"/>
      <c r="E678" s="200"/>
      <c r="F678" s="31"/>
      <c r="H678" s="200"/>
      <c r="I678" s="67"/>
      <c r="J678" s="268"/>
      <c r="K678" s="268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32"/>
      <c r="X678" s="187"/>
      <c r="Y678" s="135"/>
      <c r="Z678" s="138"/>
      <c r="AA678" s="103"/>
    </row>
    <row r="679" spans="1:27" s="6" customFormat="1" x14ac:dyDescent="0.2">
      <c r="A679" s="31"/>
      <c r="B679" s="231"/>
      <c r="D679" s="31"/>
      <c r="E679" s="200"/>
      <c r="F679" s="31"/>
      <c r="H679" s="200"/>
      <c r="I679" s="67"/>
      <c r="J679" s="268"/>
      <c r="K679" s="268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32"/>
      <c r="X679" s="187"/>
      <c r="Y679" s="135"/>
      <c r="Z679" s="138"/>
      <c r="AA679" s="103"/>
    </row>
    <row r="680" spans="1:27" s="6" customFormat="1" x14ac:dyDescent="0.2">
      <c r="A680" s="31"/>
      <c r="B680" s="231"/>
      <c r="D680" s="31"/>
      <c r="E680" s="200"/>
      <c r="F680" s="31"/>
      <c r="H680" s="200"/>
      <c r="I680" s="67"/>
      <c r="J680" s="268"/>
      <c r="K680" s="268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32"/>
      <c r="X680" s="187"/>
      <c r="Y680" s="135"/>
      <c r="Z680" s="138"/>
      <c r="AA680" s="103"/>
    </row>
    <row r="681" spans="1:27" s="6" customFormat="1" x14ac:dyDescent="0.2">
      <c r="A681" s="31"/>
      <c r="B681" s="231"/>
      <c r="D681" s="31"/>
      <c r="E681" s="200"/>
      <c r="F681" s="31"/>
      <c r="H681" s="200"/>
      <c r="I681" s="67"/>
      <c r="J681" s="268"/>
      <c r="K681" s="268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32"/>
      <c r="X681" s="187"/>
      <c r="Y681" s="135"/>
      <c r="Z681" s="138"/>
      <c r="AA681" s="103"/>
    </row>
    <row r="682" spans="1:27" s="6" customFormat="1" x14ac:dyDescent="0.2">
      <c r="A682" s="31"/>
      <c r="B682" s="231"/>
      <c r="D682" s="31"/>
      <c r="E682" s="200"/>
      <c r="F682" s="31"/>
      <c r="H682" s="200"/>
      <c r="I682" s="67"/>
      <c r="J682" s="268"/>
      <c r="K682" s="268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32"/>
      <c r="X682" s="187"/>
      <c r="Y682" s="135"/>
      <c r="Z682" s="138"/>
      <c r="AA682" s="103"/>
    </row>
    <row r="683" spans="1:27" s="6" customFormat="1" x14ac:dyDescent="0.2">
      <c r="A683" s="31"/>
      <c r="B683" s="231"/>
      <c r="D683" s="31"/>
      <c r="E683" s="200"/>
      <c r="F683" s="31"/>
      <c r="H683" s="200"/>
      <c r="I683" s="67"/>
      <c r="J683" s="268"/>
      <c r="K683" s="268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32"/>
      <c r="X683" s="187"/>
      <c r="Y683" s="135"/>
      <c r="Z683" s="138"/>
      <c r="AA683" s="103"/>
    </row>
    <row r="684" spans="1:27" s="6" customFormat="1" x14ac:dyDescent="0.2">
      <c r="A684" s="31"/>
      <c r="B684" s="231"/>
      <c r="D684" s="31"/>
      <c r="E684" s="200"/>
      <c r="F684" s="31"/>
      <c r="H684" s="200"/>
      <c r="I684" s="67"/>
      <c r="J684" s="268"/>
      <c r="K684" s="268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32"/>
      <c r="X684" s="187"/>
      <c r="Y684" s="135"/>
      <c r="Z684" s="138"/>
      <c r="AA684" s="103"/>
    </row>
    <row r="685" spans="1:27" s="6" customFormat="1" x14ac:dyDescent="0.2">
      <c r="A685" s="31"/>
      <c r="B685" s="231"/>
      <c r="D685" s="31"/>
      <c r="E685" s="200"/>
      <c r="F685" s="31"/>
      <c r="H685" s="200"/>
      <c r="I685" s="67"/>
      <c r="J685" s="268"/>
      <c r="K685" s="268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32"/>
      <c r="X685" s="187"/>
      <c r="Y685" s="135"/>
      <c r="Z685" s="138"/>
      <c r="AA685" s="103"/>
    </row>
    <row r="686" spans="1:27" s="6" customFormat="1" x14ac:dyDescent="0.2">
      <c r="A686" s="31"/>
      <c r="B686" s="231"/>
      <c r="D686" s="31"/>
      <c r="E686" s="200"/>
      <c r="F686" s="31"/>
      <c r="H686" s="200"/>
      <c r="I686" s="67"/>
      <c r="J686" s="268"/>
      <c r="K686" s="268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32"/>
      <c r="X686" s="187"/>
      <c r="Y686" s="135"/>
      <c r="Z686" s="138"/>
      <c r="AA686" s="103"/>
    </row>
    <row r="687" spans="1:27" s="6" customFormat="1" x14ac:dyDescent="0.2">
      <c r="A687" s="31"/>
      <c r="B687" s="231"/>
      <c r="D687" s="31"/>
      <c r="E687" s="200"/>
      <c r="F687" s="31"/>
      <c r="H687" s="200"/>
      <c r="I687" s="67"/>
      <c r="J687" s="268"/>
      <c r="K687" s="268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32"/>
      <c r="X687" s="187"/>
      <c r="Y687" s="135"/>
      <c r="Z687" s="138"/>
      <c r="AA687" s="103"/>
    </row>
    <row r="688" spans="1:27" s="6" customFormat="1" x14ac:dyDescent="0.2">
      <c r="A688" s="31"/>
      <c r="B688" s="231"/>
      <c r="D688" s="31"/>
      <c r="E688" s="200"/>
      <c r="F688" s="31"/>
      <c r="H688" s="200"/>
      <c r="I688" s="67"/>
      <c r="J688" s="268"/>
      <c r="K688" s="268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32"/>
      <c r="X688" s="187"/>
      <c r="Y688" s="135"/>
      <c r="Z688" s="138"/>
      <c r="AA688" s="103"/>
    </row>
    <row r="689" spans="1:27" s="6" customFormat="1" x14ac:dyDescent="0.2">
      <c r="A689" s="31"/>
      <c r="B689" s="231"/>
      <c r="D689" s="31"/>
      <c r="E689" s="200"/>
      <c r="F689" s="31"/>
      <c r="H689" s="200"/>
      <c r="I689" s="67"/>
      <c r="J689" s="268"/>
      <c r="K689" s="268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32"/>
      <c r="X689" s="187"/>
      <c r="Y689" s="135"/>
      <c r="Z689" s="138"/>
      <c r="AA689" s="103"/>
    </row>
    <row r="690" spans="1:27" s="6" customFormat="1" x14ac:dyDescent="0.2">
      <c r="A690" s="31"/>
      <c r="B690" s="231"/>
      <c r="D690" s="31"/>
      <c r="E690" s="200"/>
      <c r="F690" s="31"/>
      <c r="H690" s="200"/>
      <c r="I690" s="67"/>
      <c r="J690" s="268"/>
      <c r="K690" s="268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32"/>
      <c r="X690" s="187"/>
      <c r="Y690" s="135"/>
      <c r="Z690" s="138"/>
      <c r="AA690" s="103"/>
    </row>
    <row r="691" spans="1:27" s="6" customFormat="1" x14ac:dyDescent="0.2">
      <c r="A691" s="31"/>
      <c r="B691" s="231"/>
      <c r="D691" s="31"/>
      <c r="E691" s="200"/>
      <c r="F691" s="31"/>
      <c r="H691" s="200"/>
      <c r="I691" s="67"/>
      <c r="J691" s="268"/>
      <c r="K691" s="268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32"/>
      <c r="X691" s="187"/>
      <c r="Y691" s="135"/>
      <c r="Z691" s="138"/>
      <c r="AA691" s="103"/>
    </row>
    <row r="692" spans="1:27" s="6" customFormat="1" x14ac:dyDescent="0.2">
      <c r="A692" s="31"/>
      <c r="B692" s="231"/>
      <c r="D692" s="31"/>
      <c r="E692" s="200"/>
      <c r="F692" s="31"/>
      <c r="H692" s="200"/>
      <c r="I692" s="67"/>
      <c r="J692" s="268"/>
      <c r="K692" s="268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32"/>
      <c r="X692" s="187"/>
      <c r="Y692" s="135"/>
      <c r="Z692" s="138"/>
      <c r="AA692" s="103"/>
    </row>
    <row r="693" spans="1:27" s="6" customFormat="1" x14ac:dyDescent="0.2">
      <c r="A693" s="31"/>
      <c r="B693" s="231"/>
      <c r="D693" s="31"/>
      <c r="E693" s="200"/>
      <c r="F693" s="31"/>
      <c r="H693" s="200"/>
      <c r="I693" s="67"/>
      <c r="J693" s="268"/>
      <c r="K693" s="268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32"/>
      <c r="X693" s="187"/>
      <c r="Y693" s="135"/>
      <c r="Z693" s="138"/>
      <c r="AA693" s="103"/>
    </row>
    <row r="694" spans="1:27" s="6" customFormat="1" x14ac:dyDescent="0.2">
      <c r="A694" s="31"/>
      <c r="B694" s="231"/>
      <c r="D694" s="31"/>
      <c r="E694" s="200"/>
      <c r="F694" s="31"/>
      <c r="H694" s="200"/>
      <c r="I694" s="67"/>
      <c r="J694" s="268"/>
      <c r="K694" s="268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32"/>
      <c r="X694" s="187"/>
      <c r="Y694" s="135"/>
      <c r="Z694" s="138"/>
      <c r="AA694" s="103"/>
    </row>
    <row r="695" spans="1:27" s="6" customFormat="1" x14ac:dyDescent="0.2">
      <c r="A695" s="31"/>
      <c r="B695" s="231"/>
      <c r="D695" s="31"/>
      <c r="E695" s="200"/>
      <c r="F695" s="31"/>
      <c r="H695" s="200"/>
      <c r="I695" s="67"/>
      <c r="J695" s="268"/>
      <c r="K695" s="268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32"/>
      <c r="X695" s="187"/>
      <c r="Y695" s="135"/>
      <c r="Z695" s="138"/>
      <c r="AA695" s="103"/>
    </row>
    <row r="696" spans="1:27" s="6" customFormat="1" x14ac:dyDescent="0.2">
      <c r="A696" s="31"/>
      <c r="B696" s="231"/>
      <c r="D696" s="31"/>
      <c r="E696" s="200"/>
      <c r="F696" s="31"/>
      <c r="H696" s="200"/>
      <c r="I696" s="67"/>
      <c r="J696" s="268"/>
      <c r="K696" s="268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32"/>
      <c r="X696" s="187"/>
      <c r="Y696" s="135"/>
      <c r="Z696" s="138"/>
      <c r="AA696" s="103"/>
    </row>
    <row r="697" spans="1:27" s="6" customFormat="1" x14ac:dyDescent="0.2">
      <c r="A697" s="31"/>
      <c r="B697" s="231"/>
      <c r="D697" s="31"/>
      <c r="E697" s="200"/>
      <c r="F697" s="31"/>
      <c r="H697" s="200"/>
      <c r="I697" s="67"/>
      <c r="J697" s="268"/>
      <c r="K697" s="268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32"/>
      <c r="X697" s="187"/>
      <c r="Y697" s="135"/>
      <c r="Z697" s="138"/>
      <c r="AA697" s="103"/>
    </row>
    <row r="698" spans="1:27" s="6" customFormat="1" x14ac:dyDescent="0.2">
      <c r="A698" s="31"/>
      <c r="B698" s="231"/>
      <c r="D698" s="31"/>
      <c r="E698" s="200"/>
      <c r="F698" s="31"/>
      <c r="H698" s="200"/>
      <c r="I698" s="67"/>
      <c r="J698" s="268"/>
      <c r="K698" s="268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32"/>
      <c r="X698" s="187"/>
      <c r="Y698" s="135"/>
      <c r="Z698" s="138"/>
      <c r="AA698" s="103"/>
    </row>
    <row r="699" spans="1:27" s="6" customFormat="1" x14ac:dyDescent="0.2">
      <c r="A699" s="31"/>
      <c r="B699" s="231"/>
      <c r="D699" s="31"/>
      <c r="E699" s="200"/>
      <c r="F699" s="31"/>
      <c r="H699" s="200"/>
      <c r="I699" s="67"/>
      <c r="J699" s="268"/>
      <c r="K699" s="268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32"/>
      <c r="X699" s="187"/>
      <c r="Y699" s="135"/>
      <c r="Z699" s="138"/>
      <c r="AA699" s="103"/>
    </row>
    <row r="700" spans="1:27" s="6" customFormat="1" x14ac:dyDescent="0.2">
      <c r="A700" s="31"/>
      <c r="B700" s="231"/>
      <c r="D700" s="31"/>
      <c r="E700" s="200"/>
      <c r="F700" s="31"/>
      <c r="H700" s="200"/>
      <c r="I700" s="67"/>
      <c r="J700" s="268"/>
      <c r="K700" s="268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32"/>
      <c r="X700" s="187"/>
      <c r="Y700" s="135"/>
      <c r="Z700" s="138"/>
      <c r="AA700" s="103"/>
    </row>
    <row r="701" spans="1:27" s="6" customFormat="1" x14ac:dyDescent="0.2">
      <c r="A701" s="31"/>
      <c r="B701" s="231"/>
      <c r="D701" s="31"/>
      <c r="E701" s="200"/>
      <c r="F701" s="31"/>
      <c r="H701" s="200"/>
      <c r="I701" s="67"/>
      <c r="J701" s="268"/>
      <c r="K701" s="268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32"/>
      <c r="X701" s="187"/>
      <c r="Y701" s="135"/>
      <c r="Z701" s="138"/>
      <c r="AA701" s="103"/>
    </row>
    <row r="702" spans="1:27" s="6" customFormat="1" x14ac:dyDescent="0.2">
      <c r="A702" s="31"/>
      <c r="B702" s="231"/>
      <c r="D702" s="31"/>
      <c r="E702" s="200"/>
      <c r="F702" s="31"/>
      <c r="H702" s="200"/>
      <c r="I702" s="67"/>
      <c r="J702" s="268"/>
      <c r="K702" s="268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32"/>
      <c r="X702" s="187"/>
      <c r="Y702" s="135"/>
      <c r="Z702" s="138"/>
      <c r="AA702" s="103"/>
    </row>
    <row r="703" spans="1:27" s="6" customFormat="1" x14ac:dyDescent="0.2">
      <c r="A703" s="31"/>
      <c r="B703" s="231"/>
      <c r="D703" s="31"/>
      <c r="E703" s="200"/>
      <c r="F703" s="31"/>
      <c r="H703" s="200"/>
      <c r="I703" s="67"/>
      <c r="J703" s="268"/>
      <c r="K703" s="268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32"/>
      <c r="X703" s="187"/>
      <c r="Y703" s="135"/>
      <c r="Z703" s="138"/>
      <c r="AA703" s="103"/>
    </row>
    <row r="704" spans="1:27" s="6" customFormat="1" x14ac:dyDescent="0.2">
      <c r="A704" s="31"/>
      <c r="B704" s="231"/>
      <c r="D704" s="31"/>
      <c r="E704" s="200"/>
      <c r="F704" s="31"/>
      <c r="H704" s="200"/>
      <c r="I704" s="67"/>
      <c r="J704" s="268"/>
      <c r="K704" s="268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32"/>
      <c r="X704" s="187"/>
      <c r="Y704" s="135"/>
      <c r="Z704" s="138"/>
      <c r="AA704" s="103"/>
    </row>
    <row r="705" spans="1:27" s="6" customFormat="1" x14ac:dyDescent="0.2">
      <c r="A705" s="31"/>
      <c r="B705" s="231"/>
      <c r="D705" s="31"/>
      <c r="E705" s="200"/>
      <c r="F705" s="31"/>
      <c r="H705" s="200"/>
      <c r="I705" s="67"/>
      <c r="J705" s="268"/>
      <c r="K705" s="268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32"/>
      <c r="X705" s="187"/>
      <c r="Y705" s="135"/>
      <c r="Z705" s="138"/>
      <c r="AA705" s="103"/>
    </row>
    <row r="706" spans="1:27" s="6" customFormat="1" x14ac:dyDescent="0.2">
      <c r="A706" s="31"/>
      <c r="B706" s="231"/>
      <c r="D706" s="31"/>
      <c r="E706" s="200"/>
      <c r="F706" s="31"/>
      <c r="H706" s="200"/>
      <c r="I706" s="67"/>
      <c r="J706" s="268"/>
      <c r="K706" s="268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32"/>
      <c r="X706" s="187"/>
      <c r="Y706" s="135"/>
      <c r="Z706" s="138"/>
      <c r="AA706" s="103"/>
    </row>
    <row r="707" spans="1:27" s="6" customFormat="1" x14ac:dyDescent="0.2">
      <c r="A707" s="31"/>
      <c r="B707" s="231"/>
      <c r="D707" s="31"/>
      <c r="E707" s="200"/>
      <c r="F707" s="31"/>
      <c r="H707" s="200"/>
      <c r="I707" s="67"/>
      <c r="J707" s="268"/>
      <c r="K707" s="268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32"/>
      <c r="X707" s="187"/>
      <c r="Y707" s="135"/>
      <c r="Z707" s="138"/>
      <c r="AA707" s="103"/>
    </row>
    <row r="708" spans="1:27" s="6" customFormat="1" x14ac:dyDescent="0.2">
      <c r="A708" s="31"/>
      <c r="B708" s="231"/>
      <c r="D708" s="31"/>
      <c r="E708" s="200"/>
      <c r="F708" s="31"/>
      <c r="H708" s="200"/>
      <c r="I708" s="67"/>
      <c r="J708" s="268"/>
      <c r="K708" s="268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32"/>
      <c r="X708" s="187"/>
      <c r="Y708" s="135"/>
      <c r="Z708" s="138"/>
      <c r="AA708" s="103"/>
    </row>
    <row r="709" spans="1:27" s="6" customFormat="1" x14ac:dyDescent="0.2">
      <c r="A709" s="31"/>
      <c r="B709" s="231"/>
      <c r="D709" s="31"/>
      <c r="E709" s="200"/>
      <c r="F709" s="31"/>
      <c r="H709" s="200"/>
      <c r="I709" s="67"/>
      <c r="J709" s="268"/>
      <c r="K709" s="268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32"/>
      <c r="X709" s="187"/>
      <c r="Y709" s="135"/>
      <c r="Z709" s="138"/>
      <c r="AA709" s="103"/>
    </row>
    <row r="710" spans="1:27" s="6" customFormat="1" x14ac:dyDescent="0.2">
      <c r="A710" s="31"/>
      <c r="B710" s="231"/>
      <c r="D710" s="31"/>
      <c r="E710" s="200"/>
      <c r="F710" s="31"/>
      <c r="H710" s="200"/>
      <c r="I710" s="67"/>
      <c r="J710" s="268"/>
      <c r="K710" s="268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32"/>
      <c r="X710" s="187"/>
      <c r="Y710" s="135"/>
      <c r="Z710" s="138"/>
      <c r="AA710" s="103"/>
    </row>
    <row r="711" spans="1:27" s="6" customFormat="1" x14ac:dyDescent="0.2">
      <c r="A711" s="31"/>
      <c r="B711" s="231"/>
      <c r="D711" s="31"/>
      <c r="E711" s="200"/>
      <c r="F711" s="31"/>
      <c r="H711" s="200"/>
      <c r="I711" s="67"/>
      <c r="J711" s="268"/>
      <c r="K711" s="268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32"/>
      <c r="X711" s="187"/>
      <c r="Y711" s="135"/>
      <c r="Z711" s="138"/>
      <c r="AA711" s="103"/>
    </row>
    <row r="712" spans="1:27" s="6" customFormat="1" x14ac:dyDescent="0.2">
      <c r="A712" s="31"/>
      <c r="B712" s="231"/>
      <c r="D712" s="31"/>
      <c r="E712" s="200"/>
      <c r="F712" s="31"/>
      <c r="H712" s="200"/>
      <c r="I712" s="67"/>
      <c r="J712" s="268"/>
      <c r="K712" s="268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32"/>
      <c r="X712" s="187"/>
      <c r="Y712" s="135"/>
      <c r="Z712" s="138"/>
      <c r="AA712" s="103"/>
    </row>
    <row r="713" spans="1:27" s="6" customFormat="1" x14ac:dyDescent="0.2">
      <c r="A713" s="31"/>
      <c r="B713" s="231"/>
      <c r="D713" s="31"/>
      <c r="E713" s="200"/>
      <c r="F713" s="31"/>
      <c r="H713" s="200"/>
      <c r="I713" s="67"/>
      <c r="J713" s="268"/>
      <c r="K713" s="268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32"/>
      <c r="X713" s="187"/>
      <c r="Y713" s="135"/>
      <c r="Z713" s="138"/>
      <c r="AA713" s="103"/>
    </row>
    <row r="714" spans="1:27" s="6" customFormat="1" x14ac:dyDescent="0.2">
      <c r="A714" s="31"/>
      <c r="B714" s="231"/>
      <c r="D714" s="31"/>
      <c r="E714" s="200"/>
      <c r="F714" s="31"/>
      <c r="H714" s="200"/>
      <c r="I714" s="67"/>
      <c r="J714" s="268"/>
      <c r="K714" s="268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32"/>
      <c r="X714" s="187"/>
      <c r="Y714" s="135"/>
      <c r="Z714" s="138"/>
      <c r="AA714" s="103"/>
    </row>
    <row r="715" spans="1:27" s="6" customFormat="1" x14ac:dyDescent="0.2">
      <c r="A715" s="31"/>
      <c r="B715" s="231"/>
      <c r="D715" s="31"/>
      <c r="E715" s="200"/>
      <c r="F715" s="31"/>
      <c r="H715" s="200"/>
      <c r="I715" s="67"/>
      <c r="J715" s="268"/>
      <c r="K715" s="268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32"/>
      <c r="X715" s="187"/>
      <c r="Y715" s="135"/>
      <c r="Z715" s="138"/>
      <c r="AA715" s="103"/>
    </row>
    <row r="716" spans="1:27" s="6" customFormat="1" x14ac:dyDescent="0.2">
      <c r="A716" s="31"/>
      <c r="B716" s="231"/>
      <c r="D716" s="31"/>
      <c r="E716" s="200"/>
      <c r="F716" s="31"/>
      <c r="H716" s="200"/>
      <c r="I716" s="67"/>
      <c r="J716" s="268"/>
      <c r="K716" s="268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32"/>
      <c r="X716" s="187"/>
      <c r="Y716" s="135"/>
      <c r="Z716" s="138"/>
      <c r="AA716" s="103"/>
    </row>
    <row r="717" spans="1:27" s="6" customFormat="1" x14ac:dyDescent="0.2">
      <c r="A717" s="31"/>
      <c r="B717" s="231"/>
      <c r="D717" s="31"/>
      <c r="E717" s="200"/>
      <c r="F717" s="31"/>
      <c r="H717" s="200"/>
      <c r="I717" s="67"/>
      <c r="J717" s="268"/>
      <c r="K717" s="268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32"/>
      <c r="X717" s="187"/>
      <c r="Y717" s="135"/>
      <c r="Z717" s="138"/>
      <c r="AA717" s="103"/>
    </row>
    <row r="718" spans="1:27" s="6" customFormat="1" x14ac:dyDescent="0.2">
      <c r="A718" s="31"/>
      <c r="B718" s="231"/>
      <c r="D718" s="31"/>
      <c r="E718" s="200"/>
      <c r="F718" s="31"/>
      <c r="H718" s="200"/>
      <c r="I718" s="67"/>
      <c r="J718" s="268"/>
      <c r="K718" s="268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32"/>
      <c r="X718" s="187"/>
      <c r="Y718" s="135"/>
      <c r="Z718" s="138"/>
      <c r="AA718" s="103"/>
    </row>
    <row r="719" spans="1:27" s="6" customFormat="1" x14ac:dyDescent="0.2">
      <c r="A719" s="31"/>
      <c r="B719" s="231"/>
      <c r="D719" s="31"/>
      <c r="E719" s="200"/>
      <c r="F719" s="31"/>
      <c r="H719" s="200"/>
      <c r="I719" s="67"/>
      <c r="J719" s="268"/>
      <c r="K719" s="268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32"/>
      <c r="X719" s="187"/>
      <c r="Y719" s="135"/>
      <c r="Z719" s="138"/>
      <c r="AA719" s="103"/>
    </row>
    <row r="720" spans="1:27" s="6" customFormat="1" x14ac:dyDescent="0.2">
      <c r="A720" s="31"/>
      <c r="B720" s="231"/>
      <c r="D720" s="31"/>
      <c r="E720" s="200"/>
      <c r="F720" s="31"/>
      <c r="H720" s="200"/>
      <c r="I720" s="67"/>
      <c r="J720" s="268"/>
      <c r="K720" s="268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32"/>
      <c r="X720" s="187"/>
      <c r="Y720" s="135"/>
      <c r="Z720" s="138"/>
      <c r="AA720" s="103"/>
    </row>
    <row r="721" spans="1:27" s="6" customFormat="1" x14ac:dyDescent="0.2">
      <c r="A721" s="31"/>
      <c r="B721" s="231"/>
      <c r="D721" s="31"/>
      <c r="E721" s="200"/>
      <c r="F721" s="31"/>
      <c r="H721" s="200"/>
      <c r="I721" s="67"/>
      <c r="J721" s="268"/>
      <c r="K721" s="268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32"/>
      <c r="X721" s="187"/>
      <c r="Y721" s="135"/>
      <c r="Z721" s="138"/>
      <c r="AA721" s="103"/>
    </row>
    <row r="722" spans="1:27" s="6" customFormat="1" x14ac:dyDescent="0.2">
      <c r="A722" s="31"/>
      <c r="B722" s="231"/>
      <c r="D722" s="31"/>
      <c r="E722" s="200"/>
      <c r="F722" s="31"/>
      <c r="H722" s="200"/>
      <c r="I722" s="67"/>
      <c r="J722" s="268"/>
      <c r="K722" s="268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32"/>
      <c r="X722" s="187"/>
      <c r="Y722" s="135"/>
      <c r="Z722" s="138"/>
      <c r="AA722" s="103"/>
    </row>
    <row r="723" spans="1:27" s="6" customFormat="1" x14ac:dyDescent="0.2">
      <c r="A723" s="31"/>
      <c r="B723" s="231"/>
      <c r="D723" s="31"/>
      <c r="E723" s="200"/>
      <c r="F723" s="31"/>
      <c r="H723" s="200"/>
      <c r="I723" s="67"/>
      <c r="J723" s="268"/>
      <c r="K723" s="268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32"/>
      <c r="X723" s="187"/>
      <c r="Y723" s="135"/>
      <c r="Z723" s="138"/>
      <c r="AA723" s="103"/>
    </row>
    <row r="724" spans="1:27" s="6" customFormat="1" x14ac:dyDescent="0.2">
      <c r="A724" s="31"/>
      <c r="B724" s="231"/>
      <c r="D724" s="31"/>
      <c r="E724" s="200"/>
      <c r="F724" s="31"/>
      <c r="H724" s="200"/>
      <c r="I724" s="67"/>
      <c r="J724" s="268"/>
      <c r="K724" s="268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32"/>
      <c r="X724" s="187"/>
      <c r="Y724" s="135"/>
      <c r="Z724" s="138"/>
      <c r="AA724" s="103"/>
    </row>
    <row r="725" spans="1:27" s="6" customFormat="1" x14ac:dyDescent="0.2">
      <c r="A725" s="31"/>
      <c r="B725" s="231"/>
      <c r="D725" s="31"/>
      <c r="E725" s="200"/>
      <c r="F725" s="31"/>
      <c r="H725" s="200"/>
      <c r="I725" s="67"/>
      <c r="J725" s="268"/>
      <c r="K725" s="268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32"/>
      <c r="X725" s="187"/>
      <c r="Y725" s="135"/>
      <c r="Z725" s="138"/>
      <c r="AA725" s="103"/>
    </row>
    <row r="726" spans="1:27" s="6" customFormat="1" x14ac:dyDescent="0.2">
      <c r="A726" s="31"/>
      <c r="B726" s="231"/>
      <c r="D726" s="31"/>
      <c r="E726" s="200"/>
      <c r="F726" s="31"/>
      <c r="H726" s="200"/>
      <c r="I726" s="67"/>
      <c r="J726" s="268"/>
      <c r="K726" s="268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32"/>
      <c r="X726" s="187"/>
      <c r="Y726" s="135"/>
      <c r="Z726" s="138"/>
      <c r="AA726" s="103"/>
    </row>
    <row r="727" spans="1:27" s="6" customFormat="1" x14ac:dyDescent="0.2">
      <c r="A727" s="31"/>
      <c r="B727" s="231"/>
      <c r="D727" s="31"/>
      <c r="E727" s="200"/>
      <c r="F727" s="31"/>
      <c r="H727" s="200"/>
      <c r="I727" s="67"/>
      <c r="J727" s="268"/>
      <c r="K727" s="268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32"/>
      <c r="X727" s="187"/>
      <c r="Y727" s="135"/>
      <c r="Z727" s="138"/>
      <c r="AA727" s="103"/>
    </row>
    <row r="728" spans="1:27" s="6" customFormat="1" x14ac:dyDescent="0.2">
      <c r="A728" s="31"/>
      <c r="B728" s="231"/>
      <c r="D728" s="31"/>
      <c r="E728" s="200"/>
      <c r="F728" s="31"/>
      <c r="H728" s="200"/>
      <c r="I728" s="67"/>
      <c r="J728" s="268"/>
      <c r="K728" s="268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32"/>
      <c r="X728" s="187"/>
      <c r="Y728" s="135"/>
      <c r="Z728" s="138"/>
      <c r="AA728" s="103"/>
    </row>
    <row r="729" spans="1:27" s="6" customFormat="1" x14ac:dyDescent="0.2">
      <c r="A729" s="31"/>
      <c r="B729" s="231"/>
      <c r="D729" s="31"/>
      <c r="E729" s="200"/>
      <c r="F729" s="31"/>
      <c r="H729" s="200"/>
      <c r="I729" s="67"/>
      <c r="J729" s="268"/>
      <c r="K729" s="268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32"/>
      <c r="X729" s="187"/>
      <c r="Y729" s="135"/>
      <c r="Z729" s="138"/>
      <c r="AA729" s="103"/>
    </row>
    <row r="730" spans="1:27" s="6" customFormat="1" x14ac:dyDescent="0.2">
      <c r="A730" s="31"/>
      <c r="B730" s="231"/>
      <c r="D730" s="31"/>
      <c r="E730" s="200"/>
      <c r="F730" s="31"/>
      <c r="H730" s="200"/>
      <c r="I730" s="67"/>
      <c r="J730" s="268"/>
      <c r="K730" s="268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32"/>
      <c r="X730" s="187"/>
      <c r="Y730" s="135"/>
      <c r="Z730" s="138"/>
      <c r="AA730" s="103"/>
    </row>
    <row r="731" spans="1:27" s="6" customFormat="1" x14ac:dyDescent="0.2">
      <c r="A731" s="31"/>
      <c r="B731" s="231"/>
      <c r="D731" s="31"/>
      <c r="E731" s="200"/>
      <c r="F731" s="31"/>
      <c r="H731" s="200"/>
      <c r="I731" s="67"/>
      <c r="J731" s="268"/>
      <c r="K731" s="268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32"/>
      <c r="X731" s="187"/>
      <c r="Y731" s="135"/>
      <c r="Z731" s="138"/>
      <c r="AA731" s="103"/>
    </row>
    <row r="732" spans="1:27" s="6" customFormat="1" x14ac:dyDescent="0.2">
      <c r="A732" s="31"/>
      <c r="B732" s="231"/>
      <c r="D732" s="31"/>
      <c r="E732" s="200"/>
      <c r="F732" s="31"/>
      <c r="H732" s="200"/>
      <c r="I732" s="67"/>
      <c r="J732" s="268"/>
      <c r="K732" s="268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32"/>
      <c r="X732" s="187"/>
      <c r="Y732" s="135"/>
      <c r="Z732" s="138"/>
      <c r="AA732" s="103"/>
    </row>
    <row r="733" spans="1:27" s="6" customFormat="1" x14ac:dyDescent="0.2">
      <c r="A733" s="31"/>
      <c r="B733" s="231"/>
      <c r="D733" s="31"/>
      <c r="E733" s="200"/>
      <c r="F733" s="31"/>
      <c r="H733" s="200"/>
      <c r="I733" s="67"/>
      <c r="J733" s="268"/>
      <c r="K733" s="268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32"/>
      <c r="X733" s="187"/>
      <c r="Y733" s="135"/>
      <c r="Z733" s="138"/>
      <c r="AA733" s="103"/>
    </row>
    <row r="734" spans="1:27" s="6" customFormat="1" x14ac:dyDescent="0.2">
      <c r="A734" s="31"/>
      <c r="B734" s="231"/>
      <c r="D734" s="31"/>
      <c r="E734" s="200"/>
      <c r="F734" s="31"/>
      <c r="H734" s="200"/>
      <c r="I734" s="67"/>
      <c r="J734" s="268"/>
      <c r="K734" s="268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32"/>
      <c r="X734" s="187"/>
      <c r="Y734" s="135"/>
      <c r="Z734" s="138"/>
      <c r="AA734" s="103"/>
    </row>
    <row r="735" spans="1:27" s="6" customFormat="1" x14ac:dyDescent="0.2">
      <c r="A735" s="31"/>
      <c r="B735" s="231"/>
      <c r="D735" s="31"/>
      <c r="E735" s="200"/>
      <c r="F735" s="31"/>
      <c r="H735" s="200"/>
      <c r="I735" s="67"/>
      <c r="J735" s="268"/>
      <c r="K735" s="268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32"/>
      <c r="X735" s="187"/>
      <c r="Y735" s="135"/>
      <c r="Z735" s="138"/>
      <c r="AA735" s="103"/>
    </row>
    <row r="736" spans="1:27" s="6" customFormat="1" x14ac:dyDescent="0.2">
      <c r="A736" s="31"/>
      <c r="B736" s="231"/>
      <c r="D736" s="31"/>
      <c r="E736" s="200"/>
      <c r="F736" s="31"/>
      <c r="H736" s="200"/>
      <c r="I736" s="67"/>
      <c r="J736" s="268"/>
      <c r="K736" s="268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32"/>
      <c r="X736" s="187"/>
      <c r="Y736" s="135"/>
      <c r="Z736" s="138"/>
      <c r="AA736" s="103"/>
    </row>
    <row r="737" spans="1:27" s="6" customFormat="1" x14ac:dyDescent="0.2">
      <c r="A737" s="31"/>
      <c r="B737" s="231"/>
      <c r="D737" s="31"/>
      <c r="E737" s="200"/>
      <c r="F737" s="31"/>
      <c r="H737" s="200"/>
      <c r="I737" s="67"/>
      <c r="J737" s="268"/>
      <c r="K737" s="268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32"/>
      <c r="X737" s="187"/>
      <c r="Y737" s="135"/>
      <c r="Z737" s="138"/>
      <c r="AA737" s="103"/>
    </row>
    <row r="738" spans="1:27" s="6" customFormat="1" x14ac:dyDescent="0.2">
      <c r="A738" s="31"/>
      <c r="B738" s="231"/>
      <c r="D738" s="31"/>
      <c r="E738" s="200"/>
      <c r="F738" s="31"/>
      <c r="H738" s="200"/>
      <c r="I738" s="67"/>
      <c r="J738" s="268"/>
      <c r="K738" s="268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32"/>
      <c r="X738" s="187"/>
      <c r="Y738" s="135"/>
      <c r="Z738" s="138"/>
      <c r="AA738" s="103"/>
    </row>
    <row r="739" spans="1:27" s="6" customFormat="1" x14ac:dyDescent="0.2">
      <c r="A739" s="31"/>
      <c r="B739" s="231"/>
      <c r="D739" s="31"/>
      <c r="E739" s="200"/>
      <c r="F739" s="31"/>
      <c r="H739" s="200"/>
      <c r="I739" s="67"/>
      <c r="J739" s="268"/>
      <c r="K739" s="268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32"/>
      <c r="X739" s="187"/>
      <c r="Y739" s="135"/>
      <c r="Z739" s="138"/>
      <c r="AA739" s="103"/>
    </row>
    <row r="740" spans="1:27" s="6" customFormat="1" x14ac:dyDescent="0.2">
      <c r="A740" s="31"/>
      <c r="B740" s="231"/>
      <c r="D740" s="31"/>
      <c r="E740" s="200"/>
      <c r="F740" s="31"/>
      <c r="H740" s="200"/>
      <c r="I740" s="67"/>
      <c r="J740" s="268"/>
      <c r="K740" s="268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32"/>
      <c r="X740" s="187"/>
      <c r="Y740" s="135"/>
      <c r="Z740" s="138"/>
      <c r="AA740" s="103"/>
    </row>
    <row r="741" spans="1:27" s="6" customFormat="1" x14ac:dyDescent="0.2">
      <c r="A741" s="31"/>
      <c r="B741" s="231"/>
      <c r="D741" s="31"/>
      <c r="E741" s="200"/>
      <c r="F741" s="31"/>
      <c r="H741" s="200"/>
      <c r="I741" s="67"/>
      <c r="J741" s="268"/>
      <c r="K741" s="268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32"/>
      <c r="X741" s="187"/>
      <c r="Y741" s="135"/>
      <c r="Z741" s="138"/>
      <c r="AA741" s="103"/>
    </row>
    <row r="742" spans="1:27" s="6" customFormat="1" x14ac:dyDescent="0.2">
      <c r="A742" s="31"/>
      <c r="B742" s="231"/>
      <c r="D742" s="31"/>
      <c r="E742" s="200"/>
      <c r="F742" s="31"/>
      <c r="H742" s="200"/>
      <c r="I742" s="67"/>
      <c r="J742" s="268"/>
      <c r="K742" s="268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32"/>
      <c r="X742" s="187"/>
      <c r="Y742" s="135"/>
      <c r="Z742" s="138"/>
      <c r="AA742" s="103"/>
    </row>
    <row r="743" spans="1:27" s="6" customFormat="1" x14ac:dyDescent="0.2">
      <c r="A743" s="31"/>
      <c r="B743" s="231"/>
      <c r="D743" s="31"/>
      <c r="E743" s="200"/>
      <c r="F743" s="31"/>
      <c r="H743" s="200"/>
      <c r="I743" s="67"/>
      <c r="J743" s="268"/>
      <c r="K743" s="268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32"/>
      <c r="X743" s="187"/>
      <c r="Y743" s="135"/>
      <c r="Z743" s="138"/>
      <c r="AA743" s="103"/>
    </row>
    <row r="744" spans="1:27" s="6" customFormat="1" x14ac:dyDescent="0.2">
      <c r="A744" s="31"/>
      <c r="B744" s="231"/>
      <c r="D744" s="31"/>
      <c r="E744" s="200"/>
      <c r="F744" s="31"/>
      <c r="H744" s="200"/>
      <c r="I744" s="67"/>
      <c r="J744" s="268"/>
      <c r="K744" s="268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32"/>
      <c r="X744" s="187"/>
      <c r="Y744" s="135"/>
      <c r="Z744" s="138"/>
      <c r="AA744" s="103"/>
    </row>
    <row r="745" spans="1:27" s="6" customFormat="1" x14ac:dyDescent="0.2">
      <c r="A745" s="31"/>
      <c r="B745" s="231"/>
      <c r="D745" s="31"/>
      <c r="E745" s="200"/>
      <c r="F745" s="31"/>
      <c r="H745" s="200"/>
      <c r="I745" s="67"/>
      <c r="J745" s="268"/>
      <c r="K745" s="268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32"/>
      <c r="X745" s="187"/>
      <c r="Y745" s="135"/>
      <c r="Z745" s="138"/>
      <c r="AA745" s="103"/>
    </row>
    <row r="746" spans="1:27" s="6" customFormat="1" x14ac:dyDescent="0.2">
      <c r="A746" s="31"/>
      <c r="B746" s="231"/>
      <c r="D746" s="31"/>
      <c r="E746" s="200"/>
      <c r="F746" s="31"/>
      <c r="H746" s="200"/>
      <c r="I746" s="67"/>
      <c r="J746" s="268"/>
      <c r="K746" s="268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32"/>
      <c r="X746" s="187"/>
      <c r="Y746" s="135"/>
      <c r="Z746" s="138"/>
      <c r="AA746" s="103"/>
    </row>
    <row r="747" spans="1:27" s="6" customFormat="1" x14ac:dyDescent="0.2">
      <c r="A747" s="31"/>
      <c r="B747" s="231"/>
      <c r="D747" s="31"/>
      <c r="E747" s="200"/>
      <c r="F747" s="31"/>
      <c r="H747" s="200"/>
      <c r="I747" s="67"/>
      <c r="J747" s="268"/>
      <c r="K747" s="268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32"/>
      <c r="X747" s="187"/>
      <c r="Y747" s="135"/>
      <c r="Z747" s="138"/>
      <c r="AA747" s="103"/>
    </row>
    <row r="748" spans="1:27" s="6" customFormat="1" x14ac:dyDescent="0.2">
      <c r="A748" s="31"/>
      <c r="B748" s="231"/>
      <c r="D748" s="31"/>
      <c r="E748" s="200"/>
      <c r="F748" s="31"/>
      <c r="H748" s="200"/>
      <c r="I748" s="67"/>
      <c r="J748" s="268"/>
      <c r="K748" s="268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32"/>
      <c r="X748" s="187"/>
      <c r="Y748" s="135"/>
      <c r="Z748" s="138"/>
      <c r="AA748" s="103"/>
    </row>
    <row r="749" spans="1:27" s="6" customFormat="1" x14ac:dyDescent="0.2">
      <c r="A749" s="31"/>
      <c r="B749" s="231"/>
      <c r="D749" s="31"/>
      <c r="E749" s="200"/>
      <c r="F749" s="31"/>
      <c r="H749" s="200"/>
      <c r="I749" s="67"/>
      <c r="J749" s="268"/>
      <c r="K749" s="268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32"/>
      <c r="X749" s="187"/>
      <c r="Y749" s="135"/>
      <c r="Z749" s="138"/>
      <c r="AA749" s="103"/>
    </row>
    <row r="750" spans="1:27" s="6" customFormat="1" x14ac:dyDescent="0.2">
      <c r="A750" s="31"/>
      <c r="B750" s="231"/>
      <c r="D750" s="31"/>
      <c r="E750" s="200"/>
      <c r="F750" s="31"/>
      <c r="H750" s="200"/>
      <c r="I750" s="67"/>
      <c r="J750" s="268"/>
      <c r="K750" s="268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32"/>
      <c r="X750" s="187"/>
      <c r="Y750" s="135"/>
      <c r="Z750" s="138"/>
      <c r="AA750" s="103"/>
    </row>
    <row r="751" spans="1:27" s="6" customFormat="1" x14ac:dyDescent="0.2">
      <c r="A751" s="31"/>
      <c r="B751" s="231"/>
      <c r="D751" s="31"/>
      <c r="E751" s="200"/>
      <c r="F751" s="31"/>
      <c r="H751" s="200"/>
      <c r="I751" s="67"/>
      <c r="J751" s="268"/>
      <c r="K751" s="268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32"/>
      <c r="X751" s="187"/>
      <c r="Y751" s="135"/>
      <c r="Z751" s="138"/>
      <c r="AA751" s="103"/>
    </row>
    <row r="752" spans="1:27" s="6" customFormat="1" x14ac:dyDescent="0.2">
      <c r="A752" s="31"/>
      <c r="B752" s="231"/>
      <c r="D752" s="31"/>
      <c r="E752" s="200"/>
      <c r="F752" s="31"/>
      <c r="H752" s="200"/>
      <c r="I752" s="67"/>
      <c r="J752" s="268"/>
      <c r="K752" s="268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32"/>
      <c r="X752" s="187"/>
      <c r="Y752" s="135"/>
      <c r="Z752" s="138"/>
      <c r="AA752" s="103"/>
    </row>
    <row r="753" spans="1:27" s="6" customFormat="1" x14ac:dyDescent="0.2">
      <c r="A753" s="31"/>
      <c r="B753" s="231"/>
      <c r="D753" s="31"/>
      <c r="E753" s="200"/>
      <c r="F753" s="31"/>
      <c r="H753" s="200"/>
      <c r="I753" s="67"/>
      <c r="J753" s="268"/>
      <c r="K753" s="268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32"/>
      <c r="X753" s="187"/>
      <c r="Y753" s="135"/>
      <c r="Z753" s="138"/>
      <c r="AA753" s="103"/>
    </row>
    <row r="754" spans="1:27" s="6" customFormat="1" x14ac:dyDescent="0.2">
      <c r="A754" s="31"/>
      <c r="B754" s="231"/>
      <c r="D754" s="31"/>
      <c r="E754" s="200"/>
      <c r="F754" s="31"/>
      <c r="H754" s="200"/>
      <c r="I754" s="67"/>
      <c r="J754" s="268"/>
      <c r="K754" s="268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32"/>
      <c r="X754" s="187"/>
      <c r="Y754" s="135"/>
      <c r="Z754" s="138"/>
      <c r="AA754" s="103"/>
    </row>
    <row r="755" spans="1:27" s="6" customFormat="1" x14ac:dyDescent="0.2">
      <c r="A755" s="31"/>
      <c r="B755" s="231"/>
      <c r="D755" s="31"/>
      <c r="E755" s="200"/>
      <c r="F755" s="31"/>
      <c r="H755" s="200"/>
      <c r="I755" s="67"/>
      <c r="J755" s="268"/>
      <c r="K755" s="268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32"/>
      <c r="X755" s="187"/>
      <c r="Y755" s="135"/>
      <c r="Z755" s="138"/>
      <c r="AA755" s="103"/>
    </row>
    <row r="756" spans="1:27" s="6" customFormat="1" x14ac:dyDescent="0.2">
      <c r="A756" s="31"/>
      <c r="B756" s="231"/>
      <c r="D756" s="31"/>
      <c r="E756" s="200"/>
      <c r="F756" s="31"/>
      <c r="H756" s="200"/>
      <c r="I756" s="67"/>
      <c r="J756" s="268"/>
      <c r="K756" s="268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32"/>
      <c r="X756" s="187"/>
      <c r="Y756" s="135"/>
      <c r="Z756" s="138"/>
      <c r="AA756" s="103"/>
    </row>
    <row r="757" spans="1:27" s="6" customFormat="1" x14ac:dyDescent="0.2">
      <c r="A757" s="31"/>
      <c r="B757" s="231"/>
      <c r="D757" s="31"/>
      <c r="E757" s="200"/>
      <c r="F757" s="31"/>
      <c r="H757" s="200"/>
      <c r="I757" s="67"/>
      <c r="J757" s="268"/>
      <c r="K757" s="268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32"/>
      <c r="X757" s="187"/>
      <c r="Y757" s="135"/>
      <c r="Z757" s="138"/>
      <c r="AA757" s="103"/>
    </row>
    <row r="758" spans="1:27" s="6" customFormat="1" x14ac:dyDescent="0.2">
      <c r="A758" s="31"/>
      <c r="B758" s="231"/>
      <c r="D758" s="31"/>
      <c r="E758" s="200"/>
      <c r="F758" s="31"/>
      <c r="H758" s="200"/>
      <c r="I758" s="67"/>
      <c r="J758" s="268"/>
      <c r="K758" s="268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32"/>
      <c r="X758" s="187"/>
      <c r="Y758" s="135"/>
      <c r="Z758" s="138"/>
      <c r="AA758" s="103"/>
    </row>
    <row r="759" spans="1:27" s="6" customFormat="1" x14ac:dyDescent="0.2">
      <c r="A759" s="31"/>
      <c r="B759" s="231"/>
      <c r="D759" s="31"/>
      <c r="E759" s="200"/>
      <c r="F759" s="31"/>
      <c r="H759" s="200"/>
      <c r="I759" s="67"/>
      <c r="J759" s="268"/>
      <c r="K759" s="268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32"/>
      <c r="X759" s="187"/>
      <c r="Y759" s="135"/>
      <c r="Z759" s="138"/>
      <c r="AA759" s="103"/>
    </row>
    <row r="760" spans="1:27" s="6" customFormat="1" x14ac:dyDescent="0.2">
      <c r="A760" s="31"/>
      <c r="B760" s="231"/>
      <c r="D760" s="31"/>
      <c r="E760" s="200"/>
      <c r="F760" s="31"/>
      <c r="H760" s="200"/>
      <c r="I760" s="67"/>
      <c r="J760" s="268"/>
      <c r="K760" s="268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32"/>
      <c r="X760" s="187"/>
      <c r="Y760" s="135"/>
      <c r="Z760" s="138"/>
      <c r="AA760" s="103"/>
    </row>
    <row r="761" spans="1:27" s="6" customFormat="1" x14ac:dyDescent="0.2">
      <c r="A761" s="31"/>
      <c r="B761" s="231"/>
      <c r="D761" s="31"/>
      <c r="E761" s="200"/>
      <c r="F761" s="31"/>
      <c r="H761" s="200"/>
      <c r="I761" s="67"/>
      <c r="J761" s="268"/>
      <c r="K761" s="268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32"/>
      <c r="X761" s="187"/>
      <c r="Y761" s="135"/>
      <c r="Z761" s="138"/>
      <c r="AA761" s="103"/>
    </row>
    <row r="762" spans="1:27" s="6" customFormat="1" x14ac:dyDescent="0.2">
      <c r="A762" s="31"/>
      <c r="B762" s="231"/>
      <c r="D762" s="31"/>
      <c r="E762" s="200"/>
      <c r="F762" s="31"/>
      <c r="H762" s="200"/>
      <c r="I762" s="67"/>
      <c r="J762" s="268"/>
      <c r="K762" s="268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32"/>
      <c r="X762" s="187"/>
      <c r="Y762" s="135"/>
      <c r="Z762" s="138"/>
      <c r="AA762" s="103"/>
    </row>
    <row r="763" spans="1:27" s="6" customFormat="1" x14ac:dyDescent="0.2">
      <c r="A763" s="31"/>
      <c r="B763" s="231"/>
      <c r="D763" s="31"/>
      <c r="E763" s="200"/>
      <c r="F763" s="31"/>
      <c r="H763" s="200"/>
      <c r="I763" s="67"/>
      <c r="J763" s="268"/>
      <c r="K763" s="268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32"/>
      <c r="X763" s="187"/>
      <c r="Y763" s="135"/>
      <c r="Z763" s="138"/>
      <c r="AA763" s="103"/>
    </row>
    <row r="764" spans="1:27" s="6" customFormat="1" x14ac:dyDescent="0.2">
      <c r="A764" s="31"/>
      <c r="B764" s="231"/>
      <c r="D764" s="31"/>
      <c r="E764" s="200"/>
      <c r="F764" s="31"/>
      <c r="H764" s="200"/>
      <c r="I764" s="67"/>
      <c r="J764" s="268"/>
      <c r="K764" s="268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32"/>
      <c r="X764" s="187"/>
      <c r="Y764" s="135"/>
      <c r="Z764" s="138"/>
      <c r="AA764" s="103"/>
    </row>
    <row r="765" spans="1:27" s="6" customFormat="1" x14ac:dyDescent="0.2">
      <c r="A765" s="31"/>
      <c r="B765" s="231"/>
      <c r="D765" s="31"/>
      <c r="E765" s="200"/>
      <c r="F765" s="31"/>
      <c r="H765" s="200"/>
      <c r="I765" s="67"/>
      <c r="J765" s="268"/>
      <c r="K765" s="268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32"/>
      <c r="X765" s="187"/>
      <c r="Y765" s="135"/>
      <c r="Z765" s="138"/>
      <c r="AA765" s="103"/>
    </row>
    <row r="766" spans="1:27" s="6" customFormat="1" x14ac:dyDescent="0.2">
      <c r="A766" s="31"/>
      <c r="B766" s="231"/>
      <c r="D766" s="31"/>
      <c r="E766" s="200"/>
      <c r="F766" s="31"/>
      <c r="H766" s="200"/>
      <c r="I766" s="67"/>
      <c r="J766" s="268"/>
      <c r="K766" s="268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32"/>
      <c r="X766" s="187"/>
      <c r="Y766" s="135"/>
      <c r="Z766" s="138"/>
      <c r="AA766" s="103"/>
    </row>
    <row r="767" spans="1:27" s="6" customFormat="1" x14ac:dyDescent="0.2">
      <c r="A767" s="31"/>
      <c r="B767" s="231"/>
      <c r="D767" s="31"/>
      <c r="E767" s="200"/>
      <c r="F767" s="31"/>
      <c r="H767" s="200"/>
      <c r="I767" s="67"/>
      <c r="J767" s="268"/>
      <c r="K767" s="268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32"/>
      <c r="X767" s="187"/>
      <c r="Y767" s="135"/>
      <c r="Z767" s="138"/>
      <c r="AA767" s="103"/>
    </row>
    <row r="768" spans="1:27" s="6" customFormat="1" x14ac:dyDescent="0.2">
      <c r="A768" s="31"/>
      <c r="B768" s="231"/>
      <c r="D768" s="31"/>
      <c r="E768" s="200"/>
      <c r="F768" s="31"/>
      <c r="H768" s="200"/>
      <c r="I768" s="67"/>
      <c r="J768" s="268"/>
      <c r="K768" s="268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32"/>
      <c r="X768" s="187"/>
      <c r="Y768" s="135"/>
      <c r="Z768" s="138"/>
      <c r="AA768" s="103"/>
    </row>
    <row r="769" spans="1:27" s="6" customFormat="1" x14ac:dyDescent="0.2">
      <c r="A769" s="31"/>
      <c r="B769" s="231"/>
      <c r="D769" s="31"/>
      <c r="E769" s="200"/>
      <c r="F769" s="31"/>
      <c r="H769" s="200"/>
      <c r="I769" s="67"/>
      <c r="J769" s="268"/>
      <c r="K769" s="268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32"/>
      <c r="X769" s="187"/>
      <c r="Y769" s="135"/>
      <c r="Z769" s="138"/>
      <c r="AA769" s="103"/>
    </row>
    <row r="770" spans="1:27" s="6" customFormat="1" x14ac:dyDescent="0.2">
      <c r="A770" s="31"/>
      <c r="B770" s="231"/>
      <c r="D770" s="31"/>
      <c r="E770" s="200"/>
      <c r="F770" s="31"/>
      <c r="H770" s="200"/>
      <c r="I770" s="67"/>
      <c r="J770" s="268"/>
      <c r="K770" s="268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32"/>
      <c r="X770" s="187"/>
      <c r="Y770" s="135"/>
      <c r="Z770" s="138"/>
      <c r="AA770" s="103"/>
    </row>
    <row r="771" spans="1:27" s="6" customFormat="1" x14ac:dyDescent="0.2">
      <c r="A771" s="31"/>
      <c r="B771" s="231"/>
      <c r="D771" s="31"/>
      <c r="E771" s="200"/>
      <c r="F771" s="31"/>
      <c r="H771" s="200"/>
      <c r="I771" s="67"/>
      <c r="J771" s="268"/>
      <c r="K771" s="268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32"/>
      <c r="X771" s="187"/>
      <c r="Y771" s="135"/>
      <c r="Z771" s="138"/>
      <c r="AA771" s="103"/>
    </row>
    <row r="772" spans="1:27" s="6" customFormat="1" x14ac:dyDescent="0.2">
      <c r="A772" s="31"/>
      <c r="B772" s="231"/>
      <c r="D772" s="31"/>
      <c r="E772" s="200"/>
      <c r="F772" s="31"/>
      <c r="H772" s="200"/>
      <c r="I772" s="67"/>
      <c r="J772" s="268"/>
      <c r="K772" s="268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32"/>
      <c r="X772" s="187"/>
      <c r="Y772" s="135"/>
      <c r="Z772" s="138"/>
      <c r="AA772" s="103"/>
    </row>
    <row r="773" spans="1:27" s="6" customFormat="1" x14ac:dyDescent="0.2">
      <c r="A773" s="31"/>
      <c r="B773" s="231"/>
      <c r="D773" s="31"/>
      <c r="E773" s="200"/>
      <c r="F773" s="31"/>
      <c r="H773" s="200"/>
      <c r="I773" s="67"/>
      <c r="J773" s="268"/>
      <c r="K773" s="268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32"/>
      <c r="X773" s="187"/>
      <c r="Y773" s="135"/>
      <c r="Z773" s="138"/>
      <c r="AA773" s="103"/>
    </row>
    <row r="774" spans="1:27" s="6" customFormat="1" x14ac:dyDescent="0.2">
      <c r="A774" s="31"/>
      <c r="B774" s="231"/>
      <c r="D774" s="31"/>
      <c r="E774" s="200"/>
      <c r="F774" s="31"/>
      <c r="H774" s="200"/>
      <c r="I774" s="67"/>
      <c r="J774" s="268"/>
      <c r="K774" s="268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32"/>
      <c r="X774" s="187"/>
      <c r="Y774" s="135"/>
      <c r="Z774" s="138"/>
      <c r="AA774" s="103"/>
    </row>
    <row r="775" spans="1:27" s="6" customFormat="1" x14ac:dyDescent="0.2">
      <c r="A775" s="31"/>
      <c r="B775" s="231"/>
      <c r="D775" s="31"/>
      <c r="E775" s="200"/>
      <c r="F775" s="31"/>
      <c r="H775" s="200"/>
      <c r="I775" s="67"/>
      <c r="J775" s="268"/>
      <c r="K775" s="268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32"/>
      <c r="X775" s="187"/>
      <c r="Y775" s="135"/>
      <c r="Z775" s="138"/>
      <c r="AA775" s="103"/>
    </row>
    <row r="776" spans="1:27" s="6" customFormat="1" x14ac:dyDescent="0.2">
      <c r="A776" s="31"/>
      <c r="B776" s="231"/>
      <c r="D776" s="31"/>
      <c r="E776" s="200"/>
      <c r="F776" s="31"/>
      <c r="H776" s="200"/>
      <c r="I776" s="67"/>
      <c r="J776" s="268"/>
      <c r="K776" s="268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32"/>
      <c r="X776" s="187"/>
      <c r="Y776" s="135"/>
      <c r="Z776" s="138"/>
      <c r="AA776" s="103"/>
    </row>
    <row r="777" spans="1:27" s="6" customFormat="1" x14ac:dyDescent="0.2">
      <c r="A777" s="31"/>
      <c r="B777" s="231"/>
      <c r="D777" s="31"/>
      <c r="E777" s="200"/>
      <c r="F777" s="31"/>
      <c r="H777" s="200"/>
      <c r="I777" s="67"/>
      <c r="J777" s="268"/>
      <c r="K777" s="268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32"/>
      <c r="X777" s="187"/>
      <c r="Y777" s="135"/>
      <c r="Z777" s="138"/>
      <c r="AA777" s="103"/>
    </row>
    <row r="778" spans="1:27" s="6" customFormat="1" x14ac:dyDescent="0.2">
      <c r="A778" s="31"/>
      <c r="B778" s="231"/>
      <c r="D778" s="31"/>
      <c r="E778" s="200"/>
      <c r="F778" s="31"/>
      <c r="H778" s="200"/>
      <c r="I778" s="67"/>
      <c r="J778" s="268"/>
      <c r="K778" s="268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32"/>
      <c r="X778" s="187"/>
      <c r="Y778" s="135"/>
      <c r="Z778" s="138"/>
      <c r="AA778" s="103"/>
    </row>
    <row r="779" spans="1:27" s="6" customFormat="1" x14ac:dyDescent="0.2">
      <c r="A779" s="31"/>
      <c r="B779" s="231"/>
      <c r="D779" s="31"/>
      <c r="E779" s="200"/>
      <c r="F779" s="31"/>
      <c r="H779" s="200"/>
      <c r="I779" s="67"/>
      <c r="J779" s="268"/>
      <c r="K779" s="268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32"/>
      <c r="X779" s="187"/>
      <c r="Y779" s="135"/>
      <c r="Z779" s="138"/>
      <c r="AA779" s="103"/>
    </row>
    <row r="780" spans="1:27" s="6" customFormat="1" x14ac:dyDescent="0.2">
      <c r="A780" s="31"/>
      <c r="B780" s="231"/>
      <c r="D780" s="31"/>
      <c r="E780" s="200"/>
      <c r="F780" s="31"/>
      <c r="H780" s="200"/>
      <c r="I780" s="67"/>
      <c r="J780" s="268"/>
      <c r="K780" s="268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32"/>
      <c r="X780" s="187"/>
      <c r="Y780" s="135"/>
      <c r="Z780" s="138"/>
      <c r="AA780" s="103"/>
    </row>
    <row r="781" spans="1:27" s="6" customFormat="1" x14ac:dyDescent="0.2">
      <c r="A781" s="31"/>
      <c r="B781" s="231"/>
      <c r="D781" s="31"/>
      <c r="E781" s="200"/>
      <c r="F781" s="31"/>
      <c r="H781" s="200"/>
      <c r="I781" s="67"/>
      <c r="J781" s="268"/>
      <c r="K781" s="268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32"/>
      <c r="X781" s="187"/>
      <c r="Y781" s="135"/>
      <c r="Z781" s="138"/>
      <c r="AA781" s="103"/>
    </row>
    <row r="782" spans="1:27" s="6" customFormat="1" x14ac:dyDescent="0.2">
      <c r="A782" s="31"/>
      <c r="B782" s="231"/>
      <c r="D782" s="31"/>
      <c r="E782" s="200"/>
      <c r="F782" s="31"/>
      <c r="H782" s="200"/>
      <c r="I782" s="67"/>
      <c r="J782" s="268"/>
      <c r="K782" s="268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32"/>
      <c r="X782" s="187"/>
      <c r="Y782" s="135"/>
      <c r="Z782" s="138"/>
      <c r="AA782" s="103"/>
    </row>
    <row r="783" spans="1:27" s="6" customFormat="1" x14ac:dyDescent="0.2">
      <c r="A783" s="31"/>
      <c r="B783" s="231"/>
      <c r="D783" s="31"/>
      <c r="E783" s="200"/>
      <c r="F783" s="31"/>
      <c r="H783" s="200"/>
      <c r="I783" s="67"/>
      <c r="J783" s="268"/>
      <c r="K783" s="268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32"/>
      <c r="X783" s="187"/>
      <c r="Y783" s="135"/>
      <c r="Z783" s="138"/>
      <c r="AA783" s="103"/>
    </row>
    <row r="784" spans="1:27" s="6" customFormat="1" x14ac:dyDescent="0.2">
      <c r="A784" s="31"/>
      <c r="B784" s="231"/>
      <c r="D784" s="31"/>
      <c r="E784" s="200"/>
      <c r="F784" s="31"/>
      <c r="H784" s="200"/>
      <c r="I784" s="67"/>
      <c r="J784" s="268"/>
      <c r="K784" s="268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32"/>
      <c r="X784" s="187"/>
      <c r="Y784" s="135"/>
      <c r="Z784" s="138"/>
      <c r="AA784" s="103"/>
    </row>
    <row r="785" spans="1:27" s="6" customFormat="1" x14ac:dyDescent="0.2">
      <c r="A785" s="31"/>
      <c r="B785" s="231"/>
      <c r="D785" s="31"/>
      <c r="E785" s="200"/>
      <c r="F785" s="31"/>
      <c r="H785" s="200"/>
      <c r="I785" s="67"/>
      <c r="J785" s="268"/>
      <c r="K785" s="268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32"/>
      <c r="X785" s="187"/>
      <c r="Y785" s="135"/>
      <c r="Z785" s="138"/>
      <c r="AA785" s="103"/>
    </row>
    <row r="786" spans="1:27" s="6" customFormat="1" x14ac:dyDescent="0.2">
      <c r="A786" s="31"/>
      <c r="B786" s="231"/>
      <c r="D786" s="31"/>
      <c r="E786" s="200"/>
      <c r="F786" s="31"/>
      <c r="H786" s="200"/>
      <c r="I786" s="67"/>
      <c r="J786" s="268"/>
      <c r="K786" s="268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32"/>
      <c r="X786" s="187"/>
      <c r="Y786" s="135"/>
      <c r="Z786" s="138"/>
      <c r="AA786" s="103"/>
    </row>
    <row r="787" spans="1:27" s="6" customFormat="1" x14ac:dyDescent="0.2">
      <c r="A787" s="31"/>
      <c r="B787" s="231"/>
      <c r="D787" s="31"/>
      <c r="E787" s="200"/>
      <c r="F787" s="31"/>
      <c r="H787" s="200"/>
      <c r="I787" s="67"/>
      <c r="J787" s="268"/>
      <c r="K787" s="268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32"/>
      <c r="X787" s="187"/>
      <c r="Y787" s="135"/>
      <c r="Z787" s="138"/>
      <c r="AA787" s="103"/>
    </row>
    <row r="788" spans="1:27" s="6" customFormat="1" x14ac:dyDescent="0.2">
      <c r="A788" s="31"/>
      <c r="B788" s="231"/>
      <c r="D788" s="31"/>
      <c r="E788" s="200"/>
      <c r="F788" s="31"/>
      <c r="H788" s="200"/>
      <c r="I788" s="67"/>
      <c r="J788" s="268"/>
      <c r="K788" s="268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32"/>
      <c r="X788" s="187"/>
      <c r="Y788" s="135"/>
      <c r="Z788" s="138"/>
      <c r="AA788" s="103"/>
    </row>
    <row r="789" spans="1:27" s="6" customFormat="1" x14ac:dyDescent="0.2">
      <c r="A789" s="31"/>
      <c r="B789" s="231"/>
      <c r="D789" s="31"/>
      <c r="E789" s="200"/>
      <c r="F789" s="31"/>
      <c r="H789" s="200"/>
      <c r="I789" s="67"/>
      <c r="J789" s="268"/>
      <c r="K789" s="268"/>
      <c r="L789" s="161"/>
      <c r="M789" s="161"/>
      <c r="N789" s="114"/>
      <c r="O789" s="114"/>
      <c r="P789" s="207"/>
      <c r="Q789" s="207"/>
      <c r="R789" s="117"/>
      <c r="S789" s="117"/>
      <c r="T789" s="78"/>
      <c r="U789" s="78"/>
      <c r="V789" s="120"/>
      <c r="W789" s="132"/>
      <c r="X789" s="187"/>
      <c r="Y789" s="135"/>
      <c r="Z789" s="138"/>
      <c r="AA789" s="103"/>
    </row>
  </sheetData>
  <sortState ref="A5:O126">
    <sortCondition ref="B5:B126"/>
  </sortState>
  <mergeCells count="1">
    <mergeCell ref="E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396" t="s">
        <v>2</v>
      </c>
      <c r="F4" s="396"/>
      <c r="G4" s="396"/>
      <c r="H4" s="396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397" t="s">
        <v>2</v>
      </c>
      <c r="F3" s="398"/>
      <c r="G3" s="398"/>
      <c r="H3" s="399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400"/>
      <c r="E3" s="400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304</v>
      </c>
      <c r="B2" s="37" t="s">
        <v>0</v>
      </c>
      <c r="C2" s="50" t="s">
        <v>3</v>
      </c>
      <c r="D2" s="51" t="s">
        <v>102</v>
      </c>
      <c r="E2" s="37" t="s">
        <v>304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255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250</v>
      </c>
      <c r="C4" s="35" t="s">
        <v>7</v>
      </c>
      <c r="D4" s="53">
        <v>60</v>
      </c>
      <c r="E4" s="33">
        <v>35</v>
      </c>
      <c r="F4" s="34" t="s">
        <v>257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256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263</v>
      </c>
      <c r="D7" s="53">
        <v>27</v>
      </c>
      <c r="E7" s="33">
        <v>38</v>
      </c>
      <c r="F7" s="34" t="s">
        <v>259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259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254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280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328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308</v>
      </c>
      <c r="C21" s="35" t="s">
        <v>6</v>
      </c>
      <c r="D21" s="53">
        <v>71</v>
      </c>
      <c r="E21" s="33">
        <v>52</v>
      </c>
      <c r="F21" s="34" t="s">
        <v>321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274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249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307</v>
      </c>
      <c r="C25" s="35" t="s">
        <v>7</v>
      </c>
      <c r="D25" s="53">
        <v>90</v>
      </c>
      <c r="E25" s="33">
        <v>56</v>
      </c>
      <c r="F25" s="34" t="s">
        <v>329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248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296</v>
      </c>
      <c r="C29" s="35" t="s">
        <v>4</v>
      </c>
      <c r="D29" s="53">
        <v>100</v>
      </c>
      <c r="E29" s="33">
        <v>60</v>
      </c>
      <c r="F29" s="34" t="s">
        <v>289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290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362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258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278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279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269</v>
      </c>
      <c r="C36" s="35" t="s">
        <v>5</v>
      </c>
      <c r="D36" s="53">
        <v>60</v>
      </c>
      <c r="E36" s="33">
        <v>75</v>
      </c>
      <c r="F36" s="34" t="s">
        <v>320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269</v>
      </c>
      <c r="C37" s="35" t="s">
        <v>4</v>
      </c>
      <c r="D37" s="53">
        <v>100</v>
      </c>
      <c r="E37" s="33">
        <v>76</v>
      </c>
      <c r="F37" s="34" t="s">
        <v>294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267</v>
      </c>
      <c r="C38" s="35" t="s">
        <v>5</v>
      </c>
      <c r="D38" s="53">
        <v>102</v>
      </c>
      <c r="E38" s="33">
        <v>77</v>
      </c>
      <c r="F38" s="34" t="s">
        <v>268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267</v>
      </c>
      <c r="C39" s="35" t="s">
        <v>4</v>
      </c>
      <c r="D39" s="53">
        <v>160</v>
      </c>
      <c r="E39" s="33">
        <v>78</v>
      </c>
      <c r="F39" s="34" t="s">
        <v>360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339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359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322</v>
      </c>
      <c r="C42" s="35" t="s">
        <v>6</v>
      </c>
      <c r="D42" s="53">
        <v>100</v>
      </c>
      <c r="E42" s="33">
        <v>81</v>
      </c>
      <c r="F42" s="34" t="s">
        <v>284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312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304</v>
      </c>
      <c r="B2" s="162" t="s">
        <v>0</v>
      </c>
      <c r="C2" s="163" t="s">
        <v>3</v>
      </c>
      <c r="D2" s="163" t="s">
        <v>102</v>
      </c>
      <c r="E2" s="162" t="s">
        <v>304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288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341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311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323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366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317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364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301</v>
      </c>
      <c r="C13" s="35" t="s">
        <v>7</v>
      </c>
      <c r="D13" s="53">
        <v>370</v>
      </c>
      <c r="E13" s="36">
        <v>34</v>
      </c>
      <c r="F13" s="32" t="s">
        <v>324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265</v>
      </c>
      <c r="C14" s="35" t="s">
        <v>7</v>
      </c>
      <c r="D14" s="53">
        <v>170</v>
      </c>
      <c r="E14" s="36">
        <v>35</v>
      </c>
      <c r="F14" s="32" t="s">
        <v>293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304</v>
      </c>
      <c r="B26" s="162" t="s">
        <v>0</v>
      </c>
      <c r="C26" s="163" t="s">
        <v>3</v>
      </c>
      <c r="D26" s="163" t="s">
        <v>102</v>
      </c>
      <c r="E26" s="162" t="s">
        <v>304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276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327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340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266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363</v>
      </c>
      <c r="G41" s="35" t="s">
        <v>7</v>
      </c>
      <c r="H41" s="53"/>
    </row>
    <row r="42" spans="1:8" x14ac:dyDescent="0.3">
      <c r="A42" s="36">
        <v>62</v>
      </c>
      <c r="B42" s="34" t="s">
        <v>326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365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304</v>
      </c>
      <c r="B4" s="212" t="s">
        <v>0</v>
      </c>
      <c r="C4" s="211" t="s">
        <v>3</v>
      </c>
      <c r="D4" s="211" t="s">
        <v>102</v>
      </c>
      <c r="E4" s="211" t="s">
        <v>304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358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299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303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286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292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260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300</v>
      </c>
      <c r="C13" s="5" t="s">
        <v>5</v>
      </c>
      <c r="D13" s="7">
        <v>90</v>
      </c>
      <c r="E13" s="62">
        <v>42</v>
      </c>
      <c r="F13" s="79" t="s">
        <v>261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334</v>
      </c>
      <c r="C14" s="5" t="s">
        <v>7</v>
      </c>
      <c r="D14" s="7">
        <v>10</v>
      </c>
      <c r="E14" s="62">
        <v>43</v>
      </c>
      <c r="F14" s="79" t="s">
        <v>346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337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344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333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348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302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353</v>
      </c>
      <c r="C21" s="5" t="s">
        <v>6</v>
      </c>
      <c r="D21" s="7">
        <v>20</v>
      </c>
      <c r="E21" s="62">
        <v>50</v>
      </c>
      <c r="F21" s="79" t="s">
        <v>357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343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291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285</v>
      </c>
      <c r="C25" s="5" t="s">
        <v>5</v>
      </c>
      <c r="D25" s="7">
        <v>110</v>
      </c>
      <c r="E25" s="62">
        <v>54</v>
      </c>
      <c r="F25" s="92" t="s">
        <v>349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277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277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252</v>
      </c>
      <c r="C28" s="5" t="s">
        <v>7</v>
      </c>
      <c r="D28" s="155">
        <v>30</v>
      </c>
      <c r="E28" s="62">
        <v>57</v>
      </c>
      <c r="F28" s="79" t="s">
        <v>331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282</v>
      </c>
      <c r="C30" s="5" t="s">
        <v>7</v>
      </c>
      <c r="D30" s="7">
        <v>80</v>
      </c>
      <c r="E30" s="62">
        <v>59</v>
      </c>
      <c r="F30" s="79" t="s">
        <v>350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298</v>
      </c>
      <c r="C31" s="7" t="s">
        <v>7</v>
      </c>
      <c r="D31" s="7">
        <v>10</v>
      </c>
      <c r="E31" s="62">
        <v>60</v>
      </c>
      <c r="F31" s="79" t="s">
        <v>309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345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335</v>
      </c>
      <c r="C33" s="5" t="s">
        <v>7</v>
      </c>
      <c r="D33" s="7">
        <v>10</v>
      </c>
      <c r="E33" s="62">
        <v>62</v>
      </c>
      <c r="F33" s="79" t="s">
        <v>355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330</v>
      </c>
      <c r="C34" s="5" t="s">
        <v>7</v>
      </c>
      <c r="D34" s="7">
        <v>10</v>
      </c>
      <c r="E34" s="62">
        <v>63</v>
      </c>
      <c r="F34" s="79" t="s">
        <v>356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336</v>
      </c>
      <c r="C35" s="5" t="s">
        <v>7</v>
      </c>
      <c r="D35" s="7">
        <v>6</v>
      </c>
      <c r="E35" s="62">
        <v>64</v>
      </c>
      <c r="F35" s="79" t="s">
        <v>319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310</v>
      </c>
      <c r="C36" s="5" t="s">
        <v>7</v>
      </c>
      <c r="D36" s="7">
        <v>16</v>
      </c>
      <c r="E36" s="62">
        <v>65</v>
      </c>
      <c r="F36" s="79" t="s">
        <v>315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318</v>
      </c>
      <c r="C37" s="7" t="s">
        <v>6</v>
      </c>
      <c r="D37" s="7">
        <v>15</v>
      </c>
      <c r="E37" s="62">
        <v>66</v>
      </c>
      <c r="F37" s="79" t="s">
        <v>262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269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269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275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297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297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332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342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295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270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270</v>
      </c>
      <c r="C48" s="5" t="s">
        <v>4</v>
      </c>
      <c r="D48" s="7">
        <v>60</v>
      </c>
      <c r="E48" s="62">
        <v>102</v>
      </c>
      <c r="F48" s="79" t="s">
        <v>316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354</v>
      </c>
      <c r="C49" s="5" t="s">
        <v>7</v>
      </c>
      <c r="D49" s="7">
        <v>130</v>
      </c>
      <c r="E49" s="62">
        <v>103</v>
      </c>
      <c r="F49" s="79" t="s">
        <v>314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306</v>
      </c>
      <c r="C50" s="5" t="s">
        <v>7</v>
      </c>
      <c r="D50" s="5">
        <v>10</v>
      </c>
      <c r="E50" s="62">
        <v>104</v>
      </c>
      <c r="F50" s="79" t="s">
        <v>313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283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351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338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305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251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273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271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296</v>
      </c>
      <c r="C59" s="5" t="s">
        <v>4</v>
      </c>
      <c r="D59" s="7">
        <v>60</v>
      </c>
      <c r="E59" s="62">
        <v>113</v>
      </c>
      <c r="F59" s="79" t="s">
        <v>271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272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2016-01-21T10:02:13Z</dcterms:modified>
</cp:coreProperties>
</file>