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trlProps/ctrlProp1.xml" ContentType="application/vnd.ms-excel.controlproperti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codeName="ThisWorkbook" defaultThemeVersion="124226"/>
  <mc:AlternateContent xmlns:mc="http://schemas.openxmlformats.org/markup-compatibility/2006">
    <mc:Choice Requires="x15">
      <x15ac:absPath xmlns:x15ac="http://schemas.microsoft.com/office/spreadsheetml/2010/11/ac" url="E:\Business Analytics\Case Studies {EXCEL}\"/>
    </mc:Choice>
  </mc:AlternateContent>
  <xr:revisionPtr revIDLastSave="0" documentId="10_ncr:8100000_{5B5A29E0-BAC2-4AA9-A408-8EB76D4F343E}" xr6:coauthVersionLast="34" xr6:coauthVersionMax="34" xr10:uidLastSave="{00000000-0000-0000-0000-000000000000}"/>
  <workbookProtection workbookPassword="CCB6" lockStructure="1"/>
  <bookViews>
    <workbookView xWindow="0" yWindow="0" windowWidth="20730" windowHeight="9510" activeTab="1" xr2:uid="{00000000-000D-0000-FFFF-FFFF00000000}"/>
  </bookViews>
  <sheets>
    <sheet name="Disclaimer" sheetId="14" r:id="rId1"/>
    <sheet name="Campaign Data" sheetId="7" r:id="rId2"/>
    <sheet name="Q1" sheetId="9" r:id="rId3"/>
    <sheet name="Q2" sheetId="12" r:id="rId4"/>
    <sheet name="Q3" sheetId="13" r:id="rId5"/>
    <sheet name="Q4" sheetId="10" r:id="rId6"/>
    <sheet name="Q5" sheetId="11" r:id="rId7"/>
    <sheet name="Q6" sheetId="8" r:id="rId8"/>
  </sheets>
  <definedNames>
    <definedName name="_xlnm._FilterDatabase" localSheetId="1" hidden="1">'Campaign Data'!$A$1:$O$201</definedName>
  </definedNames>
  <calcPr calcId="162913"/>
  <pivotCaches>
    <pivotCache cacheId="0" r:id="rId9"/>
    <pivotCache cacheId="1" r:id="rId10"/>
  </pivotCaches>
</workbook>
</file>

<file path=xl/calcChain.xml><?xml version="1.0" encoding="utf-8"?>
<calcChain xmlns="http://schemas.openxmlformats.org/spreadsheetml/2006/main">
  <c r="G20" i="13" l="1"/>
  <c r="F20" i="13"/>
  <c r="E20" i="13"/>
  <c r="D20" i="13"/>
  <c r="G19" i="13"/>
  <c r="F19" i="13"/>
  <c r="E19" i="13"/>
  <c r="G18" i="13"/>
  <c r="F18" i="13"/>
  <c r="E18" i="13"/>
  <c r="D19" i="13"/>
  <c r="D18" i="13"/>
  <c r="G17" i="13"/>
  <c r="F17" i="13"/>
  <c r="E17" i="13"/>
  <c r="D17" i="13"/>
  <c r="G15" i="13"/>
  <c r="F15" i="13"/>
  <c r="E15" i="13"/>
  <c r="D15" i="13"/>
  <c r="G14" i="13"/>
  <c r="F14" i="13"/>
  <c r="E14" i="13"/>
  <c r="D14" i="13"/>
  <c r="G12" i="13"/>
  <c r="F12" i="13"/>
  <c r="E12" i="13"/>
  <c r="D12" i="13"/>
  <c r="G11" i="13"/>
  <c r="F11" i="13"/>
  <c r="E11" i="13"/>
  <c r="D11" i="13"/>
  <c r="D16" i="8" l="1"/>
  <c r="E16" i="8"/>
  <c r="C16" i="8"/>
  <c r="B16" i="8"/>
  <c r="O3" i="7" l="1"/>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 i="7"/>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152" i="7"/>
  <c r="N153" i="7"/>
  <c r="N154" i="7"/>
  <c r="N155" i="7"/>
  <c r="N156" i="7"/>
  <c r="N157" i="7"/>
  <c r="N158" i="7"/>
  <c r="N159" i="7"/>
  <c r="N160" i="7"/>
  <c r="N161" i="7"/>
  <c r="N162" i="7"/>
  <c r="N163" i="7"/>
  <c r="N164" i="7"/>
  <c r="N165" i="7"/>
  <c r="N166" i="7"/>
  <c r="N167" i="7"/>
  <c r="N168" i="7"/>
  <c r="N169" i="7"/>
  <c r="N170" i="7"/>
  <c r="N171" i="7"/>
  <c r="N172" i="7"/>
  <c r="N173" i="7"/>
  <c r="N174" i="7"/>
  <c r="N175" i="7"/>
  <c r="N176" i="7"/>
  <c r="N177" i="7"/>
  <c r="N178" i="7"/>
  <c r="N179" i="7"/>
  <c r="N180" i="7"/>
  <c r="N181" i="7"/>
  <c r="N182" i="7"/>
  <c r="N183" i="7"/>
  <c r="N184" i="7"/>
  <c r="N185" i="7"/>
  <c r="N186" i="7"/>
  <c r="N187" i="7"/>
  <c r="N188" i="7"/>
  <c r="N189" i="7"/>
  <c r="N190" i="7"/>
  <c r="N191" i="7"/>
  <c r="N192" i="7"/>
  <c r="N193" i="7"/>
  <c r="N194" i="7"/>
  <c r="N195" i="7"/>
  <c r="N196" i="7"/>
  <c r="N197" i="7"/>
  <c r="N198" i="7"/>
  <c r="N199" i="7"/>
  <c r="N200" i="7"/>
  <c r="N201" i="7"/>
  <c r="N2" i="7"/>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 i="7"/>
  <c r="E4" i="12" l="1"/>
  <c r="E5" i="12"/>
  <c r="E6" i="12"/>
  <c r="E7" i="12"/>
  <c r="E8" i="12"/>
  <c r="E9" i="12"/>
  <c r="E10" i="12"/>
  <c r="E11" i="12"/>
  <c r="E12" i="12"/>
  <c r="E3" i="12"/>
  <c r="D4" i="12"/>
  <c r="D5" i="12"/>
  <c r="D6" i="12"/>
  <c r="D7" i="12"/>
  <c r="D8" i="12"/>
  <c r="D9" i="12"/>
  <c r="D10" i="12"/>
  <c r="D11" i="12"/>
  <c r="D12" i="12"/>
  <c r="D3" i="12"/>
</calcChain>
</file>

<file path=xl/sharedStrings.xml><?xml version="1.0" encoding="utf-8"?>
<sst xmlns="http://schemas.openxmlformats.org/spreadsheetml/2006/main" count="129" uniqueCount="86">
  <si>
    <t>Customer ID</t>
  </si>
  <si>
    <t>Gender</t>
  </si>
  <si>
    <t>Acquisition Channel</t>
  </si>
  <si>
    <t>Region</t>
  </si>
  <si>
    <t>Male</t>
  </si>
  <si>
    <t>Female</t>
  </si>
  <si>
    <t>Value</t>
  </si>
  <si>
    <t>New value</t>
  </si>
  <si>
    <t>Unmarried</t>
  </si>
  <si>
    <t>Married</t>
  </si>
  <si>
    <t>Direct</t>
  </si>
  <si>
    <t>Mail</t>
  </si>
  <si>
    <t>Phone</t>
  </si>
  <si>
    <t>Sales</t>
  </si>
  <si>
    <t>North</t>
  </si>
  <si>
    <t>South</t>
  </si>
  <si>
    <t>West</t>
  </si>
  <si>
    <t>Average Pre Campaign usage</t>
  </si>
  <si>
    <t>Acquisition channel</t>
  </si>
  <si>
    <t>Total Sales</t>
  </si>
  <si>
    <t>A</t>
  </si>
  <si>
    <t>B</t>
  </si>
  <si>
    <t>C</t>
  </si>
  <si>
    <t>D</t>
  </si>
  <si>
    <t>E</t>
  </si>
  <si>
    <t>F</t>
  </si>
  <si>
    <t>G</t>
  </si>
  <si>
    <t>H</t>
  </si>
  <si>
    <t>I</t>
  </si>
  <si>
    <t>Commission</t>
  </si>
  <si>
    <t>Grade</t>
  </si>
  <si>
    <t>Commission%</t>
  </si>
  <si>
    <t>G1</t>
  </si>
  <si>
    <t>G2</t>
  </si>
  <si>
    <t>G3</t>
  </si>
  <si>
    <t>G4</t>
  </si>
  <si>
    <t>Copyright:</t>
  </si>
  <si>
    <t>AnalytixLabs</t>
  </si>
  <si>
    <t>Website: www.analytixlabs.co.in</t>
  </si>
  <si>
    <t xml:space="preserve">Email: info@analytixlabs.co.in </t>
  </si>
  <si>
    <r>
      <t>Disclaimer:</t>
    </r>
    <r>
      <rPr>
        <sz val="12"/>
        <color theme="1"/>
        <rFont val="Arial"/>
        <family val="2"/>
      </rPr>
      <t xml:space="preserve"> This material is protected under copyright act AnalytixLabs © 2011-2018.  Unauthorized use and/ or duplication of this material or any part of this material including data, in any form without explicit and written permission from AnalytixLabs is strictly prohibited. Any violation of this copyright will attract legal actions.</t>
    </r>
  </si>
  <si>
    <t>Acquisition
Channel</t>
  </si>
  <si>
    <t>Gender
Code</t>
  </si>
  <si>
    <t>Acquisition
Channel Code</t>
  </si>
  <si>
    <t>Region
Code</t>
  </si>
  <si>
    <t>Marital
Status Code</t>
  </si>
  <si>
    <t>Customer
Segment Code</t>
  </si>
  <si>
    <t>Marital
Status</t>
  </si>
  <si>
    <r>
      <t>Q:         In worksheet "Campaign Data", perform the following data prepration tasks and fill the columns</t>
    </r>
    <r>
      <rPr>
        <sz val="11"/>
        <color theme="1"/>
        <rFont val="Calibri"/>
        <family val="2"/>
        <scheme val="minor"/>
      </rPr>
      <t xml:space="preserve"> </t>
    </r>
    <r>
      <rPr>
        <b/>
        <u/>
        <sz val="11"/>
        <color theme="1"/>
        <rFont val="Calibri"/>
        <family val="2"/>
        <scheme val="minor"/>
      </rPr>
      <t>K to O</t>
    </r>
    <r>
      <rPr>
        <b/>
        <sz val="11"/>
        <color theme="1"/>
        <rFont val="Calibri"/>
        <family val="2"/>
        <scheme val="minor"/>
      </rPr>
      <t xml:space="preserve"> (Hint: Use Excel functions)</t>
    </r>
  </si>
  <si>
    <t>Marital Status</t>
  </si>
  <si>
    <t>Customer
Segment</t>
  </si>
  <si>
    <t>Customer Segment</t>
  </si>
  <si>
    <t>Corporate</t>
  </si>
  <si>
    <t>Consumer</t>
  </si>
  <si>
    <t>Home Office</t>
  </si>
  <si>
    <t>Q2.1        Calculate the commission to be given to each salesperson based on commission %age mentioned below.</t>
  </si>
  <si>
    <t>Salesman</t>
  </si>
  <si>
    <t>Q2.2         Assign Grades to each Salesman based on their commission with following criteria.</t>
  </si>
  <si>
    <t>Greater than 850</t>
  </si>
  <si>
    <t>Greater than 700 but less than or equal to 850</t>
  </si>
  <si>
    <t>Greater than 400 but less than or equal to 700</t>
  </si>
  <si>
    <t>Less than or equal to 400</t>
  </si>
  <si>
    <t>J</t>
  </si>
  <si>
    <t>Q3.1        Use Excel formulae to fill the below table with average pre campaign usage for given conditions.</t>
  </si>
  <si>
    <t>Q4.        Create a pivot table to calculate the Percentage change from total Pre-campaign usage to total Post one month campaign usage for each Region (Hint: use calculated fields)</t>
  </si>
  <si>
    <t>Q5.        Create a Pareto chart to understand how the various Regions are contributing to the Latest Month usage</t>
  </si>
  <si>
    <r>
      <t xml:space="preserve">Q3.2        Use Conditional formatting to highlight numbers 10% above overall average in </t>
    </r>
    <r>
      <rPr>
        <b/>
        <u/>
        <sz val="11"/>
        <color rgb="FF00B050"/>
        <rFont val="Calibri"/>
        <family val="2"/>
        <scheme val="minor"/>
      </rPr>
      <t>GREEN</t>
    </r>
    <r>
      <rPr>
        <b/>
        <sz val="11"/>
        <color theme="1"/>
        <rFont val="Calibri"/>
        <family val="2"/>
        <scheme val="minor"/>
      </rPr>
      <t xml:space="preserve"> color.</t>
    </r>
  </si>
  <si>
    <r>
      <t xml:space="preserve">Q3.3       Also highlight numbers 10% below overall average in </t>
    </r>
    <r>
      <rPr>
        <b/>
        <u/>
        <sz val="11"/>
        <color rgb="FFFF0000"/>
        <rFont val="Calibri"/>
        <family val="2"/>
        <scheme val="minor"/>
      </rPr>
      <t>RED</t>
    </r>
    <r>
      <rPr>
        <b/>
        <sz val="11"/>
        <color theme="1"/>
        <rFont val="Calibri"/>
        <family val="2"/>
        <scheme val="minor"/>
      </rPr>
      <t xml:space="preserve"> color using Conditional formatting.</t>
    </r>
  </si>
  <si>
    <t>Pre Campaign usage</t>
  </si>
  <si>
    <t>Post 1month campaign usage</t>
  </si>
  <si>
    <t>Latest month usage</t>
  </si>
  <si>
    <t>Post 2month campaign usage</t>
  </si>
  <si>
    <t>Overall Average (calculated separately for each Acquisition channel)</t>
  </si>
  <si>
    <t>Q6.1       Create a drop-down of acquisition channel in cell D6.</t>
  </si>
  <si>
    <t>Q6.2       Create an Interactive chart to show the total Pre campaign usage, Post 1 month campaign usage and Post 2 month campaign usage for each Acquisition channel.</t>
  </si>
  <si>
    <t>Grand Total</t>
  </si>
  <si>
    <t>Sum of Pre Campaign usage</t>
  </si>
  <si>
    <t>Sum of Post 1month campaign usage</t>
  </si>
  <si>
    <t>CF</t>
  </si>
  <si>
    <t>CF%</t>
  </si>
  <si>
    <t>Sum of Post 2month campaign usage</t>
  </si>
  <si>
    <t>Sum of Latest month usage</t>
  </si>
  <si>
    <t>DIRECT</t>
  </si>
  <si>
    <t>Regions</t>
  </si>
  <si>
    <t xml:space="preserve"> Difference</t>
  </si>
  <si>
    <t xml:space="preserve"> Percentage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</si>
</sst>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15" x14ac:knownFonts="1">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u/>
      <sz val="11"/>
      <color theme="10"/>
      <name val="Calibri"/>
      <family val="2"/>
      <scheme val="minor"/>
    </font>
    <font>
      <b/>
      <sz val="14"/>
      <color theme="1"/>
      <name val="Arial"/>
      <family val="2"/>
    </font>
    <font>
      <sz val="14"/>
      <color theme="1"/>
      <name val="Arial"/>
      <family val="2"/>
    </font>
    <font>
      <b/>
      <sz val="12"/>
      <color theme="1"/>
      <name val="Arial"/>
      <family val="2"/>
    </font>
    <font>
      <sz val="12"/>
      <color theme="1"/>
      <name val="Arial"/>
      <family val="2"/>
    </font>
    <font>
      <b/>
      <u/>
      <sz val="11"/>
      <color theme="1"/>
      <name val="Calibri"/>
      <family val="2"/>
      <scheme val="minor"/>
    </font>
    <font>
      <b/>
      <sz val="12"/>
      <color theme="1"/>
      <name val="Calibri"/>
      <family val="2"/>
      <scheme val="minor"/>
    </font>
    <font>
      <b/>
      <u/>
      <sz val="11"/>
      <color rgb="FFFF0000"/>
      <name val="Calibri"/>
      <family val="2"/>
      <scheme val="minor"/>
    </font>
    <font>
      <b/>
      <u/>
      <sz val="11"/>
      <color rgb="FF00B050"/>
      <name val="Calibri"/>
      <family val="2"/>
      <scheme val="minor"/>
    </font>
    <font>
      <b/>
      <sz val="11"/>
      <color theme="0"/>
      <name val="Calibri"/>
      <family val="2"/>
      <scheme val="minor"/>
    </font>
    <font>
      <b/>
      <sz val="12"/>
      <color theme="0"/>
      <name val="Arial"/>
      <family val="2"/>
    </font>
  </fonts>
  <fills count="1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39997558519241921"/>
        <bgColor indexed="64"/>
      </patternFill>
    </fill>
    <fill>
      <patternFill patternType="solid">
        <fgColor theme="3" tint="0.39997558519241921"/>
        <bgColor theme="4" tint="0.79998168889431442"/>
      </patternFill>
    </fill>
    <fill>
      <patternFill patternType="solid">
        <fgColor rgb="FFFFC000"/>
        <bgColor indexed="64"/>
      </patternFill>
    </fill>
    <fill>
      <patternFill patternType="solid">
        <fgColor theme="3" tint="0.59999389629810485"/>
        <bgColor indexed="64"/>
      </patternFill>
    </fill>
    <fill>
      <patternFill patternType="solid">
        <fgColor theme="9" tint="-0.249977111117893"/>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thin">
        <color theme="4" tint="0.39997558519241921"/>
      </bottom>
      <diagonal/>
    </border>
  </borders>
  <cellStyleXfs count="4">
    <xf numFmtId="0" fontId="0" fillId="0" borderId="0"/>
    <xf numFmtId="44" fontId="3" fillId="0" borderId="0" applyFont="0" applyFill="0" applyBorder="0" applyAlignment="0" applyProtection="0"/>
    <xf numFmtId="0" fontId="4" fillId="0" borderId="0" applyNumberFormat="0" applyFill="0" applyBorder="0" applyAlignment="0" applyProtection="0"/>
    <xf numFmtId="9" fontId="3" fillId="0" borderId="0" applyFont="0" applyFill="0" applyBorder="0" applyAlignment="0" applyProtection="0"/>
  </cellStyleXfs>
  <cellXfs count="66">
    <xf numFmtId="0" fontId="0" fillId="0" borderId="0" xfId="0"/>
    <xf numFmtId="0" fontId="1" fillId="0" borderId="0" xfId="0" applyFont="1"/>
    <xf numFmtId="0" fontId="1" fillId="0" borderId="1" xfId="0" applyFont="1" applyBorder="1"/>
    <xf numFmtId="0" fontId="1" fillId="0" borderId="2" xfId="0" applyFont="1" applyBorder="1"/>
    <xf numFmtId="0" fontId="1" fillId="0" borderId="0" xfId="0" applyFont="1" applyAlignment="1">
      <alignment horizontal="right"/>
    </xf>
    <xf numFmtId="0" fontId="0" fillId="0" borderId="5" xfId="0" applyBorder="1"/>
    <xf numFmtId="0" fontId="0" fillId="0" borderId="7" xfId="0" applyBorder="1"/>
    <xf numFmtId="0" fontId="1" fillId="0" borderId="11" xfId="0" applyFont="1" applyBorder="1"/>
    <xf numFmtId="0" fontId="1" fillId="0" borderId="12" xfId="0" applyFont="1" applyBorder="1"/>
    <xf numFmtId="0" fontId="5" fillId="0" borderId="0" xfId="0" applyFont="1" applyAlignment="1">
      <alignment horizontal="center"/>
    </xf>
    <xf numFmtId="0" fontId="4" fillId="0" borderId="0" xfId="2" applyAlignment="1" applyProtection="1">
      <alignment horizontal="center"/>
    </xf>
    <xf numFmtId="0" fontId="6" fillId="0" borderId="0" xfId="0" applyFont="1" applyAlignment="1">
      <alignment horizontal="center"/>
    </xf>
    <xf numFmtId="0" fontId="7" fillId="0" borderId="0" xfId="0" applyFont="1" applyAlignment="1">
      <alignment vertical="top" wrapText="1"/>
    </xf>
    <xf numFmtId="0" fontId="0" fillId="0" borderId="0" xfId="0" applyAlignment="1"/>
    <xf numFmtId="0" fontId="0" fillId="0" borderId="1" xfId="0" applyBorder="1"/>
    <xf numFmtId="0"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wrapText="1"/>
    </xf>
    <xf numFmtId="0" fontId="2" fillId="6" borderId="1" xfId="0" applyNumberFormat="1" applyFont="1" applyFill="1" applyBorder="1" applyAlignment="1">
      <alignment horizontal="center" vertical="center"/>
    </xf>
    <xf numFmtId="0" fontId="2" fillId="6" borderId="1" xfId="0" applyNumberFormat="1" applyFont="1" applyFill="1" applyBorder="1" applyAlignment="1">
      <alignment horizontal="center" vertical="center" wrapText="1"/>
    </xf>
    <xf numFmtId="0" fontId="1" fillId="5" borderId="0" xfId="0" applyFont="1" applyFill="1"/>
    <xf numFmtId="0" fontId="0" fillId="5" borderId="0" xfId="0" applyFill="1"/>
    <xf numFmtId="0" fontId="1" fillId="5" borderId="1" xfId="0" applyFont="1" applyFill="1" applyBorder="1"/>
    <xf numFmtId="0" fontId="0" fillId="0" borderId="1" xfId="0" applyBorder="1" applyAlignment="1">
      <alignment horizontal="left"/>
    </xf>
    <xf numFmtId="0" fontId="0" fillId="0" borderId="0" xfId="0" applyAlignment="1">
      <alignment horizontal="center"/>
    </xf>
    <xf numFmtId="0" fontId="2" fillId="5" borderId="1" xfId="0" applyNumberFormat="1" applyFont="1" applyFill="1" applyBorder="1" applyAlignment="1">
      <alignment vertical="center" wrapText="1"/>
    </xf>
    <xf numFmtId="165" fontId="0" fillId="0" borderId="1" xfId="1" applyNumberFormat="1" applyFont="1" applyBorder="1"/>
    <xf numFmtId="0" fontId="1" fillId="0" borderId="0" xfId="0" applyNumberFormat="1" applyFont="1"/>
    <xf numFmtId="0" fontId="1" fillId="0" borderId="0" xfId="0" applyFont="1" applyBorder="1"/>
    <xf numFmtId="0" fontId="1" fillId="0" borderId="19" xfId="0" applyFont="1" applyBorder="1"/>
    <xf numFmtId="0" fontId="0" fillId="0" borderId="0" xfId="0" applyFont="1" applyFill="1" applyBorder="1" applyProtection="1">
      <protection locked="0"/>
    </xf>
    <xf numFmtId="0" fontId="0" fillId="0" borderId="20" xfId="0" applyFont="1" applyFill="1" applyBorder="1" applyProtection="1">
      <protection locked="0"/>
    </xf>
    <xf numFmtId="164" fontId="0" fillId="0" borderId="1" xfId="0" applyNumberFormat="1" applyFill="1" applyBorder="1" applyProtection="1">
      <protection locked="0"/>
    </xf>
    <xf numFmtId="0" fontId="0" fillId="0" borderId="1" xfId="0" applyFill="1" applyBorder="1" applyProtection="1">
      <protection locked="0"/>
    </xf>
    <xf numFmtId="0" fontId="0" fillId="4" borderId="1" xfId="0" applyFill="1" applyBorder="1" applyProtection="1">
      <protection locked="0"/>
    </xf>
    <xf numFmtId="0" fontId="0" fillId="0" borderId="0" xfId="0" pivotButton="1"/>
    <xf numFmtId="0" fontId="0" fillId="0" borderId="0" xfId="0" applyAlignment="1">
      <alignment horizontal="left"/>
    </xf>
    <xf numFmtId="0" fontId="0" fillId="0" borderId="0" xfId="0" applyNumberFormat="1"/>
    <xf numFmtId="0" fontId="13" fillId="10" borderId="24" xfId="0" applyFont="1" applyFill="1" applyBorder="1" applyAlignment="1">
      <alignment horizontal="center" vertical="center"/>
    </xf>
    <xf numFmtId="0" fontId="13" fillId="9" borderId="0" xfId="0" applyFont="1" applyFill="1" applyAlignment="1">
      <alignment horizontal="center" vertical="center"/>
    </xf>
    <xf numFmtId="0" fontId="1" fillId="2" borderId="0" xfId="0" applyFont="1" applyFill="1" applyAlignment="1">
      <alignment horizontal="center" vertical="center"/>
    </xf>
    <xf numFmtId="0" fontId="14" fillId="9" borderId="0" xfId="0" applyFont="1" applyFill="1" applyAlignment="1">
      <alignment horizontal="center" vertical="center"/>
    </xf>
    <xf numFmtId="0" fontId="2" fillId="11" borderId="0" xfId="0" applyFont="1" applyFill="1" applyAlignment="1">
      <alignment horizontal="center" vertical="center"/>
    </xf>
    <xf numFmtId="9" fontId="2" fillId="11" borderId="0" xfId="3" applyFont="1" applyFill="1" applyAlignment="1">
      <alignment horizontal="center" vertical="center"/>
    </xf>
    <xf numFmtId="2" fontId="0" fillId="0" borderId="1" xfId="0" applyNumberFormat="1" applyFont="1" applyFill="1" applyBorder="1" applyProtection="1">
      <protection locked="0"/>
    </xf>
    <xf numFmtId="2" fontId="0" fillId="3" borderId="21" xfId="0" applyNumberFormat="1" applyFont="1" applyFill="1" applyBorder="1" applyProtection="1">
      <protection locked="0"/>
    </xf>
    <xf numFmtId="2" fontId="0" fillId="3" borderId="23" xfId="0" applyNumberFormat="1" applyFont="1" applyFill="1" applyBorder="1" applyProtection="1">
      <protection locked="0"/>
    </xf>
    <xf numFmtId="2" fontId="0" fillId="3" borderId="22" xfId="0" applyNumberFormat="1" applyFont="1" applyFill="1" applyBorder="1" applyProtection="1">
      <protection locked="0"/>
    </xf>
    <xf numFmtId="0" fontId="1" fillId="12" borderId="0" xfId="0" applyFont="1" applyFill="1" applyAlignment="1">
      <alignment horizontal="center" vertical="center"/>
    </xf>
    <xf numFmtId="0" fontId="1" fillId="12" borderId="0" xfId="0" applyNumberFormat="1" applyFont="1" applyFill="1" applyAlignment="1">
      <alignment horizontal="center" vertical="center"/>
    </xf>
    <xf numFmtId="2" fontId="1" fillId="12" borderId="0" xfId="0" applyNumberFormat="1" applyFont="1" applyFill="1" applyAlignment="1">
      <alignment horizontal="center" vertical="center"/>
    </xf>
    <xf numFmtId="0" fontId="1" fillId="13" borderId="0" xfId="0" applyFont="1" applyFill="1" applyAlignment="1">
      <alignment horizontal="center" vertical="center"/>
    </xf>
    <xf numFmtId="0" fontId="1" fillId="13" borderId="0" xfId="0" applyNumberFormat="1" applyFont="1" applyFill="1" applyAlignment="1">
      <alignment horizontal="center" vertical="center"/>
    </xf>
    <xf numFmtId="2" fontId="1" fillId="13" borderId="0" xfId="0" applyNumberFormat="1" applyFont="1" applyFill="1" applyAlignment="1">
      <alignment horizontal="center" vertical="center"/>
    </xf>
    <xf numFmtId="0" fontId="1" fillId="5" borderId="15"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17" xfId="0" applyFont="1" applyFill="1" applyBorder="1" applyAlignment="1">
      <alignment horizontal="left" wrapText="1"/>
    </xf>
    <xf numFmtId="0" fontId="1" fillId="5" borderId="18" xfId="0" applyFont="1" applyFill="1" applyBorder="1" applyAlignment="1">
      <alignment horizontal="left" wrapText="1"/>
    </xf>
    <xf numFmtId="0" fontId="10" fillId="8" borderId="6" xfId="0" applyFont="1" applyFill="1" applyBorder="1" applyAlignment="1">
      <alignment horizontal="center"/>
    </xf>
    <xf numFmtId="0" fontId="10" fillId="8" borderId="3" xfId="0" applyFont="1" applyFill="1" applyBorder="1" applyAlignment="1">
      <alignment horizontal="center"/>
    </xf>
    <xf numFmtId="0" fontId="10" fillId="8" borderId="4" xfId="0" applyFont="1" applyFill="1" applyBorder="1" applyAlignment="1">
      <alignment horizontal="center"/>
    </xf>
    <xf numFmtId="0" fontId="1" fillId="5" borderId="8" xfId="0" applyFont="1" applyFill="1" applyBorder="1" applyAlignment="1">
      <alignment horizontal="center"/>
    </xf>
    <xf numFmtId="0" fontId="1" fillId="5" borderId="9" xfId="0" applyFont="1" applyFill="1" applyBorder="1" applyAlignment="1">
      <alignment horizontal="center"/>
    </xf>
    <xf numFmtId="0" fontId="1" fillId="5" borderId="10" xfId="0" applyFont="1" applyFill="1" applyBorder="1" applyAlignment="1">
      <alignment horizontal="center"/>
    </xf>
    <xf numFmtId="0" fontId="0" fillId="7" borderId="0" xfId="0" applyFill="1" applyAlignment="1">
      <alignment horizontal="center"/>
    </xf>
  </cellXfs>
  <cellStyles count="4">
    <cellStyle name="Currency" xfId="1" builtinId="4"/>
    <cellStyle name="Hyperlink" xfId="2" builtinId="8"/>
    <cellStyle name="Normal" xfId="0" builtinId="0"/>
    <cellStyle name="Percent" xfId="3" builtinId="5"/>
  </cellStyles>
  <dxfs count="49">
    <dxf>
      <fill>
        <patternFill patternType="solid">
          <bgColor theme="9" tint="-0.249977111117893"/>
        </patternFill>
      </fill>
    </dxf>
    <dxf>
      <fill>
        <patternFill patternType="solid">
          <bgColor theme="3" tint="0.59999389629810485"/>
        </patternFill>
      </fill>
    </dxf>
    <dxf>
      <font>
        <color theme="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Pareto</a:t>
            </a:r>
            <a:r>
              <a:rPr lang="en-US" baseline="0"/>
              <a:t> Chart</a:t>
            </a:r>
            <a:endParaRPr lang="en-US"/>
          </a:p>
        </c:rich>
      </c:tx>
      <c:layout>
        <c:manualLayout>
          <c:xMode val="edge"/>
          <c:yMode val="edge"/>
          <c:x val="4.5347112860892387E-2"/>
          <c:y val="1.38888888888888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'Q5'!$C$4</c:f>
              <c:strCache>
                <c:ptCount val="1"/>
                <c:pt idx="0">
                  <c:v>Sum of Latest month usage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innerShdw blurRad="63500" dist="50800" dir="18900000">
                <a:prstClr val="black">
                  <a:alpha val="50000"/>
                </a:prstClr>
              </a:innerShdw>
            </a:effectLst>
            <a:scene3d>
              <a:camera prst="orthographicFront">
                <a:rot lat="0" lon="0" rev="0"/>
              </a:camera>
              <a:lightRig rig="threePt" dir="t">
                <a:rot lat="0" lon="0" rev="1200000"/>
              </a:lightRig>
            </a:scene3d>
            <a:sp3d>
              <a:bevelT w="63500" h="25400"/>
            </a:sp3d>
          </c:spPr>
          <c:invertIfNegative val="0"/>
          <c:cat>
            <c:strRef>
              <c:f>'Q5'!$B$5:$B$7</c:f>
              <c:strCache>
                <c:ptCount val="3"/>
                <c:pt idx="0">
                  <c:v>West</c:v>
                </c:pt>
                <c:pt idx="1">
                  <c:v>South</c:v>
                </c:pt>
                <c:pt idx="2">
                  <c:v>North</c:v>
                </c:pt>
              </c:strCache>
            </c:strRef>
          </c:cat>
          <c:val>
            <c:numRef>
              <c:f>'Q5'!$C$5:$C$7</c:f>
              <c:numCache>
                <c:formatCode>General</c:formatCode>
                <c:ptCount val="3"/>
                <c:pt idx="0">
                  <c:v>5952.0000000000018</c:v>
                </c:pt>
                <c:pt idx="1">
                  <c:v>3909.6</c:v>
                </c:pt>
                <c:pt idx="2">
                  <c:v>2773.2</c:v>
                </c:pt>
              </c:numCache>
            </c:numRef>
          </c:val>
          <c:extLst>
            <c:ext xmlns:c16="http://schemas.microsoft.com/office/drawing/2014/chart" uri="{C3380CC4-5D6E-409C-BE32-E72D297353CC}">
              <c16:uniqueId val="{00000000-E4A2-4F91-9A60-9C750FD2046F}"/>
            </c:ext>
          </c:extLst>
        </c:ser>
        <c:dLbls>
          <c:showLegendKey val="0"/>
          <c:showVal val="0"/>
          <c:showCatName val="0"/>
          <c:showSerName val="0"/>
          <c:showPercent val="0"/>
          <c:showBubbleSize val="0"/>
        </c:dLbls>
        <c:gapWidth val="219"/>
        <c:overlap val="-27"/>
        <c:axId val="455231072"/>
        <c:axId val="455228448"/>
      </c:barChart>
      <c:lineChart>
        <c:grouping val="standard"/>
        <c:varyColors val="0"/>
        <c:ser>
          <c:idx val="1"/>
          <c:order val="1"/>
          <c:tx>
            <c:strRef>
              <c:f>'Q5'!$E$4</c:f>
              <c:strCache>
                <c:ptCount val="1"/>
                <c:pt idx="0">
                  <c:v>CF%</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'Q5'!$B$5:$B$7</c:f>
              <c:strCache>
                <c:ptCount val="3"/>
                <c:pt idx="0">
                  <c:v>West</c:v>
                </c:pt>
                <c:pt idx="1">
                  <c:v>South</c:v>
                </c:pt>
                <c:pt idx="2">
                  <c:v>North</c:v>
                </c:pt>
              </c:strCache>
            </c:strRef>
          </c:cat>
          <c:val>
            <c:numRef>
              <c:f>'Q5'!$E$5:$E$7</c:f>
              <c:numCache>
                <c:formatCode>0%</c:formatCode>
                <c:ptCount val="3"/>
                <c:pt idx="0">
                  <c:v>0.47107987463196899</c:v>
                </c:pt>
                <c:pt idx="1">
                  <c:v>0.78051096970272593</c:v>
                </c:pt>
                <c:pt idx="2">
                  <c:v>1</c:v>
                </c:pt>
              </c:numCache>
            </c:numRef>
          </c:val>
          <c:smooth val="0"/>
          <c:extLst>
            <c:ext xmlns:c16="http://schemas.microsoft.com/office/drawing/2014/chart" uri="{C3380CC4-5D6E-409C-BE32-E72D297353CC}">
              <c16:uniqueId val="{00000001-E4A2-4F91-9A60-9C750FD2046F}"/>
            </c:ext>
          </c:extLst>
        </c:ser>
        <c:dLbls>
          <c:showLegendKey val="0"/>
          <c:showVal val="0"/>
          <c:showCatName val="0"/>
          <c:showSerName val="0"/>
          <c:showPercent val="0"/>
          <c:showBubbleSize val="0"/>
        </c:dLbls>
        <c:marker val="1"/>
        <c:smooth val="0"/>
        <c:axId val="654791792"/>
        <c:axId val="654781952"/>
      </c:lineChart>
      <c:catAx>
        <c:axId val="455231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228448"/>
        <c:crosses val="autoZero"/>
        <c:auto val="1"/>
        <c:lblAlgn val="ctr"/>
        <c:lblOffset val="100"/>
        <c:noMultiLvlLbl val="0"/>
      </c:catAx>
      <c:valAx>
        <c:axId val="455228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231072"/>
        <c:crosses val="autoZero"/>
        <c:crossBetween val="between"/>
      </c:valAx>
      <c:valAx>
        <c:axId val="654781952"/>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791792"/>
        <c:crosses val="max"/>
        <c:crossBetween val="between"/>
      </c:valAx>
      <c:catAx>
        <c:axId val="654791792"/>
        <c:scaling>
          <c:orientation val="minMax"/>
        </c:scaling>
        <c:delete val="1"/>
        <c:axPos val="b"/>
        <c:numFmt formatCode="General" sourceLinked="1"/>
        <c:majorTickMark val="none"/>
        <c:minorTickMark val="none"/>
        <c:tickLblPos val="nextTo"/>
        <c:crossAx val="65478195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'Q6'!$C$15</c:f>
              <c:strCache>
                <c:ptCount val="1"/>
                <c:pt idx="0">
                  <c:v>Sum of Pre Campaign usage</c:v>
                </c:pt>
              </c:strCache>
            </c:strRef>
          </c:tx>
          <c:spPr>
            <a:solidFill>
              <a:srgbClr val="0070C0"/>
            </a:solidFill>
            <a:ln>
              <a:solidFill>
                <a:schemeClr val="tx2">
                  <a:lumMod val="60000"/>
                  <a:lumOff val="40000"/>
                </a:schemeClr>
              </a:solidFill>
            </a:ln>
            <a:effectLst>
              <a:glow rad="127000">
                <a:schemeClr val="bg1"/>
              </a:glow>
            </a:effectLst>
          </c:spPr>
          <c:invertIfNegative val="0"/>
          <c:val>
            <c:numRef>
              <c:f>'Q6'!$C$16</c:f>
              <c:numCache>
                <c:formatCode>General</c:formatCode>
                <c:ptCount val="1"/>
                <c:pt idx="0">
                  <c:v>1120</c:v>
                </c:pt>
              </c:numCache>
            </c:numRef>
          </c:val>
          <c:extLst>
            <c:ext xmlns:c16="http://schemas.microsoft.com/office/drawing/2014/chart" uri="{C3380CC4-5D6E-409C-BE32-E72D297353CC}">
              <c16:uniqueId val="{00000000-A868-4818-958D-20047C9531F1}"/>
            </c:ext>
          </c:extLst>
        </c:ser>
        <c:ser>
          <c:idx val="1"/>
          <c:order val="1"/>
          <c:tx>
            <c:strRef>
              <c:f>'Q6'!$D$15</c:f>
              <c:strCache>
                <c:ptCount val="1"/>
                <c:pt idx="0">
                  <c:v>Sum of Post 2month campaign usage</c:v>
                </c:pt>
              </c:strCache>
            </c:strRef>
          </c:tx>
          <c:spPr>
            <a:solidFill>
              <a:srgbClr val="FF0000"/>
            </a:solidFill>
            <a:ln>
              <a:noFill/>
            </a:ln>
            <a:effectLst>
              <a:glow rad="127000">
                <a:schemeClr val="bg1"/>
              </a:glow>
            </a:effectLst>
          </c:spPr>
          <c:invertIfNegative val="0"/>
          <c:val>
            <c:numRef>
              <c:f>'Q6'!$D$16</c:f>
              <c:numCache>
                <c:formatCode>General</c:formatCode>
                <c:ptCount val="1"/>
                <c:pt idx="0">
                  <c:v>1226.4999999999998</c:v>
                </c:pt>
              </c:numCache>
            </c:numRef>
          </c:val>
          <c:extLst>
            <c:ext xmlns:c16="http://schemas.microsoft.com/office/drawing/2014/chart" uri="{C3380CC4-5D6E-409C-BE32-E72D297353CC}">
              <c16:uniqueId val="{00000001-A868-4818-958D-20047C9531F1}"/>
            </c:ext>
          </c:extLst>
        </c:ser>
        <c:ser>
          <c:idx val="2"/>
          <c:order val="2"/>
          <c:tx>
            <c:strRef>
              <c:f>'Q6'!$E$15</c:f>
              <c:strCache>
                <c:ptCount val="1"/>
                <c:pt idx="0">
                  <c:v>Sum of Post 1month campaign usage</c:v>
                </c:pt>
              </c:strCache>
            </c:strRef>
          </c:tx>
          <c:spPr>
            <a:solidFill>
              <a:srgbClr val="00B050"/>
            </a:solidFill>
            <a:ln>
              <a:noFill/>
            </a:ln>
            <a:effectLst>
              <a:glow rad="127000">
                <a:schemeClr val="bg1"/>
              </a:glow>
            </a:effectLst>
          </c:spPr>
          <c:invertIfNegative val="0"/>
          <c:val>
            <c:numRef>
              <c:f>'Q6'!$E$16</c:f>
              <c:numCache>
                <c:formatCode>General</c:formatCode>
                <c:ptCount val="1"/>
                <c:pt idx="0">
                  <c:v>1115</c:v>
                </c:pt>
              </c:numCache>
            </c:numRef>
          </c:val>
          <c:extLst>
            <c:ext xmlns:c16="http://schemas.microsoft.com/office/drawing/2014/chart" uri="{C3380CC4-5D6E-409C-BE32-E72D297353CC}">
              <c16:uniqueId val="{00000002-A868-4818-958D-20047C9531F1}"/>
            </c:ext>
          </c:extLst>
        </c:ser>
        <c:dLbls>
          <c:showLegendKey val="0"/>
          <c:showVal val="0"/>
          <c:showCatName val="0"/>
          <c:showSerName val="0"/>
          <c:showPercent val="0"/>
          <c:showBubbleSize val="0"/>
        </c:dLbls>
        <c:gapWidth val="219"/>
        <c:overlap val="-27"/>
        <c:axId val="646026680"/>
        <c:axId val="643828360"/>
      </c:barChart>
      <c:catAx>
        <c:axId val="646026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828360"/>
        <c:crosses val="autoZero"/>
        <c:auto val="1"/>
        <c:lblAlgn val="ctr"/>
        <c:lblOffset val="100"/>
        <c:noMultiLvlLbl val="0"/>
      </c:catAx>
      <c:valAx>
        <c:axId val="643828360"/>
        <c:scaling>
          <c:orientation val="minMax"/>
        </c:scaling>
        <c:delete val="0"/>
        <c:axPos val="l"/>
        <c:numFmt formatCode="General" sourceLinked="1"/>
        <c:majorTickMark val="cross"/>
        <c:minorTickMark val="none"/>
        <c:tickLblPos val="nextTo"/>
        <c:spPr>
          <a:noFill/>
          <a:ln>
            <a:solidFill>
              <a:schemeClr val="accent1"/>
            </a:solidFill>
          </a:ln>
          <a:effectLst>
            <a:glow>
              <a:schemeClr val="accent1">
                <a:alpha val="60000"/>
              </a:schemeClr>
            </a:glo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026680"/>
        <c:crosses val="autoZero"/>
        <c:crossBetween val="between"/>
      </c:valAx>
      <c:spPr>
        <a:noFill/>
        <a:ln w="25400">
          <a:noFill/>
        </a:ln>
        <a:effectLst>
          <a:glow rad="228600">
            <a:schemeClr val="accent5">
              <a:satMod val="175000"/>
              <a:alpha val="40000"/>
            </a:schemeClr>
          </a:glow>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tx1"/>
        </a:gs>
        <a:gs pos="0">
          <a:schemeClr val="accent1">
            <a:lumMod val="45000"/>
            <a:lumOff val="55000"/>
          </a:schemeClr>
        </a:gs>
        <a:gs pos="100000">
          <a:schemeClr val="bg1"/>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4" dropStyle="combo" dx="22" fmlaLink="$D$6" fmlaRange="$B$9:$B$12" sel="1"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114300</xdr:rowOff>
    </xdr:from>
    <xdr:to>
      <xdr:col>5</xdr:col>
      <xdr:colOff>0</xdr:colOff>
      <xdr:row>22</xdr:row>
      <xdr:rowOff>0</xdr:rowOff>
    </xdr:to>
    <xdr:graphicFrame macro="">
      <xdr:nvGraphicFramePr>
        <xdr:cNvPr id="8" name="Chart 7">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4</xdr:row>
          <xdr:rowOff>123825</xdr:rowOff>
        </xdr:from>
        <xdr:to>
          <xdr:col>5</xdr:col>
          <xdr:colOff>9525</xdr:colOff>
          <xdr:row>6</xdr:row>
          <xdr:rowOff>66675</xdr:rowOff>
        </xdr:to>
        <xdr:sp macro="" textlink="">
          <xdr:nvSpPr>
            <xdr:cNvPr id="2050" name="Drop Down 2" hidden="1">
              <a:extLst>
                <a:ext uri="{63B3BB69-23CF-44E3-9099-C40C66FF867C}">
                  <a14:compatExt spid="_x0000_s2050"/>
                </a:ext>
                <a:ext uri="{FF2B5EF4-FFF2-40B4-BE49-F238E27FC236}">
                  <a16:creationId xmlns:a16="http://schemas.microsoft.com/office/drawing/2014/main" id="{00000000-0008-0000-0700-000002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xdr:from>
      <xdr:col>5</xdr:col>
      <xdr:colOff>257176</xdr:colOff>
      <xdr:row>4</xdr:row>
      <xdr:rowOff>80961</xdr:rowOff>
    </xdr:from>
    <xdr:to>
      <xdr:col>12</xdr:col>
      <xdr:colOff>438150</xdr:colOff>
      <xdr:row>19</xdr:row>
      <xdr:rowOff>133350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pul Pandey" refreshedDate="43290.95373645833" createdVersion="6" refreshedVersion="6" minRefreshableVersion="3" recordCount="200" xr:uid="{DE8AF0A9-DFF5-4CB6-8124-773E1D166460}">
  <cacheSource type="worksheet">
    <worksheetSource ref="C1:J201" sheet="Campaign Data"/>
  </cacheSource>
  <cacheFields count="8">
    <cacheField name="Acquisition_x000a_Channel Code" numFmtId="0">
      <sharedItems containsSemiMixedTypes="0" containsString="0" containsNumber="1" containsInteger="1" minValue="1" maxValue="4" count="4">
        <n v="4"/>
        <n v="3"/>
        <n v="1"/>
        <n v="2"/>
      </sharedItems>
    </cacheField>
    <cacheField name="Region_x000a_Code" numFmtId="0">
      <sharedItems containsSemiMixedTypes="0" containsString="0" containsNumber="1" containsInteger="1" minValue="1" maxValue="3"/>
    </cacheField>
    <cacheField name="Marital_x000a_Status Code" numFmtId="0">
      <sharedItems containsSemiMixedTypes="0" containsString="0" containsNumber="1" containsInteger="1" minValue="1" maxValue="2"/>
    </cacheField>
    <cacheField name="Customer_x000a_Segment Code" numFmtId="0">
      <sharedItems containsSemiMixedTypes="0" containsString="0" containsNumber="1" containsInteger="1" minValue="1" maxValue="3"/>
    </cacheField>
    <cacheField name="Pre Campaign usage" numFmtId="0">
      <sharedItems containsSemiMixedTypes="0" containsString="0" containsNumber="1" containsInteger="1" minValue="28" maxValue="76"/>
    </cacheField>
    <cacheField name="Post 1month campaign usage" numFmtId="0">
      <sharedItems containsSemiMixedTypes="0" containsString="0" containsNumber="1" containsInteger="1" minValue="31" maxValue="67"/>
    </cacheField>
    <cacheField name="Latest month usage" numFmtId="0">
      <sharedItems containsSemiMixedTypes="0" containsString="0" containsNumber="1" minValue="39.6" maxValue="90"/>
    </cacheField>
    <cacheField name="Post 2month campaign usage" numFmtId="0">
      <sharedItems containsSemiMixedTypes="0" containsString="0" containsNumber="1" minValue="34.1" maxValue="73.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pul Pandey" refreshedDate="43324.899632638888" createdVersion="6" refreshedVersion="6" minRefreshableVersion="3" recordCount="200" xr:uid="{1B6D5B6A-F665-434F-B496-D5827987BF8B}">
  <cacheSource type="worksheet">
    <worksheetSource ref="D1:H201" sheet="Campaign Data"/>
  </cacheSource>
  <cacheFields count="7">
    <cacheField name="Region_x000a_Code" numFmtId="0">
      <sharedItems containsSemiMixedTypes="0" containsString="0" containsNumber="1" containsInteger="1" minValue="1" maxValue="3" count="3">
        <n v="1"/>
        <n v="2"/>
        <n v="3"/>
      </sharedItems>
    </cacheField>
    <cacheField name="Marital_x000a_Status Code" numFmtId="0">
      <sharedItems containsSemiMixedTypes="0" containsString="0" containsNumber="1" containsInteger="1" minValue="1" maxValue="2"/>
    </cacheField>
    <cacheField name="Customer_x000a_Segment Code" numFmtId="0">
      <sharedItems containsSemiMixedTypes="0" containsString="0" containsNumber="1" containsInteger="1" minValue="1" maxValue="3"/>
    </cacheField>
    <cacheField name="Pre Campaign usage" numFmtId="0">
      <sharedItems containsSemiMixedTypes="0" containsString="0" containsNumber="1" containsInteger="1" minValue="28" maxValue="76"/>
    </cacheField>
    <cacheField name="Post 1month campaign usage" numFmtId="0">
      <sharedItems containsSemiMixedTypes="0" containsString="0" containsNumber="1" containsInteger="1" minValue="31" maxValue="67"/>
    </cacheField>
    <cacheField name="Difference" numFmtId="0" formula="'Post 1month campaign usage'-'Pre Campaign usage'" databaseField="0"/>
    <cacheField name="Percentage Change" numFmtId="0" formula="Difference/'Pre Campaign usage'*10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n v="1"/>
    <n v="1"/>
    <n v="1"/>
    <n v="57"/>
    <n v="52"/>
    <n v="49.199999999999996"/>
    <n v="57.2"/>
  </r>
  <r>
    <x v="0"/>
    <n v="2"/>
    <n v="1"/>
    <n v="3"/>
    <n v="68"/>
    <n v="59"/>
    <n v="63.599999999999994"/>
    <n v="64.900000000000006"/>
  </r>
  <r>
    <x v="0"/>
    <n v="3"/>
    <n v="1"/>
    <n v="1"/>
    <n v="44"/>
    <n v="33"/>
    <n v="64.8"/>
    <n v="36.300000000000004"/>
  </r>
  <r>
    <x v="0"/>
    <n v="3"/>
    <n v="1"/>
    <n v="3"/>
    <n v="63"/>
    <n v="44"/>
    <n v="56.4"/>
    <n v="48.400000000000006"/>
  </r>
  <r>
    <x v="0"/>
    <n v="2"/>
    <n v="1"/>
    <n v="2"/>
    <n v="47"/>
    <n v="52"/>
    <n v="68.399999999999991"/>
    <n v="57.2"/>
  </r>
  <r>
    <x v="0"/>
    <n v="2"/>
    <n v="1"/>
    <n v="2"/>
    <n v="44"/>
    <n v="52"/>
    <n v="61.199999999999996"/>
    <n v="57.2"/>
  </r>
  <r>
    <x v="1"/>
    <n v="2"/>
    <n v="1"/>
    <n v="1"/>
    <n v="50"/>
    <n v="59"/>
    <n v="50.4"/>
    <n v="64.900000000000006"/>
  </r>
  <r>
    <x v="2"/>
    <n v="2"/>
    <n v="1"/>
    <n v="2"/>
    <n v="34"/>
    <n v="46"/>
    <n v="54"/>
    <n v="50.6"/>
  </r>
  <r>
    <x v="0"/>
    <n v="2"/>
    <n v="1"/>
    <n v="1"/>
    <n v="63"/>
    <n v="57"/>
    <n v="64.8"/>
    <n v="62.7"/>
  </r>
  <r>
    <x v="1"/>
    <n v="2"/>
    <n v="1"/>
    <n v="2"/>
    <n v="57"/>
    <n v="55"/>
    <n v="62.4"/>
    <n v="60.500000000000007"/>
  </r>
  <r>
    <x v="0"/>
    <n v="2"/>
    <n v="1"/>
    <n v="3"/>
    <n v="60"/>
    <n v="46"/>
    <n v="61.199999999999996"/>
    <n v="50.6"/>
  </r>
  <r>
    <x v="0"/>
    <n v="2"/>
    <n v="1"/>
    <n v="2"/>
    <n v="57"/>
    <n v="65"/>
    <n v="61.199999999999996"/>
    <n v="71.5"/>
  </r>
  <r>
    <x v="0"/>
    <n v="3"/>
    <n v="1"/>
    <n v="2"/>
    <n v="73"/>
    <n v="60"/>
    <n v="85.2"/>
    <n v="66"/>
  </r>
  <r>
    <x v="0"/>
    <n v="3"/>
    <n v="1"/>
    <n v="2"/>
    <n v="54"/>
    <n v="63"/>
    <n v="68.399999999999991"/>
    <n v="69.300000000000011"/>
  </r>
  <r>
    <x v="1"/>
    <n v="1"/>
    <n v="1"/>
    <n v="2"/>
    <n v="45"/>
    <n v="57"/>
    <n v="60"/>
    <n v="62.7"/>
  </r>
  <r>
    <x v="0"/>
    <n v="1"/>
    <n v="1"/>
    <n v="1"/>
    <n v="42"/>
    <n v="49"/>
    <n v="51.6"/>
    <n v="53.900000000000006"/>
  </r>
  <r>
    <x v="0"/>
    <n v="3"/>
    <n v="1"/>
    <n v="2"/>
    <n v="47"/>
    <n v="52"/>
    <n v="61.199999999999996"/>
    <n v="57.2"/>
  </r>
  <r>
    <x v="0"/>
    <n v="2"/>
    <n v="2"/>
    <n v="1"/>
    <n v="57"/>
    <n v="57"/>
    <n v="72"/>
    <n v="62.7"/>
  </r>
  <r>
    <x v="0"/>
    <n v="3"/>
    <n v="1"/>
    <n v="2"/>
    <n v="68"/>
    <n v="65"/>
    <n v="74.399999999999991"/>
    <n v="71.5"/>
  </r>
  <r>
    <x v="0"/>
    <n v="2"/>
    <n v="1"/>
    <n v="1"/>
    <n v="55"/>
    <n v="39"/>
    <n v="68.399999999999991"/>
    <n v="42.900000000000006"/>
  </r>
  <r>
    <x v="0"/>
    <n v="2"/>
    <n v="1"/>
    <n v="1"/>
    <n v="63"/>
    <n v="49"/>
    <n v="42"/>
    <n v="53.900000000000006"/>
  </r>
  <r>
    <x v="0"/>
    <n v="2"/>
    <n v="1"/>
    <n v="3"/>
    <n v="63"/>
    <n v="63"/>
    <n v="90"/>
    <n v="69.300000000000011"/>
  </r>
  <r>
    <x v="1"/>
    <n v="2"/>
    <n v="1"/>
    <n v="2"/>
    <n v="50"/>
    <n v="40"/>
    <n v="54"/>
    <n v="44"/>
  </r>
  <r>
    <x v="2"/>
    <n v="3"/>
    <n v="1"/>
    <n v="2"/>
    <n v="60"/>
    <n v="52"/>
    <n v="68.399999999999991"/>
    <n v="57.2"/>
  </r>
  <r>
    <x v="2"/>
    <n v="2"/>
    <n v="1"/>
    <n v="3"/>
    <n v="37"/>
    <n v="44"/>
    <n v="54"/>
    <n v="48.400000000000006"/>
  </r>
  <r>
    <x v="1"/>
    <n v="2"/>
    <n v="1"/>
    <n v="3"/>
    <n v="34"/>
    <n v="37"/>
    <n v="55.199999999999996"/>
    <n v="40.700000000000003"/>
  </r>
  <r>
    <x v="0"/>
    <n v="3"/>
    <n v="1"/>
    <n v="2"/>
    <n v="65"/>
    <n v="65"/>
    <n v="79.2"/>
    <n v="71.5"/>
  </r>
  <r>
    <x v="0"/>
    <n v="2"/>
    <n v="2"/>
    <n v="3"/>
    <n v="47"/>
    <n v="57"/>
    <n v="68.399999999999991"/>
    <n v="62.7"/>
  </r>
  <r>
    <x v="0"/>
    <n v="3"/>
    <n v="2"/>
    <n v="2"/>
    <n v="44"/>
    <n v="38"/>
    <n v="58.8"/>
    <n v="41.800000000000004"/>
  </r>
  <r>
    <x v="3"/>
    <n v="1"/>
    <n v="1"/>
    <n v="1"/>
    <n v="52"/>
    <n v="44"/>
    <n v="58.8"/>
    <n v="48.400000000000006"/>
  </r>
  <r>
    <x v="0"/>
    <n v="2"/>
    <n v="1"/>
    <n v="1"/>
    <n v="42"/>
    <n v="31"/>
    <n v="68.399999999999991"/>
    <n v="34.1"/>
  </r>
  <r>
    <x v="0"/>
    <n v="3"/>
    <n v="1"/>
    <n v="2"/>
    <n v="76"/>
    <n v="52"/>
    <n v="76.8"/>
    <n v="57.2"/>
  </r>
  <r>
    <x v="0"/>
    <n v="3"/>
    <n v="2"/>
    <n v="2"/>
    <n v="65"/>
    <n v="67"/>
    <n v="75.599999999999994"/>
    <n v="73.7"/>
  </r>
  <r>
    <x v="0"/>
    <n v="2"/>
    <n v="1"/>
    <n v="3"/>
    <n v="42"/>
    <n v="41"/>
    <n v="68.399999999999991"/>
    <n v="45.1"/>
  </r>
  <r>
    <x v="0"/>
    <n v="3"/>
    <n v="2"/>
    <n v="2"/>
    <n v="52"/>
    <n v="59"/>
    <n v="60"/>
    <n v="64.900000000000006"/>
  </r>
  <r>
    <x v="0"/>
    <n v="3"/>
    <n v="1"/>
    <n v="1"/>
    <n v="60"/>
    <n v="65"/>
    <n v="69.599999999999994"/>
    <n v="71.5"/>
  </r>
  <r>
    <x v="0"/>
    <n v="2"/>
    <n v="2"/>
    <n v="2"/>
    <n v="68"/>
    <n v="54"/>
    <n v="90"/>
    <n v="59.400000000000006"/>
  </r>
  <r>
    <x v="0"/>
    <n v="3"/>
    <n v="1"/>
    <n v="2"/>
    <n v="65"/>
    <n v="62"/>
    <n v="81.599999999999994"/>
    <n v="68.2"/>
  </r>
  <r>
    <x v="2"/>
    <n v="1"/>
    <n v="1"/>
    <n v="3"/>
    <n v="47"/>
    <n v="31"/>
    <n v="52.8"/>
    <n v="34.1"/>
  </r>
  <r>
    <x v="0"/>
    <n v="2"/>
    <n v="1"/>
    <n v="3"/>
    <n v="39"/>
    <n v="31"/>
    <n v="48"/>
    <n v="34.1"/>
  </r>
  <r>
    <x v="0"/>
    <n v="2"/>
    <n v="2"/>
    <n v="2"/>
    <n v="47"/>
    <n v="47"/>
    <n v="49.199999999999996"/>
    <n v="51.7"/>
  </r>
  <r>
    <x v="0"/>
    <n v="2"/>
    <n v="2"/>
    <n v="2"/>
    <n v="55"/>
    <n v="59"/>
    <n v="74.399999999999991"/>
    <n v="64.900000000000006"/>
  </r>
  <r>
    <x v="0"/>
    <n v="2"/>
    <n v="1"/>
    <n v="2"/>
    <n v="52"/>
    <n v="54"/>
    <n v="68.399999999999991"/>
    <n v="59.400000000000006"/>
  </r>
  <r>
    <x v="1"/>
    <n v="1"/>
    <n v="1"/>
    <n v="1"/>
    <n v="42"/>
    <n v="41"/>
    <n v="51.6"/>
    <n v="45.1"/>
  </r>
  <r>
    <x v="0"/>
    <n v="3"/>
    <n v="1"/>
    <n v="1"/>
    <n v="65"/>
    <n v="65"/>
    <n v="57.599999999999994"/>
    <n v="71.5"/>
  </r>
  <r>
    <x v="0"/>
    <n v="1"/>
    <n v="1"/>
    <n v="1"/>
    <n v="55"/>
    <n v="59"/>
    <n v="75.599999999999994"/>
    <n v="64.900000000000006"/>
  </r>
  <r>
    <x v="1"/>
    <n v="3"/>
    <n v="1"/>
    <n v="3"/>
    <n v="50"/>
    <n v="40"/>
    <n v="46.8"/>
    <n v="44"/>
  </r>
  <r>
    <x v="0"/>
    <n v="2"/>
    <n v="1"/>
    <n v="2"/>
    <n v="65"/>
    <n v="59"/>
    <n v="84"/>
    <n v="64.900000000000006"/>
  </r>
  <r>
    <x v="0"/>
    <n v="2"/>
    <n v="2"/>
    <n v="2"/>
    <n v="47"/>
    <n v="59"/>
    <n v="75.599999999999994"/>
    <n v="64.900000000000006"/>
  </r>
  <r>
    <x v="2"/>
    <n v="2"/>
    <n v="1"/>
    <n v="2"/>
    <n v="57"/>
    <n v="54"/>
    <n v="70.8"/>
    <n v="59.400000000000006"/>
  </r>
  <r>
    <x v="3"/>
    <n v="2"/>
    <n v="1"/>
    <n v="2"/>
    <n v="53"/>
    <n v="61"/>
    <n v="73.2"/>
    <n v="67.100000000000009"/>
  </r>
  <r>
    <x v="0"/>
    <n v="3"/>
    <n v="1"/>
    <n v="2"/>
    <n v="39"/>
    <n v="33"/>
    <n v="45.6"/>
    <n v="36.300000000000004"/>
  </r>
  <r>
    <x v="2"/>
    <n v="2"/>
    <n v="1"/>
    <n v="1"/>
    <n v="44"/>
    <n v="44"/>
    <n v="73.2"/>
    <n v="48.400000000000006"/>
  </r>
  <r>
    <x v="0"/>
    <n v="2"/>
    <n v="2"/>
    <n v="2"/>
    <n v="63"/>
    <n v="59"/>
    <n v="58.8"/>
    <n v="64.900000000000006"/>
  </r>
  <r>
    <x v="0"/>
    <n v="2"/>
    <n v="1"/>
    <n v="2"/>
    <n v="73"/>
    <n v="62"/>
    <n v="87.6"/>
    <n v="68.2"/>
  </r>
  <r>
    <x v="2"/>
    <n v="3"/>
    <n v="1"/>
    <n v="3"/>
    <n v="39"/>
    <n v="39"/>
    <n v="52.8"/>
    <n v="42.900000000000006"/>
  </r>
  <r>
    <x v="0"/>
    <n v="1"/>
    <n v="1"/>
    <n v="3"/>
    <n v="37"/>
    <n v="37"/>
    <n v="50.4"/>
    <n v="40.700000000000003"/>
  </r>
  <r>
    <x v="2"/>
    <n v="2"/>
    <n v="1"/>
    <n v="3"/>
    <n v="42"/>
    <n v="39"/>
    <n v="46.8"/>
    <n v="42.900000000000006"/>
  </r>
  <r>
    <x v="0"/>
    <n v="2"/>
    <n v="2"/>
    <n v="2"/>
    <n v="63"/>
    <n v="57"/>
    <n v="66"/>
    <n v="62.7"/>
  </r>
  <r>
    <x v="2"/>
    <n v="2"/>
    <n v="1"/>
    <n v="3"/>
    <n v="48"/>
    <n v="49"/>
    <n v="62.4"/>
    <n v="53.900000000000006"/>
  </r>
  <r>
    <x v="0"/>
    <n v="2"/>
    <n v="2"/>
    <n v="2"/>
    <n v="50"/>
    <n v="46"/>
    <n v="54"/>
    <n v="50.6"/>
  </r>
  <r>
    <x v="0"/>
    <n v="3"/>
    <n v="1"/>
    <n v="2"/>
    <n v="47"/>
    <n v="62"/>
    <n v="73.2"/>
    <n v="68.2"/>
  </r>
  <r>
    <x v="0"/>
    <n v="1"/>
    <n v="1"/>
    <n v="1"/>
    <n v="44"/>
    <n v="44"/>
    <n v="46.8"/>
    <n v="48.400000000000006"/>
  </r>
  <r>
    <x v="0"/>
    <n v="2"/>
    <n v="1"/>
    <n v="1"/>
    <n v="34"/>
    <n v="33"/>
    <n v="49.199999999999996"/>
    <n v="36.300000000000004"/>
  </r>
  <r>
    <x v="0"/>
    <n v="3"/>
    <n v="2"/>
    <n v="2"/>
    <n v="50"/>
    <n v="42"/>
    <n v="60"/>
    <n v="46.2"/>
  </r>
  <r>
    <x v="0"/>
    <n v="2"/>
    <n v="1"/>
    <n v="3"/>
    <n v="44"/>
    <n v="41"/>
    <n v="48"/>
    <n v="45.1"/>
  </r>
  <r>
    <x v="0"/>
    <n v="2"/>
    <n v="1"/>
    <n v="2"/>
    <n v="60"/>
    <n v="54"/>
    <n v="72"/>
    <n v="59.400000000000006"/>
  </r>
  <r>
    <x v="0"/>
    <n v="1"/>
    <n v="1"/>
    <n v="3"/>
    <n v="47"/>
    <n v="39"/>
    <n v="56.4"/>
    <n v="42.900000000000006"/>
  </r>
  <r>
    <x v="0"/>
    <n v="1"/>
    <n v="1"/>
    <n v="2"/>
    <n v="63"/>
    <n v="43"/>
    <n v="70.8"/>
    <n v="47.300000000000004"/>
  </r>
  <r>
    <x v="2"/>
    <n v="2"/>
    <n v="1"/>
    <n v="3"/>
    <n v="50"/>
    <n v="33"/>
    <n v="58.8"/>
    <n v="36.300000000000004"/>
  </r>
  <r>
    <x v="0"/>
    <n v="2"/>
    <n v="1"/>
    <n v="1"/>
    <n v="44"/>
    <n v="44"/>
    <n v="55.199999999999996"/>
    <n v="48.400000000000006"/>
  </r>
  <r>
    <x v="0"/>
    <n v="3"/>
    <n v="1"/>
    <n v="2"/>
    <n v="60"/>
    <n v="54"/>
    <n v="69.599999999999994"/>
    <n v="59.400000000000006"/>
  </r>
  <r>
    <x v="0"/>
    <n v="2"/>
    <n v="1"/>
    <n v="2"/>
    <n v="73"/>
    <n v="67"/>
    <n v="85.2"/>
    <n v="73.7"/>
  </r>
  <r>
    <x v="0"/>
    <n v="2"/>
    <n v="1"/>
    <n v="1"/>
    <n v="68"/>
    <n v="59"/>
    <n v="69.599999999999994"/>
    <n v="64.900000000000006"/>
  </r>
  <r>
    <x v="0"/>
    <n v="2"/>
    <n v="1"/>
    <n v="3"/>
    <n v="55"/>
    <n v="45"/>
    <n v="55.199999999999996"/>
    <n v="49.500000000000007"/>
  </r>
  <r>
    <x v="2"/>
    <n v="1"/>
    <n v="1"/>
    <n v="2"/>
    <n v="47"/>
    <n v="40"/>
    <n v="51.6"/>
    <n v="44"/>
  </r>
  <r>
    <x v="0"/>
    <n v="3"/>
    <n v="1"/>
    <n v="2"/>
    <n v="55"/>
    <n v="61"/>
    <n v="64.8"/>
    <n v="67.100000000000009"/>
  </r>
  <r>
    <x v="0"/>
    <n v="3"/>
    <n v="1"/>
    <n v="1"/>
    <n v="68"/>
    <n v="59"/>
    <n v="67.2"/>
    <n v="64.900000000000006"/>
  </r>
  <r>
    <x v="0"/>
    <n v="2"/>
    <n v="1"/>
    <n v="3"/>
    <n v="31"/>
    <n v="36"/>
    <n v="55.199999999999996"/>
    <n v="39.6"/>
  </r>
  <r>
    <x v="2"/>
    <n v="3"/>
    <n v="1"/>
    <n v="2"/>
    <n v="47"/>
    <n v="41"/>
    <n v="64.8"/>
    <n v="45.1"/>
  </r>
  <r>
    <x v="0"/>
    <n v="3"/>
    <n v="1"/>
    <n v="2"/>
    <n v="63"/>
    <n v="59"/>
    <n v="68.399999999999991"/>
    <n v="64.900000000000006"/>
  </r>
  <r>
    <x v="0"/>
    <n v="1"/>
    <n v="1"/>
    <n v="3"/>
    <n v="36"/>
    <n v="49"/>
    <n v="64.8"/>
    <n v="53.900000000000006"/>
  </r>
  <r>
    <x v="0"/>
    <n v="2"/>
    <n v="2"/>
    <n v="2"/>
    <n v="68"/>
    <n v="59"/>
    <n v="85.2"/>
    <n v="64.900000000000006"/>
  </r>
  <r>
    <x v="2"/>
    <n v="1"/>
    <n v="1"/>
    <n v="2"/>
    <n v="63"/>
    <n v="65"/>
    <n v="57.599999999999994"/>
    <n v="71.5"/>
  </r>
  <r>
    <x v="0"/>
    <n v="2"/>
    <n v="1"/>
    <n v="3"/>
    <n v="55"/>
    <n v="41"/>
    <n v="48"/>
    <n v="45.1"/>
  </r>
  <r>
    <x v="0"/>
    <n v="3"/>
    <n v="1"/>
    <n v="2"/>
    <n v="55"/>
    <n v="62"/>
    <n v="76.8"/>
    <n v="68.2"/>
  </r>
  <r>
    <x v="0"/>
    <n v="3"/>
    <n v="1"/>
    <n v="2"/>
    <n v="52"/>
    <n v="41"/>
    <n v="61.199999999999996"/>
    <n v="45.1"/>
  </r>
  <r>
    <x v="0"/>
    <n v="3"/>
    <n v="1"/>
    <n v="3"/>
    <n v="34"/>
    <n v="49"/>
    <n v="46.8"/>
    <n v="53.900000000000006"/>
  </r>
  <r>
    <x v="0"/>
    <n v="2"/>
    <n v="1"/>
    <n v="3"/>
    <n v="50"/>
    <n v="31"/>
    <n v="48"/>
    <n v="34.1"/>
  </r>
  <r>
    <x v="0"/>
    <n v="3"/>
    <n v="1"/>
    <n v="2"/>
    <n v="55"/>
    <n v="49"/>
    <n v="73.2"/>
    <n v="53.900000000000006"/>
  </r>
  <r>
    <x v="3"/>
    <n v="2"/>
    <n v="1"/>
    <n v="2"/>
    <n v="52"/>
    <n v="62"/>
    <n v="79.2"/>
    <n v="68.2"/>
  </r>
  <r>
    <x v="0"/>
    <n v="1"/>
    <n v="1"/>
    <n v="1"/>
    <n v="63"/>
    <n v="49"/>
    <n v="58.8"/>
    <n v="53.900000000000006"/>
  </r>
  <r>
    <x v="0"/>
    <n v="3"/>
    <n v="1"/>
    <n v="2"/>
    <n v="68"/>
    <n v="62"/>
    <n v="78"/>
    <n v="68.2"/>
  </r>
  <r>
    <x v="2"/>
    <n v="1"/>
    <n v="1"/>
    <n v="2"/>
    <n v="39"/>
    <n v="44"/>
    <n v="62.4"/>
    <n v="48.400000000000006"/>
  </r>
  <r>
    <x v="0"/>
    <n v="1"/>
    <n v="1"/>
    <n v="1"/>
    <n v="44"/>
    <n v="44"/>
    <n v="55.199999999999996"/>
    <n v="48.400000000000006"/>
  </r>
  <r>
    <x v="0"/>
    <n v="1"/>
    <n v="1"/>
    <n v="1"/>
    <n v="50"/>
    <n v="62"/>
    <n v="73.2"/>
    <n v="68.2"/>
  </r>
  <r>
    <x v="0"/>
    <n v="2"/>
    <n v="1"/>
    <n v="2"/>
    <n v="71"/>
    <n v="65"/>
    <n v="86.399999999999991"/>
    <n v="71.5"/>
  </r>
  <r>
    <x v="0"/>
    <n v="3"/>
    <n v="1"/>
    <n v="2"/>
    <n v="63"/>
    <n v="65"/>
    <n v="85.2"/>
    <n v="71.5"/>
  </r>
  <r>
    <x v="2"/>
    <n v="1"/>
    <n v="1"/>
    <n v="3"/>
    <n v="34"/>
    <n v="44"/>
    <n v="48"/>
    <n v="48.400000000000006"/>
  </r>
  <r>
    <x v="0"/>
    <n v="3"/>
    <n v="2"/>
    <n v="2"/>
    <n v="63"/>
    <n v="63"/>
    <n v="82.8"/>
    <n v="69.300000000000011"/>
  </r>
  <r>
    <x v="0"/>
    <n v="3"/>
    <n v="1"/>
    <n v="2"/>
    <n v="68"/>
    <n v="60"/>
    <n v="76.8"/>
    <n v="66"/>
  </r>
  <r>
    <x v="0"/>
    <n v="3"/>
    <n v="1"/>
    <n v="1"/>
    <n v="47"/>
    <n v="59"/>
    <n v="67.2"/>
    <n v="64.900000000000006"/>
  </r>
  <r>
    <x v="1"/>
    <n v="1"/>
    <n v="1"/>
    <n v="2"/>
    <n v="47"/>
    <n v="46"/>
    <n v="58.8"/>
    <n v="50.6"/>
  </r>
  <r>
    <x v="0"/>
    <n v="3"/>
    <n v="1"/>
    <n v="2"/>
    <n v="63"/>
    <n v="52"/>
    <n v="64.8"/>
    <n v="57.2"/>
  </r>
  <r>
    <x v="0"/>
    <n v="2"/>
    <n v="1"/>
    <n v="2"/>
    <n v="52"/>
    <n v="59"/>
    <n v="63.599999999999994"/>
    <n v="64.900000000000006"/>
  </r>
  <r>
    <x v="0"/>
    <n v="2"/>
    <n v="1"/>
    <n v="2"/>
    <n v="55"/>
    <n v="54"/>
    <n v="79.2"/>
    <n v="59.400000000000006"/>
  </r>
  <r>
    <x v="0"/>
    <n v="3"/>
    <n v="1"/>
    <n v="2"/>
    <n v="60"/>
    <n v="62"/>
    <n v="80.399999999999991"/>
    <n v="68.2"/>
  </r>
  <r>
    <x v="0"/>
    <n v="1"/>
    <n v="1"/>
    <n v="3"/>
    <n v="35"/>
    <n v="35"/>
    <n v="48"/>
    <n v="38.5"/>
  </r>
  <r>
    <x v="1"/>
    <n v="1"/>
    <n v="2"/>
    <n v="1"/>
    <n v="47"/>
    <n v="54"/>
    <n v="55.199999999999996"/>
    <n v="59.400000000000006"/>
  </r>
  <r>
    <x v="0"/>
    <n v="3"/>
    <n v="2"/>
    <n v="2"/>
    <n v="71"/>
    <n v="65"/>
    <n v="82.8"/>
    <n v="71.5"/>
  </r>
  <r>
    <x v="0"/>
    <n v="2"/>
    <n v="1"/>
    <n v="3"/>
    <n v="57"/>
    <n v="52"/>
    <n v="48"/>
    <n v="57.2"/>
  </r>
  <r>
    <x v="2"/>
    <n v="1"/>
    <n v="1"/>
    <n v="2"/>
    <n v="44"/>
    <n v="50"/>
    <n v="49.199999999999996"/>
    <n v="55.000000000000007"/>
  </r>
  <r>
    <x v="0"/>
    <n v="3"/>
    <n v="1"/>
    <n v="2"/>
    <n v="65"/>
    <n v="59"/>
    <n v="68.399999999999991"/>
    <n v="64.900000000000006"/>
  </r>
  <r>
    <x v="0"/>
    <n v="1"/>
    <n v="1"/>
    <n v="2"/>
    <n v="68"/>
    <n v="65"/>
    <n v="69.599999999999994"/>
    <n v="71.5"/>
  </r>
  <r>
    <x v="2"/>
    <n v="3"/>
    <n v="2"/>
    <n v="2"/>
    <n v="73"/>
    <n v="61"/>
    <n v="68.399999999999991"/>
    <n v="67.100000000000009"/>
  </r>
  <r>
    <x v="0"/>
    <n v="2"/>
    <n v="1"/>
    <n v="3"/>
    <n v="36"/>
    <n v="44"/>
    <n v="44.4"/>
    <n v="48.400000000000006"/>
  </r>
  <r>
    <x v="0"/>
    <n v="3"/>
    <n v="1"/>
    <n v="1"/>
    <n v="43"/>
    <n v="54"/>
    <n v="66"/>
    <n v="59.400000000000006"/>
  </r>
  <r>
    <x v="0"/>
    <n v="3"/>
    <n v="1"/>
    <n v="2"/>
    <n v="73"/>
    <n v="67"/>
    <n v="74.399999999999991"/>
    <n v="73.7"/>
  </r>
  <r>
    <x v="0"/>
    <n v="1"/>
    <n v="1"/>
    <n v="2"/>
    <n v="52"/>
    <n v="57"/>
    <n v="76.8"/>
    <n v="62.7"/>
  </r>
  <r>
    <x v="1"/>
    <n v="1"/>
    <n v="1"/>
    <n v="3"/>
    <n v="41"/>
    <n v="47"/>
    <n v="48"/>
    <n v="51.7"/>
  </r>
  <r>
    <x v="2"/>
    <n v="1"/>
    <n v="2"/>
    <n v="1"/>
    <n v="60"/>
    <n v="54"/>
    <n v="60"/>
    <n v="59.400000000000006"/>
  </r>
  <r>
    <x v="0"/>
    <n v="2"/>
    <n v="1"/>
    <n v="1"/>
    <n v="50"/>
    <n v="52"/>
    <n v="55.199999999999996"/>
    <n v="57.2"/>
  </r>
  <r>
    <x v="0"/>
    <n v="2"/>
    <n v="1"/>
    <n v="2"/>
    <n v="50"/>
    <n v="52"/>
    <n v="63.599999999999994"/>
    <n v="57.2"/>
  </r>
  <r>
    <x v="0"/>
    <n v="2"/>
    <n v="1"/>
    <n v="3"/>
    <n v="47"/>
    <n v="46"/>
    <n v="62.4"/>
    <n v="50.6"/>
  </r>
  <r>
    <x v="1"/>
    <n v="1"/>
    <n v="1"/>
    <n v="3"/>
    <n v="47"/>
    <n v="62"/>
    <n v="54"/>
    <n v="68.2"/>
  </r>
  <r>
    <x v="0"/>
    <n v="3"/>
    <n v="1"/>
    <n v="2"/>
    <n v="55"/>
    <n v="57"/>
    <n v="67.2"/>
    <n v="62.7"/>
  </r>
  <r>
    <x v="0"/>
    <n v="2"/>
    <n v="1"/>
    <n v="2"/>
    <n v="50"/>
    <n v="41"/>
    <n v="54"/>
    <n v="45.1"/>
  </r>
  <r>
    <x v="3"/>
    <n v="2"/>
    <n v="1"/>
    <n v="1"/>
    <n v="39"/>
    <n v="53"/>
    <n v="64.8"/>
    <n v="58.300000000000004"/>
  </r>
  <r>
    <x v="0"/>
    <n v="3"/>
    <n v="1"/>
    <n v="3"/>
    <n v="50"/>
    <n v="49"/>
    <n v="67.2"/>
    <n v="53.900000000000006"/>
  </r>
  <r>
    <x v="1"/>
    <n v="1"/>
    <n v="1"/>
    <n v="3"/>
    <n v="34"/>
    <n v="35"/>
    <n v="49.199999999999996"/>
    <n v="38.5"/>
  </r>
  <r>
    <x v="0"/>
    <n v="2"/>
    <n v="1"/>
    <n v="2"/>
    <n v="57"/>
    <n v="59"/>
    <n v="64.8"/>
    <n v="64.900000000000006"/>
  </r>
  <r>
    <x v="3"/>
    <n v="1"/>
    <n v="1"/>
    <n v="2"/>
    <n v="57"/>
    <n v="65"/>
    <n v="86.399999999999991"/>
    <n v="71.5"/>
  </r>
  <r>
    <x v="0"/>
    <n v="2"/>
    <n v="1"/>
    <n v="3"/>
    <n v="68"/>
    <n v="62"/>
    <n v="67.2"/>
    <n v="68.2"/>
  </r>
  <r>
    <x v="0"/>
    <n v="2"/>
    <n v="1"/>
    <n v="3"/>
    <n v="42"/>
    <n v="54"/>
    <n v="56.4"/>
    <n v="59.400000000000006"/>
  </r>
  <r>
    <x v="0"/>
    <n v="1"/>
    <n v="1"/>
    <n v="2"/>
    <n v="61"/>
    <n v="59"/>
    <n v="58.8"/>
    <n v="64.900000000000006"/>
  </r>
  <r>
    <x v="0"/>
    <n v="3"/>
    <n v="1"/>
    <n v="2"/>
    <n v="76"/>
    <n v="63"/>
    <n v="72"/>
    <n v="69.300000000000011"/>
  </r>
  <r>
    <x v="0"/>
    <n v="2"/>
    <n v="2"/>
    <n v="2"/>
    <n v="47"/>
    <n v="59"/>
    <n v="64.8"/>
    <n v="64.900000000000006"/>
  </r>
  <r>
    <x v="1"/>
    <n v="2"/>
    <n v="1"/>
    <n v="3"/>
    <n v="46"/>
    <n v="52"/>
    <n v="66"/>
    <n v="57.2"/>
  </r>
  <r>
    <x v="2"/>
    <n v="2"/>
    <n v="1"/>
    <n v="3"/>
    <n v="39"/>
    <n v="41"/>
    <n v="39.6"/>
    <n v="45.1"/>
  </r>
  <r>
    <x v="1"/>
    <n v="2"/>
    <n v="2"/>
    <n v="2"/>
    <n v="52"/>
    <n v="49"/>
    <n v="58.8"/>
    <n v="53.900000000000006"/>
  </r>
  <r>
    <x v="2"/>
    <n v="1"/>
    <n v="1"/>
    <n v="1"/>
    <n v="28"/>
    <n v="46"/>
    <n v="51.6"/>
    <n v="50.6"/>
  </r>
  <r>
    <x v="0"/>
    <n v="3"/>
    <n v="1"/>
    <n v="2"/>
    <n v="42"/>
    <n v="54"/>
    <n v="60"/>
    <n v="59.400000000000006"/>
  </r>
  <r>
    <x v="0"/>
    <n v="2"/>
    <n v="1"/>
    <n v="3"/>
    <n v="47"/>
    <n v="42"/>
    <n v="62.4"/>
    <n v="46.2"/>
  </r>
  <r>
    <x v="2"/>
    <n v="2"/>
    <n v="1"/>
    <n v="2"/>
    <n v="47"/>
    <n v="57"/>
    <n v="57.599999999999994"/>
    <n v="62.7"/>
  </r>
  <r>
    <x v="0"/>
    <n v="2"/>
    <n v="1"/>
    <n v="2"/>
    <n v="52"/>
    <n v="59"/>
    <n v="69.599999999999994"/>
    <n v="64.900000000000006"/>
  </r>
  <r>
    <x v="0"/>
    <n v="3"/>
    <n v="2"/>
    <n v="2"/>
    <n v="47"/>
    <n v="52"/>
    <n v="51.6"/>
    <n v="57.2"/>
  </r>
  <r>
    <x v="0"/>
    <n v="2"/>
    <n v="1"/>
    <n v="3"/>
    <n v="50"/>
    <n v="62"/>
    <n v="49.199999999999996"/>
    <n v="68.2"/>
  </r>
  <r>
    <x v="0"/>
    <n v="2"/>
    <n v="2"/>
    <n v="2"/>
    <n v="44"/>
    <n v="52"/>
    <n v="51.6"/>
    <n v="57.2"/>
  </r>
  <r>
    <x v="2"/>
    <n v="1"/>
    <n v="1"/>
    <n v="2"/>
    <n v="47"/>
    <n v="41"/>
    <n v="55.199999999999996"/>
    <n v="45.1"/>
  </r>
  <r>
    <x v="1"/>
    <n v="1"/>
    <n v="1"/>
    <n v="2"/>
    <n v="45"/>
    <n v="55"/>
    <n v="52.8"/>
    <n v="60.500000000000007"/>
  </r>
  <r>
    <x v="1"/>
    <n v="1"/>
    <n v="1"/>
    <n v="2"/>
    <n v="47"/>
    <n v="37"/>
    <n v="51.6"/>
    <n v="40.700000000000003"/>
  </r>
  <r>
    <x v="0"/>
    <n v="3"/>
    <n v="1"/>
    <n v="2"/>
    <n v="65"/>
    <n v="54"/>
    <n v="73.2"/>
    <n v="59.400000000000006"/>
  </r>
  <r>
    <x v="0"/>
    <n v="2"/>
    <n v="1"/>
    <n v="3"/>
    <n v="43"/>
    <n v="57"/>
    <n v="48"/>
    <n v="62.7"/>
  </r>
  <r>
    <x v="2"/>
    <n v="2"/>
    <n v="1"/>
    <n v="1"/>
    <n v="47"/>
    <n v="54"/>
    <n v="58.8"/>
    <n v="59.400000000000006"/>
  </r>
  <r>
    <x v="0"/>
    <n v="2"/>
    <n v="1"/>
    <n v="1"/>
    <n v="57"/>
    <n v="62"/>
    <n v="67.2"/>
    <n v="68.2"/>
  </r>
  <r>
    <x v="0"/>
    <n v="2"/>
    <n v="1"/>
    <n v="2"/>
    <n v="68"/>
    <n v="59"/>
    <n v="73.2"/>
    <n v="64.900000000000006"/>
  </r>
  <r>
    <x v="0"/>
    <n v="2"/>
    <n v="1"/>
    <n v="3"/>
    <n v="52"/>
    <n v="55"/>
    <n v="60"/>
    <n v="60.500000000000007"/>
  </r>
  <r>
    <x v="0"/>
    <n v="2"/>
    <n v="1"/>
    <n v="3"/>
    <n v="42"/>
    <n v="57"/>
    <n v="61.199999999999996"/>
    <n v="62.7"/>
  </r>
  <r>
    <x v="0"/>
    <n v="2"/>
    <n v="1"/>
    <n v="1"/>
    <n v="42"/>
    <n v="39"/>
    <n v="50.4"/>
    <n v="42.900000000000006"/>
  </r>
  <r>
    <x v="1"/>
    <n v="3"/>
    <n v="1"/>
    <n v="2"/>
    <n v="66"/>
    <n v="67"/>
    <n v="80.399999999999991"/>
    <n v="73.7"/>
  </r>
  <r>
    <x v="0"/>
    <n v="1"/>
    <n v="1"/>
    <n v="2"/>
    <n v="47"/>
    <n v="62"/>
    <n v="63.599999999999994"/>
    <n v="68.2"/>
  </r>
  <r>
    <x v="0"/>
    <n v="2"/>
    <n v="1"/>
    <n v="2"/>
    <n v="57"/>
    <n v="50"/>
    <n v="60"/>
    <n v="55.000000000000007"/>
  </r>
  <r>
    <x v="0"/>
    <n v="3"/>
    <n v="2"/>
    <n v="2"/>
    <n v="47"/>
    <n v="61"/>
    <n v="61.199999999999996"/>
    <n v="67.100000000000009"/>
  </r>
  <r>
    <x v="0"/>
    <n v="1"/>
    <n v="1"/>
    <n v="2"/>
    <n v="57"/>
    <n v="62"/>
    <n v="86.399999999999991"/>
    <n v="68.2"/>
  </r>
  <r>
    <x v="0"/>
    <n v="2"/>
    <n v="1"/>
    <n v="2"/>
    <n v="52"/>
    <n v="59"/>
    <n v="57.599999999999994"/>
    <n v="64.900000000000006"/>
  </r>
  <r>
    <x v="0"/>
    <n v="1"/>
    <n v="1"/>
    <n v="3"/>
    <n v="44"/>
    <n v="44"/>
    <n v="48"/>
    <n v="48.400000000000006"/>
  </r>
  <r>
    <x v="0"/>
    <n v="2"/>
    <n v="1"/>
    <n v="2"/>
    <n v="50"/>
    <n v="59"/>
    <n v="63.599999999999994"/>
    <n v="64.900000000000006"/>
  </r>
  <r>
    <x v="0"/>
    <n v="1"/>
    <n v="1"/>
    <n v="1"/>
    <n v="39"/>
    <n v="54"/>
    <n v="46.8"/>
    <n v="59.400000000000006"/>
  </r>
  <r>
    <x v="0"/>
    <n v="2"/>
    <n v="2"/>
    <n v="2"/>
    <n v="57"/>
    <n v="62"/>
    <n v="75.599999999999994"/>
    <n v="68.2"/>
  </r>
  <r>
    <x v="0"/>
    <n v="1"/>
    <n v="1"/>
    <n v="3"/>
    <n v="57"/>
    <n v="60"/>
    <n v="61.199999999999996"/>
    <n v="66"/>
  </r>
  <r>
    <x v="0"/>
    <n v="1"/>
    <n v="1"/>
    <n v="1"/>
    <n v="42"/>
    <n v="57"/>
    <n v="54"/>
    <n v="62.7"/>
  </r>
  <r>
    <x v="2"/>
    <n v="2"/>
    <n v="1"/>
    <n v="3"/>
    <n v="47"/>
    <n v="46"/>
    <n v="46.8"/>
    <n v="50.6"/>
  </r>
  <r>
    <x v="1"/>
    <n v="3"/>
    <n v="1"/>
    <n v="1"/>
    <n v="42"/>
    <n v="36"/>
    <n v="50.4"/>
    <n v="39.6"/>
  </r>
  <r>
    <x v="3"/>
    <n v="3"/>
    <n v="1"/>
    <n v="2"/>
    <n v="60"/>
    <n v="59"/>
    <n v="74.399999999999991"/>
    <n v="64.900000000000006"/>
  </r>
  <r>
    <x v="1"/>
    <n v="1"/>
    <n v="1"/>
    <n v="1"/>
    <n v="44"/>
    <n v="49"/>
    <n v="52.8"/>
    <n v="53.900000000000006"/>
  </r>
  <r>
    <x v="0"/>
    <n v="1"/>
    <n v="1"/>
    <n v="2"/>
    <n v="63"/>
    <n v="60"/>
    <n v="78"/>
    <n v="66"/>
  </r>
  <r>
    <x v="0"/>
    <n v="2"/>
    <n v="1"/>
    <n v="2"/>
    <n v="65"/>
    <n v="67"/>
    <n v="75.599999999999994"/>
    <n v="73.7"/>
  </r>
  <r>
    <x v="0"/>
    <n v="2"/>
    <n v="1"/>
    <n v="2"/>
    <n v="39"/>
    <n v="54"/>
    <n v="64.8"/>
    <n v="59.400000000000006"/>
  </r>
  <r>
    <x v="0"/>
    <n v="3"/>
    <n v="1"/>
    <n v="3"/>
    <n v="50"/>
    <n v="52"/>
    <n v="54"/>
    <n v="57.2"/>
  </r>
  <r>
    <x v="0"/>
    <n v="1"/>
    <n v="1"/>
    <n v="1"/>
    <n v="52"/>
    <n v="65"/>
    <n v="72"/>
    <n v="71.5"/>
  </r>
  <r>
    <x v="0"/>
    <n v="2"/>
    <n v="1"/>
    <n v="2"/>
    <n v="60"/>
    <n v="62"/>
    <n v="58.8"/>
    <n v="68.2"/>
  </r>
  <r>
    <x v="0"/>
    <n v="2"/>
    <n v="2"/>
    <n v="2"/>
    <n v="44"/>
    <n v="49"/>
    <n v="57.599999999999994"/>
    <n v="53.900000000000006"/>
  </r>
  <r>
    <x v="0"/>
    <n v="3"/>
    <n v="1"/>
    <n v="1"/>
    <n v="52"/>
    <n v="67"/>
    <n v="68.399999999999991"/>
    <n v="73.7"/>
  </r>
  <r>
    <x v="0"/>
    <n v="2"/>
    <n v="1"/>
    <n v="2"/>
    <n v="55"/>
    <n v="65"/>
    <n v="66"/>
    <n v="71.5"/>
  </r>
  <r>
    <x v="3"/>
    <n v="3"/>
    <n v="1"/>
    <n v="3"/>
    <n v="50"/>
    <n v="67"/>
    <n v="79.2"/>
    <n v="73.7"/>
  </r>
  <r>
    <x v="3"/>
    <n v="1"/>
    <n v="1"/>
    <n v="2"/>
    <n v="65"/>
    <n v="65"/>
    <n v="76.8"/>
    <n v="71.5"/>
  </r>
  <r>
    <x v="0"/>
    <n v="2"/>
    <n v="1"/>
    <n v="1"/>
    <n v="52"/>
    <n v="54"/>
    <n v="66"/>
    <n v="59.400000000000006"/>
  </r>
  <r>
    <x v="3"/>
    <n v="2"/>
    <n v="1"/>
    <n v="1"/>
    <n v="47"/>
    <n v="44"/>
    <n v="50.4"/>
    <n v="48.400000000000006"/>
  </r>
  <r>
    <x v="0"/>
    <n v="3"/>
    <n v="2"/>
    <n v="2"/>
    <n v="63"/>
    <n v="62"/>
    <n v="67.2"/>
    <n v="68.2"/>
  </r>
  <r>
    <x v="1"/>
    <n v="1"/>
    <n v="1"/>
    <n v="2"/>
    <n v="50"/>
    <n v="46"/>
    <n v="63.599999999999994"/>
    <n v="50.6"/>
  </r>
  <r>
    <x v="0"/>
    <n v="1"/>
    <n v="1"/>
    <n v="3"/>
    <n v="42"/>
    <n v="54"/>
    <n v="49.199999999999996"/>
    <n v="59.400000000000006"/>
  </r>
  <r>
    <x v="0"/>
    <n v="3"/>
    <n v="2"/>
    <n v="1"/>
    <n v="36"/>
    <n v="57"/>
    <n v="50.4"/>
    <n v="62.7"/>
  </r>
  <r>
    <x v="0"/>
    <n v="2"/>
    <n v="2"/>
    <n v="3"/>
    <n v="50"/>
    <n v="52"/>
    <n v="63.599999999999994"/>
    <n v="57.2"/>
  </r>
  <r>
    <x v="3"/>
    <n v="3"/>
    <n v="1"/>
    <n v="2"/>
    <n v="41"/>
    <n v="59"/>
    <n v="50.4"/>
    <n v="64.900000000000006"/>
  </r>
  <r>
    <x v="0"/>
    <n v="2"/>
    <n v="2"/>
    <n v="2"/>
    <n v="47"/>
    <n v="65"/>
    <n v="72"/>
    <n v="71.5"/>
  </r>
  <r>
    <x v="3"/>
    <n v="2"/>
    <n v="2"/>
    <n v="1"/>
    <n v="55"/>
    <n v="59"/>
    <n v="62.4"/>
    <n v="64.900000000000006"/>
  </r>
  <r>
    <x v="0"/>
    <n v="2"/>
    <n v="1"/>
    <n v="3"/>
    <n v="42"/>
    <n v="46"/>
    <n v="45.6"/>
    <n v="50.6"/>
  </r>
  <r>
    <x v="0"/>
    <n v="2"/>
    <n v="2"/>
    <n v="1"/>
    <n v="57"/>
    <n v="41"/>
    <n v="68.399999999999991"/>
    <n v="45.1"/>
  </r>
  <r>
    <x v="0"/>
    <n v="2"/>
    <n v="1"/>
    <n v="1"/>
    <n v="55"/>
    <n v="62"/>
    <n v="69.599999999999994"/>
    <n v="68.2"/>
  </r>
  <r>
    <x v="0"/>
    <n v="3"/>
    <n v="1"/>
    <n v="2"/>
    <n v="63"/>
    <n v="65"/>
    <n v="78"/>
    <n v="7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n v="1"/>
    <n v="1"/>
    <n v="57"/>
    <n v="52"/>
  </r>
  <r>
    <x v="1"/>
    <n v="1"/>
    <n v="3"/>
    <n v="68"/>
    <n v="59"/>
  </r>
  <r>
    <x v="2"/>
    <n v="1"/>
    <n v="1"/>
    <n v="44"/>
    <n v="33"/>
  </r>
  <r>
    <x v="2"/>
    <n v="1"/>
    <n v="3"/>
    <n v="63"/>
    <n v="44"/>
  </r>
  <r>
    <x v="1"/>
    <n v="1"/>
    <n v="2"/>
    <n v="47"/>
    <n v="52"/>
  </r>
  <r>
    <x v="1"/>
    <n v="1"/>
    <n v="2"/>
    <n v="44"/>
    <n v="52"/>
  </r>
  <r>
    <x v="1"/>
    <n v="1"/>
    <n v="1"/>
    <n v="50"/>
    <n v="59"/>
  </r>
  <r>
    <x v="1"/>
    <n v="1"/>
    <n v="2"/>
    <n v="34"/>
    <n v="46"/>
  </r>
  <r>
    <x v="1"/>
    <n v="1"/>
    <n v="1"/>
    <n v="63"/>
    <n v="57"/>
  </r>
  <r>
    <x v="1"/>
    <n v="1"/>
    <n v="2"/>
    <n v="57"/>
    <n v="55"/>
  </r>
  <r>
    <x v="1"/>
    <n v="1"/>
    <n v="3"/>
    <n v="60"/>
    <n v="46"/>
  </r>
  <r>
    <x v="1"/>
    <n v="1"/>
    <n v="2"/>
    <n v="57"/>
    <n v="65"/>
  </r>
  <r>
    <x v="2"/>
    <n v="1"/>
    <n v="2"/>
    <n v="73"/>
    <n v="60"/>
  </r>
  <r>
    <x v="2"/>
    <n v="1"/>
    <n v="2"/>
    <n v="54"/>
    <n v="63"/>
  </r>
  <r>
    <x v="0"/>
    <n v="1"/>
    <n v="2"/>
    <n v="45"/>
    <n v="57"/>
  </r>
  <r>
    <x v="0"/>
    <n v="1"/>
    <n v="1"/>
    <n v="42"/>
    <n v="49"/>
  </r>
  <r>
    <x v="2"/>
    <n v="1"/>
    <n v="2"/>
    <n v="47"/>
    <n v="52"/>
  </r>
  <r>
    <x v="1"/>
    <n v="2"/>
    <n v="1"/>
    <n v="57"/>
    <n v="57"/>
  </r>
  <r>
    <x v="2"/>
    <n v="1"/>
    <n v="2"/>
    <n v="68"/>
    <n v="65"/>
  </r>
  <r>
    <x v="1"/>
    <n v="1"/>
    <n v="1"/>
    <n v="55"/>
    <n v="39"/>
  </r>
  <r>
    <x v="1"/>
    <n v="1"/>
    <n v="1"/>
    <n v="63"/>
    <n v="49"/>
  </r>
  <r>
    <x v="1"/>
    <n v="1"/>
    <n v="3"/>
    <n v="63"/>
    <n v="63"/>
  </r>
  <r>
    <x v="1"/>
    <n v="1"/>
    <n v="2"/>
    <n v="50"/>
    <n v="40"/>
  </r>
  <r>
    <x v="2"/>
    <n v="1"/>
    <n v="2"/>
    <n v="60"/>
    <n v="52"/>
  </r>
  <r>
    <x v="1"/>
    <n v="1"/>
    <n v="3"/>
    <n v="37"/>
    <n v="44"/>
  </r>
  <r>
    <x v="1"/>
    <n v="1"/>
    <n v="3"/>
    <n v="34"/>
    <n v="37"/>
  </r>
  <r>
    <x v="2"/>
    <n v="1"/>
    <n v="2"/>
    <n v="65"/>
    <n v="65"/>
  </r>
  <r>
    <x v="1"/>
    <n v="2"/>
    <n v="3"/>
    <n v="47"/>
    <n v="57"/>
  </r>
  <r>
    <x v="2"/>
    <n v="2"/>
    <n v="2"/>
    <n v="44"/>
    <n v="38"/>
  </r>
  <r>
    <x v="0"/>
    <n v="1"/>
    <n v="1"/>
    <n v="52"/>
    <n v="44"/>
  </r>
  <r>
    <x v="1"/>
    <n v="1"/>
    <n v="1"/>
    <n v="42"/>
    <n v="31"/>
  </r>
  <r>
    <x v="2"/>
    <n v="1"/>
    <n v="2"/>
    <n v="76"/>
    <n v="52"/>
  </r>
  <r>
    <x v="2"/>
    <n v="2"/>
    <n v="2"/>
    <n v="65"/>
    <n v="67"/>
  </r>
  <r>
    <x v="1"/>
    <n v="1"/>
    <n v="3"/>
    <n v="42"/>
    <n v="41"/>
  </r>
  <r>
    <x v="2"/>
    <n v="2"/>
    <n v="2"/>
    <n v="52"/>
    <n v="59"/>
  </r>
  <r>
    <x v="2"/>
    <n v="1"/>
    <n v="1"/>
    <n v="60"/>
    <n v="65"/>
  </r>
  <r>
    <x v="1"/>
    <n v="2"/>
    <n v="2"/>
    <n v="68"/>
    <n v="54"/>
  </r>
  <r>
    <x v="2"/>
    <n v="1"/>
    <n v="2"/>
    <n v="65"/>
    <n v="62"/>
  </r>
  <r>
    <x v="0"/>
    <n v="1"/>
    <n v="3"/>
    <n v="47"/>
    <n v="31"/>
  </r>
  <r>
    <x v="1"/>
    <n v="1"/>
    <n v="3"/>
    <n v="39"/>
    <n v="31"/>
  </r>
  <r>
    <x v="1"/>
    <n v="2"/>
    <n v="2"/>
    <n v="47"/>
    <n v="47"/>
  </r>
  <r>
    <x v="1"/>
    <n v="2"/>
    <n v="2"/>
    <n v="55"/>
    <n v="59"/>
  </r>
  <r>
    <x v="1"/>
    <n v="1"/>
    <n v="2"/>
    <n v="52"/>
    <n v="54"/>
  </r>
  <r>
    <x v="0"/>
    <n v="1"/>
    <n v="1"/>
    <n v="42"/>
    <n v="41"/>
  </r>
  <r>
    <x v="2"/>
    <n v="1"/>
    <n v="1"/>
    <n v="65"/>
    <n v="65"/>
  </r>
  <r>
    <x v="0"/>
    <n v="1"/>
    <n v="1"/>
    <n v="55"/>
    <n v="59"/>
  </r>
  <r>
    <x v="2"/>
    <n v="1"/>
    <n v="3"/>
    <n v="50"/>
    <n v="40"/>
  </r>
  <r>
    <x v="1"/>
    <n v="1"/>
    <n v="2"/>
    <n v="65"/>
    <n v="59"/>
  </r>
  <r>
    <x v="1"/>
    <n v="2"/>
    <n v="2"/>
    <n v="47"/>
    <n v="59"/>
  </r>
  <r>
    <x v="1"/>
    <n v="1"/>
    <n v="2"/>
    <n v="57"/>
    <n v="54"/>
  </r>
  <r>
    <x v="1"/>
    <n v="1"/>
    <n v="2"/>
    <n v="53"/>
    <n v="61"/>
  </r>
  <r>
    <x v="2"/>
    <n v="1"/>
    <n v="2"/>
    <n v="39"/>
    <n v="33"/>
  </r>
  <r>
    <x v="1"/>
    <n v="1"/>
    <n v="1"/>
    <n v="44"/>
    <n v="44"/>
  </r>
  <r>
    <x v="1"/>
    <n v="2"/>
    <n v="2"/>
    <n v="63"/>
    <n v="59"/>
  </r>
  <r>
    <x v="1"/>
    <n v="1"/>
    <n v="2"/>
    <n v="73"/>
    <n v="62"/>
  </r>
  <r>
    <x v="2"/>
    <n v="1"/>
    <n v="3"/>
    <n v="39"/>
    <n v="39"/>
  </r>
  <r>
    <x v="0"/>
    <n v="1"/>
    <n v="3"/>
    <n v="37"/>
    <n v="37"/>
  </r>
  <r>
    <x v="1"/>
    <n v="1"/>
    <n v="3"/>
    <n v="42"/>
    <n v="39"/>
  </r>
  <r>
    <x v="1"/>
    <n v="2"/>
    <n v="2"/>
    <n v="63"/>
    <n v="57"/>
  </r>
  <r>
    <x v="1"/>
    <n v="1"/>
    <n v="3"/>
    <n v="48"/>
    <n v="49"/>
  </r>
  <r>
    <x v="1"/>
    <n v="2"/>
    <n v="2"/>
    <n v="50"/>
    <n v="46"/>
  </r>
  <r>
    <x v="2"/>
    <n v="1"/>
    <n v="2"/>
    <n v="47"/>
    <n v="62"/>
  </r>
  <r>
    <x v="0"/>
    <n v="1"/>
    <n v="1"/>
    <n v="44"/>
    <n v="44"/>
  </r>
  <r>
    <x v="1"/>
    <n v="1"/>
    <n v="1"/>
    <n v="34"/>
    <n v="33"/>
  </r>
  <r>
    <x v="2"/>
    <n v="2"/>
    <n v="2"/>
    <n v="50"/>
    <n v="42"/>
  </r>
  <r>
    <x v="1"/>
    <n v="1"/>
    <n v="3"/>
    <n v="44"/>
    <n v="41"/>
  </r>
  <r>
    <x v="1"/>
    <n v="1"/>
    <n v="2"/>
    <n v="60"/>
    <n v="54"/>
  </r>
  <r>
    <x v="0"/>
    <n v="1"/>
    <n v="3"/>
    <n v="47"/>
    <n v="39"/>
  </r>
  <r>
    <x v="0"/>
    <n v="1"/>
    <n v="2"/>
    <n v="63"/>
    <n v="43"/>
  </r>
  <r>
    <x v="1"/>
    <n v="1"/>
    <n v="3"/>
    <n v="50"/>
    <n v="33"/>
  </r>
  <r>
    <x v="1"/>
    <n v="1"/>
    <n v="1"/>
    <n v="44"/>
    <n v="44"/>
  </r>
  <r>
    <x v="2"/>
    <n v="1"/>
    <n v="2"/>
    <n v="60"/>
    <n v="54"/>
  </r>
  <r>
    <x v="1"/>
    <n v="1"/>
    <n v="2"/>
    <n v="73"/>
    <n v="67"/>
  </r>
  <r>
    <x v="1"/>
    <n v="1"/>
    <n v="1"/>
    <n v="68"/>
    <n v="59"/>
  </r>
  <r>
    <x v="1"/>
    <n v="1"/>
    <n v="3"/>
    <n v="55"/>
    <n v="45"/>
  </r>
  <r>
    <x v="0"/>
    <n v="1"/>
    <n v="2"/>
    <n v="47"/>
    <n v="40"/>
  </r>
  <r>
    <x v="2"/>
    <n v="1"/>
    <n v="2"/>
    <n v="55"/>
    <n v="61"/>
  </r>
  <r>
    <x v="2"/>
    <n v="1"/>
    <n v="1"/>
    <n v="68"/>
    <n v="59"/>
  </r>
  <r>
    <x v="1"/>
    <n v="1"/>
    <n v="3"/>
    <n v="31"/>
    <n v="36"/>
  </r>
  <r>
    <x v="2"/>
    <n v="1"/>
    <n v="2"/>
    <n v="47"/>
    <n v="41"/>
  </r>
  <r>
    <x v="2"/>
    <n v="1"/>
    <n v="2"/>
    <n v="63"/>
    <n v="59"/>
  </r>
  <r>
    <x v="0"/>
    <n v="1"/>
    <n v="3"/>
    <n v="36"/>
    <n v="49"/>
  </r>
  <r>
    <x v="1"/>
    <n v="2"/>
    <n v="2"/>
    <n v="68"/>
    <n v="59"/>
  </r>
  <r>
    <x v="0"/>
    <n v="1"/>
    <n v="2"/>
    <n v="63"/>
    <n v="65"/>
  </r>
  <r>
    <x v="1"/>
    <n v="1"/>
    <n v="3"/>
    <n v="55"/>
    <n v="41"/>
  </r>
  <r>
    <x v="2"/>
    <n v="1"/>
    <n v="2"/>
    <n v="55"/>
    <n v="62"/>
  </r>
  <r>
    <x v="2"/>
    <n v="1"/>
    <n v="2"/>
    <n v="52"/>
    <n v="41"/>
  </r>
  <r>
    <x v="2"/>
    <n v="1"/>
    <n v="3"/>
    <n v="34"/>
    <n v="49"/>
  </r>
  <r>
    <x v="1"/>
    <n v="1"/>
    <n v="3"/>
    <n v="50"/>
    <n v="31"/>
  </r>
  <r>
    <x v="2"/>
    <n v="1"/>
    <n v="2"/>
    <n v="55"/>
    <n v="49"/>
  </r>
  <r>
    <x v="1"/>
    <n v="1"/>
    <n v="2"/>
    <n v="52"/>
    <n v="62"/>
  </r>
  <r>
    <x v="0"/>
    <n v="1"/>
    <n v="1"/>
    <n v="63"/>
    <n v="49"/>
  </r>
  <r>
    <x v="2"/>
    <n v="1"/>
    <n v="2"/>
    <n v="68"/>
    <n v="62"/>
  </r>
  <r>
    <x v="0"/>
    <n v="1"/>
    <n v="2"/>
    <n v="39"/>
    <n v="44"/>
  </r>
  <r>
    <x v="0"/>
    <n v="1"/>
    <n v="1"/>
    <n v="44"/>
    <n v="44"/>
  </r>
  <r>
    <x v="0"/>
    <n v="1"/>
    <n v="1"/>
    <n v="50"/>
    <n v="62"/>
  </r>
  <r>
    <x v="1"/>
    <n v="1"/>
    <n v="2"/>
    <n v="71"/>
    <n v="65"/>
  </r>
  <r>
    <x v="2"/>
    <n v="1"/>
    <n v="2"/>
    <n v="63"/>
    <n v="65"/>
  </r>
  <r>
    <x v="0"/>
    <n v="1"/>
    <n v="3"/>
    <n v="34"/>
    <n v="44"/>
  </r>
  <r>
    <x v="2"/>
    <n v="2"/>
    <n v="2"/>
    <n v="63"/>
    <n v="63"/>
  </r>
  <r>
    <x v="2"/>
    <n v="1"/>
    <n v="2"/>
    <n v="68"/>
    <n v="60"/>
  </r>
  <r>
    <x v="2"/>
    <n v="1"/>
    <n v="1"/>
    <n v="47"/>
    <n v="59"/>
  </r>
  <r>
    <x v="0"/>
    <n v="1"/>
    <n v="2"/>
    <n v="47"/>
    <n v="46"/>
  </r>
  <r>
    <x v="2"/>
    <n v="1"/>
    <n v="2"/>
    <n v="63"/>
    <n v="52"/>
  </r>
  <r>
    <x v="1"/>
    <n v="1"/>
    <n v="2"/>
    <n v="52"/>
    <n v="59"/>
  </r>
  <r>
    <x v="1"/>
    <n v="1"/>
    <n v="2"/>
    <n v="55"/>
    <n v="54"/>
  </r>
  <r>
    <x v="2"/>
    <n v="1"/>
    <n v="2"/>
    <n v="60"/>
    <n v="62"/>
  </r>
  <r>
    <x v="0"/>
    <n v="1"/>
    <n v="3"/>
    <n v="35"/>
    <n v="35"/>
  </r>
  <r>
    <x v="0"/>
    <n v="2"/>
    <n v="1"/>
    <n v="47"/>
    <n v="54"/>
  </r>
  <r>
    <x v="2"/>
    <n v="2"/>
    <n v="2"/>
    <n v="71"/>
    <n v="65"/>
  </r>
  <r>
    <x v="1"/>
    <n v="1"/>
    <n v="3"/>
    <n v="57"/>
    <n v="52"/>
  </r>
  <r>
    <x v="0"/>
    <n v="1"/>
    <n v="2"/>
    <n v="44"/>
    <n v="50"/>
  </r>
  <r>
    <x v="2"/>
    <n v="1"/>
    <n v="2"/>
    <n v="65"/>
    <n v="59"/>
  </r>
  <r>
    <x v="0"/>
    <n v="1"/>
    <n v="2"/>
    <n v="68"/>
    <n v="65"/>
  </r>
  <r>
    <x v="2"/>
    <n v="2"/>
    <n v="2"/>
    <n v="73"/>
    <n v="61"/>
  </r>
  <r>
    <x v="1"/>
    <n v="1"/>
    <n v="3"/>
    <n v="36"/>
    <n v="44"/>
  </r>
  <r>
    <x v="2"/>
    <n v="1"/>
    <n v="1"/>
    <n v="43"/>
    <n v="54"/>
  </r>
  <r>
    <x v="2"/>
    <n v="1"/>
    <n v="2"/>
    <n v="73"/>
    <n v="67"/>
  </r>
  <r>
    <x v="0"/>
    <n v="1"/>
    <n v="2"/>
    <n v="52"/>
    <n v="57"/>
  </r>
  <r>
    <x v="0"/>
    <n v="1"/>
    <n v="3"/>
    <n v="41"/>
    <n v="47"/>
  </r>
  <r>
    <x v="0"/>
    <n v="2"/>
    <n v="1"/>
    <n v="60"/>
    <n v="54"/>
  </r>
  <r>
    <x v="1"/>
    <n v="1"/>
    <n v="1"/>
    <n v="50"/>
    <n v="52"/>
  </r>
  <r>
    <x v="1"/>
    <n v="1"/>
    <n v="2"/>
    <n v="50"/>
    <n v="52"/>
  </r>
  <r>
    <x v="1"/>
    <n v="1"/>
    <n v="3"/>
    <n v="47"/>
    <n v="46"/>
  </r>
  <r>
    <x v="0"/>
    <n v="1"/>
    <n v="3"/>
    <n v="47"/>
    <n v="62"/>
  </r>
  <r>
    <x v="2"/>
    <n v="1"/>
    <n v="2"/>
    <n v="55"/>
    <n v="57"/>
  </r>
  <r>
    <x v="1"/>
    <n v="1"/>
    <n v="2"/>
    <n v="50"/>
    <n v="41"/>
  </r>
  <r>
    <x v="1"/>
    <n v="1"/>
    <n v="1"/>
    <n v="39"/>
    <n v="53"/>
  </r>
  <r>
    <x v="2"/>
    <n v="1"/>
    <n v="3"/>
    <n v="50"/>
    <n v="49"/>
  </r>
  <r>
    <x v="0"/>
    <n v="1"/>
    <n v="3"/>
    <n v="34"/>
    <n v="35"/>
  </r>
  <r>
    <x v="1"/>
    <n v="1"/>
    <n v="2"/>
    <n v="57"/>
    <n v="59"/>
  </r>
  <r>
    <x v="0"/>
    <n v="1"/>
    <n v="2"/>
    <n v="57"/>
    <n v="65"/>
  </r>
  <r>
    <x v="1"/>
    <n v="1"/>
    <n v="3"/>
    <n v="68"/>
    <n v="62"/>
  </r>
  <r>
    <x v="1"/>
    <n v="1"/>
    <n v="3"/>
    <n v="42"/>
    <n v="54"/>
  </r>
  <r>
    <x v="0"/>
    <n v="1"/>
    <n v="2"/>
    <n v="61"/>
    <n v="59"/>
  </r>
  <r>
    <x v="2"/>
    <n v="1"/>
    <n v="2"/>
    <n v="76"/>
    <n v="63"/>
  </r>
  <r>
    <x v="1"/>
    <n v="2"/>
    <n v="2"/>
    <n v="47"/>
    <n v="59"/>
  </r>
  <r>
    <x v="1"/>
    <n v="1"/>
    <n v="3"/>
    <n v="46"/>
    <n v="52"/>
  </r>
  <r>
    <x v="1"/>
    <n v="1"/>
    <n v="3"/>
    <n v="39"/>
    <n v="41"/>
  </r>
  <r>
    <x v="1"/>
    <n v="2"/>
    <n v="2"/>
    <n v="52"/>
    <n v="49"/>
  </r>
  <r>
    <x v="0"/>
    <n v="1"/>
    <n v="1"/>
    <n v="28"/>
    <n v="46"/>
  </r>
  <r>
    <x v="2"/>
    <n v="1"/>
    <n v="2"/>
    <n v="42"/>
    <n v="54"/>
  </r>
  <r>
    <x v="1"/>
    <n v="1"/>
    <n v="3"/>
    <n v="47"/>
    <n v="42"/>
  </r>
  <r>
    <x v="1"/>
    <n v="1"/>
    <n v="2"/>
    <n v="47"/>
    <n v="57"/>
  </r>
  <r>
    <x v="1"/>
    <n v="1"/>
    <n v="2"/>
    <n v="52"/>
    <n v="59"/>
  </r>
  <r>
    <x v="2"/>
    <n v="2"/>
    <n v="2"/>
    <n v="47"/>
    <n v="52"/>
  </r>
  <r>
    <x v="1"/>
    <n v="1"/>
    <n v="3"/>
    <n v="50"/>
    <n v="62"/>
  </r>
  <r>
    <x v="1"/>
    <n v="2"/>
    <n v="2"/>
    <n v="44"/>
    <n v="52"/>
  </r>
  <r>
    <x v="0"/>
    <n v="1"/>
    <n v="2"/>
    <n v="47"/>
    <n v="41"/>
  </r>
  <r>
    <x v="0"/>
    <n v="1"/>
    <n v="2"/>
    <n v="45"/>
    <n v="55"/>
  </r>
  <r>
    <x v="0"/>
    <n v="1"/>
    <n v="2"/>
    <n v="47"/>
    <n v="37"/>
  </r>
  <r>
    <x v="2"/>
    <n v="1"/>
    <n v="2"/>
    <n v="65"/>
    <n v="54"/>
  </r>
  <r>
    <x v="1"/>
    <n v="1"/>
    <n v="3"/>
    <n v="43"/>
    <n v="57"/>
  </r>
  <r>
    <x v="1"/>
    <n v="1"/>
    <n v="1"/>
    <n v="47"/>
    <n v="54"/>
  </r>
  <r>
    <x v="1"/>
    <n v="1"/>
    <n v="1"/>
    <n v="57"/>
    <n v="62"/>
  </r>
  <r>
    <x v="1"/>
    <n v="1"/>
    <n v="2"/>
    <n v="68"/>
    <n v="59"/>
  </r>
  <r>
    <x v="1"/>
    <n v="1"/>
    <n v="3"/>
    <n v="52"/>
    <n v="55"/>
  </r>
  <r>
    <x v="1"/>
    <n v="1"/>
    <n v="3"/>
    <n v="42"/>
    <n v="57"/>
  </r>
  <r>
    <x v="1"/>
    <n v="1"/>
    <n v="1"/>
    <n v="42"/>
    <n v="39"/>
  </r>
  <r>
    <x v="2"/>
    <n v="1"/>
    <n v="2"/>
    <n v="66"/>
    <n v="67"/>
  </r>
  <r>
    <x v="0"/>
    <n v="1"/>
    <n v="2"/>
    <n v="47"/>
    <n v="62"/>
  </r>
  <r>
    <x v="1"/>
    <n v="1"/>
    <n v="2"/>
    <n v="57"/>
    <n v="50"/>
  </r>
  <r>
    <x v="2"/>
    <n v="2"/>
    <n v="2"/>
    <n v="47"/>
    <n v="61"/>
  </r>
  <r>
    <x v="0"/>
    <n v="1"/>
    <n v="2"/>
    <n v="57"/>
    <n v="62"/>
  </r>
  <r>
    <x v="1"/>
    <n v="1"/>
    <n v="2"/>
    <n v="52"/>
    <n v="59"/>
  </r>
  <r>
    <x v="0"/>
    <n v="1"/>
    <n v="3"/>
    <n v="44"/>
    <n v="44"/>
  </r>
  <r>
    <x v="1"/>
    <n v="1"/>
    <n v="2"/>
    <n v="50"/>
    <n v="59"/>
  </r>
  <r>
    <x v="0"/>
    <n v="1"/>
    <n v="1"/>
    <n v="39"/>
    <n v="54"/>
  </r>
  <r>
    <x v="1"/>
    <n v="2"/>
    <n v="2"/>
    <n v="57"/>
    <n v="62"/>
  </r>
  <r>
    <x v="0"/>
    <n v="1"/>
    <n v="3"/>
    <n v="57"/>
    <n v="60"/>
  </r>
  <r>
    <x v="0"/>
    <n v="1"/>
    <n v="1"/>
    <n v="42"/>
    <n v="57"/>
  </r>
  <r>
    <x v="1"/>
    <n v="1"/>
    <n v="3"/>
    <n v="47"/>
    <n v="46"/>
  </r>
  <r>
    <x v="2"/>
    <n v="1"/>
    <n v="1"/>
    <n v="42"/>
    <n v="36"/>
  </r>
  <r>
    <x v="2"/>
    <n v="1"/>
    <n v="2"/>
    <n v="60"/>
    <n v="59"/>
  </r>
  <r>
    <x v="0"/>
    <n v="1"/>
    <n v="1"/>
    <n v="44"/>
    <n v="49"/>
  </r>
  <r>
    <x v="0"/>
    <n v="1"/>
    <n v="2"/>
    <n v="63"/>
    <n v="60"/>
  </r>
  <r>
    <x v="1"/>
    <n v="1"/>
    <n v="2"/>
    <n v="65"/>
    <n v="67"/>
  </r>
  <r>
    <x v="1"/>
    <n v="1"/>
    <n v="2"/>
    <n v="39"/>
    <n v="54"/>
  </r>
  <r>
    <x v="2"/>
    <n v="1"/>
    <n v="3"/>
    <n v="50"/>
    <n v="52"/>
  </r>
  <r>
    <x v="0"/>
    <n v="1"/>
    <n v="1"/>
    <n v="52"/>
    <n v="65"/>
  </r>
  <r>
    <x v="1"/>
    <n v="1"/>
    <n v="2"/>
    <n v="60"/>
    <n v="62"/>
  </r>
  <r>
    <x v="1"/>
    <n v="2"/>
    <n v="2"/>
    <n v="44"/>
    <n v="49"/>
  </r>
  <r>
    <x v="2"/>
    <n v="1"/>
    <n v="1"/>
    <n v="52"/>
    <n v="67"/>
  </r>
  <r>
    <x v="1"/>
    <n v="1"/>
    <n v="2"/>
    <n v="55"/>
    <n v="65"/>
  </r>
  <r>
    <x v="2"/>
    <n v="1"/>
    <n v="3"/>
    <n v="50"/>
    <n v="67"/>
  </r>
  <r>
    <x v="0"/>
    <n v="1"/>
    <n v="2"/>
    <n v="65"/>
    <n v="65"/>
  </r>
  <r>
    <x v="1"/>
    <n v="1"/>
    <n v="1"/>
    <n v="52"/>
    <n v="54"/>
  </r>
  <r>
    <x v="1"/>
    <n v="1"/>
    <n v="1"/>
    <n v="47"/>
    <n v="44"/>
  </r>
  <r>
    <x v="2"/>
    <n v="2"/>
    <n v="2"/>
    <n v="63"/>
    <n v="62"/>
  </r>
  <r>
    <x v="0"/>
    <n v="1"/>
    <n v="2"/>
    <n v="50"/>
    <n v="46"/>
  </r>
  <r>
    <x v="0"/>
    <n v="1"/>
    <n v="3"/>
    <n v="42"/>
    <n v="54"/>
  </r>
  <r>
    <x v="2"/>
    <n v="2"/>
    <n v="1"/>
    <n v="36"/>
    <n v="57"/>
  </r>
  <r>
    <x v="1"/>
    <n v="2"/>
    <n v="3"/>
    <n v="50"/>
    <n v="52"/>
  </r>
  <r>
    <x v="2"/>
    <n v="1"/>
    <n v="2"/>
    <n v="41"/>
    <n v="59"/>
  </r>
  <r>
    <x v="1"/>
    <n v="2"/>
    <n v="2"/>
    <n v="47"/>
    <n v="65"/>
  </r>
  <r>
    <x v="1"/>
    <n v="2"/>
    <n v="1"/>
    <n v="55"/>
    <n v="59"/>
  </r>
  <r>
    <x v="1"/>
    <n v="1"/>
    <n v="3"/>
    <n v="42"/>
    <n v="46"/>
  </r>
  <r>
    <x v="1"/>
    <n v="2"/>
    <n v="1"/>
    <n v="57"/>
    <n v="41"/>
  </r>
  <r>
    <x v="1"/>
    <n v="1"/>
    <n v="1"/>
    <n v="55"/>
    <n v="62"/>
  </r>
  <r>
    <x v="2"/>
    <n v="1"/>
    <n v="2"/>
    <n v="63"/>
    <n v="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671095-ADAD-4E8D-AE53-1187F6285848}"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egions">
  <location ref="B3:F7" firstHeaderRow="0" firstDataRow="1" firstDataCol="1"/>
  <pivotFields count="7">
    <pivotField axis="axisRow" showAll="0">
      <items count="4">
        <item n="North" x="0"/>
        <item n="West" x="1"/>
        <item n="South" x="2"/>
        <item t="default"/>
      </items>
    </pivotField>
    <pivotField showAll="0"/>
    <pivotField showAll="0"/>
    <pivotField dataField="1" showAll="0"/>
    <pivotField dataField="1" showAll="0"/>
    <pivotField dataField="1" dragToRow="0" dragToCol="0" dragToPage="0" showAll="0" defaultSubtotal="0"/>
    <pivotField dataField="1" dragToRow="0" dragToCol="0" dragToPage="0" showAll="0" defaultSubtotal="0"/>
  </pivotFields>
  <rowFields count="1">
    <field x="0"/>
  </rowFields>
  <rowItems count="4">
    <i>
      <x/>
    </i>
    <i>
      <x v="1"/>
    </i>
    <i>
      <x v="2"/>
    </i>
    <i t="grand">
      <x/>
    </i>
  </rowItems>
  <colFields count="1">
    <field x="-2"/>
  </colFields>
  <colItems count="4">
    <i>
      <x/>
    </i>
    <i i="1">
      <x v="1"/>
    </i>
    <i i="2">
      <x v="2"/>
    </i>
    <i i="3">
      <x v="3"/>
    </i>
  </colItems>
  <dataFields count="4">
    <dataField name="Sum of Pre Campaign usage" fld="3" baseField="0" baseItem="0"/>
    <dataField name="Sum of Post 1month campaign usage" fld="4" baseField="0" baseItem="0"/>
    <dataField name=" Difference" fld="5" baseField="0" baseItem="0"/>
    <dataField name=" Percentage Change %" fld="6" baseField="0" baseItem="0" numFmtId="2"/>
  </dataFields>
  <formats count="41">
    <format dxfId="40">
      <pivotArea type="all" dataOnly="0" outline="0" fieldPosition="0"/>
    </format>
    <format dxfId="39">
      <pivotArea outline="0" collapsedLevelsAreSubtotals="1" fieldPosition="0"/>
    </format>
    <format dxfId="38">
      <pivotArea field="0" type="button" dataOnly="0" labelOnly="1" outline="0" axis="axisRow" fieldPosition="0"/>
    </format>
    <format dxfId="37">
      <pivotArea dataOnly="0" labelOnly="1" fieldPosition="0">
        <references count="1">
          <reference field="0" count="0"/>
        </references>
      </pivotArea>
    </format>
    <format dxfId="36">
      <pivotArea dataOnly="0" labelOnly="1" grandRow="1" outline="0" fieldPosition="0"/>
    </format>
    <format dxfId="35">
      <pivotArea dataOnly="0" labelOnly="1" outline="0" fieldPosition="0">
        <references count="1">
          <reference field="4294967294" count="4">
            <x v="0"/>
            <x v="1"/>
            <x v="2"/>
            <x v="3"/>
          </reference>
        </references>
      </pivotArea>
    </format>
    <format dxfId="34">
      <pivotArea type="all" dataOnly="0" outline="0" fieldPosition="0"/>
    </format>
    <format dxfId="33">
      <pivotArea outline="0" collapsedLevelsAreSubtotals="1" fieldPosition="0"/>
    </format>
    <format dxfId="32">
      <pivotArea field="0" type="button" dataOnly="0" labelOnly="1" outline="0" axis="axisRow" fieldPosition="0"/>
    </format>
    <format dxfId="31">
      <pivotArea dataOnly="0" labelOnly="1" fieldPosition="0">
        <references count="1">
          <reference field="0" count="0"/>
        </references>
      </pivotArea>
    </format>
    <format dxfId="30">
      <pivotArea dataOnly="0" labelOnly="1" grandRow="1" outline="0" fieldPosition="0"/>
    </format>
    <format dxfId="29">
      <pivotArea dataOnly="0" labelOnly="1" outline="0" fieldPosition="0">
        <references count="1">
          <reference field="4294967294" count="4">
            <x v="0"/>
            <x v="1"/>
            <x v="2"/>
            <x v="3"/>
          </reference>
        </references>
      </pivotArea>
    </format>
    <format dxfId="28">
      <pivotArea type="all" dataOnly="0" outline="0" fieldPosition="0"/>
    </format>
    <format dxfId="27">
      <pivotArea outline="0" collapsedLevelsAreSubtotals="1" fieldPosition="0"/>
    </format>
    <format dxfId="26">
      <pivotArea field="0" type="button" dataOnly="0" labelOnly="1" outline="0" axis="axisRow" fieldPosition="0"/>
    </format>
    <format dxfId="25">
      <pivotArea dataOnly="0" labelOnly="1" fieldPosition="0">
        <references count="1">
          <reference field="0" count="0"/>
        </references>
      </pivotArea>
    </format>
    <format dxfId="24">
      <pivotArea dataOnly="0" labelOnly="1" grandRow="1" outline="0" fieldPosition="0"/>
    </format>
    <format dxfId="23">
      <pivotArea dataOnly="0" labelOnly="1" outline="0" fieldPosition="0">
        <references count="1">
          <reference field="4294967294" count="4">
            <x v="0"/>
            <x v="1"/>
            <x v="2"/>
            <x v="3"/>
          </reference>
        </references>
      </pivotArea>
    </format>
    <format dxfId="22">
      <pivotArea field="0" type="button" dataOnly="0" labelOnly="1" outline="0" axis="axisRow" fieldPosition="0"/>
    </format>
    <format dxfId="21">
      <pivotArea dataOnly="0" labelOnly="1" outline="0" fieldPosition="0">
        <references count="1">
          <reference field="4294967294" count="4">
            <x v="0"/>
            <x v="1"/>
            <x v="2"/>
            <x v="3"/>
          </reference>
        </references>
      </pivotArea>
    </format>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grandRow="1" outline="0" fieldPosition="0"/>
    </format>
    <format dxfId="15">
      <pivotArea dataOnly="0" labelOnly="1" outline="0" fieldPosition="0">
        <references count="1">
          <reference field="4294967294" count="4">
            <x v="0"/>
            <x v="1"/>
            <x v="2"/>
            <x v="3"/>
          </reference>
        </references>
      </pivotArea>
    </format>
    <format dxfId="14">
      <pivotArea type="all" dataOnly="0" outline="0" fieldPosition="0"/>
    </format>
    <format dxfId="13">
      <pivotArea outline="0" collapsedLevelsAreSubtotals="1" fieldPosition="0"/>
    </format>
    <format dxfId="12">
      <pivotArea field="0" type="button" dataOnly="0" labelOnly="1" outline="0" axis="axisRow" fieldPosition="0"/>
    </format>
    <format dxfId="11">
      <pivotArea dataOnly="0" labelOnly="1" fieldPosition="0">
        <references count="1">
          <reference field="0" count="0"/>
        </references>
      </pivotArea>
    </format>
    <format dxfId="10">
      <pivotArea dataOnly="0" labelOnly="1" grandRow="1" outline="0" fieldPosition="0"/>
    </format>
    <format dxfId="9">
      <pivotArea dataOnly="0" labelOnly="1" outline="0" fieldPosition="0">
        <references count="1">
          <reference field="4294967294" count="4">
            <x v="0"/>
            <x v="1"/>
            <x v="2"/>
            <x v="3"/>
          </reference>
        </references>
      </pivotArea>
    </format>
    <format dxfId="8">
      <pivotArea type="all" dataOnly="0" outline="0" fieldPosition="0"/>
    </format>
    <format dxfId="7">
      <pivotArea outline="0" collapsedLevelsAreSubtotals="1" fieldPosition="0"/>
    </format>
    <format dxfId="6">
      <pivotArea field="0" type="button" dataOnly="0" labelOnly="1" outline="0" axis="axisRow" fieldPosition="0"/>
    </format>
    <format dxfId="5">
      <pivotArea dataOnly="0" labelOnly="1" fieldPosition="0">
        <references count="1">
          <reference field="0" count="0"/>
        </references>
      </pivotArea>
    </format>
    <format dxfId="4">
      <pivotArea dataOnly="0" labelOnly="1" grandRow="1" outline="0" fieldPosition="0"/>
    </format>
    <format dxfId="3">
      <pivotArea dataOnly="0" labelOnly="1" outline="0" fieldPosition="0">
        <references count="1">
          <reference field="4294967294" count="4">
            <x v="0"/>
            <x v="1"/>
            <x v="2"/>
            <x v="3"/>
          </reference>
        </references>
      </pivotArea>
    </format>
    <format dxfId="2">
      <pivotArea dataOnly="0" fieldPosition="0">
        <references count="1">
          <reference field="0" count="0"/>
        </references>
      </pivotArea>
    </format>
    <format dxfId="1">
      <pivotArea dataOnly="0" fieldPosition="0">
        <references count="1">
          <reference field="0" count="0"/>
        </references>
      </pivotArea>
    </format>
    <format dxfId="0">
      <pivotArea dataOnly="0" grandRow="1"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02D72C-9FD9-4425-B7FA-252F0CA5D01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Acquisition Channel">
  <location ref="B8:E13" firstHeaderRow="0" firstDataRow="1" firstDataCol="1"/>
  <pivotFields count="8">
    <pivotField axis="axisRow" showAll="0">
      <items count="5">
        <item n="DIRECT" x="2"/>
        <item n="Mail" x="3"/>
        <item n="Phone" x="1"/>
        <item n="Sales" x="0"/>
        <item t="default"/>
      </items>
    </pivotField>
    <pivotField showAll="0"/>
    <pivotField showAll="0"/>
    <pivotField showAll="0"/>
    <pivotField dataField="1" showAll="0"/>
    <pivotField dataField="1" showAll="0"/>
    <pivotField showAll="0"/>
    <pivotField dataField="1" showAll="0"/>
  </pivotFields>
  <rowFields count="1">
    <field x="0"/>
  </rowFields>
  <rowItems count="5">
    <i>
      <x/>
    </i>
    <i>
      <x v="1"/>
    </i>
    <i>
      <x v="2"/>
    </i>
    <i>
      <x v="3"/>
    </i>
    <i t="grand">
      <x/>
    </i>
  </rowItems>
  <colFields count="1">
    <field x="-2"/>
  </colFields>
  <colItems count="3">
    <i>
      <x/>
    </i>
    <i i="1">
      <x v="1"/>
    </i>
    <i i="2">
      <x v="2"/>
    </i>
  </colItems>
  <dataFields count="3">
    <dataField name="Sum of Pre Campaign usage" fld="4" baseField="0" baseItem="0"/>
    <dataField name="Sum of Post 2month campaign usage" fld="7" baseField="0" baseItem="0"/>
    <dataField name="Sum of Post 1month campaign usag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info@cruxfinder.com" TargetMode="External"/><Relationship Id="rId1" Type="http://schemas.openxmlformats.org/officeDocument/2006/relationships/hyperlink" Target="http://www.analytixlabs.co.i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pivotTable" Target="../pivotTables/pivotTable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B10"/>
  <sheetViews>
    <sheetView showGridLines="0" workbookViewId="0">
      <selection activeCell="B5" sqref="B5"/>
    </sheetView>
  </sheetViews>
  <sheetFormatPr defaultColWidth="0" defaultRowHeight="15" customHeight="1" zeroHeight="1" x14ac:dyDescent="0.25"/>
  <cols>
    <col min="1" max="1" width="9.140625" customWidth="1"/>
    <col min="2" max="2" width="106.5703125" customWidth="1"/>
    <col min="3" max="3" width="9.140625" customWidth="1"/>
  </cols>
  <sheetData>
    <row r="1" spans="2:2" x14ac:dyDescent="0.25"/>
    <row r="2" spans="2:2" ht="18" x14ac:dyDescent="0.25">
      <c r="B2" s="9" t="s">
        <v>36</v>
      </c>
    </row>
    <row r="3" spans="2:2" ht="18" x14ac:dyDescent="0.25">
      <c r="B3" s="9"/>
    </row>
    <row r="4" spans="2:2" ht="18" x14ac:dyDescent="0.25">
      <c r="B4" s="9" t="s">
        <v>37</v>
      </c>
    </row>
    <row r="5" spans="2:2" x14ac:dyDescent="0.25">
      <c r="B5" s="10" t="s">
        <v>38</v>
      </c>
    </row>
    <row r="6" spans="2:2" x14ac:dyDescent="0.25">
      <c r="B6" s="10" t="s">
        <v>39</v>
      </c>
    </row>
    <row r="7" spans="2:2" ht="18" x14ac:dyDescent="0.25">
      <c r="B7" s="11"/>
    </row>
    <row r="8" spans="2:2" ht="60.75" x14ac:dyDescent="0.25">
      <c r="B8" s="12" t="s">
        <v>40</v>
      </c>
    </row>
    <row r="9" spans="2:2" x14ac:dyDescent="0.25"/>
    <row r="10" spans="2:2" hidden="1" x14ac:dyDescent="0.25"/>
  </sheetData>
  <sheetProtection password="CCB6" sheet="1" objects="1" scenarios="1" selectLockedCells="1" selectUnlockedCells="1"/>
  <hyperlinks>
    <hyperlink ref="B5" r:id="rId1" display="http://www.analytixlabs.co.in/" xr:uid="{00000000-0004-0000-0000-000000000000}"/>
    <hyperlink ref="B6" r:id="rId2" display="mailto:info@cruxfinder.com"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201"/>
  <sheetViews>
    <sheetView showGridLines="0" tabSelected="1" topLeftCell="A181" workbookViewId="0">
      <selection activeCell="J1" sqref="J1"/>
    </sheetView>
  </sheetViews>
  <sheetFormatPr defaultRowHeight="15" x14ac:dyDescent="0.25"/>
  <cols>
    <col min="1" max="1" width="11.85546875" bestFit="1" customWidth="1"/>
    <col min="2" max="2" width="7.7109375" bestFit="1" customWidth="1"/>
    <col min="3" max="3" width="13.42578125" bestFit="1" customWidth="1"/>
    <col min="4" max="4" width="7.140625" bestFit="1" customWidth="1"/>
    <col min="5" max="5" width="11.42578125" bestFit="1" customWidth="1"/>
    <col min="6" max="6" width="14" bestFit="1" customWidth="1"/>
    <col min="7" max="7" width="13.28515625" bestFit="1" customWidth="1"/>
    <col min="8" max="8" width="15.140625" bestFit="1" customWidth="1"/>
    <col min="9" max="9" width="12.5703125" bestFit="1" customWidth="1"/>
    <col min="10" max="10" width="15.140625" bestFit="1" customWidth="1"/>
    <col min="11" max="15" width="12.7109375" customWidth="1"/>
  </cols>
  <sheetData>
    <row r="1" spans="1:15" s="13" customFormat="1" ht="30" x14ac:dyDescent="0.25">
      <c r="A1" s="15" t="s">
        <v>0</v>
      </c>
      <c r="B1" s="16" t="s">
        <v>42</v>
      </c>
      <c r="C1" s="16" t="s">
        <v>43</v>
      </c>
      <c r="D1" s="16" t="s">
        <v>44</v>
      </c>
      <c r="E1" s="16" t="s">
        <v>45</v>
      </c>
      <c r="F1" s="16" t="s">
        <v>46</v>
      </c>
      <c r="G1" s="16" t="s">
        <v>68</v>
      </c>
      <c r="H1" s="16" t="s">
        <v>69</v>
      </c>
      <c r="I1" s="16" t="s">
        <v>70</v>
      </c>
      <c r="J1" s="16" t="s">
        <v>71</v>
      </c>
      <c r="K1" s="17" t="s">
        <v>1</v>
      </c>
      <c r="L1" s="18" t="s">
        <v>41</v>
      </c>
      <c r="M1" s="17" t="s">
        <v>3</v>
      </c>
      <c r="N1" s="18" t="s">
        <v>47</v>
      </c>
      <c r="O1" s="18" t="s">
        <v>50</v>
      </c>
    </row>
    <row r="2" spans="1:15" x14ac:dyDescent="0.25">
      <c r="A2" s="14">
        <v>70</v>
      </c>
      <c r="B2" s="14">
        <v>0</v>
      </c>
      <c r="C2" s="14">
        <v>4</v>
      </c>
      <c r="D2" s="14">
        <v>1</v>
      </c>
      <c r="E2" s="14">
        <v>1</v>
      </c>
      <c r="F2" s="14">
        <v>1</v>
      </c>
      <c r="G2" s="14">
        <v>57</v>
      </c>
      <c r="H2" s="14">
        <v>52</v>
      </c>
      <c r="I2" s="14">
        <v>49.199999999999996</v>
      </c>
      <c r="J2" s="14">
        <v>57.2</v>
      </c>
      <c r="K2" s="33" t="str">
        <f>IF(B2=0,"Male",IF(AND(B2=1),"Female"))</f>
        <v>Male</v>
      </c>
      <c r="L2" s="33" t="str">
        <f>IF(C2=1,"Direct",IF(AND(C2=2),"Mail",IF(AND(C2=3),"Phone",IF(AND(C2=4),"Sales"))))</f>
        <v>Sales</v>
      </c>
      <c r="M2" s="33" t="str">
        <f>IF(D2=1,"North",IF(AND(D2=2),"West",IF(AND(D2=3),"South")))</f>
        <v>North</v>
      </c>
      <c r="N2" s="33" t="str">
        <f>IF(E2=1,"Unmarried",IF(AND(E2=2),"Married"))</f>
        <v>Unmarried</v>
      </c>
      <c r="O2" s="33" t="str">
        <f>IF(F2=1,"Corporate",IF(AND(F2=2),"Home Office",IF(AND(F2=3),"Consumer")))</f>
        <v>Corporate</v>
      </c>
    </row>
    <row r="3" spans="1:15" x14ac:dyDescent="0.25">
      <c r="A3" s="14">
        <v>121</v>
      </c>
      <c r="B3" s="14">
        <v>1</v>
      </c>
      <c r="C3" s="14">
        <v>4</v>
      </c>
      <c r="D3" s="14">
        <v>2</v>
      </c>
      <c r="E3" s="14">
        <v>1</v>
      </c>
      <c r="F3" s="14">
        <v>3</v>
      </c>
      <c r="G3" s="14">
        <v>68</v>
      </c>
      <c r="H3" s="14">
        <v>59</v>
      </c>
      <c r="I3" s="14">
        <v>63.599999999999994</v>
      </c>
      <c r="J3" s="14">
        <v>64.900000000000006</v>
      </c>
      <c r="K3" s="33" t="str">
        <f t="shared" ref="K3:K66" si="0">IF(B3=0,"Male",IF(AND(B3=1),"Female"))</f>
        <v>Female</v>
      </c>
      <c r="L3" s="33" t="str">
        <f t="shared" ref="L3:L66" si="1">IF(C3=1,"Direct",IF(AND(C3=2),"Mail",IF(AND(C3=3),"Phone",IF(AND(C3=4),"Sales"))))</f>
        <v>Sales</v>
      </c>
      <c r="M3" s="33" t="str">
        <f t="shared" ref="M3:M66" si="2">IF(D3=1,"North",IF(AND(D3=2),"West",IF(AND(D3=3),"South")))</f>
        <v>West</v>
      </c>
      <c r="N3" s="33" t="str">
        <f t="shared" ref="N3:N66" si="3">IF(E3=1,"Unmarried",IF(AND(E3=2),"Married"))</f>
        <v>Unmarried</v>
      </c>
      <c r="O3" s="33" t="str">
        <f t="shared" ref="O3:O66" si="4">IF(F3=1,"Corporate",IF(AND(F3=2),"Home Office",IF(AND(F3=3),"Consumer")))</f>
        <v>Consumer</v>
      </c>
    </row>
    <row r="4" spans="1:15" x14ac:dyDescent="0.25">
      <c r="A4" s="14">
        <v>86</v>
      </c>
      <c r="B4" s="14">
        <v>0</v>
      </c>
      <c r="C4" s="14">
        <v>4</v>
      </c>
      <c r="D4" s="14">
        <v>3</v>
      </c>
      <c r="E4" s="14">
        <v>1</v>
      </c>
      <c r="F4" s="14">
        <v>1</v>
      </c>
      <c r="G4" s="14">
        <v>44</v>
      </c>
      <c r="H4" s="14">
        <v>33</v>
      </c>
      <c r="I4" s="14">
        <v>64.8</v>
      </c>
      <c r="J4" s="14">
        <v>36.300000000000004</v>
      </c>
      <c r="K4" s="33" t="str">
        <f t="shared" si="0"/>
        <v>Male</v>
      </c>
      <c r="L4" s="33" t="str">
        <f t="shared" si="1"/>
        <v>Sales</v>
      </c>
      <c r="M4" s="33" t="str">
        <f t="shared" si="2"/>
        <v>South</v>
      </c>
      <c r="N4" s="33" t="str">
        <f t="shared" si="3"/>
        <v>Unmarried</v>
      </c>
      <c r="O4" s="33" t="str">
        <f t="shared" si="4"/>
        <v>Corporate</v>
      </c>
    </row>
    <row r="5" spans="1:15" x14ac:dyDescent="0.25">
      <c r="A5" s="14">
        <v>141</v>
      </c>
      <c r="B5" s="14">
        <v>0</v>
      </c>
      <c r="C5" s="14">
        <v>4</v>
      </c>
      <c r="D5" s="14">
        <v>3</v>
      </c>
      <c r="E5" s="14">
        <v>1</v>
      </c>
      <c r="F5" s="14">
        <v>3</v>
      </c>
      <c r="G5" s="14">
        <v>63</v>
      </c>
      <c r="H5" s="14">
        <v>44</v>
      </c>
      <c r="I5" s="14">
        <v>56.4</v>
      </c>
      <c r="J5" s="14">
        <v>48.400000000000006</v>
      </c>
      <c r="K5" s="33" t="str">
        <f t="shared" si="0"/>
        <v>Male</v>
      </c>
      <c r="L5" s="33" t="str">
        <f t="shared" si="1"/>
        <v>Sales</v>
      </c>
      <c r="M5" s="33" t="str">
        <f t="shared" si="2"/>
        <v>South</v>
      </c>
      <c r="N5" s="33" t="str">
        <f t="shared" si="3"/>
        <v>Unmarried</v>
      </c>
      <c r="O5" s="33" t="str">
        <f t="shared" si="4"/>
        <v>Consumer</v>
      </c>
    </row>
    <row r="6" spans="1:15" x14ac:dyDescent="0.25">
      <c r="A6" s="14">
        <v>172</v>
      </c>
      <c r="B6" s="14">
        <v>0</v>
      </c>
      <c r="C6" s="14">
        <v>4</v>
      </c>
      <c r="D6" s="14">
        <v>2</v>
      </c>
      <c r="E6" s="14">
        <v>1</v>
      </c>
      <c r="F6" s="14">
        <v>2</v>
      </c>
      <c r="G6" s="14">
        <v>47</v>
      </c>
      <c r="H6" s="14">
        <v>52</v>
      </c>
      <c r="I6" s="14">
        <v>68.399999999999991</v>
      </c>
      <c r="J6" s="14">
        <v>57.2</v>
      </c>
      <c r="K6" s="33" t="str">
        <f t="shared" si="0"/>
        <v>Male</v>
      </c>
      <c r="L6" s="33" t="str">
        <f t="shared" si="1"/>
        <v>Sales</v>
      </c>
      <c r="M6" s="33" t="str">
        <f t="shared" si="2"/>
        <v>West</v>
      </c>
      <c r="N6" s="33" t="str">
        <f t="shared" si="3"/>
        <v>Unmarried</v>
      </c>
      <c r="O6" s="33" t="str">
        <f t="shared" si="4"/>
        <v>Home Office</v>
      </c>
    </row>
    <row r="7" spans="1:15" x14ac:dyDescent="0.25">
      <c r="A7" s="14">
        <v>113</v>
      </c>
      <c r="B7" s="14">
        <v>0</v>
      </c>
      <c r="C7" s="14">
        <v>4</v>
      </c>
      <c r="D7" s="14">
        <v>2</v>
      </c>
      <c r="E7" s="14">
        <v>1</v>
      </c>
      <c r="F7" s="14">
        <v>2</v>
      </c>
      <c r="G7" s="14">
        <v>44</v>
      </c>
      <c r="H7" s="14">
        <v>52</v>
      </c>
      <c r="I7" s="14">
        <v>61.199999999999996</v>
      </c>
      <c r="J7" s="14">
        <v>57.2</v>
      </c>
      <c r="K7" s="33" t="str">
        <f t="shared" si="0"/>
        <v>Male</v>
      </c>
      <c r="L7" s="33" t="str">
        <f t="shared" si="1"/>
        <v>Sales</v>
      </c>
      <c r="M7" s="33" t="str">
        <f t="shared" si="2"/>
        <v>West</v>
      </c>
      <c r="N7" s="33" t="str">
        <f t="shared" si="3"/>
        <v>Unmarried</v>
      </c>
      <c r="O7" s="33" t="str">
        <f t="shared" si="4"/>
        <v>Home Office</v>
      </c>
    </row>
    <row r="8" spans="1:15" x14ac:dyDescent="0.25">
      <c r="A8" s="14">
        <v>50</v>
      </c>
      <c r="B8" s="14">
        <v>0</v>
      </c>
      <c r="C8" s="14">
        <v>3</v>
      </c>
      <c r="D8" s="14">
        <v>2</v>
      </c>
      <c r="E8" s="14">
        <v>1</v>
      </c>
      <c r="F8" s="14">
        <v>1</v>
      </c>
      <c r="G8" s="14">
        <v>50</v>
      </c>
      <c r="H8" s="14">
        <v>59</v>
      </c>
      <c r="I8" s="14">
        <v>50.4</v>
      </c>
      <c r="J8" s="14">
        <v>64.900000000000006</v>
      </c>
      <c r="K8" s="33" t="str">
        <f t="shared" si="0"/>
        <v>Male</v>
      </c>
      <c r="L8" s="33" t="str">
        <f t="shared" si="1"/>
        <v>Phone</v>
      </c>
      <c r="M8" s="33" t="str">
        <f t="shared" si="2"/>
        <v>West</v>
      </c>
      <c r="N8" s="33" t="str">
        <f t="shared" si="3"/>
        <v>Unmarried</v>
      </c>
      <c r="O8" s="33" t="str">
        <f t="shared" si="4"/>
        <v>Corporate</v>
      </c>
    </row>
    <row r="9" spans="1:15" x14ac:dyDescent="0.25">
      <c r="A9" s="14">
        <v>11</v>
      </c>
      <c r="B9" s="14">
        <v>0</v>
      </c>
      <c r="C9" s="14">
        <v>1</v>
      </c>
      <c r="D9" s="14">
        <v>2</v>
      </c>
      <c r="E9" s="14">
        <v>1</v>
      </c>
      <c r="F9" s="14">
        <v>2</v>
      </c>
      <c r="G9" s="14">
        <v>34</v>
      </c>
      <c r="H9" s="14">
        <v>46</v>
      </c>
      <c r="I9" s="14">
        <v>54</v>
      </c>
      <c r="J9" s="14">
        <v>50.6</v>
      </c>
      <c r="K9" s="33" t="str">
        <f t="shared" si="0"/>
        <v>Male</v>
      </c>
      <c r="L9" s="33" t="str">
        <f t="shared" si="1"/>
        <v>Direct</v>
      </c>
      <c r="M9" s="33" t="str">
        <f t="shared" si="2"/>
        <v>West</v>
      </c>
      <c r="N9" s="33" t="str">
        <f t="shared" si="3"/>
        <v>Unmarried</v>
      </c>
      <c r="O9" s="33" t="str">
        <f t="shared" si="4"/>
        <v>Home Office</v>
      </c>
    </row>
    <row r="10" spans="1:15" x14ac:dyDescent="0.25">
      <c r="A10" s="14">
        <v>84</v>
      </c>
      <c r="B10" s="14">
        <v>0</v>
      </c>
      <c r="C10" s="14">
        <v>4</v>
      </c>
      <c r="D10" s="14">
        <v>2</v>
      </c>
      <c r="E10" s="14">
        <v>1</v>
      </c>
      <c r="F10" s="14">
        <v>1</v>
      </c>
      <c r="G10" s="14">
        <v>63</v>
      </c>
      <c r="H10" s="14">
        <v>57</v>
      </c>
      <c r="I10" s="14">
        <v>64.8</v>
      </c>
      <c r="J10" s="14">
        <v>62.7</v>
      </c>
      <c r="K10" s="33" t="str">
        <f t="shared" si="0"/>
        <v>Male</v>
      </c>
      <c r="L10" s="33" t="str">
        <f t="shared" si="1"/>
        <v>Sales</v>
      </c>
      <c r="M10" s="33" t="str">
        <f t="shared" si="2"/>
        <v>West</v>
      </c>
      <c r="N10" s="33" t="str">
        <f t="shared" si="3"/>
        <v>Unmarried</v>
      </c>
      <c r="O10" s="33" t="str">
        <f t="shared" si="4"/>
        <v>Corporate</v>
      </c>
    </row>
    <row r="11" spans="1:15" x14ac:dyDescent="0.25">
      <c r="A11" s="14">
        <v>48</v>
      </c>
      <c r="B11" s="14">
        <v>0</v>
      </c>
      <c r="C11" s="14">
        <v>3</v>
      </c>
      <c r="D11" s="14">
        <v>2</v>
      </c>
      <c r="E11" s="14">
        <v>1</v>
      </c>
      <c r="F11" s="14">
        <v>2</v>
      </c>
      <c r="G11" s="14">
        <v>57</v>
      </c>
      <c r="H11" s="14">
        <v>55</v>
      </c>
      <c r="I11" s="14">
        <v>62.4</v>
      </c>
      <c r="J11" s="14">
        <v>60.500000000000007</v>
      </c>
      <c r="K11" s="33" t="str">
        <f t="shared" si="0"/>
        <v>Male</v>
      </c>
      <c r="L11" s="33" t="str">
        <f t="shared" si="1"/>
        <v>Phone</v>
      </c>
      <c r="M11" s="33" t="str">
        <f t="shared" si="2"/>
        <v>West</v>
      </c>
      <c r="N11" s="33" t="str">
        <f t="shared" si="3"/>
        <v>Unmarried</v>
      </c>
      <c r="O11" s="33" t="str">
        <f t="shared" si="4"/>
        <v>Home Office</v>
      </c>
    </row>
    <row r="12" spans="1:15" x14ac:dyDescent="0.25">
      <c r="A12" s="14">
        <v>75</v>
      </c>
      <c r="B12" s="14">
        <v>0</v>
      </c>
      <c r="C12" s="14">
        <v>4</v>
      </c>
      <c r="D12" s="14">
        <v>2</v>
      </c>
      <c r="E12" s="14">
        <v>1</v>
      </c>
      <c r="F12" s="14">
        <v>3</v>
      </c>
      <c r="G12" s="14">
        <v>60</v>
      </c>
      <c r="H12" s="14">
        <v>46</v>
      </c>
      <c r="I12" s="14">
        <v>61.199999999999996</v>
      </c>
      <c r="J12" s="14">
        <v>50.6</v>
      </c>
      <c r="K12" s="33" t="str">
        <f t="shared" si="0"/>
        <v>Male</v>
      </c>
      <c r="L12" s="33" t="str">
        <f t="shared" si="1"/>
        <v>Sales</v>
      </c>
      <c r="M12" s="33" t="str">
        <f t="shared" si="2"/>
        <v>West</v>
      </c>
      <c r="N12" s="33" t="str">
        <f t="shared" si="3"/>
        <v>Unmarried</v>
      </c>
      <c r="O12" s="33" t="str">
        <f t="shared" si="4"/>
        <v>Consumer</v>
      </c>
    </row>
    <row r="13" spans="1:15" x14ac:dyDescent="0.25">
      <c r="A13" s="14">
        <v>60</v>
      </c>
      <c r="B13" s="14">
        <v>0</v>
      </c>
      <c r="C13" s="14">
        <v>4</v>
      </c>
      <c r="D13" s="14">
        <v>2</v>
      </c>
      <c r="E13" s="14">
        <v>1</v>
      </c>
      <c r="F13" s="14">
        <v>2</v>
      </c>
      <c r="G13" s="14">
        <v>57</v>
      </c>
      <c r="H13" s="14">
        <v>65</v>
      </c>
      <c r="I13" s="14">
        <v>61.199999999999996</v>
      </c>
      <c r="J13" s="14">
        <v>71.5</v>
      </c>
      <c r="K13" s="33" t="str">
        <f t="shared" si="0"/>
        <v>Male</v>
      </c>
      <c r="L13" s="33" t="str">
        <f t="shared" si="1"/>
        <v>Sales</v>
      </c>
      <c r="M13" s="33" t="str">
        <f t="shared" si="2"/>
        <v>West</v>
      </c>
      <c r="N13" s="33" t="str">
        <f t="shared" si="3"/>
        <v>Unmarried</v>
      </c>
      <c r="O13" s="33" t="str">
        <f t="shared" si="4"/>
        <v>Home Office</v>
      </c>
    </row>
    <row r="14" spans="1:15" x14ac:dyDescent="0.25">
      <c r="A14" s="14">
        <v>95</v>
      </c>
      <c r="B14" s="14">
        <v>0</v>
      </c>
      <c r="C14" s="14">
        <v>4</v>
      </c>
      <c r="D14" s="14">
        <v>3</v>
      </c>
      <c r="E14" s="14">
        <v>1</v>
      </c>
      <c r="F14" s="14">
        <v>2</v>
      </c>
      <c r="G14" s="14">
        <v>73</v>
      </c>
      <c r="H14" s="14">
        <v>60</v>
      </c>
      <c r="I14" s="14">
        <v>85.2</v>
      </c>
      <c r="J14" s="14">
        <v>66</v>
      </c>
      <c r="K14" s="33" t="str">
        <f t="shared" si="0"/>
        <v>Male</v>
      </c>
      <c r="L14" s="33" t="str">
        <f t="shared" si="1"/>
        <v>Sales</v>
      </c>
      <c r="M14" s="33" t="str">
        <f t="shared" si="2"/>
        <v>South</v>
      </c>
      <c r="N14" s="33" t="str">
        <f t="shared" si="3"/>
        <v>Unmarried</v>
      </c>
      <c r="O14" s="33" t="str">
        <f t="shared" si="4"/>
        <v>Home Office</v>
      </c>
    </row>
    <row r="15" spans="1:15" x14ac:dyDescent="0.25">
      <c r="A15" s="14">
        <v>104</v>
      </c>
      <c r="B15" s="14">
        <v>0</v>
      </c>
      <c r="C15" s="14">
        <v>4</v>
      </c>
      <c r="D15" s="14">
        <v>3</v>
      </c>
      <c r="E15" s="14">
        <v>1</v>
      </c>
      <c r="F15" s="14">
        <v>2</v>
      </c>
      <c r="G15" s="14">
        <v>54</v>
      </c>
      <c r="H15" s="14">
        <v>63</v>
      </c>
      <c r="I15" s="14">
        <v>68.399999999999991</v>
      </c>
      <c r="J15" s="14">
        <v>69.300000000000011</v>
      </c>
      <c r="K15" s="33" t="str">
        <f t="shared" si="0"/>
        <v>Male</v>
      </c>
      <c r="L15" s="33" t="str">
        <f t="shared" si="1"/>
        <v>Sales</v>
      </c>
      <c r="M15" s="33" t="str">
        <f t="shared" si="2"/>
        <v>South</v>
      </c>
      <c r="N15" s="33" t="str">
        <f t="shared" si="3"/>
        <v>Unmarried</v>
      </c>
      <c r="O15" s="33" t="str">
        <f t="shared" si="4"/>
        <v>Home Office</v>
      </c>
    </row>
    <row r="16" spans="1:15" x14ac:dyDescent="0.25">
      <c r="A16" s="14">
        <v>38</v>
      </c>
      <c r="B16" s="14">
        <v>0</v>
      </c>
      <c r="C16" s="14">
        <v>3</v>
      </c>
      <c r="D16" s="14">
        <v>1</v>
      </c>
      <c r="E16" s="14">
        <v>1</v>
      </c>
      <c r="F16" s="14">
        <v>2</v>
      </c>
      <c r="G16" s="14">
        <v>45</v>
      </c>
      <c r="H16" s="14">
        <v>57</v>
      </c>
      <c r="I16" s="14">
        <v>60</v>
      </c>
      <c r="J16" s="14">
        <v>62.7</v>
      </c>
      <c r="K16" s="33" t="str">
        <f t="shared" si="0"/>
        <v>Male</v>
      </c>
      <c r="L16" s="33" t="str">
        <f t="shared" si="1"/>
        <v>Phone</v>
      </c>
      <c r="M16" s="33" t="str">
        <f t="shared" si="2"/>
        <v>North</v>
      </c>
      <c r="N16" s="33" t="str">
        <f t="shared" si="3"/>
        <v>Unmarried</v>
      </c>
      <c r="O16" s="33" t="str">
        <f t="shared" si="4"/>
        <v>Home Office</v>
      </c>
    </row>
    <row r="17" spans="1:15" x14ac:dyDescent="0.25">
      <c r="A17" s="14">
        <v>115</v>
      </c>
      <c r="B17" s="14">
        <v>0</v>
      </c>
      <c r="C17" s="14">
        <v>4</v>
      </c>
      <c r="D17" s="14">
        <v>1</v>
      </c>
      <c r="E17" s="14">
        <v>1</v>
      </c>
      <c r="F17" s="14">
        <v>1</v>
      </c>
      <c r="G17" s="14">
        <v>42</v>
      </c>
      <c r="H17" s="14">
        <v>49</v>
      </c>
      <c r="I17" s="14">
        <v>51.6</v>
      </c>
      <c r="J17" s="14">
        <v>53.900000000000006</v>
      </c>
      <c r="K17" s="33" t="str">
        <f t="shared" si="0"/>
        <v>Male</v>
      </c>
      <c r="L17" s="33" t="str">
        <f t="shared" si="1"/>
        <v>Sales</v>
      </c>
      <c r="M17" s="33" t="str">
        <f t="shared" si="2"/>
        <v>North</v>
      </c>
      <c r="N17" s="33" t="str">
        <f t="shared" si="3"/>
        <v>Unmarried</v>
      </c>
      <c r="O17" s="33" t="str">
        <f t="shared" si="4"/>
        <v>Corporate</v>
      </c>
    </row>
    <row r="18" spans="1:15" x14ac:dyDescent="0.25">
      <c r="A18" s="14">
        <v>76</v>
      </c>
      <c r="B18" s="14">
        <v>0</v>
      </c>
      <c r="C18" s="14">
        <v>4</v>
      </c>
      <c r="D18" s="14">
        <v>3</v>
      </c>
      <c r="E18" s="14">
        <v>1</v>
      </c>
      <c r="F18" s="14">
        <v>2</v>
      </c>
      <c r="G18" s="14">
        <v>47</v>
      </c>
      <c r="H18" s="14">
        <v>52</v>
      </c>
      <c r="I18" s="14">
        <v>61.199999999999996</v>
      </c>
      <c r="J18" s="14">
        <v>57.2</v>
      </c>
      <c r="K18" s="33" t="str">
        <f t="shared" si="0"/>
        <v>Male</v>
      </c>
      <c r="L18" s="33" t="str">
        <f t="shared" si="1"/>
        <v>Sales</v>
      </c>
      <c r="M18" s="33" t="str">
        <f t="shared" si="2"/>
        <v>South</v>
      </c>
      <c r="N18" s="33" t="str">
        <f t="shared" si="3"/>
        <v>Unmarried</v>
      </c>
      <c r="O18" s="33" t="str">
        <f t="shared" si="4"/>
        <v>Home Office</v>
      </c>
    </row>
    <row r="19" spans="1:15" x14ac:dyDescent="0.25">
      <c r="A19" s="14">
        <v>195</v>
      </c>
      <c r="B19" s="14">
        <v>0</v>
      </c>
      <c r="C19" s="14">
        <v>4</v>
      </c>
      <c r="D19" s="14">
        <v>2</v>
      </c>
      <c r="E19" s="14">
        <v>2</v>
      </c>
      <c r="F19" s="14">
        <v>1</v>
      </c>
      <c r="G19" s="14">
        <v>57</v>
      </c>
      <c r="H19" s="14">
        <v>57</v>
      </c>
      <c r="I19" s="14">
        <v>72</v>
      </c>
      <c r="J19" s="14">
        <v>62.7</v>
      </c>
      <c r="K19" s="33" t="str">
        <f t="shared" si="0"/>
        <v>Male</v>
      </c>
      <c r="L19" s="33" t="str">
        <f t="shared" si="1"/>
        <v>Sales</v>
      </c>
      <c r="M19" s="33" t="str">
        <f t="shared" si="2"/>
        <v>West</v>
      </c>
      <c r="N19" s="33" t="str">
        <f t="shared" si="3"/>
        <v>Married</v>
      </c>
      <c r="O19" s="33" t="str">
        <f t="shared" si="4"/>
        <v>Corporate</v>
      </c>
    </row>
    <row r="20" spans="1:15" x14ac:dyDescent="0.25">
      <c r="A20" s="14">
        <v>114</v>
      </c>
      <c r="B20" s="14">
        <v>0</v>
      </c>
      <c r="C20" s="14">
        <v>4</v>
      </c>
      <c r="D20" s="14">
        <v>3</v>
      </c>
      <c r="E20" s="14">
        <v>1</v>
      </c>
      <c r="F20" s="14">
        <v>2</v>
      </c>
      <c r="G20" s="14">
        <v>68</v>
      </c>
      <c r="H20" s="14">
        <v>65</v>
      </c>
      <c r="I20" s="14">
        <v>74.399999999999991</v>
      </c>
      <c r="J20" s="14">
        <v>71.5</v>
      </c>
      <c r="K20" s="33" t="str">
        <f t="shared" si="0"/>
        <v>Male</v>
      </c>
      <c r="L20" s="33" t="str">
        <f t="shared" si="1"/>
        <v>Sales</v>
      </c>
      <c r="M20" s="33" t="str">
        <f t="shared" si="2"/>
        <v>South</v>
      </c>
      <c r="N20" s="33" t="str">
        <f t="shared" si="3"/>
        <v>Unmarried</v>
      </c>
      <c r="O20" s="33" t="str">
        <f t="shared" si="4"/>
        <v>Home Office</v>
      </c>
    </row>
    <row r="21" spans="1:15" x14ac:dyDescent="0.25">
      <c r="A21" s="14">
        <v>85</v>
      </c>
      <c r="B21" s="14">
        <v>0</v>
      </c>
      <c r="C21" s="14">
        <v>4</v>
      </c>
      <c r="D21" s="14">
        <v>2</v>
      </c>
      <c r="E21" s="14">
        <v>1</v>
      </c>
      <c r="F21" s="14">
        <v>1</v>
      </c>
      <c r="G21" s="14">
        <v>55</v>
      </c>
      <c r="H21" s="14">
        <v>39</v>
      </c>
      <c r="I21" s="14">
        <v>68.399999999999991</v>
      </c>
      <c r="J21" s="14">
        <v>42.900000000000006</v>
      </c>
      <c r="K21" s="33" t="str">
        <f t="shared" si="0"/>
        <v>Male</v>
      </c>
      <c r="L21" s="33" t="str">
        <f t="shared" si="1"/>
        <v>Sales</v>
      </c>
      <c r="M21" s="33" t="str">
        <f t="shared" si="2"/>
        <v>West</v>
      </c>
      <c r="N21" s="33" t="str">
        <f t="shared" si="3"/>
        <v>Unmarried</v>
      </c>
      <c r="O21" s="33" t="str">
        <f t="shared" si="4"/>
        <v>Corporate</v>
      </c>
    </row>
    <row r="22" spans="1:15" x14ac:dyDescent="0.25">
      <c r="A22" s="14">
        <v>167</v>
      </c>
      <c r="B22" s="14">
        <v>0</v>
      </c>
      <c r="C22" s="14">
        <v>4</v>
      </c>
      <c r="D22" s="14">
        <v>2</v>
      </c>
      <c r="E22" s="14">
        <v>1</v>
      </c>
      <c r="F22" s="14">
        <v>1</v>
      </c>
      <c r="G22" s="14">
        <v>63</v>
      </c>
      <c r="H22" s="14">
        <v>49</v>
      </c>
      <c r="I22" s="14">
        <v>42</v>
      </c>
      <c r="J22" s="14">
        <v>53.900000000000006</v>
      </c>
      <c r="K22" s="33" t="str">
        <f t="shared" si="0"/>
        <v>Male</v>
      </c>
      <c r="L22" s="33" t="str">
        <f t="shared" si="1"/>
        <v>Sales</v>
      </c>
      <c r="M22" s="33" t="str">
        <f t="shared" si="2"/>
        <v>West</v>
      </c>
      <c r="N22" s="33" t="str">
        <f t="shared" si="3"/>
        <v>Unmarried</v>
      </c>
      <c r="O22" s="33" t="str">
        <f t="shared" si="4"/>
        <v>Corporate</v>
      </c>
    </row>
    <row r="23" spans="1:15" x14ac:dyDescent="0.25">
      <c r="A23" s="14">
        <v>143</v>
      </c>
      <c r="B23" s="14">
        <v>0</v>
      </c>
      <c r="C23" s="14">
        <v>4</v>
      </c>
      <c r="D23" s="14">
        <v>2</v>
      </c>
      <c r="E23" s="14">
        <v>1</v>
      </c>
      <c r="F23" s="14">
        <v>3</v>
      </c>
      <c r="G23" s="14">
        <v>63</v>
      </c>
      <c r="H23" s="14">
        <v>63</v>
      </c>
      <c r="I23" s="14">
        <v>90</v>
      </c>
      <c r="J23" s="14">
        <v>69.300000000000011</v>
      </c>
      <c r="K23" s="33" t="str">
        <f t="shared" si="0"/>
        <v>Male</v>
      </c>
      <c r="L23" s="33" t="str">
        <f t="shared" si="1"/>
        <v>Sales</v>
      </c>
      <c r="M23" s="33" t="str">
        <f t="shared" si="2"/>
        <v>West</v>
      </c>
      <c r="N23" s="33" t="str">
        <f t="shared" si="3"/>
        <v>Unmarried</v>
      </c>
      <c r="O23" s="33" t="str">
        <f t="shared" si="4"/>
        <v>Consumer</v>
      </c>
    </row>
    <row r="24" spans="1:15" x14ac:dyDescent="0.25">
      <c r="A24" s="14">
        <v>41</v>
      </c>
      <c r="B24" s="14">
        <v>0</v>
      </c>
      <c r="C24" s="14">
        <v>3</v>
      </c>
      <c r="D24" s="14">
        <v>2</v>
      </c>
      <c r="E24" s="14">
        <v>1</v>
      </c>
      <c r="F24" s="14">
        <v>2</v>
      </c>
      <c r="G24" s="14">
        <v>50</v>
      </c>
      <c r="H24" s="14">
        <v>40</v>
      </c>
      <c r="I24" s="14">
        <v>54</v>
      </c>
      <c r="J24" s="14">
        <v>44</v>
      </c>
      <c r="K24" s="33" t="str">
        <f t="shared" si="0"/>
        <v>Male</v>
      </c>
      <c r="L24" s="33" t="str">
        <f t="shared" si="1"/>
        <v>Phone</v>
      </c>
      <c r="M24" s="33" t="str">
        <f t="shared" si="2"/>
        <v>West</v>
      </c>
      <c r="N24" s="33" t="str">
        <f t="shared" si="3"/>
        <v>Unmarried</v>
      </c>
      <c r="O24" s="33" t="str">
        <f t="shared" si="4"/>
        <v>Home Office</v>
      </c>
    </row>
    <row r="25" spans="1:15" x14ac:dyDescent="0.25">
      <c r="A25" s="14">
        <v>20</v>
      </c>
      <c r="B25" s="14">
        <v>0</v>
      </c>
      <c r="C25" s="14">
        <v>1</v>
      </c>
      <c r="D25" s="14">
        <v>3</v>
      </c>
      <c r="E25" s="14">
        <v>1</v>
      </c>
      <c r="F25" s="14">
        <v>2</v>
      </c>
      <c r="G25" s="14">
        <v>60</v>
      </c>
      <c r="H25" s="14">
        <v>52</v>
      </c>
      <c r="I25" s="14">
        <v>68.399999999999991</v>
      </c>
      <c r="J25" s="14">
        <v>57.2</v>
      </c>
      <c r="K25" s="33" t="str">
        <f t="shared" si="0"/>
        <v>Male</v>
      </c>
      <c r="L25" s="33" t="str">
        <f t="shared" si="1"/>
        <v>Direct</v>
      </c>
      <c r="M25" s="33" t="str">
        <f t="shared" si="2"/>
        <v>South</v>
      </c>
      <c r="N25" s="33" t="str">
        <f t="shared" si="3"/>
        <v>Unmarried</v>
      </c>
      <c r="O25" s="33" t="str">
        <f t="shared" si="4"/>
        <v>Home Office</v>
      </c>
    </row>
    <row r="26" spans="1:15" x14ac:dyDescent="0.25">
      <c r="A26" s="14">
        <v>12</v>
      </c>
      <c r="B26" s="14">
        <v>0</v>
      </c>
      <c r="C26" s="14">
        <v>1</v>
      </c>
      <c r="D26" s="14">
        <v>2</v>
      </c>
      <c r="E26" s="14">
        <v>1</v>
      </c>
      <c r="F26" s="14">
        <v>3</v>
      </c>
      <c r="G26" s="14">
        <v>37</v>
      </c>
      <c r="H26" s="14">
        <v>44</v>
      </c>
      <c r="I26" s="14">
        <v>54</v>
      </c>
      <c r="J26" s="14">
        <v>48.400000000000006</v>
      </c>
      <c r="K26" s="33" t="str">
        <f t="shared" si="0"/>
        <v>Male</v>
      </c>
      <c r="L26" s="33" t="str">
        <f t="shared" si="1"/>
        <v>Direct</v>
      </c>
      <c r="M26" s="33" t="str">
        <f t="shared" si="2"/>
        <v>West</v>
      </c>
      <c r="N26" s="33" t="str">
        <f t="shared" si="3"/>
        <v>Unmarried</v>
      </c>
      <c r="O26" s="33" t="str">
        <f t="shared" si="4"/>
        <v>Consumer</v>
      </c>
    </row>
    <row r="27" spans="1:15" x14ac:dyDescent="0.25">
      <c r="A27" s="14">
        <v>53</v>
      </c>
      <c r="B27" s="14">
        <v>0</v>
      </c>
      <c r="C27" s="14">
        <v>3</v>
      </c>
      <c r="D27" s="14">
        <v>2</v>
      </c>
      <c r="E27" s="14">
        <v>1</v>
      </c>
      <c r="F27" s="14">
        <v>3</v>
      </c>
      <c r="G27" s="14">
        <v>34</v>
      </c>
      <c r="H27" s="14">
        <v>37</v>
      </c>
      <c r="I27" s="14">
        <v>55.199999999999996</v>
      </c>
      <c r="J27" s="14">
        <v>40.700000000000003</v>
      </c>
      <c r="K27" s="33" t="str">
        <f t="shared" si="0"/>
        <v>Male</v>
      </c>
      <c r="L27" s="33" t="str">
        <f t="shared" si="1"/>
        <v>Phone</v>
      </c>
      <c r="M27" s="33" t="str">
        <f t="shared" si="2"/>
        <v>West</v>
      </c>
      <c r="N27" s="33" t="str">
        <f t="shared" si="3"/>
        <v>Unmarried</v>
      </c>
      <c r="O27" s="33" t="str">
        <f t="shared" si="4"/>
        <v>Consumer</v>
      </c>
    </row>
    <row r="28" spans="1:15" x14ac:dyDescent="0.25">
      <c r="A28" s="14">
        <v>154</v>
      </c>
      <c r="B28" s="14">
        <v>0</v>
      </c>
      <c r="C28" s="14">
        <v>4</v>
      </c>
      <c r="D28" s="14">
        <v>3</v>
      </c>
      <c r="E28" s="14">
        <v>1</v>
      </c>
      <c r="F28" s="14">
        <v>2</v>
      </c>
      <c r="G28" s="14">
        <v>65</v>
      </c>
      <c r="H28" s="14">
        <v>65</v>
      </c>
      <c r="I28" s="14">
        <v>79.2</v>
      </c>
      <c r="J28" s="14">
        <v>71.5</v>
      </c>
      <c r="K28" s="33" t="str">
        <f t="shared" si="0"/>
        <v>Male</v>
      </c>
      <c r="L28" s="33" t="str">
        <f t="shared" si="1"/>
        <v>Sales</v>
      </c>
      <c r="M28" s="33" t="str">
        <f t="shared" si="2"/>
        <v>South</v>
      </c>
      <c r="N28" s="33" t="str">
        <f t="shared" si="3"/>
        <v>Unmarried</v>
      </c>
      <c r="O28" s="33" t="str">
        <f t="shared" si="4"/>
        <v>Home Office</v>
      </c>
    </row>
    <row r="29" spans="1:15" x14ac:dyDescent="0.25">
      <c r="A29" s="14">
        <v>178</v>
      </c>
      <c r="B29" s="14">
        <v>0</v>
      </c>
      <c r="C29" s="14">
        <v>4</v>
      </c>
      <c r="D29" s="14">
        <v>2</v>
      </c>
      <c r="E29" s="14">
        <v>2</v>
      </c>
      <c r="F29" s="14">
        <v>3</v>
      </c>
      <c r="G29" s="14">
        <v>47</v>
      </c>
      <c r="H29" s="14">
        <v>57</v>
      </c>
      <c r="I29" s="14">
        <v>68.399999999999991</v>
      </c>
      <c r="J29" s="14">
        <v>62.7</v>
      </c>
      <c r="K29" s="33" t="str">
        <f t="shared" si="0"/>
        <v>Male</v>
      </c>
      <c r="L29" s="33" t="str">
        <f t="shared" si="1"/>
        <v>Sales</v>
      </c>
      <c r="M29" s="33" t="str">
        <f t="shared" si="2"/>
        <v>West</v>
      </c>
      <c r="N29" s="33" t="str">
        <f t="shared" si="3"/>
        <v>Married</v>
      </c>
      <c r="O29" s="33" t="str">
        <f t="shared" si="4"/>
        <v>Consumer</v>
      </c>
    </row>
    <row r="30" spans="1:15" x14ac:dyDescent="0.25">
      <c r="A30" s="14">
        <v>196</v>
      </c>
      <c r="B30" s="14">
        <v>0</v>
      </c>
      <c r="C30" s="14">
        <v>4</v>
      </c>
      <c r="D30" s="14">
        <v>3</v>
      </c>
      <c r="E30" s="14">
        <v>2</v>
      </c>
      <c r="F30" s="14">
        <v>2</v>
      </c>
      <c r="G30" s="14">
        <v>44</v>
      </c>
      <c r="H30" s="14">
        <v>38</v>
      </c>
      <c r="I30" s="14">
        <v>58.8</v>
      </c>
      <c r="J30" s="14">
        <v>41.800000000000004</v>
      </c>
      <c r="K30" s="33" t="str">
        <f t="shared" si="0"/>
        <v>Male</v>
      </c>
      <c r="L30" s="33" t="str">
        <f t="shared" si="1"/>
        <v>Sales</v>
      </c>
      <c r="M30" s="33" t="str">
        <f t="shared" si="2"/>
        <v>South</v>
      </c>
      <c r="N30" s="33" t="str">
        <f t="shared" si="3"/>
        <v>Married</v>
      </c>
      <c r="O30" s="33" t="str">
        <f t="shared" si="4"/>
        <v>Home Office</v>
      </c>
    </row>
    <row r="31" spans="1:15" x14ac:dyDescent="0.25">
      <c r="A31" s="14">
        <v>29</v>
      </c>
      <c r="B31" s="14">
        <v>0</v>
      </c>
      <c r="C31" s="14">
        <v>2</v>
      </c>
      <c r="D31" s="14">
        <v>1</v>
      </c>
      <c r="E31" s="14">
        <v>1</v>
      </c>
      <c r="F31" s="14">
        <v>1</v>
      </c>
      <c r="G31" s="14">
        <v>52</v>
      </c>
      <c r="H31" s="14">
        <v>44</v>
      </c>
      <c r="I31" s="14">
        <v>58.8</v>
      </c>
      <c r="J31" s="14">
        <v>48.400000000000006</v>
      </c>
      <c r="K31" s="33" t="str">
        <f t="shared" si="0"/>
        <v>Male</v>
      </c>
      <c r="L31" s="33" t="str">
        <f t="shared" si="1"/>
        <v>Mail</v>
      </c>
      <c r="M31" s="33" t="str">
        <f t="shared" si="2"/>
        <v>North</v>
      </c>
      <c r="N31" s="33" t="str">
        <f t="shared" si="3"/>
        <v>Unmarried</v>
      </c>
      <c r="O31" s="33" t="str">
        <f t="shared" si="4"/>
        <v>Corporate</v>
      </c>
    </row>
    <row r="32" spans="1:15" x14ac:dyDescent="0.25">
      <c r="A32" s="14">
        <v>126</v>
      </c>
      <c r="B32" s="14">
        <v>0</v>
      </c>
      <c r="C32" s="14">
        <v>4</v>
      </c>
      <c r="D32" s="14">
        <v>2</v>
      </c>
      <c r="E32" s="14">
        <v>1</v>
      </c>
      <c r="F32" s="14">
        <v>1</v>
      </c>
      <c r="G32" s="14">
        <v>42</v>
      </c>
      <c r="H32" s="14">
        <v>31</v>
      </c>
      <c r="I32" s="14">
        <v>68.399999999999991</v>
      </c>
      <c r="J32" s="14">
        <v>34.1</v>
      </c>
      <c r="K32" s="33" t="str">
        <f t="shared" si="0"/>
        <v>Male</v>
      </c>
      <c r="L32" s="33" t="str">
        <f t="shared" si="1"/>
        <v>Sales</v>
      </c>
      <c r="M32" s="33" t="str">
        <f t="shared" si="2"/>
        <v>West</v>
      </c>
      <c r="N32" s="33" t="str">
        <f t="shared" si="3"/>
        <v>Unmarried</v>
      </c>
      <c r="O32" s="33" t="str">
        <f t="shared" si="4"/>
        <v>Corporate</v>
      </c>
    </row>
    <row r="33" spans="1:15" x14ac:dyDescent="0.25">
      <c r="A33" s="14">
        <v>103</v>
      </c>
      <c r="B33" s="14">
        <v>0</v>
      </c>
      <c r="C33" s="14">
        <v>4</v>
      </c>
      <c r="D33" s="14">
        <v>3</v>
      </c>
      <c r="E33" s="14">
        <v>1</v>
      </c>
      <c r="F33" s="14">
        <v>2</v>
      </c>
      <c r="G33" s="14">
        <v>76</v>
      </c>
      <c r="H33" s="14">
        <v>52</v>
      </c>
      <c r="I33" s="14">
        <v>76.8</v>
      </c>
      <c r="J33" s="14">
        <v>57.2</v>
      </c>
      <c r="K33" s="33" t="str">
        <f t="shared" si="0"/>
        <v>Male</v>
      </c>
      <c r="L33" s="33" t="str">
        <f t="shared" si="1"/>
        <v>Sales</v>
      </c>
      <c r="M33" s="33" t="str">
        <f t="shared" si="2"/>
        <v>South</v>
      </c>
      <c r="N33" s="33" t="str">
        <f t="shared" si="3"/>
        <v>Unmarried</v>
      </c>
      <c r="O33" s="33" t="str">
        <f t="shared" si="4"/>
        <v>Home Office</v>
      </c>
    </row>
    <row r="34" spans="1:15" x14ac:dyDescent="0.25">
      <c r="A34" s="14">
        <v>192</v>
      </c>
      <c r="B34" s="14">
        <v>0</v>
      </c>
      <c r="C34" s="14">
        <v>4</v>
      </c>
      <c r="D34" s="14">
        <v>3</v>
      </c>
      <c r="E34" s="14">
        <v>2</v>
      </c>
      <c r="F34" s="14">
        <v>2</v>
      </c>
      <c r="G34" s="14">
        <v>65</v>
      </c>
      <c r="H34" s="14">
        <v>67</v>
      </c>
      <c r="I34" s="14">
        <v>75.599999999999994</v>
      </c>
      <c r="J34" s="14">
        <v>73.7</v>
      </c>
      <c r="K34" s="33" t="str">
        <f t="shared" si="0"/>
        <v>Male</v>
      </c>
      <c r="L34" s="33" t="str">
        <f t="shared" si="1"/>
        <v>Sales</v>
      </c>
      <c r="M34" s="33" t="str">
        <f t="shared" si="2"/>
        <v>South</v>
      </c>
      <c r="N34" s="33" t="str">
        <f t="shared" si="3"/>
        <v>Married</v>
      </c>
      <c r="O34" s="33" t="str">
        <f t="shared" si="4"/>
        <v>Home Office</v>
      </c>
    </row>
    <row r="35" spans="1:15" x14ac:dyDescent="0.25">
      <c r="A35" s="14">
        <v>150</v>
      </c>
      <c r="B35" s="14">
        <v>0</v>
      </c>
      <c r="C35" s="14">
        <v>4</v>
      </c>
      <c r="D35" s="14">
        <v>2</v>
      </c>
      <c r="E35" s="14">
        <v>1</v>
      </c>
      <c r="F35" s="14">
        <v>3</v>
      </c>
      <c r="G35" s="14">
        <v>42</v>
      </c>
      <c r="H35" s="14">
        <v>41</v>
      </c>
      <c r="I35" s="14">
        <v>68.399999999999991</v>
      </c>
      <c r="J35" s="14">
        <v>45.1</v>
      </c>
      <c r="K35" s="33" t="str">
        <f t="shared" si="0"/>
        <v>Male</v>
      </c>
      <c r="L35" s="33" t="str">
        <f t="shared" si="1"/>
        <v>Sales</v>
      </c>
      <c r="M35" s="33" t="str">
        <f t="shared" si="2"/>
        <v>West</v>
      </c>
      <c r="N35" s="33" t="str">
        <f t="shared" si="3"/>
        <v>Unmarried</v>
      </c>
      <c r="O35" s="33" t="str">
        <f t="shared" si="4"/>
        <v>Consumer</v>
      </c>
    </row>
    <row r="36" spans="1:15" x14ac:dyDescent="0.25">
      <c r="A36" s="14">
        <v>199</v>
      </c>
      <c r="B36" s="14">
        <v>0</v>
      </c>
      <c r="C36" s="14">
        <v>4</v>
      </c>
      <c r="D36" s="14">
        <v>3</v>
      </c>
      <c r="E36" s="14">
        <v>2</v>
      </c>
      <c r="F36" s="14">
        <v>2</v>
      </c>
      <c r="G36" s="14">
        <v>52</v>
      </c>
      <c r="H36" s="14">
        <v>59</v>
      </c>
      <c r="I36" s="14">
        <v>60</v>
      </c>
      <c r="J36" s="14">
        <v>64.900000000000006</v>
      </c>
      <c r="K36" s="33" t="str">
        <f t="shared" si="0"/>
        <v>Male</v>
      </c>
      <c r="L36" s="33" t="str">
        <f t="shared" si="1"/>
        <v>Sales</v>
      </c>
      <c r="M36" s="33" t="str">
        <f t="shared" si="2"/>
        <v>South</v>
      </c>
      <c r="N36" s="33" t="str">
        <f t="shared" si="3"/>
        <v>Married</v>
      </c>
      <c r="O36" s="33" t="str">
        <f t="shared" si="4"/>
        <v>Home Office</v>
      </c>
    </row>
    <row r="37" spans="1:15" x14ac:dyDescent="0.25">
      <c r="A37" s="14">
        <v>144</v>
      </c>
      <c r="B37" s="14">
        <v>0</v>
      </c>
      <c r="C37" s="14">
        <v>4</v>
      </c>
      <c r="D37" s="14">
        <v>3</v>
      </c>
      <c r="E37" s="14">
        <v>1</v>
      </c>
      <c r="F37" s="14">
        <v>1</v>
      </c>
      <c r="G37" s="14">
        <v>60</v>
      </c>
      <c r="H37" s="14">
        <v>65</v>
      </c>
      <c r="I37" s="14">
        <v>69.599999999999994</v>
      </c>
      <c r="J37" s="14">
        <v>71.5</v>
      </c>
      <c r="K37" s="33" t="str">
        <f t="shared" si="0"/>
        <v>Male</v>
      </c>
      <c r="L37" s="33" t="str">
        <f t="shared" si="1"/>
        <v>Sales</v>
      </c>
      <c r="M37" s="33" t="str">
        <f t="shared" si="2"/>
        <v>South</v>
      </c>
      <c r="N37" s="33" t="str">
        <f t="shared" si="3"/>
        <v>Unmarried</v>
      </c>
      <c r="O37" s="33" t="str">
        <f t="shared" si="4"/>
        <v>Corporate</v>
      </c>
    </row>
    <row r="38" spans="1:15" x14ac:dyDescent="0.25">
      <c r="A38" s="14">
        <v>200</v>
      </c>
      <c r="B38" s="14">
        <v>0</v>
      </c>
      <c r="C38" s="14">
        <v>4</v>
      </c>
      <c r="D38" s="14">
        <v>2</v>
      </c>
      <c r="E38" s="14">
        <v>2</v>
      </c>
      <c r="F38" s="14">
        <v>2</v>
      </c>
      <c r="G38" s="14">
        <v>68</v>
      </c>
      <c r="H38" s="14">
        <v>54</v>
      </c>
      <c r="I38" s="14">
        <v>90</v>
      </c>
      <c r="J38" s="14">
        <v>59.400000000000006</v>
      </c>
      <c r="K38" s="33" t="str">
        <f t="shared" si="0"/>
        <v>Male</v>
      </c>
      <c r="L38" s="33" t="str">
        <f t="shared" si="1"/>
        <v>Sales</v>
      </c>
      <c r="M38" s="33" t="str">
        <f t="shared" si="2"/>
        <v>West</v>
      </c>
      <c r="N38" s="33" t="str">
        <f t="shared" si="3"/>
        <v>Married</v>
      </c>
      <c r="O38" s="33" t="str">
        <f t="shared" si="4"/>
        <v>Home Office</v>
      </c>
    </row>
    <row r="39" spans="1:15" x14ac:dyDescent="0.25">
      <c r="A39" s="14">
        <v>80</v>
      </c>
      <c r="B39" s="14">
        <v>0</v>
      </c>
      <c r="C39" s="14">
        <v>4</v>
      </c>
      <c r="D39" s="14">
        <v>3</v>
      </c>
      <c r="E39" s="14">
        <v>1</v>
      </c>
      <c r="F39" s="14">
        <v>2</v>
      </c>
      <c r="G39" s="14">
        <v>65</v>
      </c>
      <c r="H39" s="14">
        <v>62</v>
      </c>
      <c r="I39" s="14">
        <v>81.599999999999994</v>
      </c>
      <c r="J39" s="14">
        <v>68.2</v>
      </c>
      <c r="K39" s="33" t="str">
        <f t="shared" si="0"/>
        <v>Male</v>
      </c>
      <c r="L39" s="33" t="str">
        <f t="shared" si="1"/>
        <v>Sales</v>
      </c>
      <c r="M39" s="33" t="str">
        <f t="shared" si="2"/>
        <v>South</v>
      </c>
      <c r="N39" s="33" t="str">
        <f t="shared" si="3"/>
        <v>Unmarried</v>
      </c>
      <c r="O39" s="33" t="str">
        <f t="shared" si="4"/>
        <v>Home Office</v>
      </c>
    </row>
    <row r="40" spans="1:15" x14ac:dyDescent="0.25">
      <c r="A40" s="14">
        <v>16</v>
      </c>
      <c r="B40" s="14">
        <v>0</v>
      </c>
      <c r="C40" s="14">
        <v>1</v>
      </c>
      <c r="D40" s="14">
        <v>1</v>
      </c>
      <c r="E40" s="14">
        <v>1</v>
      </c>
      <c r="F40" s="14">
        <v>3</v>
      </c>
      <c r="G40" s="14">
        <v>47</v>
      </c>
      <c r="H40" s="14">
        <v>31</v>
      </c>
      <c r="I40" s="14">
        <v>52.8</v>
      </c>
      <c r="J40" s="14">
        <v>34.1</v>
      </c>
      <c r="K40" s="33" t="str">
        <f t="shared" si="0"/>
        <v>Male</v>
      </c>
      <c r="L40" s="33" t="str">
        <f t="shared" si="1"/>
        <v>Direct</v>
      </c>
      <c r="M40" s="33" t="str">
        <f t="shared" si="2"/>
        <v>North</v>
      </c>
      <c r="N40" s="33" t="str">
        <f t="shared" si="3"/>
        <v>Unmarried</v>
      </c>
      <c r="O40" s="33" t="str">
        <f t="shared" si="4"/>
        <v>Consumer</v>
      </c>
    </row>
    <row r="41" spans="1:15" x14ac:dyDescent="0.25">
      <c r="A41" s="14">
        <v>153</v>
      </c>
      <c r="B41" s="14">
        <v>0</v>
      </c>
      <c r="C41" s="14">
        <v>4</v>
      </c>
      <c r="D41" s="14">
        <v>2</v>
      </c>
      <c r="E41" s="14">
        <v>1</v>
      </c>
      <c r="F41" s="14">
        <v>3</v>
      </c>
      <c r="G41" s="14">
        <v>39</v>
      </c>
      <c r="H41" s="14">
        <v>31</v>
      </c>
      <c r="I41" s="14">
        <v>48</v>
      </c>
      <c r="J41" s="14">
        <v>34.1</v>
      </c>
      <c r="K41" s="33" t="str">
        <f t="shared" si="0"/>
        <v>Male</v>
      </c>
      <c r="L41" s="33" t="str">
        <f t="shared" si="1"/>
        <v>Sales</v>
      </c>
      <c r="M41" s="33" t="str">
        <f t="shared" si="2"/>
        <v>West</v>
      </c>
      <c r="N41" s="33" t="str">
        <f t="shared" si="3"/>
        <v>Unmarried</v>
      </c>
      <c r="O41" s="33" t="str">
        <f t="shared" si="4"/>
        <v>Consumer</v>
      </c>
    </row>
    <row r="42" spans="1:15" x14ac:dyDescent="0.25">
      <c r="A42" s="14">
        <v>176</v>
      </c>
      <c r="B42" s="14">
        <v>0</v>
      </c>
      <c r="C42" s="14">
        <v>4</v>
      </c>
      <c r="D42" s="14">
        <v>2</v>
      </c>
      <c r="E42" s="14">
        <v>2</v>
      </c>
      <c r="F42" s="14">
        <v>2</v>
      </c>
      <c r="G42" s="14">
        <v>47</v>
      </c>
      <c r="H42" s="14">
        <v>47</v>
      </c>
      <c r="I42" s="14">
        <v>49.199999999999996</v>
      </c>
      <c r="J42" s="14">
        <v>51.7</v>
      </c>
      <c r="K42" s="33" t="str">
        <f t="shared" si="0"/>
        <v>Male</v>
      </c>
      <c r="L42" s="33" t="str">
        <f t="shared" si="1"/>
        <v>Sales</v>
      </c>
      <c r="M42" s="33" t="str">
        <f t="shared" si="2"/>
        <v>West</v>
      </c>
      <c r="N42" s="33" t="str">
        <f t="shared" si="3"/>
        <v>Married</v>
      </c>
      <c r="O42" s="33" t="str">
        <f t="shared" si="4"/>
        <v>Home Office</v>
      </c>
    </row>
    <row r="43" spans="1:15" x14ac:dyDescent="0.25">
      <c r="A43" s="14">
        <v>177</v>
      </c>
      <c r="B43" s="14">
        <v>0</v>
      </c>
      <c r="C43" s="14">
        <v>4</v>
      </c>
      <c r="D43" s="14">
        <v>2</v>
      </c>
      <c r="E43" s="14">
        <v>2</v>
      </c>
      <c r="F43" s="14">
        <v>2</v>
      </c>
      <c r="G43" s="14">
        <v>55</v>
      </c>
      <c r="H43" s="14">
        <v>59</v>
      </c>
      <c r="I43" s="14">
        <v>74.399999999999991</v>
      </c>
      <c r="J43" s="14">
        <v>64.900000000000006</v>
      </c>
      <c r="K43" s="33" t="str">
        <f t="shared" si="0"/>
        <v>Male</v>
      </c>
      <c r="L43" s="33" t="str">
        <f t="shared" si="1"/>
        <v>Sales</v>
      </c>
      <c r="M43" s="33" t="str">
        <f t="shared" si="2"/>
        <v>West</v>
      </c>
      <c r="N43" s="33" t="str">
        <f t="shared" si="3"/>
        <v>Married</v>
      </c>
      <c r="O43" s="33" t="str">
        <f t="shared" si="4"/>
        <v>Home Office</v>
      </c>
    </row>
    <row r="44" spans="1:15" x14ac:dyDescent="0.25">
      <c r="A44" s="14">
        <v>168</v>
      </c>
      <c r="B44" s="14">
        <v>0</v>
      </c>
      <c r="C44" s="14">
        <v>4</v>
      </c>
      <c r="D44" s="14">
        <v>2</v>
      </c>
      <c r="E44" s="14">
        <v>1</v>
      </c>
      <c r="F44" s="14">
        <v>2</v>
      </c>
      <c r="G44" s="14">
        <v>52</v>
      </c>
      <c r="H44" s="14">
        <v>54</v>
      </c>
      <c r="I44" s="14">
        <v>68.399999999999991</v>
      </c>
      <c r="J44" s="14">
        <v>59.400000000000006</v>
      </c>
      <c r="K44" s="33" t="str">
        <f t="shared" si="0"/>
        <v>Male</v>
      </c>
      <c r="L44" s="33" t="str">
        <f t="shared" si="1"/>
        <v>Sales</v>
      </c>
      <c r="M44" s="33" t="str">
        <f t="shared" si="2"/>
        <v>West</v>
      </c>
      <c r="N44" s="33" t="str">
        <f t="shared" si="3"/>
        <v>Unmarried</v>
      </c>
      <c r="O44" s="33" t="str">
        <f t="shared" si="4"/>
        <v>Home Office</v>
      </c>
    </row>
    <row r="45" spans="1:15" x14ac:dyDescent="0.25">
      <c r="A45" s="14">
        <v>40</v>
      </c>
      <c r="B45" s="14">
        <v>0</v>
      </c>
      <c r="C45" s="14">
        <v>3</v>
      </c>
      <c r="D45" s="14">
        <v>1</v>
      </c>
      <c r="E45" s="14">
        <v>1</v>
      </c>
      <c r="F45" s="14">
        <v>1</v>
      </c>
      <c r="G45" s="14">
        <v>42</v>
      </c>
      <c r="H45" s="14">
        <v>41</v>
      </c>
      <c r="I45" s="14">
        <v>51.6</v>
      </c>
      <c r="J45" s="14">
        <v>45.1</v>
      </c>
      <c r="K45" s="33" t="str">
        <f t="shared" si="0"/>
        <v>Male</v>
      </c>
      <c r="L45" s="33" t="str">
        <f t="shared" si="1"/>
        <v>Phone</v>
      </c>
      <c r="M45" s="33" t="str">
        <f t="shared" si="2"/>
        <v>North</v>
      </c>
      <c r="N45" s="33" t="str">
        <f t="shared" si="3"/>
        <v>Unmarried</v>
      </c>
      <c r="O45" s="33" t="str">
        <f t="shared" si="4"/>
        <v>Corporate</v>
      </c>
    </row>
    <row r="46" spans="1:15" x14ac:dyDescent="0.25">
      <c r="A46" s="14">
        <v>62</v>
      </c>
      <c r="B46" s="14">
        <v>0</v>
      </c>
      <c r="C46" s="14">
        <v>4</v>
      </c>
      <c r="D46" s="14">
        <v>3</v>
      </c>
      <c r="E46" s="14">
        <v>1</v>
      </c>
      <c r="F46" s="14">
        <v>1</v>
      </c>
      <c r="G46" s="14">
        <v>65</v>
      </c>
      <c r="H46" s="14">
        <v>65</v>
      </c>
      <c r="I46" s="14">
        <v>57.599999999999994</v>
      </c>
      <c r="J46" s="14">
        <v>71.5</v>
      </c>
      <c r="K46" s="33" t="str">
        <f t="shared" si="0"/>
        <v>Male</v>
      </c>
      <c r="L46" s="33" t="str">
        <f t="shared" si="1"/>
        <v>Sales</v>
      </c>
      <c r="M46" s="33" t="str">
        <f t="shared" si="2"/>
        <v>South</v>
      </c>
      <c r="N46" s="33" t="str">
        <f t="shared" si="3"/>
        <v>Unmarried</v>
      </c>
      <c r="O46" s="33" t="str">
        <f t="shared" si="4"/>
        <v>Corporate</v>
      </c>
    </row>
    <row r="47" spans="1:15" x14ac:dyDescent="0.25">
      <c r="A47" s="14">
        <v>169</v>
      </c>
      <c r="B47" s="14">
        <v>0</v>
      </c>
      <c r="C47" s="14">
        <v>4</v>
      </c>
      <c r="D47" s="14">
        <v>1</v>
      </c>
      <c r="E47" s="14">
        <v>1</v>
      </c>
      <c r="F47" s="14">
        <v>1</v>
      </c>
      <c r="G47" s="14">
        <v>55</v>
      </c>
      <c r="H47" s="14">
        <v>59</v>
      </c>
      <c r="I47" s="14">
        <v>75.599999999999994</v>
      </c>
      <c r="J47" s="14">
        <v>64.900000000000006</v>
      </c>
      <c r="K47" s="33" t="str">
        <f t="shared" si="0"/>
        <v>Male</v>
      </c>
      <c r="L47" s="33" t="str">
        <f t="shared" si="1"/>
        <v>Sales</v>
      </c>
      <c r="M47" s="33" t="str">
        <f t="shared" si="2"/>
        <v>North</v>
      </c>
      <c r="N47" s="33" t="str">
        <f t="shared" si="3"/>
        <v>Unmarried</v>
      </c>
      <c r="O47" s="33" t="str">
        <f t="shared" si="4"/>
        <v>Corporate</v>
      </c>
    </row>
    <row r="48" spans="1:15" x14ac:dyDescent="0.25">
      <c r="A48" s="14">
        <v>49</v>
      </c>
      <c r="B48" s="14">
        <v>0</v>
      </c>
      <c r="C48" s="14">
        <v>3</v>
      </c>
      <c r="D48" s="14">
        <v>3</v>
      </c>
      <c r="E48" s="14">
        <v>1</v>
      </c>
      <c r="F48" s="14">
        <v>3</v>
      </c>
      <c r="G48" s="14">
        <v>50</v>
      </c>
      <c r="H48" s="14">
        <v>40</v>
      </c>
      <c r="I48" s="14">
        <v>46.8</v>
      </c>
      <c r="J48" s="14">
        <v>44</v>
      </c>
      <c r="K48" s="33" t="str">
        <f t="shared" si="0"/>
        <v>Male</v>
      </c>
      <c r="L48" s="33" t="str">
        <f t="shared" si="1"/>
        <v>Phone</v>
      </c>
      <c r="M48" s="33" t="str">
        <f t="shared" si="2"/>
        <v>South</v>
      </c>
      <c r="N48" s="33" t="str">
        <f t="shared" si="3"/>
        <v>Unmarried</v>
      </c>
      <c r="O48" s="33" t="str">
        <f t="shared" si="4"/>
        <v>Consumer</v>
      </c>
    </row>
    <row r="49" spans="1:15" x14ac:dyDescent="0.25">
      <c r="A49" s="14">
        <v>136</v>
      </c>
      <c r="B49" s="14">
        <v>0</v>
      </c>
      <c r="C49" s="14">
        <v>4</v>
      </c>
      <c r="D49" s="14">
        <v>2</v>
      </c>
      <c r="E49" s="14">
        <v>1</v>
      </c>
      <c r="F49" s="14">
        <v>2</v>
      </c>
      <c r="G49" s="14">
        <v>65</v>
      </c>
      <c r="H49" s="14">
        <v>59</v>
      </c>
      <c r="I49" s="14">
        <v>84</v>
      </c>
      <c r="J49" s="14">
        <v>64.900000000000006</v>
      </c>
      <c r="K49" s="33" t="str">
        <f t="shared" si="0"/>
        <v>Male</v>
      </c>
      <c r="L49" s="33" t="str">
        <f t="shared" si="1"/>
        <v>Sales</v>
      </c>
      <c r="M49" s="33" t="str">
        <f t="shared" si="2"/>
        <v>West</v>
      </c>
      <c r="N49" s="33" t="str">
        <f t="shared" si="3"/>
        <v>Unmarried</v>
      </c>
      <c r="O49" s="33" t="str">
        <f t="shared" si="4"/>
        <v>Home Office</v>
      </c>
    </row>
    <row r="50" spans="1:15" x14ac:dyDescent="0.25">
      <c r="A50" s="14">
        <v>189</v>
      </c>
      <c r="B50" s="14">
        <v>0</v>
      </c>
      <c r="C50" s="14">
        <v>4</v>
      </c>
      <c r="D50" s="14">
        <v>2</v>
      </c>
      <c r="E50" s="14">
        <v>2</v>
      </c>
      <c r="F50" s="14">
        <v>2</v>
      </c>
      <c r="G50" s="14">
        <v>47</v>
      </c>
      <c r="H50" s="14">
        <v>59</v>
      </c>
      <c r="I50" s="14">
        <v>75.599999999999994</v>
      </c>
      <c r="J50" s="14">
        <v>64.900000000000006</v>
      </c>
      <c r="K50" s="33" t="str">
        <f t="shared" si="0"/>
        <v>Male</v>
      </c>
      <c r="L50" s="33" t="str">
        <f t="shared" si="1"/>
        <v>Sales</v>
      </c>
      <c r="M50" s="33" t="str">
        <f t="shared" si="2"/>
        <v>West</v>
      </c>
      <c r="N50" s="33" t="str">
        <f t="shared" si="3"/>
        <v>Married</v>
      </c>
      <c r="O50" s="33" t="str">
        <f t="shared" si="4"/>
        <v>Home Office</v>
      </c>
    </row>
    <row r="51" spans="1:15" x14ac:dyDescent="0.25">
      <c r="A51" s="14">
        <v>7</v>
      </c>
      <c r="B51" s="14">
        <v>0</v>
      </c>
      <c r="C51" s="14">
        <v>1</v>
      </c>
      <c r="D51" s="14">
        <v>2</v>
      </c>
      <c r="E51" s="14">
        <v>1</v>
      </c>
      <c r="F51" s="14">
        <v>2</v>
      </c>
      <c r="G51" s="14">
        <v>57</v>
      </c>
      <c r="H51" s="14">
        <v>54</v>
      </c>
      <c r="I51" s="14">
        <v>70.8</v>
      </c>
      <c r="J51" s="14">
        <v>59.400000000000006</v>
      </c>
      <c r="K51" s="33" t="str">
        <f t="shared" si="0"/>
        <v>Male</v>
      </c>
      <c r="L51" s="33" t="str">
        <f t="shared" si="1"/>
        <v>Direct</v>
      </c>
      <c r="M51" s="33" t="str">
        <f t="shared" si="2"/>
        <v>West</v>
      </c>
      <c r="N51" s="33" t="str">
        <f t="shared" si="3"/>
        <v>Unmarried</v>
      </c>
      <c r="O51" s="33" t="str">
        <f t="shared" si="4"/>
        <v>Home Office</v>
      </c>
    </row>
    <row r="52" spans="1:15" x14ac:dyDescent="0.25">
      <c r="A52" s="14">
        <v>27</v>
      </c>
      <c r="B52" s="14">
        <v>0</v>
      </c>
      <c r="C52" s="14">
        <v>2</v>
      </c>
      <c r="D52" s="14">
        <v>2</v>
      </c>
      <c r="E52" s="14">
        <v>1</v>
      </c>
      <c r="F52" s="14">
        <v>2</v>
      </c>
      <c r="G52" s="14">
        <v>53</v>
      </c>
      <c r="H52" s="14">
        <v>61</v>
      </c>
      <c r="I52" s="14">
        <v>73.2</v>
      </c>
      <c r="J52" s="14">
        <v>67.100000000000009</v>
      </c>
      <c r="K52" s="33" t="str">
        <f t="shared" si="0"/>
        <v>Male</v>
      </c>
      <c r="L52" s="33" t="str">
        <f t="shared" si="1"/>
        <v>Mail</v>
      </c>
      <c r="M52" s="33" t="str">
        <f t="shared" si="2"/>
        <v>West</v>
      </c>
      <c r="N52" s="33" t="str">
        <f t="shared" si="3"/>
        <v>Unmarried</v>
      </c>
      <c r="O52" s="33" t="str">
        <f t="shared" si="4"/>
        <v>Home Office</v>
      </c>
    </row>
    <row r="53" spans="1:15" x14ac:dyDescent="0.25">
      <c r="A53" s="14">
        <v>128</v>
      </c>
      <c r="B53" s="14">
        <v>0</v>
      </c>
      <c r="C53" s="14">
        <v>4</v>
      </c>
      <c r="D53" s="14">
        <v>3</v>
      </c>
      <c r="E53" s="14">
        <v>1</v>
      </c>
      <c r="F53" s="14">
        <v>2</v>
      </c>
      <c r="G53" s="14">
        <v>39</v>
      </c>
      <c r="H53" s="14">
        <v>33</v>
      </c>
      <c r="I53" s="14">
        <v>45.6</v>
      </c>
      <c r="J53" s="14">
        <v>36.300000000000004</v>
      </c>
      <c r="K53" s="33" t="str">
        <f t="shared" si="0"/>
        <v>Male</v>
      </c>
      <c r="L53" s="33" t="str">
        <f t="shared" si="1"/>
        <v>Sales</v>
      </c>
      <c r="M53" s="33" t="str">
        <f t="shared" si="2"/>
        <v>South</v>
      </c>
      <c r="N53" s="33" t="str">
        <f t="shared" si="3"/>
        <v>Unmarried</v>
      </c>
      <c r="O53" s="33" t="str">
        <f t="shared" si="4"/>
        <v>Home Office</v>
      </c>
    </row>
    <row r="54" spans="1:15" x14ac:dyDescent="0.25">
      <c r="A54" s="14">
        <v>21</v>
      </c>
      <c r="B54" s="14">
        <v>0</v>
      </c>
      <c r="C54" s="14">
        <v>1</v>
      </c>
      <c r="D54" s="14">
        <v>2</v>
      </c>
      <c r="E54" s="14">
        <v>1</v>
      </c>
      <c r="F54" s="14">
        <v>1</v>
      </c>
      <c r="G54" s="14">
        <v>44</v>
      </c>
      <c r="H54" s="14">
        <v>44</v>
      </c>
      <c r="I54" s="14">
        <v>73.2</v>
      </c>
      <c r="J54" s="14">
        <v>48.400000000000006</v>
      </c>
      <c r="K54" s="33" t="str">
        <f t="shared" si="0"/>
        <v>Male</v>
      </c>
      <c r="L54" s="33" t="str">
        <f t="shared" si="1"/>
        <v>Direct</v>
      </c>
      <c r="M54" s="33" t="str">
        <f t="shared" si="2"/>
        <v>West</v>
      </c>
      <c r="N54" s="33" t="str">
        <f t="shared" si="3"/>
        <v>Unmarried</v>
      </c>
      <c r="O54" s="33" t="str">
        <f t="shared" si="4"/>
        <v>Corporate</v>
      </c>
    </row>
    <row r="55" spans="1:15" x14ac:dyDescent="0.25">
      <c r="A55" s="14">
        <v>183</v>
      </c>
      <c r="B55" s="14">
        <v>0</v>
      </c>
      <c r="C55" s="14">
        <v>4</v>
      </c>
      <c r="D55" s="14">
        <v>2</v>
      </c>
      <c r="E55" s="14">
        <v>2</v>
      </c>
      <c r="F55" s="14">
        <v>2</v>
      </c>
      <c r="G55" s="14">
        <v>63</v>
      </c>
      <c r="H55" s="14">
        <v>59</v>
      </c>
      <c r="I55" s="14">
        <v>58.8</v>
      </c>
      <c r="J55" s="14">
        <v>64.900000000000006</v>
      </c>
      <c r="K55" s="33" t="str">
        <f t="shared" si="0"/>
        <v>Male</v>
      </c>
      <c r="L55" s="33" t="str">
        <f t="shared" si="1"/>
        <v>Sales</v>
      </c>
      <c r="M55" s="33" t="str">
        <f t="shared" si="2"/>
        <v>West</v>
      </c>
      <c r="N55" s="33" t="str">
        <f t="shared" si="3"/>
        <v>Married</v>
      </c>
      <c r="O55" s="33" t="str">
        <f t="shared" si="4"/>
        <v>Home Office</v>
      </c>
    </row>
    <row r="56" spans="1:15" x14ac:dyDescent="0.25">
      <c r="A56" s="14">
        <v>132</v>
      </c>
      <c r="B56" s="14">
        <v>0</v>
      </c>
      <c r="C56" s="14">
        <v>4</v>
      </c>
      <c r="D56" s="14">
        <v>2</v>
      </c>
      <c r="E56" s="14">
        <v>1</v>
      </c>
      <c r="F56" s="14">
        <v>2</v>
      </c>
      <c r="G56" s="14">
        <v>73</v>
      </c>
      <c r="H56" s="14">
        <v>62</v>
      </c>
      <c r="I56" s="14">
        <v>87.6</v>
      </c>
      <c r="J56" s="14">
        <v>68.2</v>
      </c>
      <c r="K56" s="33" t="str">
        <f t="shared" si="0"/>
        <v>Male</v>
      </c>
      <c r="L56" s="33" t="str">
        <f t="shared" si="1"/>
        <v>Sales</v>
      </c>
      <c r="M56" s="33" t="str">
        <f t="shared" si="2"/>
        <v>West</v>
      </c>
      <c r="N56" s="33" t="str">
        <f t="shared" si="3"/>
        <v>Unmarried</v>
      </c>
      <c r="O56" s="33" t="str">
        <f t="shared" si="4"/>
        <v>Home Office</v>
      </c>
    </row>
    <row r="57" spans="1:15" x14ac:dyDescent="0.25">
      <c r="A57" s="14">
        <v>15</v>
      </c>
      <c r="B57" s="14">
        <v>0</v>
      </c>
      <c r="C57" s="14">
        <v>1</v>
      </c>
      <c r="D57" s="14">
        <v>3</v>
      </c>
      <c r="E57" s="14">
        <v>1</v>
      </c>
      <c r="F57" s="14">
        <v>3</v>
      </c>
      <c r="G57" s="14">
        <v>39</v>
      </c>
      <c r="H57" s="14">
        <v>39</v>
      </c>
      <c r="I57" s="14">
        <v>52.8</v>
      </c>
      <c r="J57" s="14">
        <v>42.900000000000006</v>
      </c>
      <c r="K57" s="33" t="str">
        <f t="shared" si="0"/>
        <v>Male</v>
      </c>
      <c r="L57" s="33" t="str">
        <f t="shared" si="1"/>
        <v>Direct</v>
      </c>
      <c r="M57" s="33" t="str">
        <f t="shared" si="2"/>
        <v>South</v>
      </c>
      <c r="N57" s="33" t="str">
        <f t="shared" si="3"/>
        <v>Unmarried</v>
      </c>
      <c r="O57" s="33" t="str">
        <f t="shared" si="4"/>
        <v>Consumer</v>
      </c>
    </row>
    <row r="58" spans="1:15" x14ac:dyDescent="0.25">
      <c r="A58" s="14">
        <v>67</v>
      </c>
      <c r="B58" s="14">
        <v>0</v>
      </c>
      <c r="C58" s="14">
        <v>4</v>
      </c>
      <c r="D58" s="14">
        <v>1</v>
      </c>
      <c r="E58" s="14">
        <v>1</v>
      </c>
      <c r="F58" s="14">
        <v>3</v>
      </c>
      <c r="G58" s="14">
        <v>37</v>
      </c>
      <c r="H58" s="14">
        <v>37</v>
      </c>
      <c r="I58" s="14">
        <v>50.4</v>
      </c>
      <c r="J58" s="14">
        <v>40.700000000000003</v>
      </c>
      <c r="K58" s="33" t="str">
        <f t="shared" si="0"/>
        <v>Male</v>
      </c>
      <c r="L58" s="33" t="str">
        <f t="shared" si="1"/>
        <v>Sales</v>
      </c>
      <c r="M58" s="33" t="str">
        <f t="shared" si="2"/>
        <v>North</v>
      </c>
      <c r="N58" s="33" t="str">
        <f t="shared" si="3"/>
        <v>Unmarried</v>
      </c>
      <c r="O58" s="33" t="str">
        <f t="shared" si="4"/>
        <v>Consumer</v>
      </c>
    </row>
    <row r="59" spans="1:15" x14ac:dyDescent="0.25">
      <c r="A59" s="14">
        <v>22</v>
      </c>
      <c r="B59" s="14">
        <v>0</v>
      </c>
      <c r="C59" s="14">
        <v>1</v>
      </c>
      <c r="D59" s="14">
        <v>2</v>
      </c>
      <c r="E59" s="14">
        <v>1</v>
      </c>
      <c r="F59" s="14">
        <v>3</v>
      </c>
      <c r="G59" s="14">
        <v>42</v>
      </c>
      <c r="H59" s="14">
        <v>39</v>
      </c>
      <c r="I59" s="14">
        <v>46.8</v>
      </c>
      <c r="J59" s="14">
        <v>42.900000000000006</v>
      </c>
      <c r="K59" s="33" t="str">
        <f t="shared" si="0"/>
        <v>Male</v>
      </c>
      <c r="L59" s="33" t="str">
        <f t="shared" si="1"/>
        <v>Direct</v>
      </c>
      <c r="M59" s="33" t="str">
        <f t="shared" si="2"/>
        <v>West</v>
      </c>
      <c r="N59" s="33" t="str">
        <f t="shared" si="3"/>
        <v>Unmarried</v>
      </c>
      <c r="O59" s="33" t="str">
        <f t="shared" si="4"/>
        <v>Consumer</v>
      </c>
    </row>
    <row r="60" spans="1:15" x14ac:dyDescent="0.25">
      <c r="A60" s="14">
        <v>185</v>
      </c>
      <c r="B60" s="14">
        <v>0</v>
      </c>
      <c r="C60" s="14">
        <v>4</v>
      </c>
      <c r="D60" s="14">
        <v>2</v>
      </c>
      <c r="E60" s="14">
        <v>2</v>
      </c>
      <c r="F60" s="14">
        <v>2</v>
      </c>
      <c r="G60" s="14">
        <v>63</v>
      </c>
      <c r="H60" s="14">
        <v>57</v>
      </c>
      <c r="I60" s="14">
        <v>66</v>
      </c>
      <c r="J60" s="14">
        <v>62.7</v>
      </c>
      <c r="K60" s="33" t="str">
        <f t="shared" si="0"/>
        <v>Male</v>
      </c>
      <c r="L60" s="33" t="str">
        <f t="shared" si="1"/>
        <v>Sales</v>
      </c>
      <c r="M60" s="33" t="str">
        <f t="shared" si="2"/>
        <v>West</v>
      </c>
      <c r="N60" s="33" t="str">
        <f t="shared" si="3"/>
        <v>Married</v>
      </c>
      <c r="O60" s="33" t="str">
        <f t="shared" si="4"/>
        <v>Home Office</v>
      </c>
    </row>
    <row r="61" spans="1:15" x14ac:dyDescent="0.25">
      <c r="A61" s="14">
        <v>9</v>
      </c>
      <c r="B61" s="14">
        <v>0</v>
      </c>
      <c r="C61" s="14">
        <v>1</v>
      </c>
      <c r="D61" s="14">
        <v>2</v>
      </c>
      <c r="E61" s="14">
        <v>1</v>
      </c>
      <c r="F61" s="14">
        <v>3</v>
      </c>
      <c r="G61" s="14">
        <v>48</v>
      </c>
      <c r="H61" s="14">
        <v>49</v>
      </c>
      <c r="I61" s="14">
        <v>62.4</v>
      </c>
      <c r="J61" s="14">
        <v>53.900000000000006</v>
      </c>
      <c r="K61" s="33" t="str">
        <f t="shared" si="0"/>
        <v>Male</v>
      </c>
      <c r="L61" s="33" t="str">
        <f t="shared" si="1"/>
        <v>Direct</v>
      </c>
      <c r="M61" s="33" t="str">
        <f t="shared" si="2"/>
        <v>West</v>
      </c>
      <c r="N61" s="33" t="str">
        <f t="shared" si="3"/>
        <v>Unmarried</v>
      </c>
      <c r="O61" s="33" t="str">
        <f t="shared" si="4"/>
        <v>Consumer</v>
      </c>
    </row>
    <row r="62" spans="1:15" x14ac:dyDescent="0.25">
      <c r="A62" s="14">
        <v>181</v>
      </c>
      <c r="B62" s="14">
        <v>0</v>
      </c>
      <c r="C62" s="14">
        <v>4</v>
      </c>
      <c r="D62" s="14">
        <v>2</v>
      </c>
      <c r="E62" s="14">
        <v>2</v>
      </c>
      <c r="F62" s="14">
        <v>2</v>
      </c>
      <c r="G62" s="14">
        <v>50</v>
      </c>
      <c r="H62" s="14">
        <v>46</v>
      </c>
      <c r="I62" s="14">
        <v>54</v>
      </c>
      <c r="J62" s="14">
        <v>50.6</v>
      </c>
      <c r="K62" s="33" t="str">
        <f t="shared" si="0"/>
        <v>Male</v>
      </c>
      <c r="L62" s="33" t="str">
        <f t="shared" si="1"/>
        <v>Sales</v>
      </c>
      <c r="M62" s="33" t="str">
        <f t="shared" si="2"/>
        <v>West</v>
      </c>
      <c r="N62" s="33" t="str">
        <f t="shared" si="3"/>
        <v>Married</v>
      </c>
      <c r="O62" s="33" t="str">
        <f t="shared" si="4"/>
        <v>Home Office</v>
      </c>
    </row>
    <row r="63" spans="1:15" x14ac:dyDescent="0.25">
      <c r="A63" s="14">
        <v>170</v>
      </c>
      <c r="B63" s="14">
        <v>0</v>
      </c>
      <c r="C63" s="14">
        <v>4</v>
      </c>
      <c r="D63" s="14">
        <v>3</v>
      </c>
      <c r="E63" s="14">
        <v>1</v>
      </c>
      <c r="F63" s="14">
        <v>2</v>
      </c>
      <c r="G63" s="14">
        <v>47</v>
      </c>
      <c r="H63" s="14">
        <v>62</v>
      </c>
      <c r="I63" s="14">
        <v>73.2</v>
      </c>
      <c r="J63" s="14">
        <v>68.2</v>
      </c>
      <c r="K63" s="33" t="str">
        <f t="shared" si="0"/>
        <v>Male</v>
      </c>
      <c r="L63" s="33" t="str">
        <f t="shared" si="1"/>
        <v>Sales</v>
      </c>
      <c r="M63" s="33" t="str">
        <f t="shared" si="2"/>
        <v>South</v>
      </c>
      <c r="N63" s="33" t="str">
        <f t="shared" si="3"/>
        <v>Unmarried</v>
      </c>
      <c r="O63" s="33" t="str">
        <f t="shared" si="4"/>
        <v>Home Office</v>
      </c>
    </row>
    <row r="64" spans="1:15" x14ac:dyDescent="0.25">
      <c r="A64" s="14">
        <v>134</v>
      </c>
      <c r="B64" s="14">
        <v>0</v>
      </c>
      <c r="C64" s="14">
        <v>4</v>
      </c>
      <c r="D64" s="14">
        <v>1</v>
      </c>
      <c r="E64" s="14">
        <v>1</v>
      </c>
      <c r="F64" s="14">
        <v>1</v>
      </c>
      <c r="G64" s="14">
        <v>44</v>
      </c>
      <c r="H64" s="14">
        <v>44</v>
      </c>
      <c r="I64" s="14">
        <v>46.8</v>
      </c>
      <c r="J64" s="14">
        <v>48.400000000000006</v>
      </c>
      <c r="K64" s="33" t="str">
        <f t="shared" si="0"/>
        <v>Male</v>
      </c>
      <c r="L64" s="33" t="str">
        <f t="shared" si="1"/>
        <v>Sales</v>
      </c>
      <c r="M64" s="33" t="str">
        <f t="shared" si="2"/>
        <v>North</v>
      </c>
      <c r="N64" s="33" t="str">
        <f t="shared" si="3"/>
        <v>Unmarried</v>
      </c>
      <c r="O64" s="33" t="str">
        <f t="shared" si="4"/>
        <v>Corporate</v>
      </c>
    </row>
    <row r="65" spans="1:15" x14ac:dyDescent="0.25">
      <c r="A65" s="14">
        <v>108</v>
      </c>
      <c r="B65" s="14">
        <v>0</v>
      </c>
      <c r="C65" s="14">
        <v>4</v>
      </c>
      <c r="D65" s="14">
        <v>2</v>
      </c>
      <c r="E65" s="14">
        <v>1</v>
      </c>
      <c r="F65" s="14">
        <v>1</v>
      </c>
      <c r="G65" s="14">
        <v>34</v>
      </c>
      <c r="H65" s="14">
        <v>33</v>
      </c>
      <c r="I65" s="14">
        <v>49.199999999999996</v>
      </c>
      <c r="J65" s="14">
        <v>36.300000000000004</v>
      </c>
      <c r="K65" s="33" t="str">
        <f t="shared" si="0"/>
        <v>Male</v>
      </c>
      <c r="L65" s="33" t="str">
        <f t="shared" si="1"/>
        <v>Sales</v>
      </c>
      <c r="M65" s="33" t="str">
        <f t="shared" si="2"/>
        <v>West</v>
      </c>
      <c r="N65" s="33" t="str">
        <f t="shared" si="3"/>
        <v>Unmarried</v>
      </c>
      <c r="O65" s="33" t="str">
        <f t="shared" si="4"/>
        <v>Corporate</v>
      </c>
    </row>
    <row r="66" spans="1:15" x14ac:dyDescent="0.25">
      <c r="A66" s="14">
        <v>197</v>
      </c>
      <c r="B66" s="14">
        <v>0</v>
      </c>
      <c r="C66" s="14">
        <v>4</v>
      </c>
      <c r="D66" s="14">
        <v>3</v>
      </c>
      <c r="E66" s="14">
        <v>2</v>
      </c>
      <c r="F66" s="14">
        <v>2</v>
      </c>
      <c r="G66" s="14">
        <v>50</v>
      </c>
      <c r="H66" s="14">
        <v>42</v>
      </c>
      <c r="I66" s="14">
        <v>60</v>
      </c>
      <c r="J66" s="14">
        <v>46.2</v>
      </c>
      <c r="K66" s="33" t="str">
        <f t="shared" si="0"/>
        <v>Male</v>
      </c>
      <c r="L66" s="33" t="str">
        <f t="shared" si="1"/>
        <v>Sales</v>
      </c>
      <c r="M66" s="33" t="str">
        <f t="shared" si="2"/>
        <v>South</v>
      </c>
      <c r="N66" s="33" t="str">
        <f t="shared" si="3"/>
        <v>Married</v>
      </c>
      <c r="O66" s="33" t="str">
        <f t="shared" si="4"/>
        <v>Home Office</v>
      </c>
    </row>
    <row r="67" spans="1:15" x14ac:dyDescent="0.25">
      <c r="A67" s="14">
        <v>140</v>
      </c>
      <c r="B67" s="14">
        <v>0</v>
      </c>
      <c r="C67" s="14">
        <v>4</v>
      </c>
      <c r="D67" s="14">
        <v>2</v>
      </c>
      <c r="E67" s="14">
        <v>1</v>
      </c>
      <c r="F67" s="14">
        <v>3</v>
      </c>
      <c r="G67" s="14">
        <v>44</v>
      </c>
      <c r="H67" s="14">
        <v>41</v>
      </c>
      <c r="I67" s="14">
        <v>48</v>
      </c>
      <c r="J67" s="14">
        <v>45.1</v>
      </c>
      <c r="K67" s="33" t="str">
        <f t="shared" ref="K67:K130" si="5">IF(B67=0,"Male",IF(AND(B67=1),"Female"))</f>
        <v>Male</v>
      </c>
      <c r="L67" s="33" t="str">
        <f t="shared" ref="L67:L130" si="6">IF(C67=1,"Direct",IF(AND(C67=2),"Mail",IF(AND(C67=3),"Phone",IF(AND(C67=4),"Sales"))))</f>
        <v>Sales</v>
      </c>
      <c r="M67" s="33" t="str">
        <f t="shared" ref="M67:M130" si="7">IF(D67=1,"North",IF(AND(D67=2),"West",IF(AND(D67=3),"South")))</f>
        <v>West</v>
      </c>
      <c r="N67" s="33" t="str">
        <f t="shared" ref="N67:N130" si="8">IF(E67=1,"Unmarried",IF(AND(E67=2),"Married"))</f>
        <v>Unmarried</v>
      </c>
      <c r="O67" s="33" t="str">
        <f t="shared" ref="O67:O130" si="9">IF(F67=1,"Corporate",IF(AND(F67=2),"Home Office",IF(AND(F67=3),"Consumer")))</f>
        <v>Consumer</v>
      </c>
    </row>
    <row r="68" spans="1:15" x14ac:dyDescent="0.25">
      <c r="A68" s="14">
        <v>171</v>
      </c>
      <c r="B68" s="14">
        <v>0</v>
      </c>
      <c r="C68" s="14">
        <v>4</v>
      </c>
      <c r="D68" s="14">
        <v>2</v>
      </c>
      <c r="E68" s="14">
        <v>1</v>
      </c>
      <c r="F68" s="14">
        <v>2</v>
      </c>
      <c r="G68" s="14">
        <v>60</v>
      </c>
      <c r="H68" s="14">
        <v>54</v>
      </c>
      <c r="I68" s="14">
        <v>72</v>
      </c>
      <c r="J68" s="14">
        <v>59.400000000000006</v>
      </c>
      <c r="K68" s="33" t="str">
        <f t="shared" si="5"/>
        <v>Male</v>
      </c>
      <c r="L68" s="33" t="str">
        <f t="shared" si="6"/>
        <v>Sales</v>
      </c>
      <c r="M68" s="33" t="str">
        <f t="shared" si="7"/>
        <v>West</v>
      </c>
      <c r="N68" s="33" t="str">
        <f t="shared" si="8"/>
        <v>Unmarried</v>
      </c>
      <c r="O68" s="33" t="str">
        <f t="shared" si="9"/>
        <v>Home Office</v>
      </c>
    </row>
    <row r="69" spans="1:15" x14ac:dyDescent="0.25">
      <c r="A69" s="14">
        <v>107</v>
      </c>
      <c r="B69" s="14">
        <v>0</v>
      </c>
      <c r="C69" s="14">
        <v>4</v>
      </c>
      <c r="D69" s="14">
        <v>1</v>
      </c>
      <c r="E69" s="14">
        <v>1</v>
      </c>
      <c r="F69" s="14">
        <v>3</v>
      </c>
      <c r="G69" s="14">
        <v>47</v>
      </c>
      <c r="H69" s="14">
        <v>39</v>
      </c>
      <c r="I69" s="14">
        <v>56.4</v>
      </c>
      <c r="J69" s="14">
        <v>42.900000000000006</v>
      </c>
      <c r="K69" s="33" t="str">
        <f t="shared" si="5"/>
        <v>Male</v>
      </c>
      <c r="L69" s="33" t="str">
        <f t="shared" si="6"/>
        <v>Sales</v>
      </c>
      <c r="M69" s="33" t="str">
        <f t="shared" si="7"/>
        <v>North</v>
      </c>
      <c r="N69" s="33" t="str">
        <f t="shared" si="8"/>
        <v>Unmarried</v>
      </c>
      <c r="O69" s="33" t="str">
        <f t="shared" si="9"/>
        <v>Consumer</v>
      </c>
    </row>
    <row r="70" spans="1:15" x14ac:dyDescent="0.25">
      <c r="A70" s="14">
        <v>81</v>
      </c>
      <c r="B70" s="14">
        <v>0</v>
      </c>
      <c r="C70" s="14">
        <v>4</v>
      </c>
      <c r="D70" s="14">
        <v>1</v>
      </c>
      <c r="E70" s="14">
        <v>1</v>
      </c>
      <c r="F70" s="14">
        <v>2</v>
      </c>
      <c r="G70" s="14">
        <v>63</v>
      </c>
      <c r="H70" s="14">
        <v>43</v>
      </c>
      <c r="I70" s="14">
        <v>70.8</v>
      </c>
      <c r="J70" s="14">
        <v>47.300000000000004</v>
      </c>
      <c r="K70" s="33" t="str">
        <f t="shared" si="5"/>
        <v>Male</v>
      </c>
      <c r="L70" s="33" t="str">
        <f t="shared" si="6"/>
        <v>Sales</v>
      </c>
      <c r="M70" s="33" t="str">
        <f t="shared" si="7"/>
        <v>North</v>
      </c>
      <c r="N70" s="33" t="str">
        <f t="shared" si="8"/>
        <v>Unmarried</v>
      </c>
      <c r="O70" s="33" t="str">
        <f t="shared" si="9"/>
        <v>Home Office</v>
      </c>
    </row>
    <row r="71" spans="1:15" x14ac:dyDescent="0.25">
      <c r="A71" s="14">
        <v>18</v>
      </c>
      <c r="B71" s="14">
        <v>0</v>
      </c>
      <c r="C71" s="14">
        <v>1</v>
      </c>
      <c r="D71" s="14">
        <v>2</v>
      </c>
      <c r="E71" s="14">
        <v>1</v>
      </c>
      <c r="F71" s="14">
        <v>3</v>
      </c>
      <c r="G71" s="14">
        <v>50</v>
      </c>
      <c r="H71" s="14">
        <v>33</v>
      </c>
      <c r="I71" s="14">
        <v>58.8</v>
      </c>
      <c r="J71" s="14">
        <v>36.300000000000004</v>
      </c>
      <c r="K71" s="33" t="str">
        <f t="shared" si="5"/>
        <v>Male</v>
      </c>
      <c r="L71" s="33" t="str">
        <f t="shared" si="6"/>
        <v>Direct</v>
      </c>
      <c r="M71" s="33" t="str">
        <f t="shared" si="7"/>
        <v>West</v>
      </c>
      <c r="N71" s="33" t="str">
        <f t="shared" si="8"/>
        <v>Unmarried</v>
      </c>
      <c r="O71" s="33" t="str">
        <f t="shared" si="9"/>
        <v>Consumer</v>
      </c>
    </row>
    <row r="72" spans="1:15" x14ac:dyDescent="0.25">
      <c r="A72" s="14">
        <v>155</v>
      </c>
      <c r="B72" s="14">
        <v>0</v>
      </c>
      <c r="C72" s="14">
        <v>4</v>
      </c>
      <c r="D72" s="14">
        <v>2</v>
      </c>
      <c r="E72" s="14">
        <v>1</v>
      </c>
      <c r="F72" s="14">
        <v>1</v>
      </c>
      <c r="G72" s="14">
        <v>44</v>
      </c>
      <c r="H72" s="14">
        <v>44</v>
      </c>
      <c r="I72" s="14">
        <v>55.199999999999996</v>
      </c>
      <c r="J72" s="14">
        <v>48.400000000000006</v>
      </c>
      <c r="K72" s="33" t="str">
        <f t="shared" si="5"/>
        <v>Male</v>
      </c>
      <c r="L72" s="33" t="str">
        <f t="shared" si="6"/>
        <v>Sales</v>
      </c>
      <c r="M72" s="33" t="str">
        <f t="shared" si="7"/>
        <v>West</v>
      </c>
      <c r="N72" s="33" t="str">
        <f t="shared" si="8"/>
        <v>Unmarried</v>
      </c>
      <c r="O72" s="33" t="str">
        <f t="shared" si="9"/>
        <v>Corporate</v>
      </c>
    </row>
    <row r="73" spans="1:15" x14ac:dyDescent="0.25">
      <c r="A73" s="14">
        <v>97</v>
      </c>
      <c r="B73" s="14">
        <v>0</v>
      </c>
      <c r="C73" s="14">
        <v>4</v>
      </c>
      <c r="D73" s="14">
        <v>3</v>
      </c>
      <c r="E73" s="14">
        <v>1</v>
      </c>
      <c r="F73" s="14">
        <v>2</v>
      </c>
      <c r="G73" s="14">
        <v>60</v>
      </c>
      <c r="H73" s="14">
        <v>54</v>
      </c>
      <c r="I73" s="14">
        <v>69.599999999999994</v>
      </c>
      <c r="J73" s="14">
        <v>59.400000000000006</v>
      </c>
      <c r="K73" s="33" t="str">
        <f t="shared" si="5"/>
        <v>Male</v>
      </c>
      <c r="L73" s="33" t="str">
        <f t="shared" si="6"/>
        <v>Sales</v>
      </c>
      <c r="M73" s="33" t="str">
        <f t="shared" si="7"/>
        <v>South</v>
      </c>
      <c r="N73" s="33" t="str">
        <f t="shared" si="8"/>
        <v>Unmarried</v>
      </c>
      <c r="O73" s="33" t="str">
        <f t="shared" si="9"/>
        <v>Home Office</v>
      </c>
    </row>
    <row r="74" spans="1:15" x14ac:dyDescent="0.25">
      <c r="A74" s="14">
        <v>68</v>
      </c>
      <c r="B74" s="14">
        <v>0</v>
      </c>
      <c r="C74" s="14">
        <v>4</v>
      </c>
      <c r="D74" s="14">
        <v>2</v>
      </c>
      <c r="E74" s="14">
        <v>1</v>
      </c>
      <c r="F74" s="14">
        <v>2</v>
      </c>
      <c r="G74" s="14">
        <v>73</v>
      </c>
      <c r="H74" s="14">
        <v>67</v>
      </c>
      <c r="I74" s="14">
        <v>85.2</v>
      </c>
      <c r="J74" s="14">
        <v>73.7</v>
      </c>
      <c r="K74" s="33" t="str">
        <f t="shared" si="5"/>
        <v>Male</v>
      </c>
      <c r="L74" s="33" t="str">
        <f t="shared" si="6"/>
        <v>Sales</v>
      </c>
      <c r="M74" s="33" t="str">
        <f t="shared" si="7"/>
        <v>West</v>
      </c>
      <c r="N74" s="33" t="str">
        <f t="shared" si="8"/>
        <v>Unmarried</v>
      </c>
      <c r="O74" s="33" t="str">
        <f t="shared" si="9"/>
        <v>Home Office</v>
      </c>
    </row>
    <row r="75" spans="1:15" x14ac:dyDescent="0.25">
      <c r="A75" s="14">
        <v>157</v>
      </c>
      <c r="B75" s="14">
        <v>0</v>
      </c>
      <c r="C75" s="14">
        <v>4</v>
      </c>
      <c r="D75" s="14">
        <v>2</v>
      </c>
      <c r="E75" s="14">
        <v>1</v>
      </c>
      <c r="F75" s="14">
        <v>1</v>
      </c>
      <c r="G75" s="14">
        <v>68</v>
      </c>
      <c r="H75" s="14">
        <v>59</v>
      </c>
      <c r="I75" s="14">
        <v>69.599999999999994</v>
      </c>
      <c r="J75" s="14">
        <v>64.900000000000006</v>
      </c>
      <c r="K75" s="33" t="str">
        <f t="shared" si="5"/>
        <v>Male</v>
      </c>
      <c r="L75" s="33" t="str">
        <f t="shared" si="6"/>
        <v>Sales</v>
      </c>
      <c r="M75" s="33" t="str">
        <f t="shared" si="7"/>
        <v>West</v>
      </c>
      <c r="N75" s="33" t="str">
        <f t="shared" si="8"/>
        <v>Unmarried</v>
      </c>
      <c r="O75" s="33" t="str">
        <f t="shared" si="9"/>
        <v>Corporate</v>
      </c>
    </row>
    <row r="76" spans="1:15" x14ac:dyDescent="0.25">
      <c r="A76" s="14">
        <v>56</v>
      </c>
      <c r="B76" s="14">
        <v>0</v>
      </c>
      <c r="C76" s="14">
        <v>4</v>
      </c>
      <c r="D76" s="14">
        <v>2</v>
      </c>
      <c r="E76" s="14">
        <v>1</v>
      </c>
      <c r="F76" s="14">
        <v>3</v>
      </c>
      <c r="G76" s="14">
        <v>55</v>
      </c>
      <c r="H76" s="14">
        <v>45</v>
      </c>
      <c r="I76" s="14">
        <v>55.199999999999996</v>
      </c>
      <c r="J76" s="14">
        <v>49.500000000000007</v>
      </c>
      <c r="K76" s="33" t="str">
        <f t="shared" si="5"/>
        <v>Male</v>
      </c>
      <c r="L76" s="33" t="str">
        <f t="shared" si="6"/>
        <v>Sales</v>
      </c>
      <c r="M76" s="33" t="str">
        <f t="shared" si="7"/>
        <v>West</v>
      </c>
      <c r="N76" s="33" t="str">
        <f t="shared" si="8"/>
        <v>Unmarried</v>
      </c>
      <c r="O76" s="33" t="str">
        <f t="shared" si="9"/>
        <v>Consumer</v>
      </c>
    </row>
    <row r="77" spans="1:15" x14ac:dyDescent="0.25">
      <c r="A77" s="14">
        <v>5</v>
      </c>
      <c r="B77" s="14">
        <v>0</v>
      </c>
      <c r="C77" s="14">
        <v>1</v>
      </c>
      <c r="D77" s="14">
        <v>1</v>
      </c>
      <c r="E77" s="14">
        <v>1</v>
      </c>
      <c r="F77" s="14">
        <v>2</v>
      </c>
      <c r="G77" s="14">
        <v>47</v>
      </c>
      <c r="H77" s="14">
        <v>40</v>
      </c>
      <c r="I77" s="14">
        <v>51.6</v>
      </c>
      <c r="J77" s="14">
        <v>44</v>
      </c>
      <c r="K77" s="33" t="str">
        <f t="shared" si="5"/>
        <v>Male</v>
      </c>
      <c r="L77" s="33" t="str">
        <f t="shared" si="6"/>
        <v>Direct</v>
      </c>
      <c r="M77" s="33" t="str">
        <f t="shared" si="7"/>
        <v>North</v>
      </c>
      <c r="N77" s="33" t="str">
        <f t="shared" si="8"/>
        <v>Unmarried</v>
      </c>
      <c r="O77" s="33" t="str">
        <f t="shared" si="9"/>
        <v>Home Office</v>
      </c>
    </row>
    <row r="78" spans="1:15" x14ac:dyDescent="0.25">
      <c r="A78" s="14">
        <v>159</v>
      </c>
      <c r="B78" s="14">
        <v>0</v>
      </c>
      <c r="C78" s="14">
        <v>4</v>
      </c>
      <c r="D78" s="14">
        <v>3</v>
      </c>
      <c r="E78" s="14">
        <v>1</v>
      </c>
      <c r="F78" s="14">
        <v>2</v>
      </c>
      <c r="G78" s="14">
        <v>55</v>
      </c>
      <c r="H78" s="14">
        <v>61</v>
      </c>
      <c r="I78" s="14">
        <v>64.8</v>
      </c>
      <c r="J78" s="14">
        <v>67.100000000000009</v>
      </c>
      <c r="K78" s="33" t="str">
        <f t="shared" si="5"/>
        <v>Male</v>
      </c>
      <c r="L78" s="33" t="str">
        <f t="shared" si="6"/>
        <v>Sales</v>
      </c>
      <c r="M78" s="33" t="str">
        <f t="shared" si="7"/>
        <v>South</v>
      </c>
      <c r="N78" s="33" t="str">
        <f t="shared" si="8"/>
        <v>Unmarried</v>
      </c>
      <c r="O78" s="33" t="str">
        <f t="shared" si="9"/>
        <v>Home Office</v>
      </c>
    </row>
    <row r="79" spans="1:15" x14ac:dyDescent="0.25">
      <c r="A79" s="14">
        <v>123</v>
      </c>
      <c r="B79" s="14">
        <v>0</v>
      </c>
      <c r="C79" s="14">
        <v>4</v>
      </c>
      <c r="D79" s="14">
        <v>3</v>
      </c>
      <c r="E79" s="14">
        <v>1</v>
      </c>
      <c r="F79" s="14">
        <v>1</v>
      </c>
      <c r="G79" s="14">
        <v>68</v>
      </c>
      <c r="H79" s="14">
        <v>59</v>
      </c>
      <c r="I79" s="14">
        <v>67.2</v>
      </c>
      <c r="J79" s="14">
        <v>64.900000000000006</v>
      </c>
      <c r="K79" s="33" t="str">
        <f t="shared" si="5"/>
        <v>Male</v>
      </c>
      <c r="L79" s="33" t="str">
        <f t="shared" si="6"/>
        <v>Sales</v>
      </c>
      <c r="M79" s="33" t="str">
        <f t="shared" si="7"/>
        <v>South</v>
      </c>
      <c r="N79" s="33" t="str">
        <f t="shared" si="8"/>
        <v>Unmarried</v>
      </c>
      <c r="O79" s="33" t="str">
        <f t="shared" si="9"/>
        <v>Corporate</v>
      </c>
    </row>
    <row r="80" spans="1:15" x14ac:dyDescent="0.25">
      <c r="A80" s="14">
        <v>164</v>
      </c>
      <c r="B80" s="14">
        <v>0</v>
      </c>
      <c r="C80" s="14">
        <v>4</v>
      </c>
      <c r="D80" s="14">
        <v>2</v>
      </c>
      <c r="E80" s="14">
        <v>1</v>
      </c>
      <c r="F80" s="14">
        <v>3</v>
      </c>
      <c r="G80" s="14">
        <v>31</v>
      </c>
      <c r="H80" s="14">
        <v>36</v>
      </c>
      <c r="I80" s="14">
        <v>55.199999999999996</v>
      </c>
      <c r="J80" s="14">
        <v>39.6</v>
      </c>
      <c r="K80" s="33" t="str">
        <f t="shared" si="5"/>
        <v>Male</v>
      </c>
      <c r="L80" s="33" t="str">
        <f t="shared" si="6"/>
        <v>Sales</v>
      </c>
      <c r="M80" s="33" t="str">
        <f t="shared" si="7"/>
        <v>West</v>
      </c>
      <c r="N80" s="33" t="str">
        <f t="shared" si="8"/>
        <v>Unmarried</v>
      </c>
      <c r="O80" s="33" t="str">
        <f t="shared" si="9"/>
        <v>Consumer</v>
      </c>
    </row>
    <row r="81" spans="1:15" x14ac:dyDescent="0.25">
      <c r="A81" s="14">
        <v>14</v>
      </c>
      <c r="B81" s="14">
        <v>0</v>
      </c>
      <c r="C81" s="14">
        <v>1</v>
      </c>
      <c r="D81" s="14">
        <v>3</v>
      </c>
      <c r="E81" s="14">
        <v>1</v>
      </c>
      <c r="F81" s="14">
        <v>2</v>
      </c>
      <c r="G81" s="14">
        <v>47</v>
      </c>
      <c r="H81" s="14">
        <v>41</v>
      </c>
      <c r="I81" s="14">
        <v>64.8</v>
      </c>
      <c r="J81" s="14">
        <v>45.1</v>
      </c>
      <c r="K81" s="33" t="str">
        <f t="shared" si="5"/>
        <v>Male</v>
      </c>
      <c r="L81" s="33" t="str">
        <f t="shared" si="6"/>
        <v>Direct</v>
      </c>
      <c r="M81" s="33" t="str">
        <f t="shared" si="7"/>
        <v>South</v>
      </c>
      <c r="N81" s="33" t="str">
        <f t="shared" si="8"/>
        <v>Unmarried</v>
      </c>
      <c r="O81" s="33" t="str">
        <f t="shared" si="9"/>
        <v>Home Office</v>
      </c>
    </row>
    <row r="82" spans="1:15" x14ac:dyDescent="0.25">
      <c r="A82" s="14">
        <v>127</v>
      </c>
      <c r="B82" s="14">
        <v>0</v>
      </c>
      <c r="C82" s="14">
        <v>4</v>
      </c>
      <c r="D82" s="14">
        <v>3</v>
      </c>
      <c r="E82" s="14">
        <v>1</v>
      </c>
      <c r="F82" s="14">
        <v>2</v>
      </c>
      <c r="G82" s="14">
        <v>63</v>
      </c>
      <c r="H82" s="14">
        <v>59</v>
      </c>
      <c r="I82" s="14">
        <v>68.399999999999991</v>
      </c>
      <c r="J82" s="14">
        <v>64.900000000000006</v>
      </c>
      <c r="K82" s="33" t="str">
        <f t="shared" si="5"/>
        <v>Male</v>
      </c>
      <c r="L82" s="33" t="str">
        <f t="shared" si="6"/>
        <v>Sales</v>
      </c>
      <c r="M82" s="33" t="str">
        <f t="shared" si="7"/>
        <v>South</v>
      </c>
      <c r="N82" s="33" t="str">
        <f t="shared" si="8"/>
        <v>Unmarried</v>
      </c>
      <c r="O82" s="33" t="str">
        <f t="shared" si="9"/>
        <v>Home Office</v>
      </c>
    </row>
    <row r="83" spans="1:15" x14ac:dyDescent="0.25">
      <c r="A83" s="14">
        <v>165</v>
      </c>
      <c r="B83" s="14">
        <v>0</v>
      </c>
      <c r="C83" s="14">
        <v>4</v>
      </c>
      <c r="D83" s="14">
        <v>1</v>
      </c>
      <c r="E83" s="14">
        <v>1</v>
      </c>
      <c r="F83" s="14">
        <v>3</v>
      </c>
      <c r="G83" s="14">
        <v>36</v>
      </c>
      <c r="H83" s="14">
        <v>49</v>
      </c>
      <c r="I83" s="14">
        <v>64.8</v>
      </c>
      <c r="J83" s="14">
        <v>53.900000000000006</v>
      </c>
      <c r="K83" s="33" t="str">
        <f t="shared" si="5"/>
        <v>Male</v>
      </c>
      <c r="L83" s="33" t="str">
        <f t="shared" si="6"/>
        <v>Sales</v>
      </c>
      <c r="M83" s="33" t="str">
        <f t="shared" si="7"/>
        <v>North</v>
      </c>
      <c r="N83" s="33" t="str">
        <f t="shared" si="8"/>
        <v>Unmarried</v>
      </c>
      <c r="O83" s="33" t="str">
        <f t="shared" si="9"/>
        <v>Consumer</v>
      </c>
    </row>
    <row r="84" spans="1:15" x14ac:dyDescent="0.25">
      <c r="A84" s="14">
        <v>174</v>
      </c>
      <c r="B84" s="14">
        <v>0</v>
      </c>
      <c r="C84" s="14">
        <v>4</v>
      </c>
      <c r="D84" s="14">
        <v>2</v>
      </c>
      <c r="E84" s="14">
        <v>2</v>
      </c>
      <c r="F84" s="14">
        <v>2</v>
      </c>
      <c r="G84" s="14">
        <v>68</v>
      </c>
      <c r="H84" s="14">
        <v>59</v>
      </c>
      <c r="I84" s="14">
        <v>85.2</v>
      </c>
      <c r="J84" s="14">
        <v>64.900000000000006</v>
      </c>
      <c r="K84" s="33" t="str">
        <f t="shared" si="5"/>
        <v>Male</v>
      </c>
      <c r="L84" s="33" t="str">
        <f t="shared" si="6"/>
        <v>Sales</v>
      </c>
      <c r="M84" s="33" t="str">
        <f t="shared" si="7"/>
        <v>West</v>
      </c>
      <c r="N84" s="33" t="str">
        <f t="shared" si="8"/>
        <v>Married</v>
      </c>
      <c r="O84" s="33" t="str">
        <f t="shared" si="9"/>
        <v>Home Office</v>
      </c>
    </row>
    <row r="85" spans="1:15" x14ac:dyDescent="0.25">
      <c r="A85" s="14">
        <v>3</v>
      </c>
      <c r="B85" s="14">
        <v>0</v>
      </c>
      <c r="C85" s="14">
        <v>1</v>
      </c>
      <c r="D85" s="14">
        <v>1</v>
      </c>
      <c r="E85" s="14">
        <v>1</v>
      </c>
      <c r="F85" s="14">
        <v>2</v>
      </c>
      <c r="G85" s="14">
        <v>63</v>
      </c>
      <c r="H85" s="14">
        <v>65</v>
      </c>
      <c r="I85" s="14">
        <v>57.599999999999994</v>
      </c>
      <c r="J85" s="14">
        <v>71.5</v>
      </c>
      <c r="K85" s="33" t="str">
        <f t="shared" si="5"/>
        <v>Male</v>
      </c>
      <c r="L85" s="33" t="str">
        <f t="shared" si="6"/>
        <v>Direct</v>
      </c>
      <c r="M85" s="33" t="str">
        <f t="shared" si="7"/>
        <v>North</v>
      </c>
      <c r="N85" s="33" t="str">
        <f t="shared" si="8"/>
        <v>Unmarried</v>
      </c>
      <c r="O85" s="33" t="str">
        <f t="shared" si="9"/>
        <v>Home Office</v>
      </c>
    </row>
    <row r="86" spans="1:15" x14ac:dyDescent="0.25">
      <c r="A86" s="14">
        <v>58</v>
      </c>
      <c r="B86" s="14">
        <v>0</v>
      </c>
      <c r="C86" s="14">
        <v>4</v>
      </c>
      <c r="D86" s="14">
        <v>2</v>
      </c>
      <c r="E86" s="14">
        <v>1</v>
      </c>
      <c r="F86" s="14">
        <v>3</v>
      </c>
      <c r="G86" s="14">
        <v>55</v>
      </c>
      <c r="H86" s="14">
        <v>41</v>
      </c>
      <c r="I86" s="14">
        <v>48</v>
      </c>
      <c r="J86" s="14">
        <v>45.1</v>
      </c>
      <c r="K86" s="33" t="str">
        <f t="shared" si="5"/>
        <v>Male</v>
      </c>
      <c r="L86" s="33" t="str">
        <f t="shared" si="6"/>
        <v>Sales</v>
      </c>
      <c r="M86" s="33" t="str">
        <f t="shared" si="7"/>
        <v>West</v>
      </c>
      <c r="N86" s="33" t="str">
        <f t="shared" si="8"/>
        <v>Unmarried</v>
      </c>
      <c r="O86" s="33" t="str">
        <f t="shared" si="9"/>
        <v>Consumer</v>
      </c>
    </row>
    <row r="87" spans="1:15" x14ac:dyDescent="0.25">
      <c r="A87" s="14">
        <v>146</v>
      </c>
      <c r="B87" s="14">
        <v>0</v>
      </c>
      <c r="C87" s="14">
        <v>4</v>
      </c>
      <c r="D87" s="14">
        <v>3</v>
      </c>
      <c r="E87" s="14">
        <v>1</v>
      </c>
      <c r="F87" s="14">
        <v>2</v>
      </c>
      <c r="G87" s="14">
        <v>55</v>
      </c>
      <c r="H87" s="14">
        <v>62</v>
      </c>
      <c r="I87" s="14">
        <v>76.8</v>
      </c>
      <c r="J87" s="14">
        <v>68.2</v>
      </c>
      <c r="K87" s="33" t="str">
        <f t="shared" si="5"/>
        <v>Male</v>
      </c>
      <c r="L87" s="33" t="str">
        <f t="shared" si="6"/>
        <v>Sales</v>
      </c>
      <c r="M87" s="33" t="str">
        <f t="shared" si="7"/>
        <v>South</v>
      </c>
      <c r="N87" s="33" t="str">
        <f t="shared" si="8"/>
        <v>Unmarried</v>
      </c>
      <c r="O87" s="33" t="str">
        <f t="shared" si="9"/>
        <v>Home Office</v>
      </c>
    </row>
    <row r="88" spans="1:15" x14ac:dyDescent="0.25">
      <c r="A88" s="14">
        <v>102</v>
      </c>
      <c r="B88" s="14">
        <v>0</v>
      </c>
      <c r="C88" s="14">
        <v>4</v>
      </c>
      <c r="D88" s="14">
        <v>3</v>
      </c>
      <c r="E88" s="14">
        <v>1</v>
      </c>
      <c r="F88" s="14">
        <v>2</v>
      </c>
      <c r="G88" s="14">
        <v>52</v>
      </c>
      <c r="H88" s="14">
        <v>41</v>
      </c>
      <c r="I88" s="14">
        <v>61.199999999999996</v>
      </c>
      <c r="J88" s="14">
        <v>45.1</v>
      </c>
      <c r="K88" s="33" t="str">
        <f t="shared" si="5"/>
        <v>Male</v>
      </c>
      <c r="L88" s="33" t="str">
        <f t="shared" si="6"/>
        <v>Sales</v>
      </c>
      <c r="M88" s="33" t="str">
        <f t="shared" si="7"/>
        <v>South</v>
      </c>
      <c r="N88" s="33" t="str">
        <f t="shared" si="8"/>
        <v>Unmarried</v>
      </c>
      <c r="O88" s="33" t="str">
        <f t="shared" si="9"/>
        <v>Home Office</v>
      </c>
    </row>
    <row r="89" spans="1:15" x14ac:dyDescent="0.25">
      <c r="A89" s="14">
        <v>117</v>
      </c>
      <c r="B89" s="14">
        <v>0</v>
      </c>
      <c r="C89" s="14">
        <v>4</v>
      </c>
      <c r="D89" s="14">
        <v>3</v>
      </c>
      <c r="E89" s="14">
        <v>1</v>
      </c>
      <c r="F89" s="14">
        <v>3</v>
      </c>
      <c r="G89" s="14">
        <v>34</v>
      </c>
      <c r="H89" s="14">
        <v>49</v>
      </c>
      <c r="I89" s="14">
        <v>46.8</v>
      </c>
      <c r="J89" s="14">
        <v>53.900000000000006</v>
      </c>
      <c r="K89" s="33" t="str">
        <f t="shared" si="5"/>
        <v>Male</v>
      </c>
      <c r="L89" s="33" t="str">
        <f t="shared" si="6"/>
        <v>Sales</v>
      </c>
      <c r="M89" s="33" t="str">
        <f t="shared" si="7"/>
        <v>South</v>
      </c>
      <c r="N89" s="33" t="str">
        <f t="shared" si="8"/>
        <v>Unmarried</v>
      </c>
      <c r="O89" s="33" t="str">
        <f t="shared" si="9"/>
        <v>Consumer</v>
      </c>
    </row>
    <row r="90" spans="1:15" x14ac:dyDescent="0.25">
      <c r="A90" s="14">
        <v>133</v>
      </c>
      <c r="B90" s="14">
        <v>0</v>
      </c>
      <c r="C90" s="14">
        <v>4</v>
      </c>
      <c r="D90" s="14">
        <v>2</v>
      </c>
      <c r="E90" s="14">
        <v>1</v>
      </c>
      <c r="F90" s="14">
        <v>3</v>
      </c>
      <c r="G90" s="14">
        <v>50</v>
      </c>
      <c r="H90" s="14">
        <v>31</v>
      </c>
      <c r="I90" s="14">
        <v>48</v>
      </c>
      <c r="J90" s="14">
        <v>34.1</v>
      </c>
      <c r="K90" s="33" t="str">
        <f t="shared" si="5"/>
        <v>Male</v>
      </c>
      <c r="L90" s="33" t="str">
        <f t="shared" si="6"/>
        <v>Sales</v>
      </c>
      <c r="M90" s="33" t="str">
        <f t="shared" si="7"/>
        <v>West</v>
      </c>
      <c r="N90" s="33" t="str">
        <f t="shared" si="8"/>
        <v>Unmarried</v>
      </c>
      <c r="O90" s="33" t="str">
        <f t="shared" si="9"/>
        <v>Consumer</v>
      </c>
    </row>
    <row r="91" spans="1:15" x14ac:dyDescent="0.25">
      <c r="A91" s="14">
        <v>94</v>
      </c>
      <c r="B91" s="14">
        <v>0</v>
      </c>
      <c r="C91" s="14">
        <v>4</v>
      </c>
      <c r="D91" s="14">
        <v>3</v>
      </c>
      <c r="E91" s="14">
        <v>1</v>
      </c>
      <c r="F91" s="14">
        <v>2</v>
      </c>
      <c r="G91" s="14">
        <v>55</v>
      </c>
      <c r="H91" s="14">
        <v>49</v>
      </c>
      <c r="I91" s="14">
        <v>73.2</v>
      </c>
      <c r="J91" s="14">
        <v>53.900000000000006</v>
      </c>
      <c r="K91" s="33" t="str">
        <f t="shared" si="5"/>
        <v>Male</v>
      </c>
      <c r="L91" s="33" t="str">
        <f t="shared" si="6"/>
        <v>Sales</v>
      </c>
      <c r="M91" s="33" t="str">
        <f t="shared" si="7"/>
        <v>South</v>
      </c>
      <c r="N91" s="33" t="str">
        <f t="shared" si="8"/>
        <v>Unmarried</v>
      </c>
      <c r="O91" s="33" t="str">
        <f t="shared" si="9"/>
        <v>Home Office</v>
      </c>
    </row>
    <row r="92" spans="1:15" x14ac:dyDescent="0.25">
      <c r="A92" s="14">
        <v>24</v>
      </c>
      <c r="B92" s="14">
        <v>0</v>
      </c>
      <c r="C92" s="14">
        <v>2</v>
      </c>
      <c r="D92" s="14">
        <v>2</v>
      </c>
      <c r="E92" s="14">
        <v>1</v>
      </c>
      <c r="F92" s="14">
        <v>2</v>
      </c>
      <c r="G92" s="14">
        <v>52</v>
      </c>
      <c r="H92" s="14">
        <v>62</v>
      </c>
      <c r="I92" s="14">
        <v>79.2</v>
      </c>
      <c r="J92" s="14">
        <v>68.2</v>
      </c>
      <c r="K92" s="33" t="str">
        <f t="shared" si="5"/>
        <v>Male</v>
      </c>
      <c r="L92" s="33" t="str">
        <f t="shared" si="6"/>
        <v>Mail</v>
      </c>
      <c r="M92" s="33" t="str">
        <f t="shared" si="7"/>
        <v>West</v>
      </c>
      <c r="N92" s="33" t="str">
        <f t="shared" si="8"/>
        <v>Unmarried</v>
      </c>
      <c r="O92" s="33" t="str">
        <f t="shared" si="9"/>
        <v>Home Office</v>
      </c>
    </row>
    <row r="93" spans="1:15" x14ac:dyDescent="0.25">
      <c r="A93" s="14">
        <v>149</v>
      </c>
      <c r="B93" s="14">
        <v>0</v>
      </c>
      <c r="C93" s="14">
        <v>4</v>
      </c>
      <c r="D93" s="14">
        <v>1</v>
      </c>
      <c r="E93" s="14">
        <v>1</v>
      </c>
      <c r="F93" s="14">
        <v>1</v>
      </c>
      <c r="G93" s="14">
        <v>63</v>
      </c>
      <c r="H93" s="14">
        <v>49</v>
      </c>
      <c r="I93" s="14">
        <v>58.8</v>
      </c>
      <c r="J93" s="14">
        <v>53.900000000000006</v>
      </c>
      <c r="K93" s="33" t="str">
        <f t="shared" si="5"/>
        <v>Male</v>
      </c>
      <c r="L93" s="33" t="str">
        <f t="shared" si="6"/>
        <v>Sales</v>
      </c>
      <c r="M93" s="33" t="str">
        <f t="shared" si="7"/>
        <v>North</v>
      </c>
      <c r="N93" s="33" t="str">
        <f t="shared" si="8"/>
        <v>Unmarried</v>
      </c>
      <c r="O93" s="33" t="str">
        <f t="shared" si="9"/>
        <v>Corporate</v>
      </c>
    </row>
    <row r="94" spans="1:15" x14ac:dyDescent="0.25">
      <c r="A94" s="14">
        <v>82</v>
      </c>
      <c r="B94" s="14">
        <v>1</v>
      </c>
      <c r="C94" s="14">
        <v>4</v>
      </c>
      <c r="D94" s="14">
        <v>3</v>
      </c>
      <c r="E94" s="14">
        <v>1</v>
      </c>
      <c r="F94" s="14">
        <v>2</v>
      </c>
      <c r="G94" s="14">
        <v>68</v>
      </c>
      <c r="H94" s="14">
        <v>62</v>
      </c>
      <c r="I94" s="14">
        <v>78</v>
      </c>
      <c r="J94" s="14">
        <v>68.2</v>
      </c>
      <c r="K94" s="33" t="str">
        <f t="shared" si="5"/>
        <v>Female</v>
      </c>
      <c r="L94" s="33" t="str">
        <f t="shared" si="6"/>
        <v>Sales</v>
      </c>
      <c r="M94" s="33" t="str">
        <f t="shared" si="7"/>
        <v>South</v>
      </c>
      <c r="N94" s="33" t="str">
        <f t="shared" si="8"/>
        <v>Unmarried</v>
      </c>
      <c r="O94" s="33" t="str">
        <f t="shared" si="9"/>
        <v>Home Office</v>
      </c>
    </row>
    <row r="95" spans="1:15" x14ac:dyDescent="0.25">
      <c r="A95" s="14">
        <v>8</v>
      </c>
      <c r="B95" s="14">
        <v>1</v>
      </c>
      <c r="C95" s="14">
        <v>1</v>
      </c>
      <c r="D95" s="14">
        <v>1</v>
      </c>
      <c r="E95" s="14">
        <v>1</v>
      </c>
      <c r="F95" s="14">
        <v>2</v>
      </c>
      <c r="G95" s="14">
        <v>39</v>
      </c>
      <c r="H95" s="14">
        <v>44</v>
      </c>
      <c r="I95" s="14">
        <v>62.4</v>
      </c>
      <c r="J95" s="14">
        <v>48.400000000000006</v>
      </c>
      <c r="K95" s="33" t="str">
        <f t="shared" si="5"/>
        <v>Female</v>
      </c>
      <c r="L95" s="33" t="str">
        <f t="shared" si="6"/>
        <v>Direct</v>
      </c>
      <c r="M95" s="33" t="str">
        <f t="shared" si="7"/>
        <v>North</v>
      </c>
      <c r="N95" s="33" t="str">
        <f t="shared" si="8"/>
        <v>Unmarried</v>
      </c>
      <c r="O95" s="33" t="str">
        <f t="shared" si="9"/>
        <v>Home Office</v>
      </c>
    </row>
    <row r="96" spans="1:15" x14ac:dyDescent="0.25">
      <c r="A96" s="14">
        <v>129</v>
      </c>
      <c r="B96" s="14">
        <v>1</v>
      </c>
      <c r="C96" s="14">
        <v>4</v>
      </c>
      <c r="D96" s="14">
        <v>1</v>
      </c>
      <c r="E96" s="14">
        <v>1</v>
      </c>
      <c r="F96" s="14">
        <v>1</v>
      </c>
      <c r="G96" s="14">
        <v>44</v>
      </c>
      <c r="H96" s="14">
        <v>44</v>
      </c>
      <c r="I96" s="14">
        <v>55.199999999999996</v>
      </c>
      <c r="J96" s="14">
        <v>48.400000000000006</v>
      </c>
      <c r="K96" s="33" t="str">
        <f t="shared" si="5"/>
        <v>Female</v>
      </c>
      <c r="L96" s="33" t="str">
        <f t="shared" si="6"/>
        <v>Sales</v>
      </c>
      <c r="M96" s="33" t="str">
        <f t="shared" si="7"/>
        <v>North</v>
      </c>
      <c r="N96" s="33" t="str">
        <f t="shared" si="8"/>
        <v>Unmarried</v>
      </c>
      <c r="O96" s="33" t="str">
        <f t="shared" si="9"/>
        <v>Corporate</v>
      </c>
    </row>
    <row r="97" spans="1:15" x14ac:dyDescent="0.25">
      <c r="A97" s="14">
        <v>173</v>
      </c>
      <c r="B97" s="14">
        <v>1</v>
      </c>
      <c r="C97" s="14">
        <v>4</v>
      </c>
      <c r="D97" s="14">
        <v>1</v>
      </c>
      <c r="E97" s="14">
        <v>1</v>
      </c>
      <c r="F97" s="14">
        <v>1</v>
      </c>
      <c r="G97" s="14">
        <v>50</v>
      </c>
      <c r="H97" s="14">
        <v>62</v>
      </c>
      <c r="I97" s="14">
        <v>73.2</v>
      </c>
      <c r="J97" s="14">
        <v>68.2</v>
      </c>
      <c r="K97" s="33" t="str">
        <f t="shared" si="5"/>
        <v>Female</v>
      </c>
      <c r="L97" s="33" t="str">
        <f t="shared" si="6"/>
        <v>Sales</v>
      </c>
      <c r="M97" s="33" t="str">
        <f t="shared" si="7"/>
        <v>North</v>
      </c>
      <c r="N97" s="33" t="str">
        <f t="shared" si="8"/>
        <v>Unmarried</v>
      </c>
      <c r="O97" s="33" t="str">
        <f t="shared" si="9"/>
        <v>Corporate</v>
      </c>
    </row>
    <row r="98" spans="1:15" x14ac:dyDescent="0.25">
      <c r="A98" s="14">
        <v>57</v>
      </c>
      <c r="B98" s="14">
        <v>1</v>
      </c>
      <c r="C98" s="14">
        <v>4</v>
      </c>
      <c r="D98" s="14">
        <v>2</v>
      </c>
      <c r="E98" s="14">
        <v>1</v>
      </c>
      <c r="F98" s="14">
        <v>2</v>
      </c>
      <c r="G98" s="14">
        <v>71</v>
      </c>
      <c r="H98" s="14">
        <v>65</v>
      </c>
      <c r="I98" s="14">
        <v>86.399999999999991</v>
      </c>
      <c r="J98" s="14">
        <v>71.5</v>
      </c>
      <c r="K98" s="33" t="str">
        <f t="shared" si="5"/>
        <v>Female</v>
      </c>
      <c r="L98" s="33" t="str">
        <f t="shared" si="6"/>
        <v>Sales</v>
      </c>
      <c r="M98" s="33" t="str">
        <f t="shared" si="7"/>
        <v>West</v>
      </c>
      <c r="N98" s="33" t="str">
        <f t="shared" si="8"/>
        <v>Unmarried</v>
      </c>
      <c r="O98" s="33" t="str">
        <f t="shared" si="9"/>
        <v>Home Office</v>
      </c>
    </row>
    <row r="99" spans="1:15" x14ac:dyDescent="0.25">
      <c r="A99" s="14">
        <v>100</v>
      </c>
      <c r="B99" s="14">
        <v>1</v>
      </c>
      <c r="C99" s="14">
        <v>4</v>
      </c>
      <c r="D99" s="14">
        <v>3</v>
      </c>
      <c r="E99" s="14">
        <v>1</v>
      </c>
      <c r="F99" s="14">
        <v>2</v>
      </c>
      <c r="G99" s="14">
        <v>63</v>
      </c>
      <c r="H99" s="14">
        <v>65</v>
      </c>
      <c r="I99" s="14">
        <v>85.2</v>
      </c>
      <c r="J99" s="14">
        <v>71.5</v>
      </c>
      <c r="K99" s="33" t="str">
        <f t="shared" si="5"/>
        <v>Female</v>
      </c>
      <c r="L99" s="33" t="str">
        <f t="shared" si="6"/>
        <v>Sales</v>
      </c>
      <c r="M99" s="33" t="str">
        <f t="shared" si="7"/>
        <v>South</v>
      </c>
      <c r="N99" s="33" t="str">
        <f t="shared" si="8"/>
        <v>Unmarried</v>
      </c>
      <c r="O99" s="33" t="str">
        <f t="shared" si="9"/>
        <v>Home Office</v>
      </c>
    </row>
    <row r="100" spans="1:15" x14ac:dyDescent="0.25">
      <c r="A100" s="14">
        <v>1</v>
      </c>
      <c r="B100" s="14">
        <v>1</v>
      </c>
      <c r="C100" s="14">
        <v>1</v>
      </c>
      <c r="D100" s="14">
        <v>1</v>
      </c>
      <c r="E100" s="14">
        <v>1</v>
      </c>
      <c r="F100" s="14">
        <v>3</v>
      </c>
      <c r="G100" s="14">
        <v>34</v>
      </c>
      <c r="H100" s="14">
        <v>44</v>
      </c>
      <c r="I100" s="14">
        <v>48</v>
      </c>
      <c r="J100" s="14">
        <v>48.400000000000006</v>
      </c>
      <c r="K100" s="33" t="str">
        <f t="shared" si="5"/>
        <v>Female</v>
      </c>
      <c r="L100" s="33" t="str">
        <f t="shared" si="6"/>
        <v>Direct</v>
      </c>
      <c r="M100" s="33" t="str">
        <f t="shared" si="7"/>
        <v>North</v>
      </c>
      <c r="N100" s="33" t="str">
        <f t="shared" si="8"/>
        <v>Unmarried</v>
      </c>
      <c r="O100" s="33" t="str">
        <f t="shared" si="9"/>
        <v>Consumer</v>
      </c>
    </row>
    <row r="101" spans="1:15" x14ac:dyDescent="0.25">
      <c r="A101" s="14">
        <v>194</v>
      </c>
      <c r="B101" s="14">
        <v>1</v>
      </c>
      <c r="C101" s="14">
        <v>4</v>
      </c>
      <c r="D101" s="14">
        <v>3</v>
      </c>
      <c r="E101" s="14">
        <v>2</v>
      </c>
      <c r="F101" s="14">
        <v>2</v>
      </c>
      <c r="G101" s="14">
        <v>63</v>
      </c>
      <c r="H101" s="14">
        <v>63</v>
      </c>
      <c r="I101" s="14">
        <v>82.8</v>
      </c>
      <c r="J101" s="14">
        <v>69.300000000000011</v>
      </c>
      <c r="K101" s="33" t="str">
        <f t="shared" si="5"/>
        <v>Female</v>
      </c>
      <c r="L101" s="33" t="str">
        <f t="shared" si="6"/>
        <v>Sales</v>
      </c>
      <c r="M101" s="33" t="str">
        <f t="shared" si="7"/>
        <v>South</v>
      </c>
      <c r="N101" s="33" t="str">
        <f t="shared" si="8"/>
        <v>Married</v>
      </c>
      <c r="O101" s="33" t="str">
        <f t="shared" si="9"/>
        <v>Home Office</v>
      </c>
    </row>
    <row r="102" spans="1:15" x14ac:dyDescent="0.25">
      <c r="A102" s="14">
        <v>88</v>
      </c>
      <c r="B102" s="14">
        <v>1</v>
      </c>
      <c r="C102" s="14">
        <v>4</v>
      </c>
      <c r="D102" s="14">
        <v>3</v>
      </c>
      <c r="E102" s="14">
        <v>1</v>
      </c>
      <c r="F102" s="14">
        <v>2</v>
      </c>
      <c r="G102" s="14">
        <v>68</v>
      </c>
      <c r="H102" s="14">
        <v>60</v>
      </c>
      <c r="I102" s="14">
        <v>76.8</v>
      </c>
      <c r="J102" s="14">
        <v>66</v>
      </c>
      <c r="K102" s="33" t="str">
        <f t="shared" si="5"/>
        <v>Female</v>
      </c>
      <c r="L102" s="33" t="str">
        <f t="shared" si="6"/>
        <v>Sales</v>
      </c>
      <c r="M102" s="33" t="str">
        <f t="shared" si="7"/>
        <v>South</v>
      </c>
      <c r="N102" s="33" t="str">
        <f t="shared" si="8"/>
        <v>Unmarried</v>
      </c>
      <c r="O102" s="33" t="str">
        <f t="shared" si="9"/>
        <v>Home Office</v>
      </c>
    </row>
    <row r="103" spans="1:15" x14ac:dyDescent="0.25">
      <c r="A103" s="14">
        <v>99</v>
      </c>
      <c r="B103" s="14">
        <v>1</v>
      </c>
      <c r="C103" s="14">
        <v>4</v>
      </c>
      <c r="D103" s="14">
        <v>3</v>
      </c>
      <c r="E103" s="14">
        <v>1</v>
      </c>
      <c r="F103" s="14">
        <v>1</v>
      </c>
      <c r="G103" s="14">
        <v>47</v>
      </c>
      <c r="H103" s="14">
        <v>59</v>
      </c>
      <c r="I103" s="14">
        <v>67.2</v>
      </c>
      <c r="J103" s="14">
        <v>64.900000000000006</v>
      </c>
      <c r="K103" s="33" t="str">
        <f t="shared" si="5"/>
        <v>Female</v>
      </c>
      <c r="L103" s="33" t="str">
        <f t="shared" si="6"/>
        <v>Sales</v>
      </c>
      <c r="M103" s="33" t="str">
        <f t="shared" si="7"/>
        <v>South</v>
      </c>
      <c r="N103" s="33" t="str">
        <f t="shared" si="8"/>
        <v>Unmarried</v>
      </c>
      <c r="O103" s="33" t="str">
        <f t="shared" si="9"/>
        <v>Corporate</v>
      </c>
    </row>
    <row r="104" spans="1:15" x14ac:dyDescent="0.25">
      <c r="A104" s="14">
        <v>47</v>
      </c>
      <c r="B104" s="14">
        <v>1</v>
      </c>
      <c r="C104" s="14">
        <v>3</v>
      </c>
      <c r="D104" s="14">
        <v>1</v>
      </c>
      <c r="E104" s="14">
        <v>1</v>
      </c>
      <c r="F104" s="14">
        <v>2</v>
      </c>
      <c r="G104" s="14">
        <v>47</v>
      </c>
      <c r="H104" s="14">
        <v>46</v>
      </c>
      <c r="I104" s="14">
        <v>58.8</v>
      </c>
      <c r="J104" s="14">
        <v>50.6</v>
      </c>
      <c r="K104" s="33" t="str">
        <f t="shared" si="5"/>
        <v>Female</v>
      </c>
      <c r="L104" s="33" t="str">
        <f t="shared" si="6"/>
        <v>Phone</v>
      </c>
      <c r="M104" s="33" t="str">
        <f t="shared" si="7"/>
        <v>North</v>
      </c>
      <c r="N104" s="33" t="str">
        <f t="shared" si="8"/>
        <v>Unmarried</v>
      </c>
      <c r="O104" s="33" t="str">
        <f t="shared" si="9"/>
        <v>Home Office</v>
      </c>
    </row>
    <row r="105" spans="1:15" x14ac:dyDescent="0.25">
      <c r="A105" s="14">
        <v>120</v>
      </c>
      <c r="B105" s="14">
        <v>1</v>
      </c>
      <c r="C105" s="14">
        <v>4</v>
      </c>
      <c r="D105" s="14">
        <v>3</v>
      </c>
      <c r="E105" s="14">
        <v>1</v>
      </c>
      <c r="F105" s="14">
        <v>2</v>
      </c>
      <c r="G105" s="14">
        <v>63</v>
      </c>
      <c r="H105" s="14">
        <v>52</v>
      </c>
      <c r="I105" s="14">
        <v>64.8</v>
      </c>
      <c r="J105" s="14">
        <v>57.2</v>
      </c>
      <c r="K105" s="33" t="str">
        <f t="shared" si="5"/>
        <v>Female</v>
      </c>
      <c r="L105" s="33" t="str">
        <f t="shared" si="6"/>
        <v>Sales</v>
      </c>
      <c r="M105" s="33" t="str">
        <f t="shared" si="7"/>
        <v>South</v>
      </c>
      <c r="N105" s="33" t="str">
        <f t="shared" si="8"/>
        <v>Unmarried</v>
      </c>
      <c r="O105" s="33" t="str">
        <f t="shared" si="9"/>
        <v>Home Office</v>
      </c>
    </row>
    <row r="106" spans="1:15" x14ac:dyDescent="0.25">
      <c r="A106" s="14">
        <v>166</v>
      </c>
      <c r="B106" s="14">
        <v>1</v>
      </c>
      <c r="C106" s="14">
        <v>4</v>
      </c>
      <c r="D106" s="14">
        <v>2</v>
      </c>
      <c r="E106" s="14">
        <v>1</v>
      </c>
      <c r="F106" s="14">
        <v>2</v>
      </c>
      <c r="G106" s="14">
        <v>52</v>
      </c>
      <c r="H106" s="14">
        <v>59</v>
      </c>
      <c r="I106" s="14">
        <v>63.599999999999994</v>
      </c>
      <c r="J106" s="14">
        <v>64.900000000000006</v>
      </c>
      <c r="K106" s="33" t="str">
        <f t="shared" si="5"/>
        <v>Female</v>
      </c>
      <c r="L106" s="33" t="str">
        <f t="shared" si="6"/>
        <v>Sales</v>
      </c>
      <c r="M106" s="33" t="str">
        <f t="shared" si="7"/>
        <v>West</v>
      </c>
      <c r="N106" s="33" t="str">
        <f t="shared" si="8"/>
        <v>Unmarried</v>
      </c>
      <c r="O106" s="33" t="str">
        <f t="shared" si="9"/>
        <v>Home Office</v>
      </c>
    </row>
    <row r="107" spans="1:15" x14ac:dyDescent="0.25">
      <c r="A107" s="14">
        <v>65</v>
      </c>
      <c r="B107" s="14">
        <v>1</v>
      </c>
      <c r="C107" s="14">
        <v>4</v>
      </c>
      <c r="D107" s="14">
        <v>2</v>
      </c>
      <c r="E107" s="14">
        <v>1</v>
      </c>
      <c r="F107" s="14">
        <v>2</v>
      </c>
      <c r="G107" s="14">
        <v>55</v>
      </c>
      <c r="H107" s="14">
        <v>54</v>
      </c>
      <c r="I107" s="14">
        <v>79.2</v>
      </c>
      <c r="J107" s="14">
        <v>59.400000000000006</v>
      </c>
      <c r="K107" s="33" t="str">
        <f t="shared" si="5"/>
        <v>Female</v>
      </c>
      <c r="L107" s="33" t="str">
        <f t="shared" si="6"/>
        <v>Sales</v>
      </c>
      <c r="M107" s="33" t="str">
        <f t="shared" si="7"/>
        <v>West</v>
      </c>
      <c r="N107" s="33" t="str">
        <f t="shared" si="8"/>
        <v>Unmarried</v>
      </c>
      <c r="O107" s="33" t="str">
        <f t="shared" si="9"/>
        <v>Home Office</v>
      </c>
    </row>
    <row r="108" spans="1:15" x14ac:dyDescent="0.25">
      <c r="A108" s="14">
        <v>101</v>
      </c>
      <c r="B108" s="14">
        <v>1</v>
      </c>
      <c r="C108" s="14">
        <v>4</v>
      </c>
      <c r="D108" s="14">
        <v>3</v>
      </c>
      <c r="E108" s="14">
        <v>1</v>
      </c>
      <c r="F108" s="14">
        <v>2</v>
      </c>
      <c r="G108" s="14">
        <v>60</v>
      </c>
      <c r="H108" s="14">
        <v>62</v>
      </c>
      <c r="I108" s="14">
        <v>80.399999999999991</v>
      </c>
      <c r="J108" s="14">
        <v>68.2</v>
      </c>
      <c r="K108" s="33" t="str">
        <f t="shared" si="5"/>
        <v>Female</v>
      </c>
      <c r="L108" s="33" t="str">
        <f t="shared" si="6"/>
        <v>Sales</v>
      </c>
      <c r="M108" s="33" t="str">
        <f t="shared" si="7"/>
        <v>South</v>
      </c>
      <c r="N108" s="33" t="str">
        <f t="shared" si="8"/>
        <v>Unmarried</v>
      </c>
      <c r="O108" s="33" t="str">
        <f t="shared" si="9"/>
        <v>Home Office</v>
      </c>
    </row>
    <row r="109" spans="1:15" x14ac:dyDescent="0.25">
      <c r="A109" s="14">
        <v>89</v>
      </c>
      <c r="B109" s="14">
        <v>1</v>
      </c>
      <c r="C109" s="14">
        <v>4</v>
      </c>
      <c r="D109" s="14">
        <v>1</v>
      </c>
      <c r="E109" s="14">
        <v>1</v>
      </c>
      <c r="F109" s="14">
        <v>3</v>
      </c>
      <c r="G109" s="14">
        <v>35</v>
      </c>
      <c r="H109" s="14">
        <v>35</v>
      </c>
      <c r="I109" s="14">
        <v>48</v>
      </c>
      <c r="J109" s="14">
        <v>38.5</v>
      </c>
      <c r="K109" s="33" t="str">
        <f t="shared" si="5"/>
        <v>Female</v>
      </c>
      <c r="L109" s="33" t="str">
        <f t="shared" si="6"/>
        <v>Sales</v>
      </c>
      <c r="M109" s="33" t="str">
        <f t="shared" si="7"/>
        <v>North</v>
      </c>
      <c r="N109" s="33" t="str">
        <f t="shared" si="8"/>
        <v>Unmarried</v>
      </c>
      <c r="O109" s="33" t="str">
        <f t="shared" si="9"/>
        <v>Consumer</v>
      </c>
    </row>
    <row r="110" spans="1:15" x14ac:dyDescent="0.25">
      <c r="A110" s="14">
        <v>54</v>
      </c>
      <c r="B110" s="14">
        <v>1</v>
      </c>
      <c r="C110" s="14">
        <v>3</v>
      </c>
      <c r="D110" s="14">
        <v>1</v>
      </c>
      <c r="E110" s="14">
        <v>2</v>
      </c>
      <c r="F110" s="14">
        <v>1</v>
      </c>
      <c r="G110" s="14">
        <v>47</v>
      </c>
      <c r="H110" s="14">
        <v>54</v>
      </c>
      <c r="I110" s="14">
        <v>55.199999999999996</v>
      </c>
      <c r="J110" s="14">
        <v>59.400000000000006</v>
      </c>
      <c r="K110" s="33" t="str">
        <f t="shared" si="5"/>
        <v>Female</v>
      </c>
      <c r="L110" s="33" t="str">
        <f t="shared" si="6"/>
        <v>Phone</v>
      </c>
      <c r="M110" s="33" t="str">
        <f t="shared" si="7"/>
        <v>North</v>
      </c>
      <c r="N110" s="33" t="str">
        <f t="shared" si="8"/>
        <v>Married</v>
      </c>
      <c r="O110" s="33" t="str">
        <f t="shared" si="9"/>
        <v>Corporate</v>
      </c>
    </row>
    <row r="111" spans="1:15" x14ac:dyDescent="0.25">
      <c r="A111" s="14">
        <v>180</v>
      </c>
      <c r="B111" s="14">
        <v>1</v>
      </c>
      <c r="C111" s="14">
        <v>4</v>
      </c>
      <c r="D111" s="14">
        <v>3</v>
      </c>
      <c r="E111" s="14">
        <v>2</v>
      </c>
      <c r="F111" s="14">
        <v>2</v>
      </c>
      <c r="G111" s="14">
        <v>71</v>
      </c>
      <c r="H111" s="14">
        <v>65</v>
      </c>
      <c r="I111" s="14">
        <v>82.8</v>
      </c>
      <c r="J111" s="14">
        <v>71.5</v>
      </c>
      <c r="K111" s="33" t="str">
        <f t="shared" si="5"/>
        <v>Female</v>
      </c>
      <c r="L111" s="33" t="str">
        <f t="shared" si="6"/>
        <v>Sales</v>
      </c>
      <c r="M111" s="33" t="str">
        <f t="shared" si="7"/>
        <v>South</v>
      </c>
      <c r="N111" s="33" t="str">
        <f t="shared" si="8"/>
        <v>Married</v>
      </c>
      <c r="O111" s="33" t="str">
        <f t="shared" si="9"/>
        <v>Home Office</v>
      </c>
    </row>
    <row r="112" spans="1:15" x14ac:dyDescent="0.25">
      <c r="A112" s="14">
        <v>162</v>
      </c>
      <c r="B112" s="14">
        <v>1</v>
      </c>
      <c r="C112" s="14">
        <v>4</v>
      </c>
      <c r="D112" s="14">
        <v>2</v>
      </c>
      <c r="E112" s="14">
        <v>1</v>
      </c>
      <c r="F112" s="14">
        <v>3</v>
      </c>
      <c r="G112" s="14">
        <v>57</v>
      </c>
      <c r="H112" s="14">
        <v>52</v>
      </c>
      <c r="I112" s="14">
        <v>48</v>
      </c>
      <c r="J112" s="14">
        <v>57.2</v>
      </c>
      <c r="K112" s="33" t="str">
        <f t="shared" si="5"/>
        <v>Female</v>
      </c>
      <c r="L112" s="33" t="str">
        <f t="shared" si="6"/>
        <v>Sales</v>
      </c>
      <c r="M112" s="33" t="str">
        <f t="shared" si="7"/>
        <v>West</v>
      </c>
      <c r="N112" s="33" t="str">
        <f t="shared" si="8"/>
        <v>Unmarried</v>
      </c>
      <c r="O112" s="33" t="str">
        <f t="shared" si="9"/>
        <v>Consumer</v>
      </c>
    </row>
    <row r="113" spans="1:15" x14ac:dyDescent="0.25">
      <c r="A113" s="14">
        <v>4</v>
      </c>
      <c r="B113" s="14">
        <v>1</v>
      </c>
      <c r="C113" s="14">
        <v>1</v>
      </c>
      <c r="D113" s="14">
        <v>1</v>
      </c>
      <c r="E113" s="14">
        <v>1</v>
      </c>
      <c r="F113" s="14">
        <v>2</v>
      </c>
      <c r="G113" s="14">
        <v>44</v>
      </c>
      <c r="H113" s="14">
        <v>50</v>
      </c>
      <c r="I113" s="14">
        <v>49.199999999999996</v>
      </c>
      <c r="J113" s="14">
        <v>55.000000000000007</v>
      </c>
      <c r="K113" s="33" t="str">
        <f t="shared" si="5"/>
        <v>Female</v>
      </c>
      <c r="L113" s="33" t="str">
        <f t="shared" si="6"/>
        <v>Direct</v>
      </c>
      <c r="M113" s="33" t="str">
        <f t="shared" si="7"/>
        <v>North</v>
      </c>
      <c r="N113" s="33" t="str">
        <f t="shared" si="8"/>
        <v>Unmarried</v>
      </c>
      <c r="O113" s="33" t="str">
        <f t="shared" si="9"/>
        <v>Home Office</v>
      </c>
    </row>
    <row r="114" spans="1:15" x14ac:dyDescent="0.25">
      <c r="A114" s="14">
        <v>131</v>
      </c>
      <c r="B114" s="14">
        <v>1</v>
      </c>
      <c r="C114" s="14">
        <v>4</v>
      </c>
      <c r="D114" s="14">
        <v>3</v>
      </c>
      <c r="E114" s="14">
        <v>1</v>
      </c>
      <c r="F114" s="14">
        <v>2</v>
      </c>
      <c r="G114" s="14">
        <v>65</v>
      </c>
      <c r="H114" s="14">
        <v>59</v>
      </c>
      <c r="I114" s="14">
        <v>68.399999999999991</v>
      </c>
      <c r="J114" s="14">
        <v>64.900000000000006</v>
      </c>
      <c r="K114" s="33" t="str">
        <f t="shared" si="5"/>
        <v>Female</v>
      </c>
      <c r="L114" s="33" t="str">
        <f t="shared" si="6"/>
        <v>Sales</v>
      </c>
      <c r="M114" s="33" t="str">
        <f t="shared" si="7"/>
        <v>South</v>
      </c>
      <c r="N114" s="33" t="str">
        <f t="shared" si="8"/>
        <v>Unmarried</v>
      </c>
      <c r="O114" s="33" t="str">
        <f t="shared" si="9"/>
        <v>Home Office</v>
      </c>
    </row>
    <row r="115" spans="1:15" x14ac:dyDescent="0.25">
      <c r="A115" s="14">
        <v>125</v>
      </c>
      <c r="B115" s="14">
        <v>1</v>
      </c>
      <c r="C115" s="14">
        <v>4</v>
      </c>
      <c r="D115" s="14">
        <v>1</v>
      </c>
      <c r="E115" s="14">
        <v>1</v>
      </c>
      <c r="F115" s="14">
        <v>2</v>
      </c>
      <c r="G115" s="14">
        <v>68</v>
      </c>
      <c r="H115" s="14">
        <v>65</v>
      </c>
      <c r="I115" s="14">
        <v>69.599999999999994</v>
      </c>
      <c r="J115" s="14">
        <v>71.5</v>
      </c>
      <c r="K115" s="33" t="str">
        <f t="shared" si="5"/>
        <v>Female</v>
      </c>
      <c r="L115" s="33" t="str">
        <f t="shared" si="6"/>
        <v>Sales</v>
      </c>
      <c r="M115" s="33" t="str">
        <f t="shared" si="7"/>
        <v>North</v>
      </c>
      <c r="N115" s="33" t="str">
        <f t="shared" si="8"/>
        <v>Unmarried</v>
      </c>
      <c r="O115" s="33" t="str">
        <f t="shared" si="9"/>
        <v>Home Office</v>
      </c>
    </row>
    <row r="116" spans="1:15" x14ac:dyDescent="0.25">
      <c r="A116" s="14">
        <v>34</v>
      </c>
      <c r="B116" s="14">
        <v>1</v>
      </c>
      <c r="C116" s="14">
        <v>1</v>
      </c>
      <c r="D116" s="14">
        <v>3</v>
      </c>
      <c r="E116" s="14">
        <v>2</v>
      </c>
      <c r="F116" s="14">
        <v>2</v>
      </c>
      <c r="G116" s="14">
        <v>73</v>
      </c>
      <c r="H116" s="14">
        <v>61</v>
      </c>
      <c r="I116" s="14">
        <v>68.399999999999991</v>
      </c>
      <c r="J116" s="14">
        <v>67.100000000000009</v>
      </c>
      <c r="K116" s="33" t="str">
        <f t="shared" si="5"/>
        <v>Female</v>
      </c>
      <c r="L116" s="33" t="str">
        <f t="shared" si="6"/>
        <v>Direct</v>
      </c>
      <c r="M116" s="33" t="str">
        <f t="shared" si="7"/>
        <v>South</v>
      </c>
      <c r="N116" s="33" t="str">
        <f t="shared" si="8"/>
        <v>Married</v>
      </c>
      <c r="O116" s="33" t="str">
        <f t="shared" si="9"/>
        <v>Home Office</v>
      </c>
    </row>
    <row r="117" spans="1:15" x14ac:dyDescent="0.25">
      <c r="A117" s="14">
        <v>106</v>
      </c>
      <c r="B117" s="14">
        <v>1</v>
      </c>
      <c r="C117" s="14">
        <v>4</v>
      </c>
      <c r="D117" s="14">
        <v>2</v>
      </c>
      <c r="E117" s="14">
        <v>1</v>
      </c>
      <c r="F117" s="14">
        <v>3</v>
      </c>
      <c r="G117" s="14">
        <v>36</v>
      </c>
      <c r="H117" s="14">
        <v>44</v>
      </c>
      <c r="I117" s="14">
        <v>44.4</v>
      </c>
      <c r="J117" s="14">
        <v>48.400000000000006</v>
      </c>
      <c r="K117" s="33" t="str">
        <f t="shared" si="5"/>
        <v>Female</v>
      </c>
      <c r="L117" s="33" t="str">
        <f t="shared" si="6"/>
        <v>Sales</v>
      </c>
      <c r="M117" s="33" t="str">
        <f t="shared" si="7"/>
        <v>West</v>
      </c>
      <c r="N117" s="33" t="str">
        <f t="shared" si="8"/>
        <v>Unmarried</v>
      </c>
      <c r="O117" s="33" t="str">
        <f t="shared" si="9"/>
        <v>Consumer</v>
      </c>
    </row>
    <row r="118" spans="1:15" x14ac:dyDescent="0.25">
      <c r="A118" s="14">
        <v>130</v>
      </c>
      <c r="B118" s="14">
        <v>1</v>
      </c>
      <c r="C118" s="14">
        <v>4</v>
      </c>
      <c r="D118" s="14">
        <v>3</v>
      </c>
      <c r="E118" s="14">
        <v>1</v>
      </c>
      <c r="F118" s="14">
        <v>1</v>
      </c>
      <c r="G118" s="14">
        <v>43</v>
      </c>
      <c r="H118" s="14">
        <v>54</v>
      </c>
      <c r="I118" s="14">
        <v>66</v>
      </c>
      <c r="J118" s="14">
        <v>59.400000000000006</v>
      </c>
      <c r="K118" s="33" t="str">
        <f t="shared" si="5"/>
        <v>Female</v>
      </c>
      <c r="L118" s="33" t="str">
        <f t="shared" si="6"/>
        <v>Sales</v>
      </c>
      <c r="M118" s="33" t="str">
        <f t="shared" si="7"/>
        <v>South</v>
      </c>
      <c r="N118" s="33" t="str">
        <f t="shared" si="8"/>
        <v>Unmarried</v>
      </c>
      <c r="O118" s="33" t="str">
        <f t="shared" si="9"/>
        <v>Corporate</v>
      </c>
    </row>
    <row r="119" spans="1:15" x14ac:dyDescent="0.25">
      <c r="A119" s="14">
        <v>93</v>
      </c>
      <c r="B119" s="14">
        <v>1</v>
      </c>
      <c r="C119" s="14">
        <v>4</v>
      </c>
      <c r="D119" s="14">
        <v>3</v>
      </c>
      <c r="E119" s="14">
        <v>1</v>
      </c>
      <c r="F119" s="14">
        <v>2</v>
      </c>
      <c r="G119" s="14">
        <v>73</v>
      </c>
      <c r="H119" s="14">
        <v>67</v>
      </c>
      <c r="I119" s="14">
        <v>74.399999999999991</v>
      </c>
      <c r="J119" s="14">
        <v>73.7</v>
      </c>
      <c r="K119" s="33" t="str">
        <f t="shared" si="5"/>
        <v>Female</v>
      </c>
      <c r="L119" s="33" t="str">
        <f t="shared" si="6"/>
        <v>Sales</v>
      </c>
      <c r="M119" s="33" t="str">
        <f t="shared" si="7"/>
        <v>South</v>
      </c>
      <c r="N119" s="33" t="str">
        <f t="shared" si="8"/>
        <v>Unmarried</v>
      </c>
      <c r="O119" s="33" t="str">
        <f t="shared" si="9"/>
        <v>Home Office</v>
      </c>
    </row>
    <row r="120" spans="1:15" x14ac:dyDescent="0.25">
      <c r="A120" s="14">
        <v>163</v>
      </c>
      <c r="B120" s="14">
        <v>1</v>
      </c>
      <c r="C120" s="14">
        <v>4</v>
      </c>
      <c r="D120" s="14">
        <v>1</v>
      </c>
      <c r="E120" s="14">
        <v>1</v>
      </c>
      <c r="F120" s="14">
        <v>2</v>
      </c>
      <c r="G120" s="14">
        <v>52</v>
      </c>
      <c r="H120" s="14">
        <v>57</v>
      </c>
      <c r="I120" s="14">
        <v>76.8</v>
      </c>
      <c r="J120" s="14">
        <v>62.7</v>
      </c>
      <c r="K120" s="33" t="str">
        <f t="shared" si="5"/>
        <v>Female</v>
      </c>
      <c r="L120" s="33" t="str">
        <f t="shared" si="6"/>
        <v>Sales</v>
      </c>
      <c r="M120" s="33" t="str">
        <f t="shared" si="7"/>
        <v>North</v>
      </c>
      <c r="N120" s="33" t="str">
        <f t="shared" si="8"/>
        <v>Unmarried</v>
      </c>
      <c r="O120" s="33" t="str">
        <f t="shared" si="9"/>
        <v>Home Office</v>
      </c>
    </row>
    <row r="121" spans="1:15" x14ac:dyDescent="0.25">
      <c r="A121" s="14">
        <v>37</v>
      </c>
      <c r="B121" s="14">
        <v>1</v>
      </c>
      <c r="C121" s="14">
        <v>3</v>
      </c>
      <c r="D121" s="14">
        <v>1</v>
      </c>
      <c r="E121" s="14">
        <v>1</v>
      </c>
      <c r="F121" s="14">
        <v>3</v>
      </c>
      <c r="G121" s="14">
        <v>41</v>
      </c>
      <c r="H121" s="14">
        <v>47</v>
      </c>
      <c r="I121" s="14">
        <v>48</v>
      </c>
      <c r="J121" s="14">
        <v>51.7</v>
      </c>
      <c r="K121" s="33" t="str">
        <f t="shared" si="5"/>
        <v>Female</v>
      </c>
      <c r="L121" s="33" t="str">
        <f t="shared" si="6"/>
        <v>Phone</v>
      </c>
      <c r="M121" s="33" t="str">
        <f t="shared" si="7"/>
        <v>North</v>
      </c>
      <c r="N121" s="33" t="str">
        <f t="shared" si="8"/>
        <v>Unmarried</v>
      </c>
      <c r="O121" s="33" t="str">
        <f t="shared" si="9"/>
        <v>Consumer</v>
      </c>
    </row>
    <row r="122" spans="1:15" x14ac:dyDescent="0.25">
      <c r="A122" s="14">
        <v>35</v>
      </c>
      <c r="B122" s="14">
        <v>1</v>
      </c>
      <c r="C122" s="14">
        <v>1</v>
      </c>
      <c r="D122" s="14">
        <v>1</v>
      </c>
      <c r="E122" s="14">
        <v>2</v>
      </c>
      <c r="F122" s="14">
        <v>1</v>
      </c>
      <c r="G122" s="14">
        <v>60</v>
      </c>
      <c r="H122" s="14">
        <v>54</v>
      </c>
      <c r="I122" s="14">
        <v>60</v>
      </c>
      <c r="J122" s="14">
        <v>59.400000000000006</v>
      </c>
      <c r="K122" s="33" t="str">
        <f t="shared" si="5"/>
        <v>Female</v>
      </c>
      <c r="L122" s="33" t="str">
        <f t="shared" si="6"/>
        <v>Direct</v>
      </c>
      <c r="M122" s="33" t="str">
        <f t="shared" si="7"/>
        <v>North</v>
      </c>
      <c r="N122" s="33" t="str">
        <f t="shared" si="8"/>
        <v>Married</v>
      </c>
      <c r="O122" s="33" t="str">
        <f t="shared" si="9"/>
        <v>Corporate</v>
      </c>
    </row>
    <row r="123" spans="1:15" x14ac:dyDescent="0.25">
      <c r="A123" s="14">
        <v>87</v>
      </c>
      <c r="B123" s="14">
        <v>1</v>
      </c>
      <c r="C123" s="14">
        <v>4</v>
      </c>
      <c r="D123" s="14">
        <v>2</v>
      </c>
      <c r="E123" s="14">
        <v>1</v>
      </c>
      <c r="F123" s="14">
        <v>1</v>
      </c>
      <c r="G123" s="14">
        <v>50</v>
      </c>
      <c r="H123" s="14">
        <v>52</v>
      </c>
      <c r="I123" s="14">
        <v>55.199999999999996</v>
      </c>
      <c r="J123" s="14">
        <v>57.2</v>
      </c>
      <c r="K123" s="33" t="str">
        <f t="shared" si="5"/>
        <v>Female</v>
      </c>
      <c r="L123" s="33" t="str">
        <f t="shared" si="6"/>
        <v>Sales</v>
      </c>
      <c r="M123" s="33" t="str">
        <f t="shared" si="7"/>
        <v>West</v>
      </c>
      <c r="N123" s="33" t="str">
        <f t="shared" si="8"/>
        <v>Unmarried</v>
      </c>
      <c r="O123" s="33" t="str">
        <f t="shared" si="9"/>
        <v>Corporate</v>
      </c>
    </row>
    <row r="124" spans="1:15" x14ac:dyDescent="0.25">
      <c r="A124" s="14">
        <v>73</v>
      </c>
      <c r="B124" s="14">
        <v>1</v>
      </c>
      <c r="C124" s="14">
        <v>4</v>
      </c>
      <c r="D124" s="14">
        <v>2</v>
      </c>
      <c r="E124" s="14">
        <v>1</v>
      </c>
      <c r="F124" s="14">
        <v>2</v>
      </c>
      <c r="G124" s="14">
        <v>50</v>
      </c>
      <c r="H124" s="14">
        <v>52</v>
      </c>
      <c r="I124" s="14">
        <v>63.599999999999994</v>
      </c>
      <c r="J124" s="14">
        <v>57.2</v>
      </c>
      <c r="K124" s="33" t="str">
        <f t="shared" si="5"/>
        <v>Female</v>
      </c>
      <c r="L124" s="33" t="str">
        <f t="shared" si="6"/>
        <v>Sales</v>
      </c>
      <c r="M124" s="33" t="str">
        <f t="shared" si="7"/>
        <v>West</v>
      </c>
      <c r="N124" s="33" t="str">
        <f t="shared" si="8"/>
        <v>Unmarried</v>
      </c>
      <c r="O124" s="33" t="str">
        <f t="shared" si="9"/>
        <v>Home Office</v>
      </c>
    </row>
    <row r="125" spans="1:15" x14ac:dyDescent="0.25">
      <c r="A125" s="14">
        <v>151</v>
      </c>
      <c r="B125" s="14">
        <v>1</v>
      </c>
      <c r="C125" s="14">
        <v>4</v>
      </c>
      <c r="D125" s="14">
        <v>2</v>
      </c>
      <c r="E125" s="14">
        <v>1</v>
      </c>
      <c r="F125" s="14">
        <v>3</v>
      </c>
      <c r="G125" s="14">
        <v>47</v>
      </c>
      <c r="H125" s="14">
        <v>46</v>
      </c>
      <c r="I125" s="14">
        <v>62.4</v>
      </c>
      <c r="J125" s="14">
        <v>50.6</v>
      </c>
      <c r="K125" s="33" t="str">
        <f t="shared" si="5"/>
        <v>Female</v>
      </c>
      <c r="L125" s="33" t="str">
        <f t="shared" si="6"/>
        <v>Sales</v>
      </c>
      <c r="M125" s="33" t="str">
        <f t="shared" si="7"/>
        <v>West</v>
      </c>
      <c r="N125" s="33" t="str">
        <f t="shared" si="8"/>
        <v>Unmarried</v>
      </c>
      <c r="O125" s="33" t="str">
        <f t="shared" si="9"/>
        <v>Consumer</v>
      </c>
    </row>
    <row r="126" spans="1:15" x14ac:dyDescent="0.25">
      <c r="A126" s="14">
        <v>44</v>
      </c>
      <c r="B126" s="14">
        <v>1</v>
      </c>
      <c r="C126" s="14">
        <v>3</v>
      </c>
      <c r="D126" s="14">
        <v>1</v>
      </c>
      <c r="E126" s="14">
        <v>1</v>
      </c>
      <c r="F126" s="14">
        <v>3</v>
      </c>
      <c r="G126" s="14">
        <v>47</v>
      </c>
      <c r="H126" s="14">
        <v>62</v>
      </c>
      <c r="I126" s="14">
        <v>54</v>
      </c>
      <c r="J126" s="14">
        <v>68.2</v>
      </c>
      <c r="K126" s="33" t="str">
        <f t="shared" si="5"/>
        <v>Female</v>
      </c>
      <c r="L126" s="33" t="str">
        <f t="shared" si="6"/>
        <v>Phone</v>
      </c>
      <c r="M126" s="33" t="str">
        <f t="shared" si="7"/>
        <v>North</v>
      </c>
      <c r="N126" s="33" t="str">
        <f t="shared" si="8"/>
        <v>Unmarried</v>
      </c>
      <c r="O126" s="33" t="str">
        <f t="shared" si="9"/>
        <v>Consumer</v>
      </c>
    </row>
    <row r="127" spans="1:15" x14ac:dyDescent="0.25">
      <c r="A127" s="14">
        <v>152</v>
      </c>
      <c r="B127" s="14">
        <v>1</v>
      </c>
      <c r="C127" s="14">
        <v>4</v>
      </c>
      <c r="D127" s="14">
        <v>3</v>
      </c>
      <c r="E127" s="14">
        <v>1</v>
      </c>
      <c r="F127" s="14">
        <v>2</v>
      </c>
      <c r="G127" s="14">
        <v>55</v>
      </c>
      <c r="H127" s="14">
        <v>57</v>
      </c>
      <c r="I127" s="14">
        <v>67.2</v>
      </c>
      <c r="J127" s="14">
        <v>62.7</v>
      </c>
      <c r="K127" s="33" t="str">
        <f t="shared" si="5"/>
        <v>Female</v>
      </c>
      <c r="L127" s="33" t="str">
        <f t="shared" si="6"/>
        <v>Sales</v>
      </c>
      <c r="M127" s="33" t="str">
        <f t="shared" si="7"/>
        <v>South</v>
      </c>
      <c r="N127" s="33" t="str">
        <f t="shared" si="8"/>
        <v>Unmarried</v>
      </c>
      <c r="O127" s="33" t="str">
        <f t="shared" si="9"/>
        <v>Home Office</v>
      </c>
    </row>
    <row r="128" spans="1:15" x14ac:dyDescent="0.25">
      <c r="A128" s="14">
        <v>105</v>
      </c>
      <c r="B128" s="14">
        <v>1</v>
      </c>
      <c r="C128" s="14">
        <v>4</v>
      </c>
      <c r="D128" s="14">
        <v>2</v>
      </c>
      <c r="E128" s="14">
        <v>1</v>
      </c>
      <c r="F128" s="14">
        <v>2</v>
      </c>
      <c r="G128" s="14">
        <v>50</v>
      </c>
      <c r="H128" s="14">
        <v>41</v>
      </c>
      <c r="I128" s="14">
        <v>54</v>
      </c>
      <c r="J128" s="14">
        <v>45.1</v>
      </c>
      <c r="K128" s="33" t="str">
        <f t="shared" si="5"/>
        <v>Female</v>
      </c>
      <c r="L128" s="33" t="str">
        <f t="shared" si="6"/>
        <v>Sales</v>
      </c>
      <c r="M128" s="33" t="str">
        <f t="shared" si="7"/>
        <v>West</v>
      </c>
      <c r="N128" s="33" t="str">
        <f t="shared" si="8"/>
        <v>Unmarried</v>
      </c>
      <c r="O128" s="33" t="str">
        <f t="shared" si="9"/>
        <v>Home Office</v>
      </c>
    </row>
    <row r="129" spans="1:15" x14ac:dyDescent="0.25">
      <c r="A129" s="14">
        <v>28</v>
      </c>
      <c r="B129" s="14">
        <v>1</v>
      </c>
      <c r="C129" s="14">
        <v>2</v>
      </c>
      <c r="D129" s="14">
        <v>2</v>
      </c>
      <c r="E129" s="14">
        <v>1</v>
      </c>
      <c r="F129" s="14">
        <v>1</v>
      </c>
      <c r="G129" s="14">
        <v>39</v>
      </c>
      <c r="H129" s="14">
        <v>53</v>
      </c>
      <c r="I129" s="14">
        <v>64.8</v>
      </c>
      <c r="J129" s="14">
        <v>58.300000000000004</v>
      </c>
      <c r="K129" s="33" t="str">
        <f t="shared" si="5"/>
        <v>Female</v>
      </c>
      <c r="L129" s="33" t="str">
        <f t="shared" si="6"/>
        <v>Mail</v>
      </c>
      <c r="M129" s="33" t="str">
        <f t="shared" si="7"/>
        <v>West</v>
      </c>
      <c r="N129" s="33" t="str">
        <f t="shared" si="8"/>
        <v>Unmarried</v>
      </c>
      <c r="O129" s="33" t="str">
        <f t="shared" si="9"/>
        <v>Corporate</v>
      </c>
    </row>
    <row r="130" spans="1:15" x14ac:dyDescent="0.25">
      <c r="A130" s="14">
        <v>91</v>
      </c>
      <c r="B130" s="14">
        <v>1</v>
      </c>
      <c r="C130" s="14">
        <v>4</v>
      </c>
      <c r="D130" s="14">
        <v>3</v>
      </c>
      <c r="E130" s="14">
        <v>1</v>
      </c>
      <c r="F130" s="14">
        <v>3</v>
      </c>
      <c r="G130" s="14">
        <v>50</v>
      </c>
      <c r="H130" s="14">
        <v>49</v>
      </c>
      <c r="I130" s="14">
        <v>67.2</v>
      </c>
      <c r="J130" s="14">
        <v>53.900000000000006</v>
      </c>
      <c r="K130" s="33" t="str">
        <f t="shared" si="5"/>
        <v>Female</v>
      </c>
      <c r="L130" s="33" t="str">
        <f t="shared" si="6"/>
        <v>Sales</v>
      </c>
      <c r="M130" s="33" t="str">
        <f t="shared" si="7"/>
        <v>South</v>
      </c>
      <c r="N130" s="33" t="str">
        <f t="shared" si="8"/>
        <v>Unmarried</v>
      </c>
      <c r="O130" s="33" t="str">
        <f t="shared" si="9"/>
        <v>Consumer</v>
      </c>
    </row>
    <row r="131" spans="1:15" x14ac:dyDescent="0.25">
      <c r="A131" s="14">
        <v>45</v>
      </c>
      <c r="B131" s="14">
        <v>1</v>
      </c>
      <c r="C131" s="14">
        <v>3</v>
      </c>
      <c r="D131" s="14">
        <v>1</v>
      </c>
      <c r="E131" s="14">
        <v>1</v>
      </c>
      <c r="F131" s="14">
        <v>3</v>
      </c>
      <c r="G131" s="14">
        <v>34</v>
      </c>
      <c r="H131" s="14">
        <v>35</v>
      </c>
      <c r="I131" s="14">
        <v>49.199999999999996</v>
      </c>
      <c r="J131" s="14">
        <v>38.5</v>
      </c>
      <c r="K131" s="33" t="str">
        <f t="shared" ref="K131:K194" si="10">IF(B131=0,"Male",IF(AND(B131=1),"Female"))</f>
        <v>Female</v>
      </c>
      <c r="L131" s="33" t="str">
        <f t="shared" ref="L131:L194" si="11">IF(C131=1,"Direct",IF(AND(C131=2),"Mail",IF(AND(C131=3),"Phone",IF(AND(C131=4),"Sales"))))</f>
        <v>Phone</v>
      </c>
      <c r="M131" s="33" t="str">
        <f t="shared" ref="M131:M194" si="12">IF(D131=1,"North",IF(AND(D131=2),"West",IF(AND(D131=3),"South")))</f>
        <v>North</v>
      </c>
      <c r="N131" s="33" t="str">
        <f t="shared" ref="N131:N194" si="13">IF(E131=1,"Unmarried",IF(AND(E131=2),"Married"))</f>
        <v>Unmarried</v>
      </c>
      <c r="O131" s="33" t="str">
        <f t="shared" ref="O131:O194" si="14">IF(F131=1,"Corporate",IF(AND(F131=2),"Home Office",IF(AND(F131=3),"Consumer")))</f>
        <v>Consumer</v>
      </c>
    </row>
    <row r="132" spans="1:15" x14ac:dyDescent="0.25">
      <c r="A132" s="14">
        <v>116</v>
      </c>
      <c r="B132" s="14">
        <v>1</v>
      </c>
      <c r="C132" s="14">
        <v>4</v>
      </c>
      <c r="D132" s="14">
        <v>2</v>
      </c>
      <c r="E132" s="14">
        <v>1</v>
      </c>
      <c r="F132" s="14">
        <v>2</v>
      </c>
      <c r="G132" s="14">
        <v>57</v>
      </c>
      <c r="H132" s="14">
        <v>59</v>
      </c>
      <c r="I132" s="14">
        <v>64.8</v>
      </c>
      <c r="J132" s="14">
        <v>64.900000000000006</v>
      </c>
      <c r="K132" s="33" t="str">
        <f t="shared" si="10"/>
        <v>Female</v>
      </c>
      <c r="L132" s="33" t="str">
        <f t="shared" si="11"/>
        <v>Sales</v>
      </c>
      <c r="M132" s="33" t="str">
        <f t="shared" si="12"/>
        <v>West</v>
      </c>
      <c r="N132" s="33" t="str">
        <f t="shared" si="13"/>
        <v>Unmarried</v>
      </c>
      <c r="O132" s="33" t="str">
        <f t="shared" si="14"/>
        <v>Home Office</v>
      </c>
    </row>
    <row r="133" spans="1:15" x14ac:dyDescent="0.25">
      <c r="A133" s="14">
        <v>33</v>
      </c>
      <c r="B133" s="14">
        <v>1</v>
      </c>
      <c r="C133" s="14">
        <v>2</v>
      </c>
      <c r="D133" s="14">
        <v>1</v>
      </c>
      <c r="E133" s="14">
        <v>1</v>
      </c>
      <c r="F133" s="14">
        <v>2</v>
      </c>
      <c r="G133" s="14">
        <v>57</v>
      </c>
      <c r="H133" s="14">
        <v>65</v>
      </c>
      <c r="I133" s="14">
        <v>86.399999999999991</v>
      </c>
      <c r="J133" s="14">
        <v>71.5</v>
      </c>
      <c r="K133" s="33" t="str">
        <f t="shared" si="10"/>
        <v>Female</v>
      </c>
      <c r="L133" s="33" t="str">
        <f t="shared" si="11"/>
        <v>Mail</v>
      </c>
      <c r="M133" s="33" t="str">
        <f t="shared" si="12"/>
        <v>North</v>
      </c>
      <c r="N133" s="33" t="str">
        <f t="shared" si="13"/>
        <v>Unmarried</v>
      </c>
      <c r="O133" s="33" t="str">
        <f t="shared" si="14"/>
        <v>Home Office</v>
      </c>
    </row>
    <row r="134" spans="1:15" x14ac:dyDescent="0.25">
      <c r="A134" s="14">
        <v>66</v>
      </c>
      <c r="B134" s="14">
        <v>1</v>
      </c>
      <c r="C134" s="14">
        <v>4</v>
      </c>
      <c r="D134" s="14">
        <v>2</v>
      </c>
      <c r="E134" s="14">
        <v>1</v>
      </c>
      <c r="F134" s="14">
        <v>3</v>
      </c>
      <c r="G134" s="14">
        <v>68</v>
      </c>
      <c r="H134" s="14">
        <v>62</v>
      </c>
      <c r="I134" s="14">
        <v>67.2</v>
      </c>
      <c r="J134" s="14">
        <v>68.2</v>
      </c>
      <c r="K134" s="33" t="str">
        <f t="shared" si="10"/>
        <v>Female</v>
      </c>
      <c r="L134" s="33" t="str">
        <f t="shared" si="11"/>
        <v>Sales</v>
      </c>
      <c r="M134" s="33" t="str">
        <f t="shared" si="12"/>
        <v>West</v>
      </c>
      <c r="N134" s="33" t="str">
        <f t="shared" si="13"/>
        <v>Unmarried</v>
      </c>
      <c r="O134" s="33" t="str">
        <f t="shared" si="14"/>
        <v>Consumer</v>
      </c>
    </row>
    <row r="135" spans="1:15" x14ac:dyDescent="0.25">
      <c r="A135" s="14">
        <v>72</v>
      </c>
      <c r="B135" s="14">
        <v>1</v>
      </c>
      <c r="C135" s="14">
        <v>4</v>
      </c>
      <c r="D135" s="14">
        <v>2</v>
      </c>
      <c r="E135" s="14">
        <v>1</v>
      </c>
      <c r="F135" s="14">
        <v>3</v>
      </c>
      <c r="G135" s="14">
        <v>42</v>
      </c>
      <c r="H135" s="14">
        <v>54</v>
      </c>
      <c r="I135" s="14">
        <v>56.4</v>
      </c>
      <c r="J135" s="14">
        <v>59.400000000000006</v>
      </c>
      <c r="K135" s="33" t="str">
        <f t="shared" si="10"/>
        <v>Female</v>
      </c>
      <c r="L135" s="33" t="str">
        <f t="shared" si="11"/>
        <v>Sales</v>
      </c>
      <c r="M135" s="33" t="str">
        <f t="shared" si="12"/>
        <v>West</v>
      </c>
      <c r="N135" s="33" t="str">
        <f t="shared" si="13"/>
        <v>Unmarried</v>
      </c>
      <c r="O135" s="33" t="str">
        <f t="shared" si="14"/>
        <v>Consumer</v>
      </c>
    </row>
    <row r="136" spans="1:15" x14ac:dyDescent="0.25">
      <c r="A136" s="14">
        <v>77</v>
      </c>
      <c r="B136" s="14">
        <v>1</v>
      </c>
      <c r="C136" s="14">
        <v>4</v>
      </c>
      <c r="D136" s="14">
        <v>1</v>
      </c>
      <c r="E136" s="14">
        <v>1</v>
      </c>
      <c r="F136" s="14">
        <v>2</v>
      </c>
      <c r="G136" s="14">
        <v>61</v>
      </c>
      <c r="H136" s="14">
        <v>59</v>
      </c>
      <c r="I136" s="14">
        <v>58.8</v>
      </c>
      <c r="J136" s="14">
        <v>64.900000000000006</v>
      </c>
      <c r="K136" s="33" t="str">
        <f t="shared" si="10"/>
        <v>Female</v>
      </c>
      <c r="L136" s="33" t="str">
        <f t="shared" si="11"/>
        <v>Sales</v>
      </c>
      <c r="M136" s="33" t="str">
        <f t="shared" si="12"/>
        <v>North</v>
      </c>
      <c r="N136" s="33" t="str">
        <f t="shared" si="13"/>
        <v>Unmarried</v>
      </c>
      <c r="O136" s="33" t="str">
        <f t="shared" si="14"/>
        <v>Home Office</v>
      </c>
    </row>
    <row r="137" spans="1:15" x14ac:dyDescent="0.25">
      <c r="A137" s="14">
        <v>61</v>
      </c>
      <c r="B137" s="14">
        <v>1</v>
      </c>
      <c r="C137" s="14">
        <v>4</v>
      </c>
      <c r="D137" s="14">
        <v>3</v>
      </c>
      <c r="E137" s="14">
        <v>1</v>
      </c>
      <c r="F137" s="14">
        <v>2</v>
      </c>
      <c r="G137" s="14">
        <v>76</v>
      </c>
      <c r="H137" s="14">
        <v>63</v>
      </c>
      <c r="I137" s="14">
        <v>72</v>
      </c>
      <c r="J137" s="14">
        <v>69.300000000000011</v>
      </c>
      <c r="K137" s="33" t="str">
        <f t="shared" si="10"/>
        <v>Female</v>
      </c>
      <c r="L137" s="33" t="str">
        <f t="shared" si="11"/>
        <v>Sales</v>
      </c>
      <c r="M137" s="33" t="str">
        <f t="shared" si="12"/>
        <v>South</v>
      </c>
      <c r="N137" s="33" t="str">
        <f t="shared" si="13"/>
        <v>Unmarried</v>
      </c>
      <c r="O137" s="33" t="str">
        <f t="shared" si="14"/>
        <v>Home Office</v>
      </c>
    </row>
    <row r="138" spans="1:15" x14ac:dyDescent="0.25">
      <c r="A138" s="14">
        <v>190</v>
      </c>
      <c r="B138" s="14">
        <v>1</v>
      </c>
      <c r="C138" s="14">
        <v>4</v>
      </c>
      <c r="D138" s="14">
        <v>2</v>
      </c>
      <c r="E138" s="14">
        <v>2</v>
      </c>
      <c r="F138" s="14">
        <v>2</v>
      </c>
      <c r="G138" s="14">
        <v>47</v>
      </c>
      <c r="H138" s="14">
        <v>59</v>
      </c>
      <c r="I138" s="14">
        <v>64.8</v>
      </c>
      <c r="J138" s="14">
        <v>64.900000000000006</v>
      </c>
      <c r="K138" s="33" t="str">
        <f t="shared" si="10"/>
        <v>Female</v>
      </c>
      <c r="L138" s="33" t="str">
        <f t="shared" si="11"/>
        <v>Sales</v>
      </c>
      <c r="M138" s="33" t="str">
        <f t="shared" si="12"/>
        <v>West</v>
      </c>
      <c r="N138" s="33" t="str">
        <f t="shared" si="13"/>
        <v>Married</v>
      </c>
      <c r="O138" s="33" t="str">
        <f t="shared" si="14"/>
        <v>Home Office</v>
      </c>
    </row>
    <row r="139" spans="1:15" x14ac:dyDescent="0.25">
      <c r="A139" s="14">
        <v>42</v>
      </c>
      <c r="B139" s="14">
        <v>1</v>
      </c>
      <c r="C139" s="14">
        <v>3</v>
      </c>
      <c r="D139" s="14">
        <v>2</v>
      </c>
      <c r="E139" s="14">
        <v>1</v>
      </c>
      <c r="F139" s="14">
        <v>3</v>
      </c>
      <c r="G139" s="14">
        <v>46</v>
      </c>
      <c r="H139" s="14">
        <v>52</v>
      </c>
      <c r="I139" s="14">
        <v>66</v>
      </c>
      <c r="J139" s="14">
        <v>57.2</v>
      </c>
      <c r="K139" s="33" t="str">
        <f t="shared" si="10"/>
        <v>Female</v>
      </c>
      <c r="L139" s="33" t="str">
        <f t="shared" si="11"/>
        <v>Phone</v>
      </c>
      <c r="M139" s="33" t="str">
        <f t="shared" si="12"/>
        <v>West</v>
      </c>
      <c r="N139" s="33" t="str">
        <f t="shared" si="13"/>
        <v>Unmarried</v>
      </c>
      <c r="O139" s="33" t="str">
        <f t="shared" si="14"/>
        <v>Consumer</v>
      </c>
    </row>
    <row r="140" spans="1:15" x14ac:dyDescent="0.25">
      <c r="A140" s="14">
        <v>2</v>
      </c>
      <c r="B140" s="14">
        <v>1</v>
      </c>
      <c r="C140" s="14">
        <v>1</v>
      </c>
      <c r="D140" s="14">
        <v>2</v>
      </c>
      <c r="E140" s="14">
        <v>1</v>
      </c>
      <c r="F140" s="14">
        <v>3</v>
      </c>
      <c r="G140" s="14">
        <v>39</v>
      </c>
      <c r="H140" s="14">
        <v>41</v>
      </c>
      <c r="I140" s="14">
        <v>39.6</v>
      </c>
      <c r="J140" s="14">
        <v>45.1</v>
      </c>
      <c r="K140" s="33" t="str">
        <f t="shared" si="10"/>
        <v>Female</v>
      </c>
      <c r="L140" s="33" t="str">
        <f t="shared" si="11"/>
        <v>Direct</v>
      </c>
      <c r="M140" s="33" t="str">
        <f t="shared" si="12"/>
        <v>West</v>
      </c>
      <c r="N140" s="33" t="str">
        <f t="shared" si="13"/>
        <v>Unmarried</v>
      </c>
      <c r="O140" s="33" t="str">
        <f t="shared" si="14"/>
        <v>Consumer</v>
      </c>
    </row>
    <row r="141" spans="1:15" x14ac:dyDescent="0.25">
      <c r="A141" s="14">
        <v>55</v>
      </c>
      <c r="B141" s="14">
        <v>1</v>
      </c>
      <c r="C141" s="14">
        <v>3</v>
      </c>
      <c r="D141" s="14">
        <v>2</v>
      </c>
      <c r="E141" s="14">
        <v>2</v>
      </c>
      <c r="F141" s="14">
        <v>2</v>
      </c>
      <c r="G141" s="14">
        <v>52</v>
      </c>
      <c r="H141" s="14">
        <v>49</v>
      </c>
      <c r="I141" s="14">
        <v>58.8</v>
      </c>
      <c r="J141" s="14">
        <v>53.900000000000006</v>
      </c>
      <c r="K141" s="33" t="str">
        <f t="shared" si="10"/>
        <v>Female</v>
      </c>
      <c r="L141" s="33" t="str">
        <f t="shared" si="11"/>
        <v>Phone</v>
      </c>
      <c r="M141" s="33" t="str">
        <f t="shared" si="12"/>
        <v>West</v>
      </c>
      <c r="N141" s="33" t="str">
        <f t="shared" si="13"/>
        <v>Married</v>
      </c>
      <c r="O141" s="33" t="str">
        <f t="shared" si="14"/>
        <v>Home Office</v>
      </c>
    </row>
    <row r="142" spans="1:15" x14ac:dyDescent="0.25">
      <c r="A142" s="14">
        <v>19</v>
      </c>
      <c r="B142" s="14">
        <v>1</v>
      </c>
      <c r="C142" s="14">
        <v>1</v>
      </c>
      <c r="D142" s="14">
        <v>1</v>
      </c>
      <c r="E142" s="14">
        <v>1</v>
      </c>
      <c r="F142" s="14">
        <v>1</v>
      </c>
      <c r="G142" s="14">
        <v>28</v>
      </c>
      <c r="H142" s="14">
        <v>46</v>
      </c>
      <c r="I142" s="14">
        <v>51.6</v>
      </c>
      <c r="J142" s="14">
        <v>50.6</v>
      </c>
      <c r="K142" s="33" t="str">
        <f t="shared" si="10"/>
        <v>Female</v>
      </c>
      <c r="L142" s="33" t="str">
        <f t="shared" si="11"/>
        <v>Direct</v>
      </c>
      <c r="M142" s="33" t="str">
        <f t="shared" si="12"/>
        <v>North</v>
      </c>
      <c r="N142" s="33" t="str">
        <f t="shared" si="13"/>
        <v>Unmarried</v>
      </c>
      <c r="O142" s="33" t="str">
        <f t="shared" si="14"/>
        <v>Corporate</v>
      </c>
    </row>
    <row r="143" spans="1:15" x14ac:dyDescent="0.25">
      <c r="A143" s="14">
        <v>90</v>
      </c>
      <c r="B143" s="14">
        <v>1</v>
      </c>
      <c r="C143" s="14">
        <v>4</v>
      </c>
      <c r="D143" s="14">
        <v>3</v>
      </c>
      <c r="E143" s="14">
        <v>1</v>
      </c>
      <c r="F143" s="14">
        <v>2</v>
      </c>
      <c r="G143" s="14">
        <v>42</v>
      </c>
      <c r="H143" s="14">
        <v>54</v>
      </c>
      <c r="I143" s="14">
        <v>60</v>
      </c>
      <c r="J143" s="14">
        <v>59.400000000000006</v>
      </c>
      <c r="K143" s="33" t="str">
        <f t="shared" si="10"/>
        <v>Female</v>
      </c>
      <c r="L143" s="33" t="str">
        <f t="shared" si="11"/>
        <v>Sales</v>
      </c>
      <c r="M143" s="33" t="str">
        <f t="shared" si="12"/>
        <v>South</v>
      </c>
      <c r="N143" s="33" t="str">
        <f t="shared" si="13"/>
        <v>Unmarried</v>
      </c>
      <c r="O143" s="33" t="str">
        <f t="shared" si="14"/>
        <v>Home Office</v>
      </c>
    </row>
    <row r="144" spans="1:15" x14ac:dyDescent="0.25">
      <c r="A144" s="14">
        <v>142</v>
      </c>
      <c r="B144" s="14">
        <v>1</v>
      </c>
      <c r="C144" s="14">
        <v>4</v>
      </c>
      <c r="D144" s="14">
        <v>2</v>
      </c>
      <c r="E144" s="14">
        <v>1</v>
      </c>
      <c r="F144" s="14">
        <v>3</v>
      </c>
      <c r="G144" s="14">
        <v>47</v>
      </c>
      <c r="H144" s="14">
        <v>42</v>
      </c>
      <c r="I144" s="14">
        <v>62.4</v>
      </c>
      <c r="J144" s="14">
        <v>46.2</v>
      </c>
      <c r="K144" s="33" t="str">
        <f t="shared" si="10"/>
        <v>Female</v>
      </c>
      <c r="L144" s="33" t="str">
        <f t="shared" si="11"/>
        <v>Sales</v>
      </c>
      <c r="M144" s="33" t="str">
        <f t="shared" si="12"/>
        <v>West</v>
      </c>
      <c r="N144" s="33" t="str">
        <f t="shared" si="13"/>
        <v>Unmarried</v>
      </c>
      <c r="O144" s="33" t="str">
        <f t="shared" si="14"/>
        <v>Consumer</v>
      </c>
    </row>
    <row r="145" spans="1:15" x14ac:dyDescent="0.25">
      <c r="A145" s="14">
        <v>17</v>
      </c>
      <c r="B145" s="14">
        <v>1</v>
      </c>
      <c r="C145" s="14">
        <v>1</v>
      </c>
      <c r="D145" s="14">
        <v>2</v>
      </c>
      <c r="E145" s="14">
        <v>1</v>
      </c>
      <c r="F145" s="14">
        <v>2</v>
      </c>
      <c r="G145" s="14">
        <v>47</v>
      </c>
      <c r="H145" s="14">
        <v>57</v>
      </c>
      <c r="I145" s="14">
        <v>57.599999999999994</v>
      </c>
      <c r="J145" s="14">
        <v>62.7</v>
      </c>
      <c r="K145" s="33" t="str">
        <f t="shared" si="10"/>
        <v>Female</v>
      </c>
      <c r="L145" s="33" t="str">
        <f t="shared" si="11"/>
        <v>Direct</v>
      </c>
      <c r="M145" s="33" t="str">
        <f t="shared" si="12"/>
        <v>West</v>
      </c>
      <c r="N145" s="33" t="str">
        <f t="shared" si="13"/>
        <v>Unmarried</v>
      </c>
      <c r="O145" s="33" t="str">
        <f t="shared" si="14"/>
        <v>Home Office</v>
      </c>
    </row>
    <row r="146" spans="1:15" x14ac:dyDescent="0.25">
      <c r="A146" s="14">
        <v>122</v>
      </c>
      <c r="B146" s="14">
        <v>1</v>
      </c>
      <c r="C146" s="14">
        <v>4</v>
      </c>
      <c r="D146" s="14">
        <v>2</v>
      </c>
      <c r="E146" s="14">
        <v>1</v>
      </c>
      <c r="F146" s="14">
        <v>2</v>
      </c>
      <c r="G146" s="14">
        <v>52</v>
      </c>
      <c r="H146" s="14">
        <v>59</v>
      </c>
      <c r="I146" s="14">
        <v>69.599999999999994</v>
      </c>
      <c r="J146" s="14">
        <v>64.900000000000006</v>
      </c>
      <c r="K146" s="33" t="str">
        <f t="shared" si="10"/>
        <v>Female</v>
      </c>
      <c r="L146" s="33" t="str">
        <f t="shared" si="11"/>
        <v>Sales</v>
      </c>
      <c r="M146" s="33" t="str">
        <f t="shared" si="12"/>
        <v>West</v>
      </c>
      <c r="N146" s="33" t="str">
        <f t="shared" si="13"/>
        <v>Unmarried</v>
      </c>
      <c r="O146" s="33" t="str">
        <f t="shared" si="14"/>
        <v>Home Office</v>
      </c>
    </row>
    <row r="147" spans="1:15" x14ac:dyDescent="0.25">
      <c r="A147" s="14">
        <v>191</v>
      </c>
      <c r="B147" s="14">
        <v>1</v>
      </c>
      <c r="C147" s="14">
        <v>4</v>
      </c>
      <c r="D147" s="14">
        <v>3</v>
      </c>
      <c r="E147" s="14">
        <v>2</v>
      </c>
      <c r="F147" s="14">
        <v>2</v>
      </c>
      <c r="G147" s="14">
        <v>47</v>
      </c>
      <c r="H147" s="14">
        <v>52</v>
      </c>
      <c r="I147" s="14">
        <v>51.6</v>
      </c>
      <c r="J147" s="14">
        <v>57.2</v>
      </c>
      <c r="K147" s="33" t="str">
        <f t="shared" si="10"/>
        <v>Female</v>
      </c>
      <c r="L147" s="33" t="str">
        <f t="shared" si="11"/>
        <v>Sales</v>
      </c>
      <c r="M147" s="33" t="str">
        <f t="shared" si="12"/>
        <v>South</v>
      </c>
      <c r="N147" s="33" t="str">
        <f t="shared" si="13"/>
        <v>Married</v>
      </c>
      <c r="O147" s="33" t="str">
        <f t="shared" si="14"/>
        <v>Home Office</v>
      </c>
    </row>
    <row r="148" spans="1:15" x14ac:dyDescent="0.25">
      <c r="A148" s="14">
        <v>83</v>
      </c>
      <c r="B148" s="14">
        <v>1</v>
      </c>
      <c r="C148" s="14">
        <v>4</v>
      </c>
      <c r="D148" s="14">
        <v>2</v>
      </c>
      <c r="E148" s="14">
        <v>1</v>
      </c>
      <c r="F148" s="14">
        <v>3</v>
      </c>
      <c r="G148" s="14">
        <v>50</v>
      </c>
      <c r="H148" s="14">
        <v>62</v>
      </c>
      <c r="I148" s="14">
        <v>49.199999999999996</v>
      </c>
      <c r="J148" s="14">
        <v>68.2</v>
      </c>
      <c r="K148" s="33" t="str">
        <f t="shared" si="10"/>
        <v>Female</v>
      </c>
      <c r="L148" s="33" t="str">
        <f t="shared" si="11"/>
        <v>Sales</v>
      </c>
      <c r="M148" s="33" t="str">
        <f t="shared" si="12"/>
        <v>West</v>
      </c>
      <c r="N148" s="33" t="str">
        <f t="shared" si="13"/>
        <v>Unmarried</v>
      </c>
      <c r="O148" s="33" t="str">
        <f t="shared" si="14"/>
        <v>Consumer</v>
      </c>
    </row>
    <row r="149" spans="1:15" x14ac:dyDescent="0.25">
      <c r="A149" s="14">
        <v>182</v>
      </c>
      <c r="B149" s="14">
        <v>1</v>
      </c>
      <c r="C149" s="14">
        <v>4</v>
      </c>
      <c r="D149" s="14">
        <v>2</v>
      </c>
      <c r="E149" s="14">
        <v>2</v>
      </c>
      <c r="F149" s="14">
        <v>2</v>
      </c>
      <c r="G149" s="14">
        <v>44</v>
      </c>
      <c r="H149" s="14">
        <v>52</v>
      </c>
      <c r="I149" s="14">
        <v>51.6</v>
      </c>
      <c r="J149" s="14">
        <v>57.2</v>
      </c>
      <c r="K149" s="33" t="str">
        <f t="shared" si="10"/>
        <v>Female</v>
      </c>
      <c r="L149" s="33" t="str">
        <f t="shared" si="11"/>
        <v>Sales</v>
      </c>
      <c r="M149" s="33" t="str">
        <f t="shared" si="12"/>
        <v>West</v>
      </c>
      <c r="N149" s="33" t="str">
        <f t="shared" si="13"/>
        <v>Married</v>
      </c>
      <c r="O149" s="33" t="str">
        <f t="shared" si="14"/>
        <v>Home Office</v>
      </c>
    </row>
    <row r="150" spans="1:15" x14ac:dyDescent="0.25">
      <c r="A150" s="14">
        <v>6</v>
      </c>
      <c r="B150" s="14">
        <v>1</v>
      </c>
      <c r="C150" s="14">
        <v>1</v>
      </c>
      <c r="D150" s="14">
        <v>1</v>
      </c>
      <c r="E150" s="14">
        <v>1</v>
      </c>
      <c r="F150" s="14">
        <v>2</v>
      </c>
      <c r="G150" s="14">
        <v>47</v>
      </c>
      <c r="H150" s="14">
        <v>41</v>
      </c>
      <c r="I150" s="14">
        <v>55.199999999999996</v>
      </c>
      <c r="J150" s="14">
        <v>45.1</v>
      </c>
      <c r="K150" s="33" t="str">
        <f t="shared" si="10"/>
        <v>Female</v>
      </c>
      <c r="L150" s="33" t="str">
        <f t="shared" si="11"/>
        <v>Direct</v>
      </c>
      <c r="M150" s="33" t="str">
        <f t="shared" si="12"/>
        <v>North</v>
      </c>
      <c r="N150" s="33" t="str">
        <f t="shared" si="13"/>
        <v>Unmarried</v>
      </c>
      <c r="O150" s="33" t="str">
        <f t="shared" si="14"/>
        <v>Home Office</v>
      </c>
    </row>
    <row r="151" spans="1:15" x14ac:dyDescent="0.25">
      <c r="A151" s="14">
        <v>46</v>
      </c>
      <c r="B151" s="14">
        <v>1</v>
      </c>
      <c r="C151" s="14">
        <v>3</v>
      </c>
      <c r="D151" s="14">
        <v>1</v>
      </c>
      <c r="E151" s="14">
        <v>1</v>
      </c>
      <c r="F151" s="14">
        <v>2</v>
      </c>
      <c r="G151" s="14">
        <v>45</v>
      </c>
      <c r="H151" s="14">
        <v>55</v>
      </c>
      <c r="I151" s="14">
        <v>52.8</v>
      </c>
      <c r="J151" s="14">
        <v>60.500000000000007</v>
      </c>
      <c r="K151" s="33" t="str">
        <f t="shared" si="10"/>
        <v>Female</v>
      </c>
      <c r="L151" s="33" t="str">
        <f t="shared" si="11"/>
        <v>Phone</v>
      </c>
      <c r="M151" s="33" t="str">
        <f t="shared" si="12"/>
        <v>North</v>
      </c>
      <c r="N151" s="33" t="str">
        <f t="shared" si="13"/>
        <v>Unmarried</v>
      </c>
      <c r="O151" s="33" t="str">
        <f t="shared" si="14"/>
        <v>Home Office</v>
      </c>
    </row>
    <row r="152" spans="1:15" x14ac:dyDescent="0.25">
      <c r="A152" s="14">
        <v>43</v>
      </c>
      <c r="B152" s="14">
        <v>1</v>
      </c>
      <c r="C152" s="14">
        <v>3</v>
      </c>
      <c r="D152" s="14">
        <v>1</v>
      </c>
      <c r="E152" s="14">
        <v>1</v>
      </c>
      <c r="F152" s="14">
        <v>2</v>
      </c>
      <c r="G152" s="14">
        <v>47</v>
      </c>
      <c r="H152" s="14">
        <v>37</v>
      </c>
      <c r="I152" s="14">
        <v>51.6</v>
      </c>
      <c r="J152" s="14">
        <v>40.700000000000003</v>
      </c>
      <c r="K152" s="33" t="str">
        <f t="shared" si="10"/>
        <v>Female</v>
      </c>
      <c r="L152" s="33" t="str">
        <f t="shared" si="11"/>
        <v>Phone</v>
      </c>
      <c r="M152" s="33" t="str">
        <f t="shared" si="12"/>
        <v>North</v>
      </c>
      <c r="N152" s="33" t="str">
        <f t="shared" si="13"/>
        <v>Unmarried</v>
      </c>
      <c r="O152" s="33" t="str">
        <f t="shared" si="14"/>
        <v>Home Office</v>
      </c>
    </row>
    <row r="153" spans="1:15" x14ac:dyDescent="0.25">
      <c r="A153" s="14">
        <v>96</v>
      </c>
      <c r="B153" s="14">
        <v>1</v>
      </c>
      <c r="C153" s="14">
        <v>4</v>
      </c>
      <c r="D153" s="14">
        <v>3</v>
      </c>
      <c r="E153" s="14">
        <v>1</v>
      </c>
      <c r="F153" s="14">
        <v>2</v>
      </c>
      <c r="G153" s="14">
        <v>65</v>
      </c>
      <c r="H153" s="14">
        <v>54</v>
      </c>
      <c r="I153" s="14">
        <v>73.2</v>
      </c>
      <c r="J153" s="14">
        <v>59.400000000000006</v>
      </c>
      <c r="K153" s="33" t="str">
        <f t="shared" si="10"/>
        <v>Female</v>
      </c>
      <c r="L153" s="33" t="str">
        <f t="shared" si="11"/>
        <v>Sales</v>
      </c>
      <c r="M153" s="33" t="str">
        <f t="shared" si="12"/>
        <v>South</v>
      </c>
      <c r="N153" s="33" t="str">
        <f t="shared" si="13"/>
        <v>Unmarried</v>
      </c>
      <c r="O153" s="33" t="str">
        <f t="shared" si="14"/>
        <v>Home Office</v>
      </c>
    </row>
    <row r="154" spans="1:15" x14ac:dyDescent="0.25">
      <c r="A154" s="14">
        <v>138</v>
      </c>
      <c r="B154" s="14">
        <v>1</v>
      </c>
      <c r="C154" s="14">
        <v>4</v>
      </c>
      <c r="D154" s="14">
        <v>2</v>
      </c>
      <c r="E154" s="14">
        <v>1</v>
      </c>
      <c r="F154" s="14">
        <v>3</v>
      </c>
      <c r="G154" s="14">
        <v>43</v>
      </c>
      <c r="H154" s="14">
        <v>57</v>
      </c>
      <c r="I154" s="14">
        <v>48</v>
      </c>
      <c r="J154" s="14">
        <v>62.7</v>
      </c>
      <c r="K154" s="33" t="str">
        <f t="shared" si="10"/>
        <v>Female</v>
      </c>
      <c r="L154" s="33" t="str">
        <f t="shared" si="11"/>
        <v>Sales</v>
      </c>
      <c r="M154" s="33" t="str">
        <f t="shared" si="12"/>
        <v>West</v>
      </c>
      <c r="N154" s="33" t="str">
        <f t="shared" si="13"/>
        <v>Unmarried</v>
      </c>
      <c r="O154" s="33" t="str">
        <f t="shared" si="14"/>
        <v>Consumer</v>
      </c>
    </row>
    <row r="155" spans="1:15" x14ac:dyDescent="0.25">
      <c r="A155" s="14">
        <v>10</v>
      </c>
      <c r="B155" s="14">
        <v>1</v>
      </c>
      <c r="C155" s="14">
        <v>1</v>
      </c>
      <c r="D155" s="14">
        <v>2</v>
      </c>
      <c r="E155" s="14">
        <v>1</v>
      </c>
      <c r="F155" s="14">
        <v>1</v>
      </c>
      <c r="G155" s="14">
        <v>47</v>
      </c>
      <c r="H155" s="14">
        <v>54</v>
      </c>
      <c r="I155" s="14">
        <v>58.8</v>
      </c>
      <c r="J155" s="14">
        <v>59.400000000000006</v>
      </c>
      <c r="K155" s="33" t="str">
        <f t="shared" si="10"/>
        <v>Female</v>
      </c>
      <c r="L155" s="33" t="str">
        <f t="shared" si="11"/>
        <v>Direct</v>
      </c>
      <c r="M155" s="33" t="str">
        <f t="shared" si="12"/>
        <v>West</v>
      </c>
      <c r="N155" s="33" t="str">
        <f t="shared" si="13"/>
        <v>Unmarried</v>
      </c>
      <c r="O155" s="33" t="str">
        <f t="shared" si="14"/>
        <v>Corporate</v>
      </c>
    </row>
    <row r="156" spans="1:15" x14ac:dyDescent="0.25">
      <c r="A156" s="14">
        <v>71</v>
      </c>
      <c r="B156" s="14">
        <v>1</v>
      </c>
      <c r="C156" s="14">
        <v>4</v>
      </c>
      <c r="D156" s="14">
        <v>2</v>
      </c>
      <c r="E156" s="14">
        <v>1</v>
      </c>
      <c r="F156" s="14">
        <v>1</v>
      </c>
      <c r="G156" s="14">
        <v>57</v>
      </c>
      <c r="H156" s="14">
        <v>62</v>
      </c>
      <c r="I156" s="14">
        <v>67.2</v>
      </c>
      <c r="J156" s="14">
        <v>68.2</v>
      </c>
      <c r="K156" s="33" t="str">
        <f t="shared" si="10"/>
        <v>Female</v>
      </c>
      <c r="L156" s="33" t="str">
        <f t="shared" si="11"/>
        <v>Sales</v>
      </c>
      <c r="M156" s="33" t="str">
        <f t="shared" si="12"/>
        <v>West</v>
      </c>
      <c r="N156" s="33" t="str">
        <f t="shared" si="13"/>
        <v>Unmarried</v>
      </c>
      <c r="O156" s="33" t="str">
        <f t="shared" si="14"/>
        <v>Corporate</v>
      </c>
    </row>
    <row r="157" spans="1:15" x14ac:dyDescent="0.25">
      <c r="A157" s="14">
        <v>139</v>
      </c>
      <c r="B157" s="14">
        <v>1</v>
      </c>
      <c r="C157" s="14">
        <v>4</v>
      </c>
      <c r="D157" s="14">
        <v>2</v>
      </c>
      <c r="E157" s="14">
        <v>1</v>
      </c>
      <c r="F157" s="14">
        <v>2</v>
      </c>
      <c r="G157" s="14">
        <v>68</v>
      </c>
      <c r="H157" s="14">
        <v>59</v>
      </c>
      <c r="I157" s="14">
        <v>73.2</v>
      </c>
      <c r="J157" s="14">
        <v>64.900000000000006</v>
      </c>
      <c r="K157" s="33" t="str">
        <f t="shared" si="10"/>
        <v>Female</v>
      </c>
      <c r="L157" s="33" t="str">
        <f t="shared" si="11"/>
        <v>Sales</v>
      </c>
      <c r="M157" s="33" t="str">
        <f t="shared" si="12"/>
        <v>West</v>
      </c>
      <c r="N157" s="33" t="str">
        <f t="shared" si="13"/>
        <v>Unmarried</v>
      </c>
      <c r="O157" s="33" t="str">
        <f t="shared" si="14"/>
        <v>Home Office</v>
      </c>
    </row>
    <row r="158" spans="1:15" x14ac:dyDescent="0.25">
      <c r="A158" s="14">
        <v>110</v>
      </c>
      <c r="B158" s="14">
        <v>1</v>
      </c>
      <c r="C158" s="14">
        <v>4</v>
      </c>
      <c r="D158" s="14">
        <v>2</v>
      </c>
      <c r="E158" s="14">
        <v>1</v>
      </c>
      <c r="F158" s="14">
        <v>3</v>
      </c>
      <c r="G158" s="14">
        <v>52</v>
      </c>
      <c r="H158" s="14">
        <v>55</v>
      </c>
      <c r="I158" s="14">
        <v>60</v>
      </c>
      <c r="J158" s="14">
        <v>60.500000000000007</v>
      </c>
      <c r="K158" s="33" t="str">
        <f t="shared" si="10"/>
        <v>Female</v>
      </c>
      <c r="L158" s="33" t="str">
        <f t="shared" si="11"/>
        <v>Sales</v>
      </c>
      <c r="M158" s="33" t="str">
        <f t="shared" si="12"/>
        <v>West</v>
      </c>
      <c r="N158" s="33" t="str">
        <f t="shared" si="13"/>
        <v>Unmarried</v>
      </c>
      <c r="O158" s="33" t="str">
        <f t="shared" si="14"/>
        <v>Consumer</v>
      </c>
    </row>
    <row r="159" spans="1:15" x14ac:dyDescent="0.25">
      <c r="A159" s="14">
        <v>148</v>
      </c>
      <c r="B159" s="14">
        <v>1</v>
      </c>
      <c r="C159" s="14">
        <v>4</v>
      </c>
      <c r="D159" s="14">
        <v>2</v>
      </c>
      <c r="E159" s="14">
        <v>1</v>
      </c>
      <c r="F159" s="14">
        <v>3</v>
      </c>
      <c r="G159" s="14">
        <v>42</v>
      </c>
      <c r="H159" s="14">
        <v>57</v>
      </c>
      <c r="I159" s="14">
        <v>61.199999999999996</v>
      </c>
      <c r="J159" s="14">
        <v>62.7</v>
      </c>
      <c r="K159" s="33" t="str">
        <f t="shared" si="10"/>
        <v>Female</v>
      </c>
      <c r="L159" s="33" t="str">
        <f t="shared" si="11"/>
        <v>Sales</v>
      </c>
      <c r="M159" s="33" t="str">
        <f t="shared" si="12"/>
        <v>West</v>
      </c>
      <c r="N159" s="33" t="str">
        <f t="shared" si="13"/>
        <v>Unmarried</v>
      </c>
      <c r="O159" s="33" t="str">
        <f t="shared" si="14"/>
        <v>Consumer</v>
      </c>
    </row>
    <row r="160" spans="1:15" x14ac:dyDescent="0.25">
      <c r="A160" s="14">
        <v>109</v>
      </c>
      <c r="B160" s="14">
        <v>1</v>
      </c>
      <c r="C160" s="14">
        <v>4</v>
      </c>
      <c r="D160" s="14">
        <v>2</v>
      </c>
      <c r="E160" s="14">
        <v>1</v>
      </c>
      <c r="F160" s="14">
        <v>1</v>
      </c>
      <c r="G160" s="14">
        <v>42</v>
      </c>
      <c r="H160" s="14">
        <v>39</v>
      </c>
      <c r="I160" s="14">
        <v>50.4</v>
      </c>
      <c r="J160" s="14">
        <v>42.900000000000006</v>
      </c>
      <c r="K160" s="33" t="str">
        <f t="shared" si="10"/>
        <v>Female</v>
      </c>
      <c r="L160" s="33" t="str">
        <f t="shared" si="11"/>
        <v>Sales</v>
      </c>
      <c r="M160" s="33" t="str">
        <f t="shared" si="12"/>
        <v>West</v>
      </c>
      <c r="N160" s="33" t="str">
        <f t="shared" si="13"/>
        <v>Unmarried</v>
      </c>
      <c r="O160" s="33" t="str">
        <f t="shared" si="14"/>
        <v>Corporate</v>
      </c>
    </row>
    <row r="161" spans="1:15" x14ac:dyDescent="0.25">
      <c r="A161" s="14">
        <v>39</v>
      </c>
      <c r="B161" s="14">
        <v>1</v>
      </c>
      <c r="C161" s="14">
        <v>3</v>
      </c>
      <c r="D161" s="14">
        <v>3</v>
      </c>
      <c r="E161" s="14">
        <v>1</v>
      </c>
      <c r="F161" s="14">
        <v>2</v>
      </c>
      <c r="G161" s="14">
        <v>66</v>
      </c>
      <c r="H161" s="14">
        <v>67</v>
      </c>
      <c r="I161" s="14">
        <v>80.399999999999991</v>
      </c>
      <c r="J161" s="14">
        <v>73.7</v>
      </c>
      <c r="K161" s="33" t="str">
        <f t="shared" si="10"/>
        <v>Female</v>
      </c>
      <c r="L161" s="33" t="str">
        <f t="shared" si="11"/>
        <v>Phone</v>
      </c>
      <c r="M161" s="33" t="str">
        <f t="shared" si="12"/>
        <v>South</v>
      </c>
      <c r="N161" s="33" t="str">
        <f t="shared" si="13"/>
        <v>Unmarried</v>
      </c>
      <c r="O161" s="33" t="str">
        <f t="shared" si="14"/>
        <v>Home Office</v>
      </c>
    </row>
    <row r="162" spans="1:15" x14ac:dyDescent="0.25">
      <c r="A162" s="14">
        <v>147</v>
      </c>
      <c r="B162" s="14">
        <v>1</v>
      </c>
      <c r="C162" s="14">
        <v>4</v>
      </c>
      <c r="D162" s="14">
        <v>1</v>
      </c>
      <c r="E162" s="14">
        <v>1</v>
      </c>
      <c r="F162" s="14">
        <v>2</v>
      </c>
      <c r="G162" s="14">
        <v>47</v>
      </c>
      <c r="H162" s="14">
        <v>62</v>
      </c>
      <c r="I162" s="14">
        <v>63.599999999999994</v>
      </c>
      <c r="J162" s="14">
        <v>68.2</v>
      </c>
      <c r="K162" s="33" t="str">
        <f t="shared" si="10"/>
        <v>Female</v>
      </c>
      <c r="L162" s="33" t="str">
        <f t="shared" si="11"/>
        <v>Sales</v>
      </c>
      <c r="M162" s="33" t="str">
        <f t="shared" si="12"/>
        <v>North</v>
      </c>
      <c r="N162" s="33" t="str">
        <f t="shared" si="13"/>
        <v>Unmarried</v>
      </c>
      <c r="O162" s="33" t="str">
        <f t="shared" si="14"/>
        <v>Home Office</v>
      </c>
    </row>
    <row r="163" spans="1:15" x14ac:dyDescent="0.25">
      <c r="A163" s="14">
        <v>74</v>
      </c>
      <c r="B163" s="14">
        <v>1</v>
      </c>
      <c r="C163" s="14">
        <v>4</v>
      </c>
      <c r="D163" s="14">
        <v>2</v>
      </c>
      <c r="E163" s="14">
        <v>1</v>
      </c>
      <c r="F163" s="14">
        <v>2</v>
      </c>
      <c r="G163" s="14">
        <v>57</v>
      </c>
      <c r="H163" s="14">
        <v>50</v>
      </c>
      <c r="I163" s="14">
        <v>60</v>
      </c>
      <c r="J163" s="14">
        <v>55.000000000000007</v>
      </c>
      <c r="K163" s="33" t="str">
        <f t="shared" si="10"/>
        <v>Female</v>
      </c>
      <c r="L163" s="33" t="str">
        <f t="shared" si="11"/>
        <v>Sales</v>
      </c>
      <c r="M163" s="33" t="str">
        <f t="shared" si="12"/>
        <v>West</v>
      </c>
      <c r="N163" s="33" t="str">
        <f t="shared" si="13"/>
        <v>Unmarried</v>
      </c>
      <c r="O163" s="33" t="str">
        <f t="shared" si="14"/>
        <v>Home Office</v>
      </c>
    </row>
    <row r="164" spans="1:15" x14ac:dyDescent="0.25">
      <c r="A164" s="14">
        <v>198</v>
      </c>
      <c r="B164" s="14">
        <v>1</v>
      </c>
      <c r="C164" s="14">
        <v>4</v>
      </c>
      <c r="D164" s="14">
        <v>3</v>
      </c>
      <c r="E164" s="14">
        <v>2</v>
      </c>
      <c r="F164" s="14">
        <v>2</v>
      </c>
      <c r="G164" s="14">
        <v>47</v>
      </c>
      <c r="H164" s="14">
        <v>61</v>
      </c>
      <c r="I164" s="14">
        <v>61.199999999999996</v>
      </c>
      <c r="J164" s="14">
        <v>67.100000000000009</v>
      </c>
      <c r="K164" s="33" t="str">
        <f t="shared" si="10"/>
        <v>Female</v>
      </c>
      <c r="L164" s="33" t="str">
        <f t="shared" si="11"/>
        <v>Sales</v>
      </c>
      <c r="M164" s="33" t="str">
        <f t="shared" si="12"/>
        <v>South</v>
      </c>
      <c r="N164" s="33" t="str">
        <f t="shared" si="13"/>
        <v>Married</v>
      </c>
      <c r="O164" s="33" t="str">
        <f t="shared" si="14"/>
        <v>Home Office</v>
      </c>
    </row>
    <row r="165" spans="1:15" x14ac:dyDescent="0.25">
      <c r="A165" s="14">
        <v>161</v>
      </c>
      <c r="B165" s="14">
        <v>1</v>
      </c>
      <c r="C165" s="14">
        <v>4</v>
      </c>
      <c r="D165" s="14">
        <v>1</v>
      </c>
      <c r="E165" s="14">
        <v>1</v>
      </c>
      <c r="F165" s="14">
        <v>2</v>
      </c>
      <c r="G165" s="14">
        <v>57</v>
      </c>
      <c r="H165" s="14">
        <v>62</v>
      </c>
      <c r="I165" s="14">
        <v>86.399999999999991</v>
      </c>
      <c r="J165" s="14">
        <v>68.2</v>
      </c>
      <c r="K165" s="33" t="str">
        <f t="shared" si="10"/>
        <v>Female</v>
      </c>
      <c r="L165" s="33" t="str">
        <f t="shared" si="11"/>
        <v>Sales</v>
      </c>
      <c r="M165" s="33" t="str">
        <f t="shared" si="12"/>
        <v>North</v>
      </c>
      <c r="N165" s="33" t="str">
        <f t="shared" si="13"/>
        <v>Unmarried</v>
      </c>
      <c r="O165" s="33" t="str">
        <f t="shared" si="14"/>
        <v>Home Office</v>
      </c>
    </row>
    <row r="166" spans="1:15" x14ac:dyDescent="0.25">
      <c r="A166" s="14">
        <v>112</v>
      </c>
      <c r="B166" s="14">
        <v>1</v>
      </c>
      <c r="C166" s="14">
        <v>4</v>
      </c>
      <c r="D166" s="14">
        <v>2</v>
      </c>
      <c r="E166" s="14">
        <v>1</v>
      </c>
      <c r="F166" s="14">
        <v>2</v>
      </c>
      <c r="G166" s="14">
        <v>52</v>
      </c>
      <c r="H166" s="14">
        <v>59</v>
      </c>
      <c r="I166" s="14">
        <v>57.599999999999994</v>
      </c>
      <c r="J166" s="14">
        <v>64.900000000000006</v>
      </c>
      <c r="K166" s="33" t="str">
        <f t="shared" si="10"/>
        <v>Female</v>
      </c>
      <c r="L166" s="33" t="str">
        <f t="shared" si="11"/>
        <v>Sales</v>
      </c>
      <c r="M166" s="33" t="str">
        <f t="shared" si="12"/>
        <v>West</v>
      </c>
      <c r="N166" s="33" t="str">
        <f t="shared" si="13"/>
        <v>Unmarried</v>
      </c>
      <c r="O166" s="33" t="str">
        <f t="shared" si="14"/>
        <v>Home Office</v>
      </c>
    </row>
    <row r="167" spans="1:15" x14ac:dyDescent="0.25">
      <c r="A167" s="14">
        <v>69</v>
      </c>
      <c r="B167" s="14">
        <v>1</v>
      </c>
      <c r="C167" s="14">
        <v>4</v>
      </c>
      <c r="D167" s="14">
        <v>1</v>
      </c>
      <c r="E167" s="14">
        <v>1</v>
      </c>
      <c r="F167" s="14">
        <v>3</v>
      </c>
      <c r="G167" s="14">
        <v>44</v>
      </c>
      <c r="H167" s="14">
        <v>44</v>
      </c>
      <c r="I167" s="14">
        <v>48</v>
      </c>
      <c r="J167" s="14">
        <v>48.400000000000006</v>
      </c>
      <c r="K167" s="33" t="str">
        <f t="shared" si="10"/>
        <v>Female</v>
      </c>
      <c r="L167" s="33" t="str">
        <f t="shared" si="11"/>
        <v>Sales</v>
      </c>
      <c r="M167" s="33" t="str">
        <f t="shared" si="12"/>
        <v>North</v>
      </c>
      <c r="N167" s="33" t="str">
        <f t="shared" si="13"/>
        <v>Unmarried</v>
      </c>
      <c r="O167" s="33" t="str">
        <f t="shared" si="14"/>
        <v>Consumer</v>
      </c>
    </row>
    <row r="168" spans="1:15" x14ac:dyDescent="0.25">
      <c r="A168" s="14">
        <v>156</v>
      </c>
      <c r="B168" s="14">
        <v>1</v>
      </c>
      <c r="C168" s="14">
        <v>4</v>
      </c>
      <c r="D168" s="14">
        <v>2</v>
      </c>
      <c r="E168" s="14">
        <v>1</v>
      </c>
      <c r="F168" s="14">
        <v>2</v>
      </c>
      <c r="G168" s="14">
        <v>50</v>
      </c>
      <c r="H168" s="14">
        <v>59</v>
      </c>
      <c r="I168" s="14">
        <v>63.599999999999994</v>
      </c>
      <c r="J168" s="14">
        <v>64.900000000000006</v>
      </c>
      <c r="K168" s="33" t="str">
        <f t="shared" si="10"/>
        <v>Female</v>
      </c>
      <c r="L168" s="33" t="str">
        <f t="shared" si="11"/>
        <v>Sales</v>
      </c>
      <c r="M168" s="33" t="str">
        <f t="shared" si="12"/>
        <v>West</v>
      </c>
      <c r="N168" s="33" t="str">
        <f t="shared" si="13"/>
        <v>Unmarried</v>
      </c>
      <c r="O168" s="33" t="str">
        <f t="shared" si="14"/>
        <v>Home Office</v>
      </c>
    </row>
    <row r="169" spans="1:15" x14ac:dyDescent="0.25">
      <c r="A169" s="14">
        <v>111</v>
      </c>
      <c r="B169" s="14">
        <v>1</v>
      </c>
      <c r="C169" s="14">
        <v>4</v>
      </c>
      <c r="D169" s="14">
        <v>1</v>
      </c>
      <c r="E169" s="14">
        <v>1</v>
      </c>
      <c r="F169" s="14">
        <v>1</v>
      </c>
      <c r="G169" s="14">
        <v>39</v>
      </c>
      <c r="H169" s="14">
        <v>54</v>
      </c>
      <c r="I169" s="14">
        <v>46.8</v>
      </c>
      <c r="J169" s="14">
        <v>59.400000000000006</v>
      </c>
      <c r="K169" s="33" t="str">
        <f t="shared" si="10"/>
        <v>Female</v>
      </c>
      <c r="L169" s="33" t="str">
        <f t="shared" si="11"/>
        <v>Sales</v>
      </c>
      <c r="M169" s="33" t="str">
        <f t="shared" si="12"/>
        <v>North</v>
      </c>
      <c r="N169" s="33" t="str">
        <f t="shared" si="13"/>
        <v>Unmarried</v>
      </c>
      <c r="O169" s="33" t="str">
        <f t="shared" si="14"/>
        <v>Corporate</v>
      </c>
    </row>
    <row r="170" spans="1:15" x14ac:dyDescent="0.25">
      <c r="A170" s="14">
        <v>186</v>
      </c>
      <c r="B170" s="14">
        <v>1</v>
      </c>
      <c r="C170" s="14">
        <v>4</v>
      </c>
      <c r="D170" s="14">
        <v>2</v>
      </c>
      <c r="E170" s="14">
        <v>2</v>
      </c>
      <c r="F170" s="14">
        <v>2</v>
      </c>
      <c r="G170" s="14">
        <v>57</v>
      </c>
      <c r="H170" s="14">
        <v>62</v>
      </c>
      <c r="I170" s="14">
        <v>75.599999999999994</v>
      </c>
      <c r="J170" s="14">
        <v>68.2</v>
      </c>
      <c r="K170" s="33" t="str">
        <f t="shared" si="10"/>
        <v>Female</v>
      </c>
      <c r="L170" s="33" t="str">
        <f t="shared" si="11"/>
        <v>Sales</v>
      </c>
      <c r="M170" s="33" t="str">
        <f t="shared" si="12"/>
        <v>West</v>
      </c>
      <c r="N170" s="33" t="str">
        <f t="shared" si="13"/>
        <v>Married</v>
      </c>
      <c r="O170" s="33" t="str">
        <f t="shared" si="14"/>
        <v>Home Office</v>
      </c>
    </row>
    <row r="171" spans="1:15" x14ac:dyDescent="0.25">
      <c r="A171" s="14">
        <v>98</v>
      </c>
      <c r="B171" s="14">
        <v>1</v>
      </c>
      <c r="C171" s="14">
        <v>4</v>
      </c>
      <c r="D171" s="14">
        <v>1</v>
      </c>
      <c r="E171" s="14">
        <v>1</v>
      </c>
      <c r="F171" s="14">
        <v>3</v>
      </c>
      <c r="G171" s="14">
        <v>57</v>
      </c>
      <c r="H171" s="14">
        <v>60</v>
      </c>
      <c r="I171" s="14">
        <v>61.199999999999996</v>
      </c>
      <c r="J171" s="14">
        <v>66</v>
      </c>
      <c r="K171" s="33" t="str">
        <f t="shared" si="10"/>
        <v>Female</v>
      </c>
      <c r="L171" s="33" t="str">
        <f t="shared" si="11"/>
        <v>Sales</v>
      </c>
      <c r="M171" s="33" t="str">
        <f t="shared" si="12"/>
        <v>North</v>
      </c>
      <c r="N171" s="33" t="str">
        <f t="shared" si="13"/>
        <v>Unmarried</v>
      </c>
      <c r="O171" s="33" t="str">
        <f t="shared" si="14"/>
        <v>Consumer</v>
      </c>
    </row>
    <row r="172" spans="1:15" x14ac:dyDescent="0.25">
      <c r="A172" s="14">
        <v>119</v>
      </c>
      <c r="B172" s="14">
        <v>1</v>
      </c>
      <c r="C172" s="14">
        <v>4</v>
      </c>
      <c r="D172" s="14">
        <v>1</v>
      </c>
      <c r="E172" s="14">
        <v>1</v>
      </c>
      <c r="F172" s="14">
        <v>1</v>
      </c>
      <c r="G172" s="14">
        <v>42</v>
      </c>
      <c r="H172" s="14">
        <v>57</v>
      </c>
      <c r="I172" s="14">
        <v>54</v>
      </c>
      <c r="J172" s="14">
        <v>62.7</v>
      </c>
      <c r="K172" s="33" t="str">
        <f t="shared" si="10"/>
        <v>Female</v>
      </c>
      <c r="L172" s="33" t="str">
        <f t="shared" si="11"/>
        <v>Sales</v>
      </c>
      <c r="M172" s="33" t="str">
        <f t="shared" si="12"/>
        <v>North</v>
      </c>
      <c r="N172" s="33" t="str">
        <f t="shared" si="13"/>
        <v>Unmarried</v>
      </c>
      <c r="O172" s="33" t="str">
        <f t="shared" si="14"/>
        <v>Corporate</v>
      </c>
    </row>
    <row r="173" spans="1:15" x14ac:dyDescent="0.25">
      <c r="A173" s="14">
        <v>13</v>
      </c>
      <c r="B173" s="14">
        <v>1</v>
      </c>
      <c r="C173" s="14">
        <v>1</v>
      </c>
      <c r="D173" s="14">
        <v>2</v>
      </c>
      <c r="E173" s="14">
        <v>1</v>
      </c>
      <c r="F173" s="14">
        <v>3</v>
      </c>
      <c r="G173" s="14">
        <v>47</v>
      </c>
      <c r="H173" s="14">
        <v>46</v>
      </c>
      <c r="I173" s="14">
        <v>46.8</v>
      </c>
      <c r="J173" s="14">
        <v>50.6</v>
      </c>
      <c r="K173" s="33" t="str">
        <f t="shared" si="10"/>
        <v>Female</v>
      </c>
      <c r="L173" s="33" t="str">
        <f t="shared" si="11"/>
        <v>Direct</v>
      </c>
      <c r="M173" s="33" t="str">
        <f t="shared" si="12"/>
        <v>West</v>
      </c>
      <c r="N173" s="33" t="str">
        <f t="shared" si="13"/>
        <v>Unmarried</v>
      </c>
      <c r="O173" s="33" t="str">
        <f t="shared" si="14"/>
        <v>Consumer</v>
      </c>
    </row>
    <row r="174" spans="1:15" x14ac:dyDescent="0.25">
      <c r="A174" s="14">
        <v>51</v>
      </c>
      <c r="B174" s="14">
        <v>1</v>
      </c>
      <c r="C174" s="14">
        <v>3</v>
      </c>
      <c r="D174" s="14">
        <v>3</v>
      </c>
      <c r="E174" s="14">
        <v>1</v>
      </c>
      <c r="F174" s="14">
        <v>1</v>
      </c>
      <c r="G174" s="14">
        <v>42</v>
      </c>
      <c r="H174" s="14">
        <v>36</v>
      </c>
      <c r="I174" s="14">
        <v>50.4</v>
      </c>
      <c r="J174" s="14">
        <v>39.6</v>
      </c>
      <c r="K174" s="33" t="str">
        <f t="shared" si="10"/>
        <v>Female</v>
      </c>
      <c r="L174" s="33" t="str">
        <f t="shared" si="11"/>
        <v>Phone</v>
      </c>
      <c r="M174" s="33" t="str">
        <f t="shared" si="12"/>
        <v>South</v>
      </c>
      <c r="N174" s="33" t="str">
        <f t="shared" si="13"/>
        <v>Unmarried</v>
      </c>
      <c r="O174" s="33" t="str">
        <f t="shared" si="14"/>
        <v>Corporate</v>
      </c>
    </row>
    <row r="175" spans="1:15" x14ac:dyDescent="0.25">
      <c r="A175" s="14">
        <v>26</v>
      </c>
      <c r="B175" s="14">
        <v>1</v>
      </c>
      <c r="C175" s="14">
        <v>2</v>
      </c>
      <c r="D175" s="14">
        <v>3</v>
      </c>
      <c r="E175" s="14">
        <v>1</v>
      </c>
      <c r="F175" s="14">
        <v>2</v>
      </c>
      <c r="G175" s="14">
        <v>60</v>
      </c>
      <c r="H175" s="14">
        <v>59</v>
      </c>
      <c r="I175" s="14">
        <v>74.399999999999991</v>
      </c>
      <c r="J175" s="14">
        <v>64.900000000000006</v>
      </c>
      <c r="K175" s="33" t="str">
        <f t="shared" si="10"/>
        <v>Female</v>
      </c>
      <c r="L175" s="33" t="str">
        <f t="shared" si="11"/>
        <v>Mail</v>
      </c>
      <c r="M175" s="33" t="str">
        <f t="shared" si="12"/>
        <v>South</v>
      </c>
      <c r="N175" s="33" t="str">
        <f t="shared" si="13"/>
        <v>Unmarried</v>
      </c>
      <c r="O175" s="33" t="str">
        <f t="shared" si="14"/>
        <v>Home Office</v>
      </c>
    </row>
    <row r="176" spans="1:15" x14ac:dyDescent="0.25">
      <c r="A176" s="14">
        <v>36</v>
      </c>
      <c r="B176" s="14">
        <v>1</v>
      </c>
      <c r="C176" s="14">
        <v>3</v>
      </c>
      <c r="D176" s="14">
        <v>1</v>
      </c>
      <c r="E176" s="14">
        <v>1</v>
      </c>
      <c r="F176" s="14">
        <v>1</v>
      </c>
      <c r="G176" s="14">
        <v>44</v>
      </c>
      <c r="H176" s="14">
        <v>49</v>
      </c>
      <c r="I176" s="14">
        <v>52.8</v>
      </c>
      <c r="J176" s="14">
        <v>53.900000000000006</v>
      </c>
      <c r="K176" s="33" t="str">
        <f t="shared" si="10"/>
        <v>Female</v>
      </c>
      <c r="L176" s="33" t="str">
        <f t="shared" si="11"/>
        <v>Phone</v>
      </c>
      <c r="M176" s="33" t="str">
        <f t="shared" si="12"/>
        <v>North</v>
      </c>
      <c r="N176" s="33" t="str">
        <f t="shared" si="13"/>
        <v>Unmarried</v>
      </c>
      <c r="O176" s="33" t="str">
        <f t="shared" si="14"/>
        <v>Corporate</v>
      </c>
    </row>
    <row r="177" spans="1:15" x14ac:dyDescent="0.25">
      <c r="A177" s="14">
        <v>135</v>
      </c>
      <c r="B177" s="14">
        <v>1</v>
      </c>
      <c r="C177" s="14">
        <v>4</v>
      </c>
      <c r="D177" s="14">
        <v>1</v>
      </c>
      <c r="E177" s="14">
        <v>1</v>
      </c>
      <c r="F177" s="14">
        <v>2</v>
      </c>
      <c r="G177" s="14">
        <v>63</v>
      </c>
      <c r="H177" s="14">
        <v>60</v>
      </c>
      <c r="I177" s="14">
        <v>78</v>
      </c>
      <c r="J177" s="14">
        <v>66</v>
      </c>
      <c r="K177" s="33" t="str">
        <f t="shared" si="10"/>
        <v>Female</v>
      </c>
      <c r="L177" s="33" t="str">
        <f t="shared" si="11"/>
        <v>Sales</v>
      </c>
      <c r="M177" s="33" t="str">
        <f t="shared" si="12"/>
        <v>North</v>
      </c>
      <c r="N177" s="33" t="str">
        <f t="shared" si="13"/>
        <v>Unmarried</v>
      </c>
      <c r="O177" s="33" t="str">
        <f t="shared" si="14"/>
        <v>Home Office</v>
      </c>
    </row>
    <row r="178" spans="1:15" x14ac:dyDescent="0.25">
      <c r="A178" s="14">
        <v>59</v>
      </c>
      <c r="B178" s="14">
        <v>1</v>
      </c>
      <c r="C178" s="14">
        <v>4</v>
      </c>
      <c r="D178" s="14">
        <v>2</v>
      </c>
      <c r="E178" s="14">
        <v>1</v>
      </c>
      <c r="F178" s="14">
        <v>2</v>
      </c>
      <c r="G178" s="14">
        <v>65</v>
      </c>
      <c r="H178" s="14">
        <v>67</v>
      </c>
      <c r="I178" s="14">
        <v>75.599999999999994</v>
      </c>
      <c r="J178" s="14">
        <v>73.7</v>
      </c>
      <c r="K178" s="33" t="str">
        <f t="shared" si="10"/>
        <v>Female</v>
      </c>
      <c r="L178" s="33" t="str">
        <f t="shared" si="11"/>
        <v>Sales</v>
      </c>
      <c r="M178" s="33" t="str">
        <f t="shared" si="12"/>
        <v>West</v>
      </c>
      <c r="N178" s="33" t="str">
        <f t="shared" si="13"/>
        <v>Unmarried</v>
      </c>
      <c r="O178" s="33" t="str">
        <f t="shared" si="14"/>
        <v>Home Office</v>
      </c>
    </row>
    <row r="179" spans="1:15" x14ac:dyDescent="0.25">
      <c r="A179" s="14">
        <v>78</v>
      </c>
      <c r="B179" s="14">
        <v>1</v>
      </c>
      <c r="C179" s="14">
        <v>4</v>
      </c>
      <c r="D179" s="14">
        <v>2</v>
      </c>
      <c r="E179" s="14">
        <v>1</v>
      </c>
      <c r="F179" s="14">
        <v>2</v>
      </c>
      <c r="G179" s="14">
        <v>39</v>
      </c>
      <c r="H179" s="14">
        <v>54</v>
      </c>
      <c r="I179" s="14">
        <v>64.8</v>
      </c>
      <c r="J179" s="14">
        <v>59.400000000000006</v>
      </c>
      <c r="K179" s="33" t="str">
        <f t="shared" si="10"/>
        <v>Female</v>
      </c>
      <c r="L179" s="33" t="str">
        <f t="shared" si="11"/>
        <v>Sales</v>
      </c>
      <c r="M179" s="33" t="str">
        <f t="shared" si="12"/>
        <v>West</v>
      </c>
      <c r="N179" s="33" t="str">
        <f t="shared" si="13"/>
        <v>Unmarried</v>
      </c>
      <c r="O179" s="33" t="str">
        <f t="shared" si="14"/>
        <v>Home Office</v>
      </c>
    </row>
    <row r="180" spans="1:15" x14ac:dyDescent="0.25">
      <c r="A180" s="14">
        <v>64</v>
      </c>
      <c r="B180" s="14">
        <v>1</v>
      </c>
      <c r="C180" s="14">
        <v>4</v>
      </c>
      <c r="D180" s="14">
        <v>3</v>
      </c>
      <c r="E180" s="14">
        <v>1</v>
      </c>
      <c r="F180" s="14">
        <v>3</v>
      </c>
      <c r="G180" s="14">
        <v>50</v>
      </c>
      <c r="H180" s="14">
        <v>52</v>
      </c>
      <c r="I180" s="14">
        <v>54</v>
      </c>
      <c r="J180" s="14">
        <v>57.2</v>
      </c>
      <c r="K180" s="33" t="str">
        <f t="shared" si="10"/>
        <v>Female</v>
      </c>
      <c r="L180" s="33" t="str">
        <f t="shared" si="11"/>
        <v>Sales</v>
      </c>
      <c r="M180" s="33" t="str">
        <f t="shared" si="12"/>
        <v>South</v>
      </c>
      <c r="N180" s="33" t="str">
        <f t="shared" si="13"/>
        <v>Unmarried</v>
      </c>
      <c r="O180" s="33" t="str">
        <f t="shared" si="14"/>
        <v>Consumer</v>
      </c>
    </row>
    <row r="181" spans="1:15" x14ac:dyDescent="0.25">
      <c r="A181" s="14">
        <v>63</v>
      </c>
      <c r="B181" s="14">
        <v>1</v>
      </c>
      <c r="C181" s="14">
        <v>4</v>
      </c>
      <c r="D181" s="14">
        <v>1</v>
      </c>
      <c r="E181" s="14">
        <v>1</v>
      </c>
      <c r="F181" s="14">
        <v>1</v>
      </c>
      <c r="G181" s="14">
        <v>52</v>
      </c>
      <c r="H181" s="14">
        <v>65</v>
      </c>
      <c r="I181" s="14">
        <v>72</v>
      </c>
      <c r="J181" s="14">
        <v>71.5</v>
      </c>
      <c r="K181" s="33" t="str">
        <f t="shared" si="10"/>
        <v>Female</v>
      </c>
      <c r="L181" s="33" t="str">
        <f t="shared" si="11"/>
        <v>Sales</v>
      </c>
      <c r="M181" s="33" t="str">
        <f t="shared" si="12"/>
        <v>North</v>
      </c>
      <c r="N181" s="33" t="str">
        <f t="shared" si="13"/>
        <v>Unmarried</v>
      </c>
      <c r="O181" s="33" t="str">
        <f t="shared" si="14"/>
        <v>Corporate</v>
      </c>
    </row>
    <row r="182" spans="1:15" x14ac:dyDescent="0.25">
      <c r="A182" s="14">
        <v>79</v>
      </c>
      <c r="B182" s="14">
        <v>1</v>
      </c>
      <c r="C182" s="14">
        <v>4</v>
      </c>
      <c r="D182" s="14">
        <v>2</v>
      </c>
      <c r="E182" s="14">
        <v>1</v>
      </c>
      <c r="F182" s="14">
        <v>2</v>
      </c>
      <c r="G182" s="14">
        <v>60</v>
      </c>
      <c r="H182" s="14">
        <v>62</v>
      </c>
      <c r="I182" s="14">
        <v>58.8</v>
      </c>
      <c r="J182" s="14">
        <v>68.2</v>
      </c>
      <c r="K182" s="33" t="str">
        <f t="shared" si="10"/>
        <v>Female</v>
      </c>
      <c r="L182" s="33" t="str">
        <f t="shared" si="11"/>
        <v>Sales</v>
      </c>
      <c r="M182" s="33" t="str">
        <f t="shared" si="12"/>
        <v>West</v>
      </c>
      <c r="N182" s="33" t="str">
        <f t="shared" si="13"/>
        <v>Unmarried</v>
      </c>
      <c r="O182" s="33" t="str">
        <f t="shared" si="14"/>
        <v>Home Office</v>
      </c>
    </row>
    <row r="183" spans="1:15" x14ac:dyDescent="0.25">
      <c r="A183" s="14">
        <v>193</v>
      </c>
      <c r="B183" s="14">
        <v>1</v>
      </c>
      <c r="C183" s="14">
        <v>4</v>
      </c>
      <c r="D183" s="14">
        <v>2</v>
      </c>
      <c r="E183" s="14">
        <v>2</v>
      </c>
      <c r="F183" s="14">
        <v>2</v>
      </c>
      <c r="G183" s="14">
        <v>44</v>
      </c>
      <c r="H183" s="14">
        <v>49</v>
      </c>
      <c r="I183" s="14">
        <v>57.599999999999994</v>
      </c>
      <c r="J183" s="14">
        <v>53.900000000000006</v>
      </c>
      <c r="K183" s="33" t="str">
        <f t="shared" si="10"/>
        <v>Female</v>
      </c>
      <c r="L183" s="33" t="str">
        <f t="shared" si="11"/>
        <v>Sales</v>
      </c>
      <c r="M183" s="33" t="str">
        <f t="shared" si="12"/>
        <v>West</v>
      </c>
      <c r="N183" s="33" t="str">
        <f t="shared" si="13"/>
        <v>Married</v>
      </c>
      <c r="O183" s="33" t="str">
        <f t="shared" si="14"/>
        <v>Home Office</v>
      </c>
    </row>
    <row r="184" spans="1:15" x14ac:dyDescent="0.25">
      <c r="A184" s="14">
        <v>92</v>
      </c>
      <c r="B184" s="14">
        <v>1</v>
      </c>
      <c r="C184" s="14">
        <v>4</v>
      </c>
      <c r="D184" s="14">
        <v>3</v>
      </c>
      <c r="E184" s="14">
        <v>1</v>
      </c>
      <c r="F184" s="14">
        <v>1</v>
      </c>
      <c r="G184" s="14">
        <v>52</v>
      </c>
      <c r="H184" s="14">
        <v>67</v>
      </c>
      <c r="I184" s="14">
        <v>68.399999999999991</v>
      </c>
      <c r="J184" s="14">
        <v>73.7</v>
      </c>
      <c r="K184" s="33" t="str">
        <f t="shared" si="10"/>
        <v>Female</v>
      </c>
      <c r="L184" s="33" t="str">
        <f t="shared" si="11"/>
        <v>Sales</v>
      </c>
      <c r="M184" s="33" t="str">
        <f t="shared" si="12"/>
        <v>South</v>
      </c>
      <c r="N184" s="33" t="str">
        <f t="shared" si="13"/>
        <v>Unmarried</v>
      </c>
      <c r="O184" s="33" t="str">
        <f t="shared" si="14"/>
        <v>Corporate</v>
      </c>
    </row>
    <row r="185" spans="1:15" x14ac:dyDescent="0.25">
      <c r="A185" s="14">
        <v>160</v>
      </c>
      <c r="B185" s="14">
        <v>1</v>
      </c>
      <c r="C185" s="14">
        <v>4</v>
      </c>
      <c r="D185" s="14">
        <v>2</v>
      </c>
      <c r="E185" s="14">
        <v>1</v>
      </c>
      <c r="F185" s="14">
        <v>2</v>
      </c>
      <c r="G185" s="14">
        <v>55</v>
      </c>
      <c r="H185" s="14">
        <v>65</v>
      </c>
      <c r="I185" s="14">
        <v>66</v>
      </c>
      <c r="J185" s="14">
        <v>71.5</v>
      </c>
      <c r="K185" s="33" t="str">
        <f t="shared" si="10"/>
        <v>Female</v>
      </c>
      <c r="L185" s="33" t="str">
        <f t="shared" si="11"/>
        <v>Sales</v>
      </c>
      <c r="M185" s="33" t="str">
        <f t="shared" si="12"/>
        <v>West</v>
      </c>
      <c r="N185" s="33" t="str">
        <f t="shared" si="13"/>
        <v>Unmarried</v>
      </c>
      <c r="O185" s="33" t="str">
        <f t="shared" si="14"/>
        <v>Home Office</v>
      </c>
    </row>
    <row r="186" spans="1:15" x14ac:dyDescent="0.25">
      <c r="A186" s="14">
        <v>32</v>
      </c>
      <c r="B186" s="14">
        <v>1</v>
      </c>
      <c r="C186" s="14">
        <v>2</v>
      </c>
      <c r="D186" s="14">
        <v>3</v>
      </c>
      <c r="E186" s="14">
        <v>1</v>
      </c>
      <c r="F186" s="14">
        <v>3</v>
      </c>
      <c r="G186" s="14">
        <v>50</v>
      </c>
      <c r="H186" s="14">
        <v>67</v>
      </c>
      <c r="I186" s="14">
        <v>79.2</v>
      </c>
      <c r="J186" s="14">
        <v>73.7</v>
      </c>
      <c r="K186" s="33" t="str">
        <f t="shared" si="10"/>
        <v>Female</v>
      </c>
      <c r="L186" s="33" t="str">
        <f t="shared" si="11"/>
        <v>Mail</v>
      </c>
      <c r="M186" s="33" t="str">
        <f t="shared" si="12"/>
        <v>South</v>
      </c>
      <c r="N186" s="33" t="str">
        <f t="shared" si="13"/>
        <v>Unmarried</v>
      </c>
      <c r="O186" s="33" t="str">
        <f t="shared" si="14"/>
        <v>Consumer</v>
      </c>
    </row>
    <row r="187" spans="1:15" x14ac:dyDescent="0.25">
      <c r="A187" s="14">
        <v>23</v>
      </c>
      <c r="B187" s="14">
        <v>1</v>
      </c>
      <c r="C187" s="14">
        <v>2</v>
      </c>
      <c r="D187" s="14">
        <v>1</v>
      </c>
      <c r="E187" s="14">
        <v>1</v>
      </c>
      <c r="F187" s="14">
        <v>2</v>
      </c>
      <c r="G187" s="14">
        <v>65</v>
      </c>
      <c r="H187" s="14">
        <v>65</v>
      </c>
      <c r="I187" s="14">
        <v>76.8</v>
      </c>
      <c r="J187" s="14">
        <v>71.5</v>
      </c>
      <c r="K187" s="33" t="str">
        <f t="shared" si="10"/>
        <v>Female</v>
      </c>
      <c r="L187" s="33" t="str">
        <f t="shared" si="11"/>
        <v>Mail</v>
      </c>
      <c r="M187" s="33" t="str">
        <f t="shared" si="12"/>
        <v>North</v>
      </c>
      <c r="N187" s="33" t="str">
        <f t="shared" si="13"/>
        <v>Unmarried</v>
      </c>
      <c r="O187" s="33" t="str">
        <f t="shared" si="14"/>
        <v>Home Office</v>
      </c>
    </row>
    <row r="188" spans="1:15" x14ac:dyDescent="0.25">
      <c r="A188" s="14">
        <v>158</v>
      </c>
      <c r="B188" s="14">
        <v>1</v>
      </c>
      <c r="C188" s="14">
        <v>4</v>
      </c>
      <c r="D188" s="14">
        <v>2</v>
      </c>
      <c r="E188" s="14">
        <v>1</v>
      </c>
      <c r="F188" s="14">
        <v>1</v>
      </c>
      <c r="G188" s="14">
        <v>52</v>
      </c>
      <c r="H188" s="14">
        <v>54</v>
      </c>
      <c r="I188" s="14">
        <v>66</v>
      </c>
      <c r="J188" s="14">
        <v>59.400000000000006</v>
      </c>
      <c r="K188" s="33" t="str">
        <f t="shared" si="10"/>
        <v>Female</v>
      </c>
      <c r="L188" s="33" t="str">
        <f t="shared" si="11"/>
        <v>Sales</v>
      </c>
      <c r="M188" s="33" t="str">
        <f t="shared" si="12"/>
        <v>West</v>
      </c>
      <c r="N188" s="33" t="str">
        <f t="shared" si="13"/>
        <v>Unmarried</v>
      </c>
      <c r="O188" s="33" t="str">
        <f t="shared" si="14"/>
        <v>Corporate</v>
      </c>
    </row>
    <row r="189" spans="1:15" x14ac:dyDescent="0.25">
      <c r="A189" s="14">
        <v>25</v>
      </c>
      <c r="B189" s="14">
        <v>1</v>
      </c>
      <c r="C189" s="14">
        <v>2</v>
      </c>
      <c r="D189" s="14">
        <v>2</v>
      </c>
      <c r="E189" s="14">
        <v>1</v>
      </c>
      <c r="F189" s="14">
        <v>1</v>
      </c>
      <c r="G189" s="14">
        <v>47</v>
      </c>
      <c r="H189" s="14">
        <v>44</v>
      </c>
      <c r="I189" s="14">
        <v>50.4</v>
      </c>
      <c r="J189" s="14">
        <v>48.400000000000006</v>
      </c>
      <c r="K189" s="33" t="str">
        <f t="shared" si="10"/>
        <v>Female</v>
      </c>
      <c r="L189" s="33" t="str">
        <f t="shared" si="11"/>
        <v>Mail</v>
      </c>
      <c r="M189" s="33" t="str">
        <f t="shared" si="12"/>
        <v>West</v>
      </c>
      <c r="N189" s="33" t="str">
        <f t="shared" si="13"/>
        <v>Unmarried</v>
      </c>
      <c r="O189" s="33" t="str">
        <f t="shared" si="14"/>
        <v>Corporate</v>
      </c>
    </row>
    <row r="190" spans="1:15" x14ac:dyDescent="0.25">
      <c r="A190" s="14">
        <v>188</v>
      </c>
      <c r="B190" s="14">
        <v>1</v>
      </c>
      <c r="C190" s="14">
        <v>4</v>
      </c>
      <c r="D190" s="14">
        <v>3</v>
      </c>
      <c r="E190" s="14">
        <v>2</v>
      </c>
      <c r="F190" s="14">
        <v>2</v>
      </c>
      <c r="G190" s="14">
        <v>63</v>
      </c>
      <c r="H190" s="14">
        <v>62</v>
      </c>
      <c r="I190" s="14">
        <v>67.2</v>
      </c>
      <c r="J190" s="14">
        <v>68.2</v>
      </c>
      <c r="K190" s="33" t="str">
        <f t="shared" si="10"/>
        <v>Female</v>
      </c>
      <c r="L190" s="33" t="str">
        <f t="shared" si="11"/>
        <v>Sales</v>
      </c>
      <c r="M190" s="33" t="str">
        <f t="shared" si="12"/>
        <v>South</v>
      </c>
      <c r="N190" s="33" t="str">
        <f t="shared" si="13"/>
        <v>Married</v>
      </c>
      <c r="O190" s="33" t="str">
        <f t="shared" si="14"/>
        <v>Home Office</v>
      </c>
    </row>
    <row r="191" spans="1:15" x14ac:dyDescent="0.25">
      <c r="A191" s="14">
        <v>52</v>
      </c>
      <c r="B191" s="14">
        <v>1</v>
      </c>
      <c r="C191" s="14">
        <v>3</v>
      </c>
      <c r="D191" s="14">
        <v>1</v>
      </c>
      <c r="E191" s="14">
        <v>1</v>
      </c>
      <c r="F191" s="14">
        <v>2</v>
      </c>
      <c r="G191" s="14">
        <v>50</v>
      </c>
      <c r="H191" s="14">
        <v>46</v>
      </c>
      <c r="I191" s="14">
        <v>63.599999999999994</v>
      </c>
      <c r="J191" s="14">
        <v>50.6</v>
      </c>
      <c r="K191" s="33" t="str">
        <f t="shared" si="10"/>
        <v>Female</v>
      </c>
      <c r="L191" s="33" t="str">
        <f t="shared" si="11"/>
        <v>Phone</v>
      </c>
      <c r="M191" s="33" t="str">
        <f t="shared" si="12"/>
        <v>North</v>
      </c>
      <c r="N191" s="33" t="str">
        <f t="shared" si="13"/>
        <v>Unmarried</v>
      </c>
      <c r="O191" s="33" t="str">
        <f t="shared" si="14"/>
        <v>Home Office</v>
      </c>
    </row>
    <row r="192" spans="1:15" x14ac:dyDescent="0.25">
      <c r="A192" s="14">
        <v>124</v>
      </c>
      <c r="B192" s="14">
        <v>1</v>
      </c>
      <c r="C192" s="14">
        <v>4</v>
      </c>
      <c r="D192" s="14">
        <v>1</v>
      </c>
      <c r="E192" s="14">
        <v>1</v>
      </c>
      <c r="F192" s="14">
        <v>3</v>
      </c>
      <c r="G192" s="14">
        <v>42</v>
      </c>
      <c r="H192" s="14">
        <v>54</v>
      </c>
      <c r="I192" s="14">
        <v>49.199999999999996</v>
      </c>
      <c r="J192" s="14">
        <v>59.400000000000006</v>
      </c>
      <c r="K192" s="33" t="str">
        <f t="shared" si="10"/>
        <v>Female</v>
      </c>
      <c r="L192" s="33" t="str">
        <f t="shared" si="11"/>
        <v>Sales</v>
      </c>
      <c r="M192" s="33" t="str">
        <f t="shared" si="12"/>
        <v>North</v>
      </c>
      <c r="N192" s="33" t="str">
        <f t="shared" si="13"/>
        <v>Unmarried</v>
      </c>
      <c r="O192" s="33" t="str">
        <f t="shared" si="14"/>
        <v>Consumer</v>
      </c>
    </row>
    <row r="193" spans="1:15" x14ac:dyDescent="0.25">
      <c r="A193" s="14">
        <v>175</v>
      </c>
      <c r="B193" s="14">
        <v>1</v>
      </c>
      <c r="C193" s="14">
        <v>4</v>
      </c>
      <c r="D193" s="14">
        <v>3</v>
      </c>
      <c r="E193" s="14">
        <v>2</v>
      </c>
      <c r="F193" s="14">
        <v>1</v>
      </c>
      <c r="G193" s="14">
        <v>36</v>
      </c>
      <c r="H193" s="14">
        <v>57</v>
      </c>
      <c r="I193" s="14">
        <v>50.4</v>
      </c>
      <c r="J193" s="14">
        <v>62.7</v>
      </c>
      <c r="K193" s="33" t="str">
        <f t="shared" si="10"/>
        <v>Female</v>
      </c>
      <c r="L193" s="33" t="str">
        <f t="shared" si="11"/>
        <v>Sales</v>
      </c>
      <c r="M193" s="33" t="str">
        <f t="shared" si="12"/>
        <v>South</v>
      </c>
      <c r="N193" s="33" t="str">
        <f t="shared" si="13"/>
        <v>Married</v>
      </c>
      <c r="O193" s="33" t="str">
        <f t="shared" si="14"/>
        <v>Corporate</v>
      </c>
    </row>
    <row r="194" spans="1:15" x14ac:dyDescent="0.25">
      <c r="A194" s="14">
        <v>184</v>
      </c>
      <c r="B194" s="14">
        <v>1</v>
      </c>
      <c r="C194" s="14">
        <v>4</v>
      </c>
      <c r="D194" s="14">
        <v>2</v>
      </c>
      <c r="E194" s="14">
        <v>2</v>
      </c>
      <c r="F194" s="14">
        <v>3</v>
      </c>
      <c r="G194" s="14">
        <v>50</v>
      </c>
      <c r="H194" s="14">
        <v>52</v>
      </c>
      <c r="I194" s="14">
        <v>63.599999999999994</v>
      </c>
      <c r="J194" s="14">
        <v>57.2</v>
      </c>
      <c r="K194" s="33" t="str">
        <f t="shared" si="10"/>
        <v>Female</v>
      </c>
      <c r="L194" s="33" t="str">
        <f t="shared" si="11"/>
        <v>Sales</v>
      </c>
      <c r="M194" s="33" t="str">
        <f t="shared" si="12"/>
        <v>West</v>
      </c>
      <c r="N194" s="33" t="str">
        <f t="shared" si="13"/>
        <v>Married</v>
      </c>
      <c r="O194" s="33" t="str">
        <f t="shared" si="14"/>
        <v>Consumer</v>
      </c>
    </row>
    <row r="195" spans="1:15" x14ac:dyDescent="0.25">
      <c r="A195" s="14">
        <v>30</v>
      </c>
      <c r="B195" s="14">
        <v>1</v>
      </c>
      <c r="C195" s="14">
        <v>2</v>
      </c>
      <c r="D195" s="14">
        <v>3</v>
      </c>
      <c r="E195" s="14">
        <v>1</v>
      </c>
      <c r="F195" s="14">
        <v>2</v>
      </c>
      <c r="G195" s="14">
        <v>41</v>
      </c>
      <c r="H195" s="14">
        <v>59</v>
      </c>
      <c r="I195" s="14">
        <v>50.4</v>
      </c>
      <c r="J195" s="14">
        <v>64.900000000000006</v>
      </c>
      <c r="K195" s="33" t="str">
        <f t="shared" ref="K195:K201" si="15">IF(B195=0,"Male",IF(AND(B195=1),"Female"))</f>
        <v>Female</v>
      </c>
      <c r="L195" s="33" t="str">
        <f t="shared" ref="L195:L201" si="16">IF(C195=1,"Direct",IF(AND(C195=2),"Mail",IF(AND(C195=3),"Phone",IF(AND(C195=4),"Sales"))))</f>
        <v>Mail</v>
      </c>
      <c r="M195" s="33" t="str">
        <f t="shared" ref="M195:M201" si="17">IF(D195=1,"North",IF(AND(D195=2),"West",IF(AND(D195=3),"South")))</f>
        <v>South</v>
      </c>
      <c r="N195" s="33" t="str">
        <f t="shared" ref="N195:N201" si="18">IF(E195=1,"Unmarried",IF(AND(E195=2),"Married"))</f>
        <v>Unmarried</v>
      </c>
      <c r="O195" s="33" t="str">
        <f t="shared" ref="O195:O201" si="19">IF(F195=1,"Corporate",IF(AND(F195=2),"Home Office",IF(AND(F195=3),"Consumer")))</f>
        <v>Home Office</v>
      </c>
    </row>
    <row r="196" spans="1:15" x14ac:dyDescent="0.25">
      <c r="A196" s="14">
        <v>179</v>
      </c>
      <c r="B196" s="14">
        <v>1</v>
      </c>
      <c r="C196" s="14">
        <v>4</v>
      </c>
      <c r="D196" s="14">
        <v>2</v>
      </c>
      <c r="E196" s="14">
        <v>2</v>
      </c>
      <c r="F196" s="14">
        <v>2</v>
      </c>
      <c r="G196" s="14">
        <v>47</v>
      </c>
      <c r="H196" s="14">
        <v>65</v>
      </c>
      <c r="I196" s="14">
        <v>72</v>
      </c>
      <c r="J196" s="14">
        <v>71.5</v>
      </c>
      <c r="K196" s="33" t="str">
        <f t="shared" si="15"/>
        <v>Female</v>
      </c>
      <c r="L196" s="33" t="str">
        <f t="shared" si="16"/>
        <v>Sales</v>
      </c>
      <c r="M196" s="33" t="str">
        <f t="shared" si="17"/>
        <v>West</v>
      </c>
      <c r="N196" s="33" t="str">
        <f t="shared" si="18"/>
        <v>Married</v>
      </c>
      <c r="O196" s="33" t="str">
        <f t="shared" si="19"/>
        <v>Home Office</v>
      </c>
    </row>
    <row r="197" spans="1:15" x14ac:dyDescent="0.25">
      <c r="A197" s="14">
        <v>31</v>
      </c>
      <c r="B197" s="14">
        <v>1</v>
      </c>
      <c r="C197" s="14">
        <v>2</v>
      </c>
      <c r="D197" s="14">
        <v>2</v>
      </c>
      <c r="E197" s="14">
        <v>2</v>
      </c>
      <c r="F197" s="14">
        <v>1</v>
      </c>
      <c r="G197" s="14">
        <v>55</v>
      </c>
      <c r="H197" s="14">
        <v>59</v>
      </c>
      <c r="I197" s="14">
        <v>62.4</v>
      </c>
      <c r="J197" s="14">
        <v>64.900000000000006</v>
      </c>
      <c r="K197" s="33" t="str">
        <f t="shared" si="15"/>
        <v>Female</v>
      </c>
      <c r="L197" s="33" t="str">
        <f t="shared" si="16"/>
        <v>Mail</v>
      </c>
      <c r="M197" s="33" t="str">
        <f t="shared" si="17"/>
        <v>West</v>
      </c>
      <c r="N197" s="33" t="str">
        <f t="shared" si="18"/>
        <v>Married</v>
      </c>
      <c r="O197" s="33" t="str">
        <f t="shared" si="19"/>
        <v>Corporate</v>
      </c>
    </row>
    <row r="198" spans="1:15" x14ac:dyDescent="0.25">
      <c r="A198" s="14">
        <v>145</v>
      </c>
      <c r="B198" s="14">
        <v>1</v>
      </c>
      <c r="C198" s="14">
        <v>4</v>
      </c>
      <c r="D198" s="14">
        <v>2</v>
      </c>
      <c r="E198" s="14">
        <v>1</v>
      </c>
      <c r="F198" s="14">
        <v>3</v>
      </c>
      <c r="G198" s="14">
        <v>42</v>
      </c>
      <c r="H198" s="14">
        <v>46</v>
      </c>
      <c r="I198" s="14">
        <v>45.6</v>
      </c>
      <c r="J198" s="14">
        <v>50.6</v>
      </c>
      <c r="K198" s="33" t="str">
        <f t="shared" si="15"/>
        <v>Female</v>
      </c>
      <c r="L198" s="33" t="str">
        <f t="shared" si="16"/>
        <v>Sales</v>
      </c>
      <c r="M198" s="33" t="str">
        <f t="shared" si="17"/>
        <v>West</v>
      </c>
      <c r="N198" s="33" t="str">
        <f t="shared" si="18"/>
        <v>Unmarried</v>
      </c>
      <c r="O198" s="33" t="str">
        <f t="shared" si="19"/>
        <v>Consumer</v>
      </c>
    </row>
    <row r="199" spans="1:15" x14ac:dyDescent="0.25">
      <c r="A199" s="14">
        <v>187</v>
      </c>
      <c r="B199" s="14">
        <v>1</v>
      </c>
      <c r="C199" s="14">
        <v>4</v>
      </c>
      <c r="D199" s="14">
        <v>2</v>
      </c>
      <c r="E199" s="14">
        <v>2</v>
      </c>
      <c r="F199" s="14">
        <v>1</v>
      </c>
      <c r="G199" s="14">
        <v>57</v>
      </c>
      <c r="H199" s="14">
        <v>41</v>
      </c>
      <c r="I199" s="14">
        <v>68.399999999999991</v>
      </c>
      <c r="J199" s="14">
        <v>45.1</v>
      </c>
      <c r="K199" s="33" t="str">
        <f t="shared" si="15"/>
        <v>Female</v>
      </c>
      <c r="L199" s="33" t="str">
        <f t="shared" si="16"/>
        <v>Sales</v>
      </c>
      <c r="M199" s="33" t="str">
        <f t="shared" si="17"/>
        <v>West</v>
      </c>
      <c r="N199" s="33" t="str">
        <f t="shared" si="18"/>
        <v>Married</v>
      </c>
      <c r="O199" s="33" t="str">
        <f t="shared" si="19"/>
        <v>Corporate</v>
      </c>
    </row>
    <row r="200" spans="1:15" x14ac:dyDescent="0.25">
      <c r="A200" s="14">
        <v>118</v>
      </c>
      <c r="B200" s="14">
        <v>1</v>
      </c>
      <c r="C200" s="14">
        <v>4</v>
      </c>
      <c r="D200" s="14">
        <v>2</v>
      </c>
      <c r="E200" s="14">
        <v>1</v>
      </c>
      <c r="F200" s="14">
        <v>1</v>
      </c>
      <c r="G200" s="14">
        <v>55</v>
      </c>
      <c r="H200" s="14">
        <v>62</v>
      </c>
      <c r="I200" s="14">
        <v>69.599999999999994</v>
      </c>
      <c r="J200" s="14">
        <v>68.2</v>
      </c>
      <c r="K200" s="33" t="str">
        <f t="shared" si="15"/>
        <v>Female</v>
      </c>
      <c r="L200" s="33" t="str">
        <f t="shared" si="16"/>
        <v>Sales</v>
      </c>
      <c r="M200" s="33" t="str">
        <f t="shared" si="17"/>
        <v>West</v>
      </c>
      <c r="N200" s="33" t="str">
        <f t="shared" si="18"/>
        <v>Unmarried</v>
      </c>
      <c r="O200" s="33" t="str">
        <f t="shared" si="19"/>
        <v>Corporate</v>
      </c>
    </row>
    <row r="201" spans="1:15" x14ac:dyDescent="0.25">
      <c r="A201" s="14">
        <v>137</v>
      </c>
      <c r="B201" s="14">
        <v>1</v>
      </c>
      <c r="C201" s="14">
        <v>4</v>
      </c>
      <c r="D201" s="14">
        <v>3</v>
      </c>
      <c r="E201" s="14">
        <v>1</v>
      </c>
      <c r="F201" s="14">
        <v>2</v>
      </c>
      <c r="G201" s="14">
        <v>63</v>
      </c>
      <c r="H201" s="14">
        <v>65</v>
      </c>
      <c r="I201" s="14">
        <v>78</v>
      </c>
      <c r="J201" s="14">
        <v>71.5</v>
      </c>
      <c r="K201" s="33" t="str">
        <f t="shared" si="15"/>
        <v>Female</v>
      </c>
      <c r="L201" s="33" t="str">
        <f t="shared" si="16"/>
        <v>Sales</v>
      </c>
      <c r="M201" s="33" t="str">
        <f t="shared" si="17"/>
        <v>South</v>
      </c>
      <c r="N201" s="33" t="str">
        <f t="shared" si="18"/>
        <v>Unmarried</v>
      </c>
      <c r="O201" s="33" t="str">
        <f t="shared" si="19"/>
        <v>Home Office</v>
      </c>
    </row>
  </sheetData>
  <sheetProtection algorithmName="SHA-512" hashValue="G+83r/hkhckX1CEdD9JL9Lj4uz1SoYXCK8uCBWLN35/4jRccAtESlLHJ1QnOtePEPnTFzz/ZT2s5g5zGlAkSjw==" saltValue="EhOh1vs/qf05A34oMMHBoA==" spinCount="100000" sheet="1" objects="1" scenarios="1" formatCells="0" formatColumns="0" formatRows="0" sort="0" autoFilter="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3:P11"/>
  <sheetViews>
    <sheetView showGridLines="0" zoomScaleNormal="100" workbookViewId="0">
      <selection activeCell="C8" sqref="C8"/>
    </sheetView>
  </sheetViews>
  <sheetFormatPr defaultRowHeight="15" x14ac:dyDescent="0.25"/>
  <cols>
    <col min="3" max="3" width="13.5703125" customWidth="1"/>
    <col min="4" max="4" width="5.7109375" customWidth="1"/>
    <col min="6" max="6" width="14.7109375" customWidth="1"/>
    <col min="7" max="7" width="5.7109375" customWidth="1"/>
    <col min="8" max="8" width="11.140625" customWidth="1"/>
    <col min="9" max="9" width="18.140625" customWidth="1"/>
    <col min="10" max="10" width="5.7109375" customWidth="1"/>
    <col min="12" max="12" width="13.85546875" customWidth="1"/>
    <col min="13" max="13" width="5.7109375" customWidth="1"/>
    <col min="14" max="14" width="10.140625" customWidth="1"/>
    <col min="15" max="15" width="15.42578125" customWidth="1"/>
  </cols>
  <sheetData>
    <row r="3" spans="2:16" x14ac:dyDescent="0.25">
      <c r="B3" s="19" t="s">
        <v>48</v>
      </c>
      <c r="C3" s="20"/>
      <c r="D3" s="20"/>
      <c r="E3" s="20"/>
      <c r="F3" s="20"/>
      <c r="G3" s="20"/>
      <c r="H3" s="20"/>
      <c r="I3" s="20"/>
      <c r="J3" s="20"/>
      <c r="K3" s="20"/>
      <c r="L3" s="20"/>
      <c r="M3" s="20"/>
      <c r="N3" s="20"/>
      <c r="O3" s="20"/>
      <c r="P3" s="20"/>
    </row>
    <row r="6" spans="2:16" x14ac:dyDescent="0.25">
      <c r="B6" s="1" t="s">
        <v>1</v>
      </c>
      <c r="E6" s="1" t="s">
        <v>3</v>
      </c>
      <c r="H6" s="1" t="s">
        <v>2</v>
      </c>
      <c r="K6" s="1" t="s">
        <v>49</v>
      </c>
      <c r="N6" s="1" t="s">
        <v>51</v>
      </c>
    </row>
    <row r="7" spans="2:16" x14ac:dyDescent="0.25">
      <c r="B7" s="21" t="s">
        <v>6</v>
      </c>
      <c r="C7" s="21" t="s">
        <v>7</v>
      </c>
      <c r="E7" s="21" t="s">
        <v>6</v>
      </c>
      <c r="F7" s="21" t="s">
        <v>7</v>
      </c>
      <c r="H7" s="21" t="s">
        <v>6</v>
      </c>
      <c r="I7" s="21" t="s">
        <v>7</v>
      </c>
      <c r="K7" s="21" t="s">
        <v>6</v>
      </c>
      <c r="L7" s="21" t="s">
        <v>7</v>
      </c>
      <c r="N7" s="21" t="s">
        <v>6</v>
      </c>
      <c r="O7" s="21" t="s">
        <v>7</v>
      </c>
    </row>
    <row r="8" spans="2:16" x14ac:dyDescent="0.25">
      <c r="B8" s="22">
        <v>0</v>
      </c>
      <c r="C8" s="22" t="s">
        <v>4</v>
      </c>
      <c r="E8" s="22">
        <v>1</v>
      </c>
      <c r="F8" s="22" t="s">
        <v>14</v>
      </c>
      <c r="H8" s="22">
        <v>1</v>
      </c>
      <c r="I8" s="22" t="s">
        <v>10</v>
      </c>
      <c r="K8" s="22">
        <v>1</v>
      </c>
      <c r="L8" s="22" t="s">
        <v>8</v>
      </c>
      <c r="N8" s="22">
        <v>1</v>
      </c>
      <c r="O8" s="22" t="s">
        <v>52</v>
      </c>
    </row>
    <row r="9" spans="2:16" x14ac:dyDescent="0.25">
      <c r="B9" s="22">
        <v>1</v>
      </c>
      <c r="C9" s="22" t="s">
        <v>5</v>
      </c>
      <c r="E9" s="22">
        <v>2</v>
      </c>
      <c r="F9" s="22" t="s">
        <v>16</v>
      </c>
      <c r="H9" s="22">
        <v>2</v>
      </c>
      <c r="I9" s="22" t="s">
        <v>11</v>
      </c>
      <c r="K9" s="22">
        <v>2</v>
      </c>
      <c r="L9" s="22" t="s">
        <v>9</v>
      </c>
      <c r="N9" s="22">
        <v>2</v>
      </c>
      <c r="O9" s="22" t="s">
        <v>54</v>
      </c>
    </row>
    <row r="10" spans="2:16" x14ac:dyDescent="0.25">
      <c r="E10" s="22">
        <v>3</v>
      </c>
      <c r="F10" s="22" t="s">
        <v>15</v>
      </c>
      <c r="H10" s="22">
        <v>3</v>
      </c>
      <c r="I10" s="22" t="s">
        <v>12</v>
      </c>
      <c r="N10" s="22">
        <v>3</v>
      </c>
      <c r="O10" s="22" t="s">
        <v>53</v>
      </c>
    </row>
    <row r="11" spans="2:16" x14ac:dyDescent="0.25">
      <c r="H11" s="22">
        <v>4</v>
      </c>
      <c r="I11" s="22" t="s">
        <v>13</v>
      </c>
    </row>
  </sheetData>
  <sheetProtection password="CCB6" sheet="1" objects="1" scenarios="1"/>
  <pageMargins left="0.7" right="0.7" top="0.75" bottom="0.75" header="0.3" footer="0.3"/>
  <pageSetup orientation="portrait" horizontalDpi="200" verticalDpi="20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2:R12"/>
  <sheetViews>
    <sheetView showGridLines="0" workbookViewId="0">
      <selection activeCell="E3" sqref="E3"/>
    </sheetView>
  </sheetViews>
  <sheetFormatPr defaultRowHeight="15" x14ac:dyDescent="0.25"/>
  <cols>
    <col min="1" max="1" width="3.28515625" customWidth="1"/>
    <col min="2" max="2" width="9.85546875" bestFit="1" customWidth="1"/>
    <col min="3" max="3" width="10.5703125" bestFit="1" customWidth="1"/>
    <col min="4" max="4" width="15.42578125" customWidth="1"/>
    <col min="5" max="5" width="16" customWidth="1"/>
    <col min="6" max="6" width="3.42578125" customWidth="1"/>
    <col min="7" max="7" width="14" customWidth="1"/>
  </cols>
  <sheetData>
    <row r="2" spans="2:18" x14ac:dyDescent="0.25">
      <c r="B2" s="24" t="s">
        <v>56</v>
      </c>
      <c r="C2" s="24" t="s">
        <v>19</v>
      </c>
      <c r="D2" s="24" t="s">
        <v>29</v>
      </c>
      <c r="E2" s="24" t="s">
        <v>30</v>
      </c>
      <c r="G2" s="19" t="s">
        <v>55</v>
      </c>
      <c r="H2" s="20"/>
      <c r="I2" s="20"/>
      <c r="J2" s="20"/>
      <c r="K2" s="20"/>
      <c r="L2" s="20"/>
      <c r="M2" s="20"/>
      <c r="N2" s="20"/>
      <c r="O2" s="20"/>
      <c r="P2" s="20"/>
      <c r="Q2" s="20"/>
      <c r="R2" s="20"/>
    </row>
    <row r="3" spans="2:18" x14ac:dyDescent="0.25">
      <c r="B3" s="14" t="s">
        <v>20</v>
      </c>
      <c r="C3" s="25">
        <v>2562</v>
      </c>
      <c r="D3" s="31">
        <f>SUM(C3*20/100)</f>
        <v>512.4</v>
      </c>
      <c r="E3" s="32" t="str">
        <f>IF(D3&gt;=850,"G1",IF(AND(D3&gt;=750,D3&lt;=850),"G2",IF(AND(D3&gt;=400,D3&lt;=700),"G3","G4")))</f>
        <v>G3</v>
      </c>
      <c r="G3" s="1" t="s">
        <v>31</v>
      </c>
      <c r="H3" s="26">
        <v>20</v>
      </c>
    </row>
    <row r="4" spans="2:18" x14ac:dyDescent="0.25">
      <c r="B4" s="14" t="s">
        <v>21</v>
      </c>
      <c r="C4" s="25">
        <v>3785</v>
      </c>
      <c r="D4" s="31">
        <f t="shared" ref="D4:D12" si="0">SUM(C4*20/100)</f>
        <v>757</v>
      </c>
      <c r="E4" s="32" t="str">
        <f t="shared" ref="E4:E12" si="1">IF(D4&gt;=850,"G1",IF(AND(D4&gt;=750,D4&lt;=850),"G2",IF(AND(D4&gt;=400,D4&lt;=700),"G3","G4")))</f>
        <v>G2</v>
      </c>
    </row>
    <row r="5" spans="2:18" x14ac:dyDescent="0.25">
      <c r="B5" s="14" t="s">
        <v>22</v>
      </c>
      <c r="C5" s="25">
        <v>1371</v>
      </c>
      <c r="D5" s="31">
        <f t="shared" si="0"/>
        <v>274.2</v>
      </c>
      <c r="E5" s="32" t="str">
        <f t="shared" si="1"/>
        <v>G4</v>
      </c>
    </row>
    <row r="6" spans="2:18" x14ac:dyDescent="0.25">
      <c r="B6" s="14" t="s">
        <v>23</v>
      </c>
      <c r="C6" s="25">
        <v>4992</v>
      </c>
      <c r="D6" s="31">
        <f t="shared" si="0"/>
        <v>998.4</v>
      </c>
      <c r="E6" s="32" t="str">
        <f t="shared" si="1"/>
        <v>G1</v>
      </c>
    </row>
    <row r="7" spans="2:18" x14ac:dyDescent="0.25">
      <c r="B7" s="14" t="s">
        <v>24</v>
      </c>
      <c r="C7" s="25">
        <v>871</v>
      </c>
      <c r="D7" s="31">
        <f t="shared" si="0"/>
        <v>174.2</v>
      </c>
      <c r="E7" s="32" t="str">
        <f t="shared" si="1"/>
        <v>G4</v>
      </c>
      <c r="G7" s="19" t="s">
        <v>57</v>
      </c>
      <c r="H7" s="20"/>
      <c r="I7" s="20"/>
      <c r="J7" s="20"/>
      <c r="K7" s="20"/>
      <c r="L7" s="20"/>
      <c r="M7" s="20"/>
      <c r="N7" s="20"/>
      <c r="O7" s="20"/>
      <c r="P7" s="20"/>
      <c r="Q7" s="20"/>
      <c r="R7" s="20"/>
    </row>
    <row r="8" spans="2:18" x14ac:dyDescent="0.25">
      <c r="B8" s="14" t="s">
        <v>25</v>
      </c>
      <c r="C8" s="25">
        <v>2400</v>
      </c>
      <c r="D8" s="31">
        <f t="shared" si="0"/>
        <v>480</v>
      </c>
      <c r="E8" s="32" t="str">
        <f t="shared" si="1"/>
        <v>G3</v>
      </c>
      <c r="G8" s="23" t="s">
        <v>32</v>
      </c>
      <c r="H8" t="s">
        <v>58</v>
      </c>
    </row>
    <row r="9" spans="2:18" x14ac:dyDescent="0.25">
      <c r="B9" s="14" t="s">
        <v>26</v>
      </c>
      <c r="C9" s="25">
        <v>3222</v>
      </c>
      <c r="D9" s="31">
        <f t="shared" si="0"/>
        <v>644.4</v>
      </c>
      <c r="E9" s="32" t="str">
        <f t="shared" si="1"/>
        <v>G3</v>
      </c>
      <c r="G9" s="23" t="s">
        <v>33</v>
      </c>
      <c r="H9" t="s">
        <v>59</v>
      </c>
    </row>
    <row r="10" spans="2:18" x14ac:dyDescent="0.25">
      <c r="B10" s="14" t="s">
        <v>27</v>
      </c>
      <c r="C10" s="25">
        <v>4250</v>
      </c>
      <c r="D10" s="31">
        <f t="shared" si="0"/>
        <v>850</v>
      </c>
      <c r="E10" s="32" t="str">
        <f t="shared" si="1"/>
        <v>G1</v>
      </c>
      <c r="G10" s="23" t="s">
        <v>34</v>
      </c>
      <c r="H10" t="s">
        <v>60</v>
      </c>
    </row>
    <row r="11" spans="2:18" x14ac:dyDescent="0.25">
      <c r="B11" s="14" t="s">
        <v>28</v>
      </c>
      <c r="C11" s="25">
        <v>3410</v>
      </c>
      <c r="D11" s="31">
        <f t="shared" si="0"/>
        <v>682</v>
      </c>
      <c r="E11" s="32" t="str">
        <f t="shared" si="1"/>
        <v>G3</v>
      </c>
      <c r="G11" s="23" t="s">
        <v>35</v>
      </c>
      <c r="H11" t="s">
        <v>61</v>
      </c>
    </row>
    <row r="12" spans="2:18" x14ac:dyDescent="0.25">
      <c r="B12" s="14" t="s">
        <v>62</v>
      </c>
      <c r="C12" s="25">
        <v>4410</v>
      </c>
      <c r="D12" s="31">
        <f t="shared" si="0"/>
        <v>882</v>
      </c>
      <c r="E12" s="32" t="str">
        <f t="shared" si="1"/>
        <v>G1</v>
      </c>
    </row>
  </sheetData>
  <sheetProtection password="CCB6"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J20"/>
  <sheetViews>
    <sheetView showGridLines="0" topLeftCell="A2" workbookViewId="0">
      <selection activeCell="I12" sqref="I12"/>
    </sheetView>
  </sheetViews>
  <sheetFormatPr defaultRowHeight="15" x14ac:dyDescent="0.25"/>
  <cols>
    <col min="2" max="2" width="18.5703125" customWidth="1"/>
    <col min="3" max="3" width="17.7109375" customWidth="1"/>
    <col min="4" max="7" width="17.85546875" customWidth="1"/>
  </cols>
  <sheetData>
    <row r="2" spans="2:10" x14ac:dyDescent="0.25">
      <c r="B2" s="19" t="s">
        <v>63</v>
      </c>
      <c r="C2" s="20"/>
      <c r="D2" s="20"/>
      <c r="E2" s="20"/>
      <c r="F2" s="20"/>
      <c r="G2" s="20"/>
      <c r="H2" s="20"/>
      <c r="I2" s="20"/>
      <c r="J2" s="20"/>
    </row>
    <row r="3" spans="2:10" x14ac:dyDescent="0.25">
      <c r="B3" s="1"/>
    </row>
    <row r="4" spans="2:10" x14ac:dyDescent="0.25">
      <c r="B4" s="19" t="s">
        <v>66</v>
      </c>
      <c r="C4" s="20"/>
      <c r="D4" s="20"/>
      <c r="E4" s="20"/>
      <c r="F4" s="20"/>
      <c r="G4" s="20"/>
      <c r="H4" s="20"/>
      <c r="I4" s="20"/>
      <c r="J4" s="20"/>
    </row>
    <row r="5" spans="2:10" x14ac:dyDescent="0.25">
      <c r="B5" s="1"/>
    </row>
    <row r="6" spans="2:10" x14ac:dyDescent="0.25">
      <c r="B6" s="19" t="s">
        <v>67</v>
      </c>
      <c r="C6" s="20"/>
      <c r="D6" s="20"/>
      <c r="E6" s="20"/>
      <c r="F6" s="20"/>
      <c r="G6" s="20"/>
      <c r="H6" s="20"/>
      <c r="I6" s="20"/>
      <c r="J6" s="20"/>
    </row>
    <row r="7" spans="2:10" ht="15.75" thickBot="1" x14ac:dyDescent="0.3">
      <c r="B7" s="1"/>
    </row>
    <row r="8" spans="2:10" ht="20.25" customHeight="1" thickBot="1" x14ac:dyDescent="0.3">
      <c r="B8" s="59" t="s">
        <v>17</v>
      </c>
      <c r="C8" s="60"/>
      <c r="D8" s="60"/>
      <c r="E8" s="60"/>
      <c r="F8" s="60"/>
      <c r="G8" s="61"/>
    </row>
    <row r="9" spans="2:10" x14ac:dyDescent="0.25">
      <c r="B9" s="5"/>
      <c r="C9" s="6"/>
      <c r="D9" s="62" t="s">
        <v>2</v>
      </c>
      <c r="E9" s="63"/>
      <c r="F9" s="63"/>
      <c r="G9" s="64"/>
    </row>
    <row r="10" spans="2:10" x14ac:dyDescent="0.25">
      <c r="B10" s="7"/>
      <c r="C10" s="3"/>
      <c r="D10" s="2" t="s">
        <v>10</v>
      </c>
      <c r="E10" s="2" t="s">
        <v>11</v>
      </c>
      <c r="F10" s="2" t="s">
        <v>12</v>
      </c>
      <c r="G10" s="8" t="s">
        <v>13</v>
      </c>
    </row>
    <row r="11" spans="2:10" x14ac:dyDescent="0.25">
      <c r="B11" s="53" t="s">
        <v>1</v>
      </c>
      <c r="C11" s="2" t="s">
        <v>4</v>
      </c>
      <c r="D11" s="43">
        <f>AVERAGEIFS('Campaign Data'!$G$2:$G$201,'Campaign Data'!$B$2:$B$201,'Campaign Data'!$B$2,'Campaign Data'!$C$2:$C$201,'Campaign Data'!C9)</f>
        <v>47.307692307692307</v>
      </c>
      <c r="E11" s="43">
        <f>AVERAGEIFS('Campaign Data'!$G$2:$G$201,'Campaign Data'!$B$2:$B$201,'Campaign Data'!$B$2,'Campaign Data'!$C$2:$C$201,'Campaign Data'!$C$31)</f>
        <v>52.333333333333336</v>
      </c>
      <c r="F11" s="43">
        <f>AVERAGEIFS('Campaign Data'!$G$2:$G$201,'Campaign Data'!$B$2:$B$201,'Campaign Data'!$B$2,'Campaign Data'!$C$2:$C$201,'Campaign Data'!$C$8)</f>
        <v>46.857142857142854</v>
      </c>
      <c r="G11" s="43">
        <f>AVERAGEIFS('Campaign Data'!$G$2:$G$201,'Campaign Data'!$B$2:$B$201,'Campaign Data'!$B$2,'Campaign Data'!$C$2:$C$201,'Campaign Data'!$C$2)</f>
        <v>54.514705882352942</v>
      </c>
    </row>
    <row r="12" spans="2:10" x14ac:dyDescent="0.25">
      <c r="B12" s="53"/>
      <c r="C12" s="2" t="s">
        <v>5</v>
      </c>
      <c r="D12" s="43">
        <f>AVERAGEIFS('Campaign Data'!$G$2:$G$201,'Campaign Data'!$B$2:$B$201,'Campaign Data'!$B$3,'Campaign Data'!$C$2:$C$201,'Campaign Data'!C9)</f>
        <v>45.909090909090907</v>
      </c>
      <c r="E12" s="43">
        <f>AVERAGEIFS('Campaign Data'!$G$2:$G$201,'Campaign Data'!$B$2:$B$201,'Campaign Data'!$B$3,'Campaign Data'!$C$2:$C$201,'Campaign Data'!$C$31)</f>
        <v>51.75</v>
      </c>
      <c r="F12" s="43">
        <f>AVERAGEIFS('Campaign Data'!$G$2:$G$201,'Campaign Data'!$B$2:$B$201,'Campaign Data'!$B$3,'Campaign Data'!$C$2:$C$201,'Campaign Data'!$C$8)</f>
        <v>46.769230769230766</v>
      </c>
      <c r="G12" s="43">
        <f>AVERAGEIFS('Campaign Data'!$G$2:$G$201,'Campaign Data'!$B$2:$B$201,'Campaign Data'!$B$3,'Campaign Data'!$C$2:$C$201,'Campaign Data'!$C$2)</f>
        <v>53.402597402597401</v>
      </c>
    </row>
    <row r="13" spans="2:10" ht="15" customHeight="1" x14ac:dyDescent="0.25">
      <c r="B13" s="28"/>
      <c r="C13" s="27"/>
      <c r="D13" s="29"/>
      <c r="E13" s="29"/>
      <c r="F13" s="29"/>
      <c r="G13" s="30"/>
    </row>
    <row r="14" spans="2:10" ht="15" customHeight="1" x14ac:dyDescent="0.25">
      <c r="B14" s="53" t="s">
        <v>49</v>
      </c>
      <c r="C14" s="2" t="s">
        <v>8</v>
      </c>
      <c r="D14" s="43">
        <f>AVERAGEIFS('Campaign Data'!$G$2:$G$201,'Campaign Data'!$E$2:$E$201,'Campaign Data'!$E$2,'Campaign Data'!$C$2:$C$201,'Campaign Data'!C9)</f>
        <v>44.863636363636367</v>
      </c>
      <c r="E14" s="43">
        <f>AVERAGEIFS('Campaign Data'!$G$2:$G$201,'Campaign Data'!$E$2:$E$201,'Campaign Data'!$E$2,'Campaign Data'!$C$2:$C$201,'Campaign Data'!C31)</f>
        <v>51.6</v>
      </c>
      <c r="F14" s="43">
        <f>AVERAGEIFS('Campaign Data'!$G$2:$G$201,'Campaign Data'!$E$2:$E$201,'Campaign Data'!$E$2,'Campaign Data'!$C$2:$C$201,'Campaign Data'!C9)</f>
        <v>44.863636363636367</v>
      </c>
      <c r="G14" s="43">
        <f>AVERAGEIFS('Campaign Data'!$G$2:$G$201,'Campaign Data'!$E$2:$E$201,'Campaign Data'!$E$2,'Campaign Data'!$C$2:$C$201,'Campaign Data'!C2)</f>
        <v>53.983050847457626</v>
      </c>
    </row>
    <row r="15" spans="2:10" x14ac:dyDescent="0.25">
      <c r="B15" s="53"/>
      <c r="C15" s="2" t="s">
        <v>9</v>
      </c>
      <c r="D15" s="43">
        <f>AVERAGEIFS('Campaign Data'!$G$2:$G$201,'Campaign Data'!$E$2:$E$201,'Campaign Data'!$E$19,'Campaign Data'!$C$2:$C$201,'Campaign Data'!C9)</f>
        <v>66.5</v>
      </c>
      <c r="E15" s="43">
        <f>AVERAGEIFS('Campaign Data'!$G$2:$G$201,'Campaign Data'!$E$2:$E$201,'Campaign Data'!$E$19,'Campaign Data'!$C$2:$C$201,'Campaign Data'!C31)</f>
        <v>55</v>
      </c>
      <c r="F15" s="43">
        <f>AVERAGEIFS('Campaign Data'!$G$2:$G$201,'Campaign Data'!$E$2:$E$201,'Campaign Data'!$E$19,'Campaign Data'!$C$2:$C$201,'Campaign Data'!C8)</f>
        <v>49.5</v>
      </c>
      <c r="G15" s="43">
        <f>AVERAGEIFS('Campaign Data'!$G$2:$G$201,'Campaign Data'!$E$2:$E$201,'Campaign Data'!$E$19,'Campaign Data'!$C$2:$C$201,'Campaign Data'!C2)</f>
        <v>53.666666666666664</v>
      </c>
    </row>
    <row r="16" spans="2:10" x14ac:dyDescent="0.25">
      <c r="B16" s="28"/>
      <c r="C16" s="27"/>
      <c r="D16" s="29"/>
      <c r="E16" s="29"/>
      <c r="F16" s="29"/>
      <c r="G16" s="30"/>
    </row>
    <row r="17" spans="2:7" x14ac:dyDescent="0.25">
      <c r="B17" s="54" t="s">
        <v>3</v>
      </c>
      <c r="C17" s="2" t="s">
        <v>14</v>
      </c>
      <c r="D17" s="43">
        <f>AVERAGEIFS('Campaign Data'!$G$2:$G$201,'Campaign Data'!$D$2:$D$201,'Campaign Data'!$D$2,'Campaign Data'!$C$2:$C$201,'Campaign Data'!$C$9)</f>
        <v>45.444444444444443</v>
      </c>
      <c r="E17" s="43">
        <f>AVERAGEIFS('Campaign Data'!$G$2:$G$201,'Campaign Data'!$D$2:$D$201,'Campaign Data'!$D$2,'Campaign Data'!$C$2:$C$201,'Campaign Data'!$C$31)</f>
        <v>58</v>
      </c>
      <c r="F17" s="43">
        <f>AVERAGEIFS('Campaign Data'!$G$2:$G$201,'Campaign Data'!$D$2:$D$201,'Campaign Data'!$D$2,'Campaign Data'!$C$2:$C$201,'Campaign Data'!$C$8)</f>
        <v>44.454545454545453</v>
      </c>
      <c r="G17" s="43">
        <f>AVERAGEIFS('Campaign Data'!$G$2:$G$201,'Campaign Data'!$D$2:$D$201,'Campaign Data'!$D$2,'Campaign Data'!$C$2:$C$201,'Campaign Data'!$C$2)</f>
        <v>49.875</v>
      </c>
    </row>
    <row r="18" spans="2:7" x14ac:dyDescent="0.25">
      <c r="B18" s="55"/>
      <c r="C18" s="2" t="s">
        <v>16</v>
      </c>
      <c r="D18" s="43">
        <f>AVERAGEIFS('Campaign Data'!$G$2:$G$201,'Campaign Data'!$D$2:$D$201,'Campaign Data'!$D$3,'Campaign Data'!$C$2:$C$201,'Campaign Data'!$C$9)</f>
        <v>44.727272727272727</v>
      </c>
      <c r="E18" s="43">
        <f>AVERAGEIFS('Campaign Data'!$G$2:$G$201,'Campaign Data'!$D$2:$D$201,'Campaign Data'!$D$3,'Campaign Data'!$C$2:$C$201,'Campaign Data'!$C$31)</f>
        <v>49.2</v>
      </c>
      <c r="F18" s="43">
        <f>AVERAGEIFS('Campaign Data'!$G$2:$G$201,'Campaign Data'!$D$2:$D$201,'Campaign Data'!$D$3,'Campaign Data'!$C$2:$C$201,'Campaign Data'!$C$8)</f>
        <v>48.166666666666664</v>
      </c>
      <c r="G18" s="43">
        <f>AVERAGEIFS('Campaign Data'!$G$2:$G$201,'Campaign Data'!$D$2:$D$201,'Campaign Data'!$D$3,'Campaign Data'!$C$2:$C$201,'Campaign Data'!$C$2)</f>
        <v>53.054794520547944</v>
      </c>
    </row>
    <row r="19" spans="2:7" x14ac:dyDescent="0.25">
      <c r="B19" s="56"/>
      <c r="C19" s="2" t="s">
        <v>15</v>
      </c>
      <c r="D19" s="43">
        <f>AVERAGEIFS('Campaign Data'!$G$2:$G$201,'Campaign Data'!$D$2:$D$201,'Campaign Data'!$D$4,'Campaign Data'!$C$2:$C$201,'Campaign Data'!$C$9)</f>
        <v>54.75</v>
      </c>
      <c r="E19" s="43">
        <f>AVERAGEIFS('Campaign Data'!$G$2:$G$201,'Campaign Data'!$D$2:$D$201,'Campaign Data'!$D$4,'Campaign Data'!$C$2:$C$201,'Campaign Data'!$C$31)</f>
        <v>50.333333333333336</v>
      </c>
      <c r="F19" s="43">
        <f>AVERAGEIFS('Campaign Data'!$G$2:$G$201,'Campaign Data'!$D$2:$D$201,'Campaign Data'!$D$4,'Campaign Data'!$C$2:$C$201,'Campaign Data'!$C$8)</f>
        <v>52.666666666666664</v>
      </c>
      <c r="G19" s="43">
        <f>AVERAGEIFS('Campaign Data'!$G$2:$G$201,'Campaign Data'!$D$2:$D$201,'Campaign Data'!$D$4,'Campaign Data'!$C$2:$C$201,'Campaign Data'!$C$2)</f>
        <v>57.270833333333336</v>
      </c>
    </row>
    <row r="20" spans="2:7" ht="33.75" customHeight="1" thickBot="1" x14ac:dyDescent="0.3">
      <c r="B20" s="57" t="s">
        <v>72</v>
      </c>
      <c r="C20" s="58"/>
      <c r="D20" s="44">
        <f>AVERAGE(D11:D19)</f>
        <v>49.928876678876684</v>
      </c>
      <c r="E20" s="45">
        <f>AVERAGE(E11:E19)</f>
        <v>52.602380952380948</v>
      </c>
      <c r="F20" s="45">
        <f>AVERAGE(F11:F19)</f>
        <v>47.611126968269829</v>
      </c>
      <c r="G20" s="46">
        <f>AVERAGE(G11:G19)</f>
        <v>53.681092664707982</v>
      </c>
    </row>
  </sheetData>
  <sheetProtection algorithmName="SHA-512" hashValue="1SrRy9N8cWi/+NlY74NhwI6zNpln74N4iPGYUDweGCKiSTRDZR5LrcoMt5Oq9RQLlwejGRk5pSgco54MZNnzdw==" saltValue="bsGSmqdsy8NQBohwrL70zg==" spinCount="100000" sheet="1" objects="1" scenarios="1" formatCells="0" formatColumns="0" formatRows="0"/>
  <mergeCells count="6">
    <mergeCell ref="B11:B12"/>
    <mergeCell ref="B14:B15"/>
    <mergeCell ref="B17:B19"/>
    <mergeCell ref="B20:C20"/>
    <mergeCell ref="B8:G8"/>
    <mergeCell ref="D9:G9"/>
  </mergeCells>
  <conditionalFormatting sqref="D11:D19">
    <cfRule type="aboveAverage" dxfId="48" priority="7" aboveAverage="0"/>
    <cfRule type="aboveAverage" dxfId="47" priority="8"/>
  </conditionalFormatting>
  <conditionalFormatting sqref="E11:E19">
    <cfRule type="aboveAverage" dxfId="46" priority="5" aboveAverage="0"/>
    <cfRule type="aboveAverage" dxfId="45" priority="6"/>
  </conditionalFormatting>
  <conditionalFormatting sqref="F11:F19">
    <cfRule type="aboveAverage" dxfId="44" priority="3" aboveAverage="0"/>
    <cfRule type="aboveAverage" dxfId="43" priority="4"/>
  </conditionalFormatting>
  <conditionalFormatting sqref="G11:G19">
    <cfRule type="aboveAverage" dxfId="42" priority="1" aboveAverage="0"/>
    <cfRule type="aboveAverage" dxfId="41" priority="2"/>
  </conditionalFormatting>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R8"/>
  <sheetViews>
    <sheetView showGridLines="0" workbookViewId="0">
      <selection activeCell="G5" sqref="G5"/>
    </sheetView>
  </sheetViews>
  <sheetFormatPr defaultRowHeight="15" x14ac:dyDescent="0.25"/>
  <cols>
    <col min="2" max="2" width="13.140625" bestFit="1" customWidth="1"/>
    <col min="3" max="3" width="25.85546875" bestFit="1" customWidth="1"/>
    <col min="4" max="4" width="34" bestFit="1" customWidth="1"/>
    <col min="5" max="5" width="17.28515625" bestFit="1" customWidth="1"/>
    <col min="6" max="6" width="25" bestFit="1" customWidth="1"/>
    <col min="7" max="7" width="34" bestFit="1" customWidth="1"/>
    <col min="8" max="8" width="30.85546875" bestFit="1" customWidth="1"/>
    <col min="9" max="9" width="39" bestFit="1" customWidth="1"/>
    <col min="10" max="31" width="3" bestFit="1" customWidth="1"/>
    <col min="32" max="32" width="11.28515625" bestFit="1" customWidth="1"/>
    <col min="33" max="33" width="4.85546875" bestFit="1" customWidth="1"/>
    <col min="34" max="39" width="3" bestFit="1" customWidth="1"/>
    <col min="40" max="40" width="7.85546875" bestFit="1" customWidth="1"/>
    <col min="41" max="41" width="4.85546875" bestFit="1" customWidth="1"/>
    <col min="42" max="42" width="3" bestFit="1" customWidth="1"/>
    <col min="43" max="43" width="7.85546875" bestFit="1" customWidth="1"/>
    <col min="44" max="44" width="4.85546875" bestFit="1" customWidth="1"/>
    <col min="45" max="45" width="7.85546875" bestFit="1" customWidth="1"/>
    <col min="46" max="46" width="4.85546875" bestFit="1" customWidth="1"/>
    <col min="47" max="61" width="3" bestFit="1" customWidth="1"/>
    <col min="62" max="62" width="7.85546875" bestFit="1" customWidth="1"/>
    <col min="63" max="63" width="4.85546875" bestFit="1" customWidth="1"/>
    <col min="64" max="64" width="7.85546875" bestFit="1" customWidth="1"/>
    <col min="65" max="65" width="4.85546875" bestFit="1" customWidth="1"/>
    <col min="66" max="75" width="3" bestFit="1" customWidth="1"/>
    <col min="76" max="76" width="7.85546875" bestFit="1" customWidth="1"/>
    <col min="77" max="77" width="4.85546875" bestFit="1" customWidth="1"/>
    <col min="78" max="86" width="3" bestFit="1" customWidth="1"/>
    <col min="87" max="87" width="7.85546875" bestFit="1" customWidth="1"/>
    <col min="88" max="88" width="4.85546875" bestFit="1" customWidth="1"/>
    <col min="89" max="89" width="7.85546875" bestFit="1" customWidth="1"/>
    <col min="90" max="90" width="4.85546875" bestFit="1" customWidth="1"/>
    <col min="91" max="91" width="7.85546875" bestFit="1" customWidth="1"/>
    <col min="92" max="92" width="4.85546875" bestFit="1" customWidth="1"/>
    <col min="93" max="101" width="3" bestFit="1" customWidth="1"/>
    <col min="102" max="102" width="7.85546875" bestFit="1" customWidth="1"/>
    <col min="103" max="103" width="4.85546875" bestFit="1" customWidth="1"/>
    <col min="104" max="112" width="3" bestFit="1" customWidth="1"/>
    <col min="113" max="113" width="7.85546875" bestFit="1" customWidth="1"/>
    <col min="114" max="114" width="4.85546875" bestFit="1" customWidth="1"/>
    <col min="115" max="119" width="3" bestFit="1" customWidth="1"/>
    <col min="120" max="120" width="7.85546875" bestFit="1" customWidth="1"/>
    <col min="121" max="121" width="4.85546875" bestFit="1" customWidth="1"/>
    <col min="122" max="122" width="7.85546875" bestFit="1" customWidth="1"/>
    <col min="123" max="123" width="4.85546875" bestFit="1" customWidth="1"/>
    <col min="124" max="132" width="3" bestFit="1" customWidth="1"/>
    <col min="133" max="133" width="7.85546875" bestFit="1" customWidth="1"/>
    <col min="134" max="134" width="4.85546875" bestFit="1" customWidth="1"/>
    <col min="135" max="138" width="3" bestFit="1" customWidth="1"/>
    <col min="139" max="139" width="7.85546875" bestFit="1" customWidth="1"/>
    <col min="140" max="140" width="4.85546875" bestFit="1" customWidth="1"/>
    <col min="141" max="141" width="7.85546875" bestFit="1" customWidth="1"/>
    <col min="142" max="142" width="4.85546875" bestFit="1" customWidth="1"/>
    <col min="143" max="146" width="3" bestFit="1" customWidth="1"/>
    <col min="147" max="147" width="7.85546875" bestFit="1" customWidth="1"/>
    <col min="148" max="148" width="4.85546875" bestFit="1" customWidth="1"/>
    <col min="149" max="149" width="7.85546875" bestFit="1" customWidth="1"/>
    <col min="150" max="150" width="4.85546875" bestFit="1" customWidth="1"/>
    <col min="151" max="153" width="3" bestFit="1" customWidth="1"/>
    <col min="154" max="154" width="7.85546875" bestFit="1" customWidth="1"/>
    <col min="155" max="155" width="4.85546875" bestFit="1" customWidth="1"/>
    <col min="156" max="156" width="3" bestFit="1" customWidth="1"/>
    <col min="157" max="157" width="7.85546875" bestFit="1" customWidth="1"/>
    <col min="158" max="158" width="11.28515625" bestFit="1" customWidth="1"/>
  </cols>
  <sheetData>
    <row r="2" spans="2:18" x14ac:dyDescent="0.25">
      <c r="B2" s="19" t="s">
        <v>64</v>
      </c>
      <c r="C2" s="20"/>
      <c r="D2" s="20"/>
      <c r="E2" s="20"/>
      <c r="F2" s="20"/>
      <c r="G2" s="20"/>
      <c r="H2" s="20"/>
      <c r="I2" s="20"/>
      <c r="J2" s="20"/>
      <c r="K2" s="20"/>
      <c r="L2" s="20"/>
      <c r="M2" s="20"/>
      <c r="N2" s="20"/>
      <c r="O2" s="20"/>
      <c r="P2" s="20"/>
      <c r="Q2" s="20"/>
      <c r="R2" s="20"/>
    </row>
    <row r="3" spans="2:18" ht="21" customHeight="1" x14ac:dyDescent="0.25">
      <c r="B3" s="39" t="s">
        <v>83</v>
      </c>
      <c r="C3" s="39" t="s">
        <v>76</v>
      </c>
      <c r="D3" s="39" t="s">
        <v>77</v>
      </c>
      <c r="E3" s="39" t="s">
        <v>84</v>
      </c>
      <c r="F3" s="39" t="s">
        <v>85</v>
      </c>
    </row>
    <row r="4" spans="2:18" ht="23.25" customHeight="1" x14ac:dyDescent="0.25">
      <c r="B4" s="47" t="s">
        <v>14</v>
      </c>
      <c r="C4" s="48">
        <v>2269</v>
      </c>
      <c r="D4" s="48">
        <v>2379</v>
      </c>
      <c r="E4" s="48">
        <v>110</v>
      </c>
      <c r="F4" s="49">
        <v>4.8479506390480394</v>
      </c>
    </row>
    <row r="5" spans="2:18" ht="26.25" customHeight="1" x14ac:dyDescent="0.25">
      <c r="B5" s="47" t="s">
        <v>16</v>
      </c>
      <c r="C5" s="48">
        <v>4900</v>
      </c>
      <c r="D5" s="48">
        <v>4933</v>
      </c>
      <c r="E5" s="48">
        <v>33</v>
      </c>
      <c r="F5" s="49">
        <v>0.67346938775510201</v>
      </c>
    </row>
    <row r="6" spans="2:18" ht="24" customHeight="1" x14ac:dyDescent="0.25">
      <c r="B6" s="47" t="s">
        <v>15</v>
      </c>
      <c r="C6" s="48">
        <v>3277</v>
      </c>
      <c r="D6" s="48">
        <v>3243</v>
      </c>
      <c r="E6" s="48">
        <v>-34</v>
      </c>
      <c r="F6" s="49">
        <v>-1.0375343301800428</v>
      </c>
    </row>
    <row r="7" spans="2:18" ht="27" customHeight="1" x14ac:dyDescent="0.25">
      <c r="B7" s="50" t="s">
        <v>75</v>
      </c>
      <c r="C7" s="51">
        <v>10446</v>
      </c>
      <c r="D7" s="51">
        <v>10555</v>
      </c>
      <c r="E7" s="51">
        <v>109</v>
      </c>
      <c r="F7" s="52">
        <v>1.0434616121003255</v>
      </c>
    </row>
    <row r="8" spans="2:18" ht="23.25" customHeight="1" x14ac:dyDescent="0.25"/>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B2:P7"/>
  <sheetViews>
    <sheetView showGridLines="0" topLeftCell="A4" workbookViewId="0">
      <selection activeCell="L16" sqref="L16"/>
    </sheetView>
  </sheetViews>
  <sheetFormatPr defaultRowHeight="15" x14ac:dyDescent="0.25"/>
  <cols>
    <col min="2" max="2" width="20.42578125" customWidth="1"/>
    <col min="3" max="3" width="34.5703125" customWidth="1"/>
    <col min="4" max="4" width="24.85546875" customWidth="1"/>
    <col min="5" max="5" width="19" customWidth="1"/>
    <col min="6" max="6" width="10.42578125" customWidth="1"/>
    <col min="7" max="7" width="10.5703125" customWidth="1"/>
    <col min="8" max="8" width="13.42578125" customWidth="1"/>
    <col min="9" max="9" width="8" bestFit="1" customWidth="1"/>
    <col min="10" max="12" width="5" bestFit="1" customWidth="1"/>
    <col min="13" max="13" width="3" bestFit="1" customWidth="1"/>
    <col min="14" max="17" width="5" bestFit="1" customWidth="1"/>
    <col min="18" max="18" width="3" bestFit="1" customWidth="1"/>
    <col min="19" max="22" width="5" bestFit="1" customWidth="1"/>
    <col min="23" max="23" width="3" bestFit="1" customWidth="1"/>
    <col min="24" max="27" width="5" bestFit="1" customWidth="1"/>
    <col min="28" max="28" width="3" bestFit="1" customWidth="1"/>
    <col min="29" max="32" width="5" bestFit="1" customWidth="1"/>
    <col min="33" max="33" width="3" bestFit="1" customWidth="1"/>
    <col min="34" max="37" width="5" bestFit="1" customWidth="1"/>
    <col min="38" max="38" width="3" bestFit="1" customWidth="1"/>
    <col min="39" max="41" width="5" bestFit="1" customWidth="1"/>
    <col min="42" max="42" width="3" bestFit="1" customWidth="1"/>
    <col min="43" max="43" width="11.28515625" bestFit="1" customWidth="1"/>
  </cols>
  <sheetData>
    <row r="2" spans="2:16" x14ac:dyDescent="0.25">
      <c r="B2" s="19" t="s">
        <v>65</v>
      </c>
      <c r="C2" s="20"/>
      <c r="D2" s="20"/>
      <c r="E2" s="20"/>
      <c r="F2" s="20"/>
      <c r="G2" s="20"/>
      <c r="H2" s="20"/>
      <c r="I2" s="20"/>
      <c r="J2" s="20"/>
      <c r="K2" s="20"/>
      <c r="L2" s="20"/>
      <c r="M2" s="20"/>
      <c r="N2" s="20"/>
      <c r="O2" s="20"/>
      <c r="P2" s="20"/>
    </row>
    <row r="3" spans="2:16" ht="21.75" customHeight="1" x14ac:dyDescent="0.25"/>
    <row r="4" spans="2:16" ht="21.75" customHeight="1" x14ac:dyDescent="0.25">
      <c r="B4" s="40" t="s">
        <v>3</v>
      </c>
      <c r="C4" s="40" t="s">
        <v>81</v>
      </c>
      <c r="D4" s="40" t="s">
        <v>78</v>
      </c>
      <c r="E4" s="40" t="s">
        <v>79</v>
      </c>
    </row>
    <row r="5" spans="2:16" x14ac:dyDescent="0.25">
      <c r="B5" s="41" t="s">
        <v>16</v>
      </c>
      <c r="C5" s="41">
        <v>5952.0000000000018</v>
      </c>
      <c r="D5" s="41">
        <v>5952</v>
      </c>
      <c r="E5" s="42">
        <v>0.47107987463196899</v>
      </c>
    </row>
    <row r="6" spans="2:16" x14ac:dyDescent="0.25">
      <c r="B6" s="41" t="s">
        <v>15</v>
      </c>
      <c r="C6" s="41">
        <v>3909.6</v>
      </c>
      <c r="D6" s="41">
        <v>9861.6</v>
      </c>
      <c r="E6" s="42">
        <v>0.78051096970272593</v>
      </c>
    </row>
    <row r="7" spans="2:16" x14ac:dyDescent="0.25">
      <c r="B7" s="41" t="s">
        <v>14</v>
      </c>
      <c r="C7" s="41">
        <v>2773.2</v>
      </c>
      <c r="D7" s="41">
        <v>12634.8</v>
      </c>
      <c r="E7" s="42">
        <v>1</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B2:Q31"/>
  <sheetViews>
    <sheetView showGridLines="0" workbookViewId="0">
      <selection activeCell="B18" sqref="B18"/>
    </sheetView>
  </sheetViews>
  <sheetFormatPr defaultRowHeight="15" x14ac:dyDescent="0.25"/>
  <cols>
    <col min="1" max="1" width="2.5703125" customWidth="1"/>
    <col min="2" max="2" width="20.85546875" customWidth="1"/>
    <col min="3" max="3" width="26.5703125" customWidth="1"/>
    <col min="4" max="4" width="33" customWidth="1"/>
    <col min="5" max="5" width="33.7109375" customWidth="1"/>
  </cols>
  <sheetData>
    <row r="2" spans="2:17" x14ac:dyDescent="0.25">
      <c r="B2" s="19" t="s">
        <v>73</v>
      </c>
      <c r="C2" s="20"/>
      <c r="D2" s="20"/>
      <c r="E2" s="20"/>
      <c r="F2" s="20"/>
      <c r="G2" s="20"/>
      <c r="H2" s="20"/>
      <c r="I2" s="20"/>
      <c r="J2" s="20"/>
      <c r="K2" s="20"/>
      <c r="L2" s="20"/>
      <c r="M2" s="20"/>
      <c r="N2" s="20"/>
      <c r="O2" s="20"/>
      <c r="P2" s="20"/>
      <c r="Q2" s="20"/>
    </row>
    <row r="4" spans="2:17" x14ac:dyDescent="0.25">
      <c r="B4" s="19" t="s">
        <v>74</v>
      </c>
      <c r="C4" s="20"/>
      <c r="D4" s="20"/>
      <c r="E4" s="20"/>
      <c r="F4" s="20"/>
      <c r="G4" s="20"/>
      <c r="H4" s="20"/>
      <c r="I4" s="20"/>
      <c r="J4" s="20"/>
      <c r="K4" s="20"/>
      <c r="L4" s="20"/>
      <c r="M4" s="20"/>
      <c r="N4" s="20"/>
      <c r="O4" s="20"/>
      <c r="P4" s="20"/>
      <c r="Q4" s="20"/>
    </row>
    <row r="5" spans="2:17" x14ac:dyDescent="0.25">
      <c r="B5" s="1"/>
    </row>
    <row r="6" spans="2:17" x14ac:dyDescent="0.25">
      <c r="C6" s="4" t="s">
        <v>18</v>
      </c>
      <c r="D6" s="65">
        <v>1</v>
      </c>
      <c r="E6" s="65"/>
    </row>
    <row r="7" spans="2:17" ht="21" customHeight="1" x14ac:dyDescent="0.25"/>
    <row r="8" spans="2:17" ht="16.5" customHeight="1" x14ac:dyDescent="0.25">
      <c r="B8" s="34" t="s">
        <v>2</v>
      </c>
      <c r="C8" t="s">
        <v>76</v>
      </c>
      <c r="D8" t="s">
        <v>80</v>
      </c>
      <c r="E8" t="s">
        <v>77</v>
      </c>
    </row>
    <row r="9" spans="2:17" x14ac:dyDescent="0.25">
      <c r="B9" s="35" t="s">
        <v>82</v>
      </c>
      <c r="C9" s="36">
        <v>1120</v>
      </c>
      <c r="D9" s="36">
        <v>1226.4999999999998</v>
      </c>
      <c r="E9" s="36">
        <v>1115</v>
      </c>
    </row>
    <row r="10" spans="2:17" x14ac:dyDescent="0.25">
      <c r="B10" s="35" t="s">
        <v>11</v>
      </c>
      <c r="C10" s="36">
        <v>571</v>
      </c>
      <c r="D10" s="36">
        <v>701.79999999999984</v>
      </c>
      <c r="E10" s="36">
        <v>638</v>
      </c>
    </row>
    <row r="11" spans="2:17" x14ac:dyDescent="0.25">
      <c r="B11" s="35" t="s">
        <v>12</v>
      </c>
      <c r="C11" s="36">
        <v>936</v>
      </c>
      <c r="D11" s="36">
        <v>1060.4000000000003</v>
      </c>
      <c r="E11" s="36">
        <v>964</v>
      </c>
    </row>
    <row r="12" spans="2:17" x14ac:dyDescent="0.25">
      <c r="B12" s="35" t="s">
        <v>13</v>
      </c>
      <c r="C12" s="36">
        <v>7819</v>
      </c>
      <c r="D12" s="36">
        <v>8621.799999999992</v>
      </c>
      <c r="E12" s="36">
        <v>7838</v>
      </c>
    </row>
    <row r="13" spans="2:17" x14ac:dyDescent="0.25">
      <c r="B13" s="35" t="s">
        <v>75</v>
      </c>
      <c r="C13" s="36">
        <v>10446</v>
      </c>
      <c r="D13" s="36">
        <v>11610.499999999993</v>
      </c>
      <c r="E13" s="36">
        <v>10555</v>
      </c>
    </row>
    <row r="15" spans="2:17" ht="35.25" customHeight="1" x14ac:dyDescent="0.25">
      <c r="B15" s="38" t="s">
        <v>2</v>
      </c>
      <c r="C15" s="37" t="s">
        <v>76</v>
      </c>
      <c r="D15" s="37" t="s">
        <v>80</v>
      </c>
      <c r="E15" s="37" t="s">
        <v>77</v>
      </c>
    </row>
    <row r="16" spans="2:17" ht="31.5" customHeight="1" x14ac:dyDescent="0.25">
      <c r="B16" s="39" t="str">
        <f>INDEX(B9:B12,D6)</f>
        <v>DIRECT</v>
      </c>
      <c r="C16" s="39">
        <f>HLOOKUP(C15,$C$8:$E$12,$D$6+1,FALSE)</f>
        <v>1120</v>
      </c>
      <c r="D16" s="39">
        <f t="shared" ref="D16:E16" si="0">HLOOKUP(D15,$C$8:$E$12,$D$6+1,FALSE)</f>
        <v>1226.4999999999998</v>
      </c>
      <c r="E16" s="39">
        <f t="shared" si="0"/>
        <v>1115</v>
      </c>
    </row>
    <row r="31" spans="2:13" x14ac:dyDescent="0.25">
      <c r="B31" s="34"/>
      <c r="C31" s="34"/>
      <c r="D31" s="34"/>
      <c r="E31" s="34"/>
      <c r="F31" s="34"/>
      <c r="G31" s="34"/>
      <c r="H31" s="34"/>
      <c r="I31" s="34"/>
      <c r="J31" s="34"/>
      <c r="K31" s="34"/>
      <c r="L31" s="34"/>
      <c r="M31" s="34"/>
    </row>
  </sheetData>
  <mergeCells count="1">
    <mergeCell ref="D6:E6"/>
  </mergeCells>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2050" r:id="rId5" name="Drop Down 2">
              <controlPr locked="0" defaultSize="0" autoLine="0" autoPict="0">
                <anchor moveWithCells="1">
                  <from>
                    <xdr:col>3</xdr:col>
                    <xdr:colOff>9525</xdr:colOff>
                    <xdr:row>4</xdr:row>
                    <xdr:rowOff>123825</xdr:rowOff>
                  </from>
                  <to>
                    <xdr:col>5</xdr:col>
                    <xdr:colOff>9525</xdr:colOff>
                    <xdr:row>6</xdr:row>
                    <xdr:rowOff>66675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Disclaimer</vt:lpstr>
      <vt:lpstr>Campaign Data</vt:lpstr>
      <vt:lpstr>Q1</vt:lpstr>
      <vt:lpstr>Q2</vt:lpstr>
      <vt:lpstr>Q3</vt:lpstr>
      <vt:lpstr>Q4</vt:lpstr>
      <vt:lpstr>Q5</vt:lpstr>
      <vt:lpstr>Q6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Vipul Pandey</cp:lastModifiedBy>
  <dcterms:created xsi:type="dcterms:W3CDTF">2017-05-03T10:03:40Z</dcterms:created>
  <dcterms:modified xsi:type="dcterms:W3CDTF">2018-08-16T17:01:25Z</dcterms:modified>
</cp:coreProperties>
</file>