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k\Dropbox\Dropbox Work\Business Analytics\UK Outward Passengers Movement\"/>
    </mc:Choice>
  </mc:AlternateContent>
  <bookViews>
    <workbookView xWindow="360" yWindow="15" windowWidth="5865" windowHeight="3525" firstSheet="1" activeTab="4" xr2:uid="{00000000-000D-0000-FFFF-FFFF00000000}"/>
  </bookViews>
  <sheets>
    <sheet name="Outward UK Passengers Movement" sheetId="2" r:id="rId1"/>
    <sheet name="Seasonal Index" sheetId="3" r:id="rId2"/>
    <sheet name="Smooting Chart- Ireland" sheetId="5" r:id="rId3"/>
    <sheet name="Deseasonalized Data" sheetId="6" r:id="rId4"/>
    <sheet name="Predicted Chart" sheetId="12" r:id="rId5"/>
    <sheet name="Trendlines" sheetId="11" r:id="rId6"/>
  </sheets>
  <definedNames>
    <definedName name="_xlnm._FilterDatabase" localSheetId="1" hidden="1">'Seasonal Index'!$A$2:$AA$42</definedName>
    <definedName name="x">#REF!</definedName>
  </definedNames>
  <calcPr calcId="171027"/>
</workbook>
</file>

<file path=xl/calcChain.xml><?xml version="1.0" encoding="utf-8"?>
<calcChain xmlns="http://schemas.openxmlformats.org/spreadsheetml/2006/main">
  <c r="R46" i="6" l="1"/>
  <c r="L46" i="6" s="1"/>
  <c r="B46" i="6" s="1"/>
  <c r="S46" i="6"/>
  <c r="M46" i="6" s="1"/>
  <c r="C46" i="6" s="1"/>
  <c r="T46" i="6"/>
  <c r="N46" i="6" s="1"/>
  <c r="D46" i="6" s="1"/>
  <c r="U46" i="6"/>
  <c r="O46" i="6" s="1"/>
  <c r="E46" i="6" s="1"/>
  <c r="R45" i="6"/>
  <c r="L45" i="6" s="1"/>
  <c r="B45" i="6" s="1"/>
  <c r="S45" i="6"/>
  <c r="M45" i="6" s="1"/>
  <c r="C45" i="6" s="1"/>
  <c r="T45" i="6"/>
  <c r="N45" i="6" s="1"/>
  <c r="D45" i="6" s="1"/>
  <c r="U45" i="6"/>
  <c r="O45" i="6" s="1"/>
  <c r="E45" i="6" s="1"/>
  <c r="R44" i="6"/>
  <c r="L44" i="6" s="1"/>
  <c r="B44" i="6" s="1"/>
  <c r="S44" i="6"/>
  <c r="M44" i="6" s="1"/>
  <c r="C44" i="6" s="1"/>
  <c r="T44" i="6"/>
  <c r="N44" i="6" s="1"/>
  <c r="D44" i="6" s="1"/>
  <c r="U44" i="6"/>
  <c r="O44" i="6" s="1"/>
  <c r="E44" i="6" s="1"/>
  <c r="R43" i="6"/>
  <c r="L43" i="6" s="1"/>
  <c r="B43" i="6" s="1"/>
  <c r="S43" i="6"/>
  <c r="M43" i="6" s="1"/>
  <c r="C43" i="6" s="1"/>
  <c r="T43" i="6"/>
  <c r="N43" i="6" s="1"/>
  <c r="D43" i="6" s="1"/>
  <c r="U43" i="6"/>
  <c r="O43" i="6" s="1"/>
  <c r="E43" i="6" s="1"/>
  <c r="R4" i="6" l="1"/>
  <c r="S4" i="6"/>
  <c r="T4" i="6"/>
  <c r="U4" i="6"/>
  <c r="R5" i="6"/>
  <c r="S5" i="6"/>
  <c r="T5" i="6"/>
  <c r="U5" i="6"/>
  <c r="R6" i="6"/>
  <c r="S6" i="6"/>
  <c r="T6" i="6"/>
  <c r="U6" i="6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R16" i="6"/>
  <c r="S16" i="6"/>
  <c r="T16" i="6"/>
  <c r="U16" i="6"/>
  <c r="R17" i="6"/>
  <c r="S17" i="6"/>
  <c r="T17" i="6"/>
  <c r="U17" i="6"/>
  <c r="R18" i="6"/>
  <c r="S18" i="6"/>
  <c r="T18" i="6"/>
  <c r="U18" i="6"/>
  <c r="R19" i="6"/>
  <c r="S19" i="6"/>
  <c r="T19" i="6"/>
  <c r="U19" i="6"/>
  <c r="R20" i="6"/>
  <c r="S20" i="6"/>
  <c r="T20" i="6"/>
  <c r="U20" i="6"/>
  <c r="R21" i="6"/>
  <c r="S21" i="6"/>
  <c r="T21" i="6"/>
  <c r="U21" i="6"/>
  <c r="R22" i="6"/>
  <c r="S22" i="6"/>
  <c r="T22" i="6"/>
  <c r="U22" i="6"/>
  <c r="R23" i="6"/>
  <c r="S23" i="6"/>
  <c r="T23" i="6"/>
  <c r="U23" i="6"/>
  <c r="R24" i="6"/>
  <c r="S24" i="6"/>
  <c r="T24" i="6"/>
  <c r="U24" i="6"/>
  <c r="R25" i="6"/>
  <c r="S25" i="6"/>
  <c r="T25" i="6"/>
  <c r="U25" i="6"/>
  <c r="R26" i="6"/>
  <c r="S26" i="6"/>
  <c r="T26" i="6"/>
  <c r="U26" i="6"/>
  <c r="R27" i="6"/>
  <c r="S27" i="6"/>
  <c r="T27" i="6"/>
  <c r="U27" i="6"/>
  <c r="R28" i="6"/>
  <c r="S28" i="6"/>
  <c r="T28" i="6"/>
  <c r="U28" i="6"/>
  <c r="R29" i="6"/>
  <c r="S29" i="6"/>
  <c r="T29" i="6"/>
  <c r="U29" i="6"/>
  <c r="R30" i="6"/>
  <c r="S30" i="6"/>
  <c r="T30" i="6"/>
  <c r="U30" i="6"/>
  <c r="R31" i="6"/>
  <c r="S31" i="6"/>
  <c r="T31" i="6"/>
  <c r="U31" i="6"/>
  <c r="R32" i="6"/>
  <c r="S32" i="6"/>
  <c r="T32" i="6"/>
  <c r="U32" i="6"/>
  <c r="R33" i="6"/>
  <c r="S33" i="6"/>
  <c r="T33" i="6"/>
  <c r="U33" i="6"/>
  <c r="R34" i="6"/>
  <c r="S34" i="6"/>
  <c r="T34" i="6"/>
  <c r="U34" i="6"/>
  <c r="R35" i="6"/>
  <c r="S35" i="6"/>
  <c r="T35" i="6"/>
  <c r="U35" i="6"/>
  <c r="R36" i="6"/>
  <c r="S36" i="6"/>
  <c r="T36" i="6"/>
  <c r="U36" i="6"/>
  <c r="R37" i="6"/>
  <c r="S37" i="6"/>
  <c r="T37" i="6"/>
  <c r="U37" i="6"/>
  <c r="R38" i="6"/>
  <c r="S38" i="6"/>
  <c r="T38" i="6"/>
  <c r="U38" i="6"/>
  <c r="R39" i="6"/>
  <c r="S39" i="6"/>
  <c r="T39" i="6"/>
  <c r="U39" i="6"/>
  <c r="R40" i="6"/>
  <c r="S40" i="6"/>
  <c r="T40" i="6"/>
  <c r="U40" i="6"/>
  <c r="R41" i="6"/>
  <c r="S41" i="6"/>
  <c r="T41" i="6"/>
  <c r="U41" i="6"/>
  <c r="R42" i="6"/>
  <c r="S42" i="6"/>
  <c r="T42" i="6"/>
  <c r="U42" i="6"/>
  <c r="U3" i="6"/>
  <c r="T3" i="6"/>
  <c r="S3" i="6"/>
  <c r="R3" i="6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L34" i="6"/>
  <c r="M34" i="6"/>
  <c r="N34" i="6"/>
  <c r="O34" i="6"/>
  <c r="L35" i="6"/>
  <c r="M35" i="6"/>
  <c r="N35" i="6"/>
  <c r="O35" i="6"/>
  <c r="L36" i="6"/>
  <c r="M36" i="6"/>
  <c r="N36" i="6"/>
  <c r="O36" i="6"/>
  <c r="L37" i="6"/>
  <c r="M37" i="6"/>
  <c r="N37" i="6"/>
  <c r="O37" i="6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M3" i="6"/>
  <c r="N3" i="6"/>
  <c r="O3" i="6"/>
  <c r="L3" i="6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O41" i="3" s="1"/>
  <c r="T41" i="3" s="1"/>
  <c r="K42" i="3"/>
  <c r="P41" i="3" s="1"/>
  <c r="U41" i="3" s="1"/>
  <c r="L42" i="3"/>
  <c r="Q41" i="3" s="1"/>
  <c r="V41" i="3" s="1"/>
  <c r="J6" i="3"/>
  <c r="O5" i="3" s="1"/>
  <c r="T5" i="3" s="1"/>
  <c r="K6" i="3"/>
  <c r="P5" i="3" s="1"/>
  <c r="U5" i="3" s="1"/>
  <c r="L6" i="3"/>
  <c r="Q5" i="3" s="1"/>
  <c r="V5" i="3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N41" i="3" s="1"/>
  <c r="S41" i="3" s="1"/>
  <c r="I6" i="3"/>
  <c r="N5" i="3" s="1"/>
  <c r="S5" i="3" s="1"/>
  <c r="N24" i="3" l="1"/>
  <c r="S24" i="3" s="1"/>
  <c r="N16" i="3"/>
  <c r="S16" i="3" s="1"/>
  <c r="N8" i="3"/>
  <c r="S8" i="3" s="1"/>
  <c r="P6" i="3"/>
  <c r="U6" i="3" s="1"/>
  <c r="N32" i="3"/>
  <c r="S32" i="3" s="1"/>
  <c r="N37" i="3"/>
  <c r="S37" i="3" s="1"/>
  <c r="N33" i="3"/>
  <c r="S33" i="3" s="1"/>
  <c r="N29" i="3"/>
  <c r="S29" i="3" s="1"/>
  <c r="N25" i="3"/>
  <c r="S25" i="3" s="1"/>
  <c r="N21" i="3"/>
  <c r="S21" i="3" s="1"/>
  <c r="N17" i="3"/>
  <c r="S17" i="3" s="1"/>
  <c r="N13" i="3"/>
  <c r="S13" i="3" s="1"/>
  <c r="N9" i="3"/>
  <c r="S9" i="3" s="1"/>
  <c r="Q40" i="3"/>
  <c r="V40" i="3" s="1"/>
  <c r="P39" i="3"/>
  <c r="U39" i="3" s="1"/>
  <c r="O38" i="3"/>
  <c r="T38" i="3" s="1"/>
  <c r="Q36" i="3"/>
  <c r="V36" i="3" s="1"/>
  <c r="P35" i="3"/>
  <c r="U35" i="3" s="1"/>
  <c r="O34" i="3"/>
  <c r="T34" i="3" s="1"/>
  <c r="Q32" i="3"/>
  <c r="V32" i="3" s="1"/>
  <c r="P31" i="3"/>
  <c r="U31" i="3" s="1"/>
  <c r="O30" i="3"/>
  <c r="T30" i="3" s="1"/>
  <c r="Q28" i="3"/>
  <c r="V28" i="3" s="1"/>
  <c r="P27" i="3"/>
  <c r="U27" i="3" s="1"/>
  <c r="O26" i="3"/>
  <c r="T26" i="3" s="1"/>
  <c r="Q24" i="3"/>
  <c r="V24" i="3" s="1"/>
  <c r="P23" i="3"/>
  <c r="U23" i="3" s="1"/>
  <c r="O22" i="3"/>
  <c r="T22" i="3" s="1"/>
  <c r="Q20" i="3"/>
  <c r="V20" i="3" s="1"/>
  <c r="P19" i="3"/>
  <c r="U19" i="3" s="1"/>
  <c r="O18" i="3"/>
  <c r="T18" i="3" s="1"/>
  <c r="Q16" i="3"/>
  <c r="V16" i="3" s="1"/>
  <c r="P15" i="3"/>
  <c r="U15" i="3" s="1"/>
  <c r="O14" i="3"/>
  <c r="T14" i="3" s="1"/>
  <c r="Q12" i="3"/>
  <c r="V12" i="3" s="1"/>
  <c r="P11" i="3"/>
  <c r="U11" i="3" s="1"/>
  <c r="O10" i="3"/>
  <c r="T10" i="3" s="1"/>
  <c r="Q8" i="3"/>
  <c r="V8" i="3" s="1"/>
  <c r="P7" i="3"/>
  <c r="U7" i="3" s="1"/>
  <c r="Z3" i="3" s="1"/>
  <c r="Q39" i="3"/>
  <c r="V39" i="3" s="1"/>
  <c r="P38" i="3"/>
  <c r="U38" i="3" s="1"/>
  <c r="O37" i="3"/>
  <c r="T37" i="3" s="1"/>
  <c r="Q35" i="3"/>
  <c r="V35" i="3" s="1"/>
  <c r="P34" i="3"/>
  <c r="U34" i="3" s="1"/>
  <c r="O33" i="3"/>
  <c r="T33" i="3" s="1"/>
  <c r="Q31" i="3"/>
  <c r="V31" i="3" s="1"/>
  <c r="P30" i="3"/>
  <c r="U30" i="3" s="1"/>
  <c r="O29" i="3"/>
  <c r="T29" i="3" s="1"/>
  <c r="Q27" i="3"/>
  <c r="V27" i="3" s="1"/>
  <c r="P26" i="3"/>
  <c r="U26" i="3" s="1"/>
  <c r="O25" i="3"/>
  <c r="T25" i="3" s="1"/>
  <c r="Q23" i="3"/>
  <c r="V23" i="3" s="1"/>
  <c r="P22" i="3"/>
  <c r="U22" i="3" s="1"/>
  <c r="O21" i="3"/>
  <c r="T21" i="3" s="1"/>
  <c r="Q19" i="3"/>
  <c r="V19" i="3" s="1"/>
  <c r="P18" i="3"/>
  <c r="U18" i="3" s="1"/>
  <c r="O17" i="3"/>
  <c r="T17" i="3" s="1"/>
  <c r="Q15" i="3"/>
  <c r="V15" i="3" s="1"/>
  <c r="P14" i="3"/>
  <c r="U14" i="3" s="1"/>
  <c r="O13" i="3"/>
  <c r="T13" i="3" s="1"/>
  <c r="Q11" i="3"/>
  <c r="V11" i="3" s="1"/>
  <c r="P10" i="3"/>
  <c r="U10" i="3" s="1"/>
  <c r="O9" i="3"/>
  <c r="T9" i="3" s="1"/>
  <c r="Q7" i="3"/>
  <c r="V7" i="3" s="1"/>
  <c r="O6" i="3"/>
  <c r="T6" i="3" s="1"/>
  <c r="N35" i="3"/>
  <c r="S35" i="3" s="1"/>
  <c r="N23" i="3"/>
  <c r="S23" i="3" s="1"/>
  <c r="N11" i="3"/>
  <c r="S11" i="3" s="1"/>
  <c r="N31" i="3"/>
  <c r="S31" i="3" s="1"/>
  <c r="N19" i="3"/>
  <c r="S19" i="3" s="1"/>
  <c r="N15" i="3"/>
  <c r="S15" i="3" s="1"/>
  <c r="N7" i="3"/>
  <c r="S7" i="3" s="1"/>
  <c r="N38" i="3"/>
  <c r="S38" i="3" s="1"/>
  <c r="N34" i="3"/>
  <c r="S34" i="3" s="1"/>
  <c r="N30" i="3"/>
  <c r="S30" i="3" s="1"/>
  <c r="N26" i="3"/>
  <c r="S26" i="3" s="1"/>
  <c r="N22" i="3"/>
  <c r="S22" i="3" s="1"/>
  <c r="N18" i="3"/>
  <c r="S18" i="3" s="1"/>
  <c r="N14" i="3"/>
  <c r="S14" i="3" s="1"/>
  <c r="N10" i="3"/>
  <c r="S10" i="3" s="1"/>
  <c r="N6" i="3"/>
  <c r="S6" i="3" s="1"/>
  <c r="O11" i="3"/>
  <c r="T11" i="3" s="1"/>
  <c r="Q9" i="3"/>
  <c r="V9" i="3" s="1"/>
  <c r="P8" i="3"/>
  <c r="U8" i="3" s="1"/>
  <c r="O7" i="3"/>
  <c r="T7" i="3" s="1"/>
  <c r="N39" i="3"/>
  <c r="S39" i="3" s="1"/>
  <c r="N27" i="3"/>
  <c r="S27" i="3" s="1"/>
  <c r="O40" i="3"/>
  <c r="T40" i="3" s="1"/>
  <c r="Q38" i="3"/>
  <c r="V38" i="3" s="1"/>
  <c r="P37" i="3"/>
  <c r="U37" i="3" s="1"/>
  <c r="O36" i="3"/>
  <c r="T36" i="3" s="1"/>
  <c r="Q34" i="3"/>
  <c r="V34" i="3" s="1"/>
  <c r="P33" i="3"/>
  <c r="U33" i="3" s="1"/>
  <c r="O32" i="3"/>
  <c r="T32" i="3" s="1"/>
  <c r="Q30" i="3"/>
  <c r="V30" i="3" s="1"/>
  <c r="P29" i="3"/>
  <c r="U29" i="3" s="1"/>
  <c r="O28" i="3"/>
  <c r="T28" i="3" s="1"/>
  <c r="Q26" i="3"/>
  <c r="V26" i="3" s="1"/>
  <c r="P25" i="3"/>
  <c r="U25" i="3" s="1"/>
  <c r="O24" i="3"/>
  <c r="T24" i="3" s="1"/>
  <c r="Q22" i="3"/>
  <c r="V22" i="3" s="1"/>
  <c r="P21" i="3"/>
  <c r="U21" i="3" s="1"/>
  <c r="O20" i="3"/>
  <c r="T20" i="3" s="1"/>
  <c r="Q18" i="3"/>
  <c r="V18" i="3" s="1"/>
  <c r="P17" i="3"/>
  <c r="U17" i="3" s="1"/>
  <c r="O16" i="3"/>
  <c r="T16" i="3" s="1"/>
  <c r="Q14" i="3"/>
  <c r="V14" i="3" s="1"/>
  <c r="P13" i="3"/>
  <c r="U13" i="3" s="1"/>
  <c r="O12" i="3"/>
  <c r="T12" i="3" s="1"/>
  <c r="Q10" i="3"/>
  <c r="V10" i="3" s="1"/>
  <c r="P9" i="3"/>
  <c r="U9" i="3" s="1"/>
  <c r="O8" i="3"/>
  <c r="T8" i="3" s="1"/>
  <c r="Q6" i="3"/>
  <c r="V6" i="3" s="1"/>
  <c r="N40" i="3"/>
  <c r="S40" i="3" s="1"/>
  <c r="N28" i="3"/>
  <c r="S28" i="3" s="1"/>
  <c r="N12" i="3"/>
  <c r="S12" i="3" s="1"/>
  <c r="N36" i="3"/>
  <c r="S36" i="3" s="1"/>
  <c r="N20" i="3"/>
  <c r="S20" i="3" s="1"/>
  <c r="P40" i="3"/>
  <c r="U40" i="3" s="1"/>
  <c r="O39" i="3"/>
  <c r="T39" i="3" s="1"/>
  <c r="Q37" i="3"/>
  <c r="V37" i="3" s="1"/>
  <c r="P36" i="3"/>
  <c r="U36" i="3" s="1"/>
  <c r="O35" i="3"/>
  <c r="T35" i="3" s="1"/>
  <c r="Q33" i="3"/>
  <c r="V33" i="3" s="1"/>
  <c r="P32" i="3"/>
  <c r="U32" i="3" s="1"/>
  <c r="O31" i="3"/>
  <c r="T31" i="3" s="1"/>
  <c r="Q29" i="3"/>
  <c r="V29" i="3" s="1"/>
  <c r="P28" i="3"/>
  <c r="U28" i="3" s="1"/>
  <c r="O27" i="3"/>
  <c r="T27" i="3" s="1"/>
  <c r="Q25" i="3"/>
  <c r="V25" i="3" s="1"/>
  <c r="P24" i="3"/>
  <c r="U24" i="3" s="1"/>
  <c r="O23" i="3"/>
  <c r="T23" i="3" s="1"/>
  <c r="Q21" i="3"/>
  <c r="V21" i="3" s="1"/>
  <c r="P20" i="3"/>
  <c r="U20" i="3" s="1"/>
  <c r="O19" i="3"/>
  <c r="T19" i="3" s="1"/>
  <c r="Q17" i="3"/>
  <c r="V17" i="3" s="1"/>
  <c r="P16" i="3"/>
  <c r="U16" i="3" s="1"/>
  <c r="O15" i="3"/>
  <c r="T15" i="3" s="1"/>
  <c r="Q13" i="3"/>
  <c r="V13" i="3" s="1"/>
  <c r="P12" i="3"/>
  <c r="U12" i="3" s="1"/>
  <c r="AA3" i="3" l="1"/>
  <c r="Y6" i="3"/>
  <c r="X5" i="3"/>
  <c r="Y5" i="3"/>
  <c r="X4" i="3"/>
  <c r="Y4" i="3"/>
  <c r="X6" i="3"/>
  <c r="Z6" i="3"/>
  <c r="AA4" i="3"/>
  <c r="Z4" i="3"/>
  <c r="X3" i="3"/>
  <c r="Z5" i="3"/>
  <c r="AA5" i="3"/>
  <c r="AA6" i="3"/>
  <c r="Y3" i="3"/>
</calcChain>
</file>

<file path=xl/sharedStrings.xml><?xml version="1.0" encoding="utf-8"?>
<sst xmlns="http://schemas.openxmlformats.org/spreadsheetml/2006/main" count="149" uniqueCount="74">
  <si>
    <t>Year</t>
  </si>
  <si>
    <t>Quarter</t>
  </si>
  <si>
    <t>Rest of Europe</t>
  </si>
  <si>
    <t>Total</t>
  </si>
  <si>
    <t>Ireland</t>
  </si>
  <si>
    <t>Rest of World</t>
  </si>
  <si>
    <t xml:space="preserve">Other EU not Ireland </t>
  </si>
  <si>
    <t>Moving Avg.</t>
  </si>
  <si>
    <t>Centered Moving Avg.</t>
  </si>
  <si>
    <t>Ireland1</t>
  </si>
  <si>
    <t>Other EU not Ireland 1</t>
  </si>
  <si>
    <t>Rest of Europe1</t>
  </si>
  <si>
    <t>Rest of World1</t>
  </si>
  <si>
    <t>Ireland2</t>
  </si>
  <si>
    <t>Other EU not Ireland 2</t>
  </si>
  <si>
    <t>Rest of Europe2</t>
  </si>
  <si>
    <t>Rest of World2</t>
  </si>
  <si>
    <t>Seasonal Irregular Values</t>
  </si>
  <si>
    <t>Ireland3</t>
  </si>
  <si>
    <t>Other EU not Ireland 3</t>
  </si>
  <si>
    <t>Rest of Europe3</t>
  </si>
  <si>
    <t>Rest of World3</t>
  </si>
  <si>
    <t>Seasonal Index</t>
  </si>
  <si>
    <t>Seasonal Indexes</t>
  </si>
  <si>
    <t>Deseasonalized Values</t>
  </si>
  <si>
    <t>Predicted Values</t>
  </si>
  <si>
    <t>Period</t>
  </si>
  <si>
    <t>Data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</si>
  <si>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</si>
  <si>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</si>
  <si>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</si>
  <si>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</si>
  <si>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</si>
  <si>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</si>
  <si>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</si>
  <si>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</si>
  <si>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</si>
  <si>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</si>
  <si>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</si>
  <si>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</si>
  <si>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</si>
  <si>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</si>
  <si>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</si>
  <si>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</si>
  <si>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</si>
  <si>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</si>
  <si>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</si>
  <si>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</si>
  <si>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</si>
  <si>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</si>
  <si>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</si>
  <si>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</si>
  <si>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</si>
  <si>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</si>
  <si>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</si>
  <si>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</si>
  <si>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</si>
  <si>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</si>
  <si>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</si>
  <si>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</si>
  <si>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</si>
  <si>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</si>
  <si>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</si>
  <si>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</si>
  <si>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</si>
  <si>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</si>
  <si>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</si>
  <si>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</si>
  <si>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</si>
  <si>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</si>
  <si>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</si>
  <si>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</si>
  <si>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Predicted</t>
  </si>
  <si>
    <t>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</si>
</sst>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"/>
    <numFmt numFmtId="170" formatCode="0.0"/>
  </numFmts>
  <fonts count="2" x14ac:knownFonts="1">
    <font>
      <sz val="10"/>
      <name val="Arial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7" xfId="0" applyNumberFormat="1" applyBorder="1"/>
    <xf numFmtId="167" fontId="0" fillId="0" borderId="0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0" xfId="0" applyFill="1" applyBorder="1"/>
    <xf numFmtId="0" fontId="0" fillId="0" borderId="19" xfId="0" applyBorder="1"/>
    <xf numFmtId="0" fontId="0" fillId="2" borderId="16" xfId="0" applyFill="1" applyBorder="1"/>
    <xf numFmtId="2" fontId="0" fillId="2" borderId="16" xfId="0" applyNumberFormat="1" applyFill="1" applyBorder="1"/>
    <xf numFmtId="2" fontId="0" fillId="2" borderId="17" xfId="0" applyNumberFormat="1" applyFill="1" applyBorder="1"/>
    <xf numFmtId="0" fontId="0" fillId="2" borderId="0" xfId="0" applyFill="1" applyBorder="1"/>
    <xf numFmtId="2" fontId="0" fillId="2" borderId="0" xfId="0" applyNumberFormat="1" applyFill="1" applyBorder="1"/>
    <xf numFmtId="2" fontId="0" fillId="2" borderId="8" xfId="0" applyNumberFormat="1" applyFill="1" applyBorder="1"/>
    <xf numFmtId="0" fontId="0" fillId="2" borderId="10" xfId="0" applyFill="1" applyBorder="1"/>
    <xf numFmtId="2" fontId="0" fillId="2" borderId="10" xfId="0" applyNumberFormat="1" applyFill="1" applyBorder="1"/>
    <xf numFmtId="2" fontId="0" fillId="2" borderId="11" xfId="0" applyNumberForma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7" fontId="0" fillId="2" borderId="16" xfId="0" applyNumberFormat="1" applyFill="1" applyBorder="1"/>
    <xf numFmtId="167" fontId="0" fillId="2" borderId="0" xfId="0" applyNumberFormat="1" applyFill="1" applyBorder="1"/>
    <xf numFmtId="167" fontId="0" fillId="2" borderId="10" xfId="0" applyNumberFormat="1" applyFill="1" applyBorder="1"/>
    <xf numFmtId="0" fontId="0" fillId="5" borderId="0" xfId="0" applyFill="1"/>
    <xf numFmtId="0" fontId="0" fillId="0" borderId="1" xfId="0" applyFill="1" applyBorder="1" applyAlignment="1">
      <alignment horizontal="center" wrapText="1"/>
    </xf>
    <xf numFmtId="170" fontId="0" fillId="3" borderId="1" xfId="0" applyNumberFormat="1" applyFill="1" applyBorder="1"/>
    <xf numFmtId="0" fontId="0" fillId="0" borderId="20" xfId="0" applyBorder="1" applyAlignment="1">
      <alignment horizontal="center" wrapText="1"/>
    </xf>
    <xf numFmtId="0" fontId="0" fillId="0" borderId="2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Border="1"/>
    <xf numFmtId="0" fontId="0" fillId="6" borderId="2" xfId="0" applyFill="1" applyBorder="1" applyAlignment="1">
      <alignment horizontal="center"/>
    </xf>
    <xf numFmtId="0" fontId="0" fillId="6" borderId="1" xfId="0" applyFill="1" applyBorder="1"/>
    <xf numFmtId="0" fontId="0" fillId="7" borderId="3" xfId="0" applyFill="1" applyBorder="1" applyAlignment="1">
      <alignment horizontal="center"/>
    </xf>
    <xf numFmtId="0" fontId="0" fillId="7" borderId="0" xfId="0" applyFill="1"/>
    <xf numFmtId="0" fontId="0" fillId="0" borderId="22" xfId="0" applyBorder="1"/>
    <xf numFmtId="0" fontId="0" fillId="2" borderId="1" xfId="0" applyFill="1" applyBorder="1"/>
    <xf numFmtId="0" fontId="0" fillId="7" borderId="16" xfId="0" applyFill="1" applyBorder="1" applyAlignment="1">
      <alignment horizontal="center"/>
    </xf>
    <xf numFmtId="0" fontId="0" fillId="7" borderId="20" xfId="0" applyFill="1" applyBorder="1" applyAlignment="1">
      <alignment horizontal="center" wrapText="1"/>
    </xf>
    <xf numFmtId="0" fontId="0" fillId="7" borderId="0" xfId="0" applyFill="1" applyBorder="1"/>
    <xf numFmtId="0" fontId="0" fillId="7" borderId="10" xfId="0" applyFill="1" applyBorder="1"/>
    <xf numFmtId="2" fontId="0" fillId="7" borderId="16" xfId="0" applyNumberFormat="1" applyFill="1" applyBorder="1"/>
    <xf numFmtId="2" fontId="0" fillId="7" borderId="0" xfId="0" applyNumberFormat="1" applyFill="1" applyBorder="1"/>
    <xf numFmtId="2" fontId="0" fillId="7" borderId="10" xfId="0" applyNumberFormat="1" applyFill="1" applyBorder="1"/>
    <xf numFmtId="0" fontId="0" fillId="7" borderId="18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'Outward UK Passengers Movement'!$B$1</c:f>
              <c:strCache>
                <c:ptCount val="1"/>
                <c:pt idx="0">
                  <c:v>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'Outward UK Passengers Movement'!$B$2:$B$41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5-4505-A570-96E9A3CBFB12}"/>
            </c:ext>
          </c:extLst>
        </c:ser>
        <c:ser>
          <c:idx val="3"/>
          <c:order val="1"/>
          <c:tx>
            <c:strRef>
              <c:f>'Outward UK Passengers Movement'!$D$1</c:f>
              <c:strCache>
                <c:ptCount val="1"/>
                <c:pt idx="0">
                  <c:v>Other EU not Ireland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'Outward UK Passengers Movement'!$D$2:$D$41</c:f>
              <c:numCache>
                <c:formatCode>General</c:formatCode>
                <c:ptCount val="40"/>
                <c:pt idx="0">
                  <c:v>4084</c:v>
                </c:pt>
                <c:pt idx="1">
                  <c:v>6329</c:v>
                </c:pt>
                <c:pt idx="2">
                  <c:v>7617</c:v>
                </c:pt>
                <c:pt idx="3">
                  <c:v>4788</c:v>
                </c:pt>
                <c:pt idx="4">
                  <c:v>4311</c:v>
                </c:pt>
                <c:pt idx="5">
                  <c:v>6824</c:v>
                </c:pt>
                <c:pt idx="6">
                  <c:v>8267</c:v>
                </c:pt>
                <c:pt idx="7">
                  <c:v>5200</c:v>
                </c:pt>
                <c:pt idx="8">
                  <c:v>4512</c:v>
                </c:pt>
                <c:pt idx="9">
                  <c:v>7615</c:v>
                </c:pt>
                <c:pt idx="10">
                  <c:v>9262</c:v>
                </c:pt>
                <c:pt idx="11">
                  <c:v>6128</c:v>
                </c:pt>
                <c:pt idx="12">
                  <c:v>5550</c:v>
                </c:pt>
                <c:pt idx="13">
                  <c:v>8681</c:v>
                </c:pt>
                <c:pt idx="14">
                  <c:v>10606</c:v>
                </c:pt>
                <c:pt idx="15">
                  <c:v>6554</c:v>
                </c:pt>
                <c:pt idx="16">
                  <c:v>5811</c:v>
                </c:pt>
                <c:pt idx="17">
                  <c:v>9560</c:v>
                </c:pt>
                <c:pt idx="18">
                  <c:v>11585</c:v>
                </c:pt>
                <c:pt idx="19">
                  <c:v>7101</c:v>
                </c:pt>
                <c:pt idx="20">
                  <c:v>6134</c:v>
                </c:pt>
                <c:pt idx="21">
                  <c:v>9369</c:v>
                </c:pt>
                <c:pt idx="22">
                  <c:v>11974</c:v>
                </c:pt>
                <c:pt idx="23">
                  <c:v>6785</c:v>
                </c:pt>
                <c:pt idx="24">
                  <c:v>6376</c:v>
                </c:pt>
                <c:pt idx="25">
                  <c:v>10036</c:v>
                </c:pt>
                <c:pt idx="26">
                  <c:v>12464</c:v>
                </c:pt>
                <c:pt idx="27">
                  <c:v>7843</c:v>
                </c:pt>
                <c:pt idx="28">
                  <c:v>6833</c:v>
                </c:pt>
                <c:pt idx="29">
                  <c:v>10998</c:v>
                </c:pt>
                <c:pt idx="30">
                  <c:v>13324</c:v>
                </c:pt>
                <c:pt idx="31">
                  <c:v>8488</c:v>
                </c:pt>
                <c:pt idx="32">
                  <c:v>7353</c:v>
                </c:pt>
                <c:pt idx="33">
                  <c:v>11505</c:v>
                </c:pt>
                <c:pt idx="34">
                  <c:v>13864</c:v>
                </c:pt>
                <c:pt idx="35">
                  <c:v>8862</c:v>
                </c:pt>
                <c:pt idx="36">
                  <c:v>8102</c:v>
                </c:pt>
                <c:pt idx="37">
                  <c:v>11918</c:v>
                </c:pt>
                <c:pt idx="38">
                  <c:v>14288</c:v>
                </c:pt>
                <c:pt idx="39">
                  <c:v>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5-4505-A570-96E9A3CB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00536"/>
        <c:axId val="384500864"/>
      </c:lineChart>
      <c:catAx>
        <c:axId val="38450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00864"/>
        <c:crosses val="autoZero"/>
        <c:auto val="1"/>
        <c:lblAlgn val="ctr"/>
        <c:lblOffset val="100"/>
        <c:noMultiLvlLbl val="0"/>
      </c:catAx>
      <c:valAx>
        <c:axId val="3845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Index'!$A$2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Index'!$A$3:$A$42</c:f>
              <c:numCache>
                <c:formatCode>General</c:formatCode>
                <c:ptCount val="40"/>
                <c:pt idx="0">
                  <c:v>1996</c:v>
                </c:pt>
                <c:pt idx="1">
                  <c:v>1996</c:v>
                </c:pt>
                <c:pt idx="2">
                  <c:v>1996</c:v>
                </c:pt>
                <c:pt idx="3">
                  <c:v>1996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2004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2005</c:v>
                </c:pt>
                <c:pt idx="37">
                  <c:v>2005</c:v>
                </c:pt>
                <c:pt idx="38">
                  <c:v>2005</c:v>
                </c:pt>
                <c:pt idx="39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2-417C-A030-1FEAFEA2B207}"/>
            </c:ext>
          </c:extLst>
        </c:ser>
        <c:ser>
          <c:idx val="1"/>
          <c:order val="1"/>
          <c:tx>
            <c:strRef>
              <c:f>'Seasonal Index'!$B$2</c:f>
              <c:strCache>
                <c:ptCount val="1"/>
                <c:pt idx="0">
                  <c:v>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Index'!$B$3:$B$42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2-417C-A030-1FEAFEA2B207}"/>
            </c:ext>
          </c:extLst>
        </c:ser>
        <c:ser>
          <c:idx val="2"/>
          <c:order val="2"/>
          <c:tx>
            <c:strRef>
              <c:f>'Seasonal Index'!$C$2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Index'!$C$3:$C$42</c:f>
              <c:numCache>
                <c:formatCode>General</c:formatCode>
                <c:ptCount val="40"/>
                <c:pt idx="0">
                  <c:v>708</c:v>
                </c:pt>
                <c:pt idx="1">
                  <c:v>845</c:v>
                </c:pt>
                <c:pt idx="2">
                  <c:v>1053</c:v>
                </c:pt>
                <c:pt idx="3">
                  <c:v>853</c:v>
                </c:pt>
                <c:pt idx="4">
                  <c:v>794</c:v>
                </c:pt>
                <c:pt idx="5">
                  <c:v>1010</c:v>
                </c:pt>
                <c:pt idx="6">
                  <c:v>1135</c:v>
                </c:pt>
                <c:pt idx="7">
                  <c:v>946</c:v>
                </c:pt>
                <c:pt idx="8">
                  <c:v>853</c:v>
                </c:pt>
                <c:pt idx="9">
                  <c:v>1091</c:v>
                </c:pt>
                <c:pt idx="10">
                  <c:v>1269</c:v>
                </c:pt>
                <c:pt idx="11">
                  <c:v>1050</c:v>
                </c:pt>
                <c:pt idx="12">
                  <c:v>972</c:v>
                </c:pt>
                <c:pt idx="13">
                  <c:v>1156</c:v>
                </c:pt>
                <c:pt idx="14">
                  <c:v>1298</c:v>
                </c:pt>
                <c:pt idx="15">
                  <c:v>1062</c:v>
                </c:pt>
                <c:pt idx="16">
                  <c:v>969</c:v>
                </c:pt>
                <c:pt idx="17">
                  <c:v>1184</c:v>
                </c:pt>
                <c:pt idx="18">
                  <c:v>1370</c:v>
                </c:pt>
                <c:pt idx="19">
                  <c:v>1122</c:v>
                </c:pt>
                <c:pt idx="20">
                  <c:v>954</c:v>
                </c:pt>
                <c:pt idx="21">
                  <c:v>1111</c:v>
                </c:pt>
                <c:pt idx="22">
                  <c:v>1365</c:v>
                </c:pt>
                <c:pt idx="23">
                  <c:v>1160</c:v>
                </c:pt>
                <c:pt idx="24">
                  <c:v>1093</c:v>
                </c:pt>
                <c:pt idx="25">
                  <c:v>1190</c:v>
                </c:pt>
                <c:pt idx="26">
                  <c:v>1405</c:v>
                </c:pt>
                <c:pt idx="27">
                  <c:v>1214</c:v>
                </c:pt>
                <c:pt idx="28">
                  <c:v>1091</c:v>
                </c:pt>
                <c:pt idx="29">
                  <c:v>1242</c:v>
                </c:pt>
                <c:pt idx="30">
                  <c:v>1442</c:v>
                </c:pt>
                <c:pt idx="31">
                  <c:v>1296</c:v>
                </c:pt>
                <c:pt idx="32">
                  <c:v>1199</c:v>
                </c:pt>
                <c:pt idx="33">
                  <c:v>1347</c:v>
                </c:pt>
                <c:pt idx="34">
                  <c:v>1507</c:v>
                </c:pt>
                <c:pt idx="35">
                  <c:v>1350</c:v>
                </c:pt>
                <c:pt idx="36">
                  <c:v>1300</c:v>
                </c:pt>
                <c:pt idx="37">
                  <c:v>1472</c:v>
                </c:pt>
                <c:pt idx="38">
                  <c:v>1656</c:v>
                </c:pt>
                <c:pt idx="39">
                  <c:v>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2-417C-A030-1FEAFEA2B207}"/>
            </c:ext>
          </c:extLst>
        </c:ser>
        <c:ser>
          <c:idx val="3"/>
          <c:order val="3"/>
          <c:tx>
            <c:strRef>
              <c:f>'Seasonal Index'!$I$2</c:f>
              <c:strCache>
                <c:ptCount val="1"/>
                <c:pt idx="0">
                  <c:v>Ireland1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'Seasonal Index'!$I$3:$I$42</c:f>
              <c:numCache>
                <c:formatCode>General</c:formatCode>
                <c:ptCount val="40"/>
                <c:pt idx="3">
                  <c:v>864.75</c:v>
                </c:pt>
                <c:pt idx="4">
                  <c:v>886.25</c:v>
                </c:pt>
                <c:pt idx="5">
                  <c:v>927.5</c:v>
                </c:pt>
                <c:pt idx="6">
                  <c:v>948</c:v>
                </c:pt>
                <c:pt idx="7">
                  <c:v>971.25</c:v>
                </c:pt>
                <c:pt idx="8">
                  <c:v>986</c:v>
                </c:pt>
                <c:pt idx="9">
                  <c:v>1006.25</c:v>
                </c:pt>
                <c:pt idx="10">
                  <c:v>1039.75</c:v>
                </c:pt>
                <c:pt idx="11">
                  <c:v>1065.75</c:v>
                </c:pt>
                <c:pt idx="12">
                  <c:v>1095.5</c:v>
                </c:pt>
                <c:pt idx="13">
                  <c:v>1111.75</c:v>
                </c:pt>
                <c:pt idx="14">
                  <c:v>1119</c:v>
                </c:pt>
                <c:pt idx="15">
                  <c:v>1122</c:v>
                </c:pt>
                <c:pt idx="16">
                  <c:v>1121.25</c:v>
                </c:pt>
                <c:pt idx="17">
                  <c:v>1128.25</c:v>
                </c:pt>
                <c:pt idx="18">
                  <c:v>1146.25</c:v>
                </c:pt>
                <c:pt idx="19">
                  <c:v>1161.25</c:v>
                </c:pt>
                <c:pt idx="20">
                  <c:v>1157.5</c:v>
                </c:pt>
                <c:pt idx="21">
                  <c:v>1139.25</c:v>
                </c:pt>
                <c:pt idx="22">
                  <c:v>1138</c:v>
                </c:pt>
                <c:pt idx="23">
                  <c:v>1147.5</c:v>
                </c:pt>
                <c:pt idx="24">
                  <c:v>1182.25</c:v>
                </c:pt>
                <c:pt idx="25">
                  <c:v>1202</c:v>
                </c:pt>
                <c:pt idx="26">
                  <c:v>1212</c:v>
                </c:pt>
                <c:pt idx="27">
                  <c:v>1225.5</c:v>
                </c:pt>
                <c:pt idx="28">
                  <c:v>1225</c:v>
                </c:pt>
                <c:pt idx="29">
                  <c:v>1238</c:v>
                </c:pt>
                <c:pt idx="30">
                  <c:v>1247.25</c:v>
                </c:pt>
                <c:pt idx="31">
                  <c:v>1267.75</c:v>
                </c:pt>
                <c:pt idx="32">
                  <c:v>1294.75</c:v>
                </c:pt>
                <c:pt idx="33">
                  <c:v>1321</c:v>
                </c:pt>
                <c:pt idx="34">
                  <c:v>1337.25</c:v>
                </c:pt>
                <c:pt idx="35">
                  <c:v>1350.75</c:v>
                </c:pt>
                <c:pt idx="36">
                  <c:v>1376</c:v>
                </c:pt>
                <c:pt idx="37">
                  <c:v>1407.25</c:v>
                </c:pt>
                <c:pt idx="38">
                  <c:v>1444.5</c:v>
                </c:pt>
                <c:pt idx="39">
                  <c:v>1473.5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2-417C-A030-1FEAFEA2B207}"/>
            </c:ext>
          </c:extLst>
        </c:ser>
        <c:ser>
          <c:idx val="4"/>
          <c:order val="4"/>
          <c:tx>
            <c:strRef>
              <c:f>'Seasonal Index'!$N$2</c:f>
              <c:strCache>
                <c:ptCount val="1"/>
                <c:pt idx="0">
                  <c:v>Ireland2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'Seasonal Index'!$N$3:$N$41</c:f>
              <c:numCache>
                <c:formatCode>General</c:formatCode>
                <c:ptCount val="39"/>
                <c:pt idx="2">
                  <c:v>875.5</c:v>
                </c:pt>
                <c:pt idx="3">
                  <c:v>906.875</c:v>
                </c:pt>
                <c:pt idx="4">
                  <c:v>937.75</c:v>
                </c:pt>
                <c:pt idx="5">
                  <c:v>959.625</c:v>
                </c:pt>
                <c:pt idx="6">
                  <c:v>978.625</c:v>
                </c:pt>
                <c:pt idx="7">
                  <c:v>996.125</c:v>
                </c:pt>
                <c:pt idx="8">
                  <c:v>1023</c:v>
                </c:pt>
                <c:pt idx="9">
                  <c:v>1052.75</c:v>
                </c:pt>
                <c:pt idx="10">
                  <c:v>1080.625</c:v>
                </c:pt>
                <c:pt idx="11">
                  <c:v>1103.625</c:v>
                </c:pt>
                <c:pt idx="12">
                  <c:v>1115.375</c:v>
                </c:pt>
                <c:pt idx="13">
                  <c:v>1120.5</c:v>
                </c:pt>
                <c:pt idx="14">
                  <c:v>1121.625</c:v>
                </c:pt>
                <c:pt idx="15">
                  <c:v>1124.75</c:v>
                </c:pt>
                <c:pt idx="16">
                  <c:v>1137.25</c:v>
                </c:pt>
                <c:pt idx="17">
                  <c:v>1153.75</c:v>
                </c:pt>
                <c:pt idx="18">
                  <c:v>1159.375</c:v>
                </c:pt>
                <c:pt idx="19">
                  <c:v>1148.375</c:v>
                </c:pt>
                <c:pt idx="20">
                  <c:v>1138.625</c:v>
                </c:pt>
                <c:pt idx="21">
                  <c:v>1142.75</c:v>
                </c:pt>
                <c:pt idx="22">
                  <c:v>1164.875</c:v>
                </c:pt>
                <c:pt idx="23">
                  <c:v>1192.125</c:v>
                </c:pt>
                <c:pt idx="24">
                  <c:v>1207</c:v>
                </c:pt>
                <c:pt idx="25">
                  <c:v>1218.75</c:v>
                </c:pt>
                <c:pt idx="26">
                  <c:v>1225.25</c:v>
                </c:pt>
                <c:pt idx="27">
                  <c:v>1231.5</c:v>
                </c:pt>
                <c:pt idx="28">
                  <c:v>1242.625</c:v>
                </c:pt>
                <c:pt idx="29">
                  <c:v>1257.5</c:v>
                </c:pt>
                <c:pt idx="30">
                  <c:v>1281.25</c:v>
                </c:pt>
                <c:pt idx="31">
                  <c:v>1307.875</c:v>
                </c:pt>
                <c:pt idx="32">
                  <c:v>1329.125</c:v>
                </c:pt>
                <c:pt idx="33">
                  <c:v>1344</c:v>
                </c:pt>
                <c:pt idx="34">
                  <c:v>1363.375</c:v>
                </c:pt>
                <c:pt idx="35">
                  <c:v>1391.625</c:v>
                </c:pt>
                <c:pt idx="36">
                  <c:v>1425.875</c:v>
                </c:pt>
                <c:pt idx="37">
                  <c:v>1459</c:v>
                </c:pt>
                <c:pt idx="38">
                  <c:v>1473.5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F2-417C-A030-1FEAFEA2B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55856"/>
        <c:axId val="393348312"/>
      </c:lineChart>
      <c:catAx>
        <c:axId val="39335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48312"/>
        <c:crosses val="autoZero"/>
        <c:auto val="1"/>
        <c:lblAlgn val="ctr"/>
        <c:lblOffset val="100"/>
        <c:noMultiLvlLbl val="0"/>
      </c:catAx>
      <c:valAx>
        <c:axId val="3933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0">
                <a:solidFill>
                  <a:srgbClr val="00B0F0"/>
                </a:solidFill>
              </a:rPr>
              <a:t>Forecast</a:t>
            </a:r>
            <a:r>
              <a:rPr lang="en-US" sz="3200" b="0" baseline="0">
                <a:solidFill>
                  <a:srgbClr val="00B0F0"/>
                </a:solidFill>
              </a:rPr>
              <a:t> 2006</a:t>
            </a:r>
            <a:br>
              <a:rPr lang="en-US" baseline="0">
                <a:solidFill>
                  <a:srgbClr val="00B0F0"/>
                </a:solidFill>
              </a:rPr>
            </a:br>
            <a:r>
              <a:rPr lang="en-US" baseline="0">
                <a:solidFill>
                  <a:schemeClr val="accent5">
                    <a:lumMod val="60000"/>
                    <a:lumOff val="40000"/>
                  </a:schemeClr>
                </a:solidFill>
              </a:rPr>
              <a:t>Other EU not Ireland</a:t>
            </a:r>
            <a:endParaRPr lang="en-US">
              <a:solidFill>
                <a:schemeClr val="accent5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43994860116646795"/>
          <c:y val="4.5248858030460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 Chart'!$B$1</c:f>
              <c:strCache>
                <c:ptCount val="1"/>
                <c:pt idx="0">
                  <c:v>Other EU not Ireland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'Predicted Chart'!$A$2:$A$45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'Predicted Chart'!$B$2:$B$41</c:f>
              <c:numCache>
                <c:formatCode>General</c:formatCode>
                <c:ptCount val="40"/>
                <c:pt idx="0">
                  <c:v>4084</c:v>
                </c:pt>
                <c:pt idx="1">
                  <c:v>6329</c:v>
                </c:pt>
                <c:pt idx="2">
                  <c:v>7617</c:v>
                </c:pt>
                <c:pt idx="3">
                  <c:v>4788</c:v>
                </c:pt>
                <c:pt idx="4">
                  <c:v>4311</c:v>
                </c:pt>
                <c:pt idx="5">
                  <c:v>6824</c:v>
                </c:pt>
                <c:pt idx="6">
                  <c:v>8267</c:v>
                </c:pt>
                <c:pt idx="7">
                  <c:v>5200</c:v>
                </c:pt>
                <c:pt idx="8">
                  <c:v>4512</c:v>
                </c:pt>
                <c:pt idx="9">
                  <c:v>7615</c:v>
                </c:pt>
                <c:pt idx="10">
                  <c:v>9262</c:v>
                </c:pt>
                <c:pt idx="11">
                  <c:v>6128</c:v>
                </c:pt>
                <c:pt idx="12">
                  <c:v>5550</c:v>
                </c:pt>
                <c:pt idx="13">
                  <c:v>8681</c:v>
                </c:pt>
                <c:pt idx="14">
                  <c:v>10606</c:v>
                </c:pt>
                <c:pt idx="15">
                  <c:v>6554</c:v>
                </c:pt>
                <c:pt idx="16">
                  <c:v>5811</c:v>
                </c:pt>
                <c:pt idx="17">
                  <c:v>9560</c:v>
                </c:pt>
                <c:pt idx="18">
                  <c:v>11585</c:v>
                </c:pt>
                <c:pt idx="19">
                  <c:v>7101</c:v>
                </c:pt>
                <c:pt idx="20">
                  <c:v>6134</c:v>
                </c:pt>
                <c:pt idx="21">
                  <c:v>9369</c:v>
                </c:pt>
                <c:pt idx="22">
                  <c:v>11974</c:v>
                </c:pt>
                <c:pt idx="23">
                  <c:v>6785</c:v>
                </c:pt>
                <c:pt idx="24">
                  <c:v>6376</c:v>
                </c:pt>
                <c:pt idx="25">
                  <c:v>10036</c:v>
                </c:pt>
                <c:pt idx="26">
                  <c:v>12464</c:v>
                </c:pt>
                <c:pt idx="27">
                  <c:v>7843</c:v>
                </c:pt>
                <c:pt idx="28">
                  <c:v>6833</c:v>
                </c:pt>
                <c:pt idx="29">
                  <c:v>10998</c:v>
                </c:pt>
                <c:pt idx="30">
                  <c:v>13324</c:v>
                </c:pt>
                <c:pt idx="31">
                  <c:v>8488</c:v>
                </c:pt>
                <c:pt idx="32">
                  <c:v>7353</c:v>
                </c:pt>
                <c:pt idx="33">
                  <c:v>11505</c:v>
                </c:pt>
                <c:pt idx="34">
                  <c:v>13864</c:v>
                </c:pt>
                <c:pt idx="35">
                  <c:v>8862</c:v>
                </c:pt>
                <c:pt idx="36">
                  <c:v>8102</c:v>
                </c:pt>
                <c:pt idx="37">
                  <c:v>11918</c:v>
                </c:pt>
                <c:pt idx="38">
                  <c:v>14288</c:v>
                </c:pt>
                <c:pt idx="39">
                  <c:v>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D-49FE-B234-FBABD389EADD}"/>
            </c:ext>
          </c:extLst>
        </c:ser>
        <c:ser>
          <c:idx val="1"/>
          <c:order val="1"/>
          <c:tx>
            <c:strRef>
              <c:f>'Predicted Chart'!$C$1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50800" cap="sq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'Predicted Chart'!$A$2:$A$45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'Predicted Chart'!$C$2:$C$45</c:f>
              <c:numCache>
                <c:formatCode>General</c:formatCode>
                <c:ptCount val="44"/>
                <c:pt idx="39">
                  <c:v>9092</c:v>
                </c:pt>
                <c:pt idx="40" formatCode="0.0">
                  <c:v>8168.861270276072</c:v>
                </c:pt>
                <c:pt idx="41" formatCode="0.0">
                  <c:v>12820.168300214489</c:v>
                </c:pt>
                <c:pt idx="42" formatCode="0.0">
                  <c:v>15645.826863741097</c:v>
                </c:pt>
                <c:pt idx="43" formatCode="0.0">
                  <c:v>9737.4931291633056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D-49FE-B234-FBABD389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154912"/>
        <c:axId val="486150320"/>
      </c:lineChart>
      <c:catAx>
        <c:axId val="4861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50320"/>
        <c:crosses val="autoZero"/>
        <c:auto val="1"/>
        <c:lblAlgn val="ctr"/>
        <c:lblOffset val="100"/>
        <c:noMultiLvlLbl val="0"/>
      </c:catAx>
      <c:valAx>
        <c:axId val="4861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841548476165243E-2"/>
          <c:y val="1.6672483614292688E-2"/>
          <c:w val="0.92553958278151027"/>
          <c:h val="0.81089792219883439"/>
        </c:manualLayout>
      </c:layout>
      <c:lineChart>
        <c:grouping val="standard"/>
        <c:varyColors val="0"/>
        <c:ser>
          <c:idx val="1"/>
          <c:order val="0"/>
          <c:tx>
            <c:strRef>
              <c:f>'Deseasonalized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'Deseasonalized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7-444F-B712-95907781D152}"/>
            </c:ext>
          </c:extLst>
        </c:ser>
        <c:ser>
          <c:idx val="6"/>
          <c:order val="1"/>
          <c:tx>
            <c:strRef>
              <c:f>'Deseasonalized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'Deseasonalized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F7-444F-B712-95907781D152}"/>
            </c:ext>
          </c:extLst>
        </c:ser>
        <c:ser>
          <c:idx val="7"/>
          <c:order val="2"/>
          <c:tx>
            <c:strRef>
              <c:f>'Deseasonalized Data'!$G$2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'Deseasonalized Data'!$G$3:$G$42</c:f>
              <c:numCache>
                <c:formatCode>0.00000</c:formatCode>
                <c:ptCount val="40"/>
                <c:pt idx="0">
                  <c:v>0.87102696086246101</c:v>
                </c:pt>
                <c:pt idx="1">
                  <c:v>1.01046352511194</c:v>
                </c:pt>
                <c:pt idx="2">
                  <c:v>1.1495777001138361</c:v>
                </c:pt>
                <c:pt idx="3">
                  <c:v>0.96777300558765567</c:v>
                </c:pt>
                <c:pt idx="4">
                  <c:v>0.87102696086246101</c:v>
                </c:pt>
                <c:pt idx="5">
                  <c:v>1.01046352511194</c:v>
                </c:pt>
                <c:pt idx="6">
                  <c:v>1.1495777001138361</c:v>
                </c:pt>
                <c:pt idx="7">
                  <c:v>0.96777300558765567</c:v>
                </c:pt>
                <c:pt idx="8">
                  <c:v>0.87102696086246101</c:v>
                </c:pt>
                <c:pt idx="9">
                  <c:v>1.01046352511194</c:v>
                </c:pt>
                <c:pt idx="10">
                  <c:v>1.1495777001138361</c:v>
                </c:pt>
                <c:pt idx="11">
                  <c:v>0.96777300558765567</c:v>
                </c:pt>
                <c:pt idx="12">
                  <c:v>0.87102696086246101</c:v>
                </c:pt>
                <c:pt idx="13">
                  <c:v>1.01046352511194</c:v>
                </c:pt>
                <c:pt idx="14">
                  <c:v>1.1495777001138361</c:v>
                </c:pt>
                <c:pt idx="15">
                  <c:v>0.96777300558765567</c:v>
                </c:pt>
                <c:pt idx="16">
                  <c:v>0.87102696086246101</c:v>
                </c:pt>
                <c:pt idx="17">
                  <c:v>1.01046352511194</c:v>
                </c:pt>
                <c:pt idx="18">
                  <c:v>1.1495777001138361</c:v>
                </c:pt>
                <c:pt idx="19">
                  <c:v>0.96777300558765567</c:v>
                </c:pt>
                <c:pt idx="20">
                  <c:v>0.87102696086246101</c:v>
                </c:pt>
                <c:pt idx="21">
                  <c:v>1.01046352511194</c:v>
                </c:pt>
                <c:pt idx="22">
                  <c:v>1.1495777001138361</c:v>
                </c:pt>
                <c:pt idx="23">
                  <c:v>0.96777300558765567</c:v>
                </c:pt>
                <c:pt idx="24">
                  <c:v>0.87102696086246101</c:v>
                </c:pt>
                <c:pt idx="25">
                  <c:v>1.01046352511194</c:v>
                </c:pt>
                <c:pt idx="26">
                  <c:v>1.1495777001138361</c:v>
                </c:pt>
                <c:pt idx="27">
                  <c:v>0.96777300558765567</c:v>
                </c:pt>
                <c:pt idx="28">
                  <c:v>0.87102696086246101</c:v>
                </c:pt>
                <c:pt idx="29">
                  <c:v>1.01046352511194</c:v>
                </c:pt>
                <c:pt idx="30">
                  <c:v>1.1495777001138361</c:v>
                </c:pt>
                <c:pt idx="31">
                  <c:v>0.96777300558765567</c:v>
                </c:pt>
                <c:pt idx="32">
                  <c:v>0.87102696086246101</c:v>
                </c:pt>
                <c:pt idx="33">
                  <c:v>1.01046352511194</c:v>
                </c:pt>
                <c:pt idx="34">
                  <c:v>1.1495777001138361</c:v>
                </c:pt>
                <c:pt idx="35">
                  <c:v>0.96777300558765567</c:v>
                </c:pt>
                <c:pt idx="36">
                  <c:v>0.87102696086246101</c:v>
                </c:pt>
                <c:pt idx="37">
                  <c:v>1.01046352511194</c:v>
                </c:pt>
                <c:pt idx="38">
                  <c:v>1.1495777001138361</c:v>
                </c:pt>
                <c:pt idx="39">
                  <c:v>0.96777300558765567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F7-444F-B712-95907781D152}"/>
            </c:ext>
          </c:extLst>
        </c:ser>
        <c:ser>
          <c:idx val="8"/>
          <c:order val="3"/>
          <c:tx>
            <c:strRef>
              <c:f>'Deseasonalized Data'!$H$2</c:f>
              <c:strCache>
                <c:ptCount val="1"/>
                <c:pt idx="0">
                  <c:v>Other EU not Ireland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'Deseasonalized Data'!$H$3:$H$42</c:f>
              <c:numCache>
                <c:formatCode>0.00000</c:formatCode>
                <c:ptCount val="40"/>
                <c:pt idx="0">
                  <c:v>0.7184751489285639</c:v>
                </c:pt>
                <c:pt idx="1">
                  <c:v>1.1133701933534312</c:v>
                </c:pt>
                <c:pt idx="2">
                  <c:v>1.3418652582678456</c:v>
                </c:pt>
                <c:pt idx="3">
                  <c:v>0.8248771369871617</c:v>
                </c:pt>
                <c:pt idx="4">
                  <c:v>0.7184751489285639</c:v>
                </c:pt>
                <c:pt idx="5">
                  <c:v>1.1133701933534312</c:v>
                </c:pt>
                <c:pt idx="6">
                  <c:v>1.3418652582678456</c:v>
                </c:pt>
                <c:pt idx="7">
                  <c:v>0.8248771369871617</c:v>
                </c:pt>
                <c:pt idx="8">
                  <c:v>0.7184751489285639</c:v>
                </c:pt>
                <c:pt idx="9">
                  <c:v>1.1133701933534312</c:v>
                </c:pt>
                <c:pt idx="10">
                  <c:v>1.3418652582678456</c:v>
                </c:pt>
                <c:pt idx="11">
                  <c:v>0.8248771369871617</c:v>
                </c:pt>
                <c:pt idx="12">
                  <c:v>0.7184751489285639</c:v>
                </c:pt>
                <c:pt idx="13">
                  <c:v>1.1133701933534312</c:v>
                </c:pt>
                <c:pt idx="14">
                  <c:v>1.3418652582678456</c:v>
                </c:pt>
                <c:pt idx="15">
                  <c:v>0.8248771369871617</c:v>
                </c:pt>
                <c:pt idx="16">
                  <c:v>0.7184751489285639</c:v>
                </c:pt>
                <c:pt idx="17">
                  <c:v>1.1133701933534312</c:v>
                </c:pt>
                <c:pt idx="18">
                  <c:v>1.3418652582678456</c:v>
                </c:pt>
                <c:pt idx="19">
                  <c:v>0.8248771369871617</c:v>
                </c:pt>
                <c:pt idx="20">
                  <c:v>0.7184751489285639</c:v>
                </c:pt>
                <c:pt idx="21">
                  <c:v>1.1133701933534312</c:v>
                </c:pt>
                <c:pt idx="22">
                  <c:v>1.3418652582678456</c:v>
                </c:pt>
                <c:pt idx="23">
                  <c:v>0.8248771369871617</c:v>
                </c:pt>
                <c:pt idx="24">
                  <c:v>0.7184751489285639</c:v>
                </c:pt>
                <c:pt idx="25">
                  <c:v>1.1133701933534312</c:v>
                </c:pt>
                <c:pt idx="26">
                  <c:v>1.3418652582678456</c:v>
                </c:pt>
                <c:pt idx="27">
                  <c:v>0.8248771369871617</c:v>
                </c:pt>
                <c:pt idx="28">
                  <c:v>0.7184751489285639</c:v>
                </c:pt>
                <c:pt idx="29">
                  <c:v>1.1133701933534312</c:v>
                </c:pt>
                <c:pt idx="30">
                  <c:v>1.3418652582678456</c:v>
                </c:pt>
                <c:pt idx="31">
                  <c:v>0.8248771369871617</c:v>
                </c:pt>
                <c:pt idx="32">
                  <c:v>0.7184751489285639</c:v>
                </c:pt>
                <c:pt idx="33">
                  <c:v>1.1133701933534312</c:v>
                </c:pt>
                <c:pt idx="34">
                  <c:v>1.3418652582678456</c:v>
                </c:pt>
                <c:pt idx="35">
                  <c:v>0.8248771369871617</c:v>
                </c:pt>
                <c:pt idx="36">
                  <c:v>0.7184751489285639</c:v>
                </c:pt>
                <c:pt idx="37">
                  <c:v>1.1133701933534312</c:v>
                </c:pt>
                <c:pt idx="38">
                  <c:v>1.3418652582678456</c:v>
                </c:pt>
                <c:pt idx="39">
                  <c:v>0.8248771369871617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F7-444F-B712-95907781D152}"/>
            </c:ext>
          </c:extLst>
        </c:ser>
        <c:ser>
          <c:idx val="9"/>
          <c:order val="4"/>
          <c:tx>
            <c:strRef>
              <c:f>'Deseasonalized Data'!$I$2</c:f>
              <c:strCache>
                <c:ptCount val="1"/>
                <c:pt idx="0">
                  <c:v>Rest of Europe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'Deseasonalized Data'!$I$3:$I$42</c:f>
              <c:numCache>
                <c:formatCode>0.00000</c:formatCode>
                <c:ptCount val="40"/>
                <c:pt idx="0">
                  <c:v>0.79180033252540905</c:v>
                </c:pt>
                <c:pt idx="1">
                  <c:v>1.0457875251422015</c:v>
                </c:pt>
                <c:pt idx="2">
                  <c:v>1.3084966503954834</c:v>
                </c:pt>
                <c:pt idx="3">
                  <c:v>0.85202300631481487</c:v>
                </c:pt>
                <c:pt idx="4">
                  <c:v>0.79180033252540905</c:v>
                </c:pt>
                <c:pt idx="5">
                  <c:v>1.0457875251422015</c:v>
                </c:pt>
                <c:pt idx="6">
                  <c:v>1.3084966503954834</c:v>
                </c:pt>
                <c:pt idx="7">
                  <c:v>0.85202300631481487</c:v>
                </c:pt>
                <c:pt idx="8">
                  <c:v>0.79180033252540905</c:v>
                </c:pt>
                <c:pt idx="9">
                  <c:v>1.0457875251422015</c:v>
                </c:pt>
                <c:pt idx="10">
                  <c:v>1.3084966503954834</c:v>
                </c:pt>
                <c:pt idx="11">
                  <c:v>0.85202300631481487</c:v>
                </c:pt>
                <c:pt idx="12">
                  <c:v>0.79180033252540905</c:v>
                </c:pt>
                <c:pt idx="13">
                  <c:v>1.0457875251422015</c:v>
                </c:pt>
                <c:pt idx="14">
                  <c:v>1.3084966503954834</c:v>
                </c:pt>
                <c:pt idx="15">
                  <c:v>0.85202300631481487</c:v>
                </c:pt>
                <c:pt idx="16">
                  <c:v>0.79180033252540905</c:v>
                </c:pt>
                <c:pt idx="17">
                  <c:v>1.0457875251422015</c:v>
                </c:pt>
                <c:pt idx="18">
                  <c:v>1.3084966503954834</c:v>
                </c:pt>
                <c:pt idx="19">
                  <c:v>0.85202300631481487</c:v>
                </c:pt>
                <c:pt idx="20">
                  <c:v>0.79180033252540905</c:v>
                </c:pt>
                <c:pt idx="21">
                  <c:v>1.0457875251422015</c:v>
                </c:pt>
                <c:pt idx="22">
                  <c:v>1.3084966503954834</c:v>
                </c:pt>
                <c:pt idx="23">
                  <c:v>0.85202300631481487</c:v>
                </c:pt>
                <c:pt idx="24">
                  <c:v>0.79180033252540905</c:v>
                </c:pt>
                <c:pt idx="25">
                  <c:v>1.0457875251422015</c:v>
                </c:pt>
                <c:pt idx="26">
                  <c:v>1.3084966503954834</c:v>
                </c:pt>
                <c:pt idx="27">
                  <c:v>0.85202300631481487</c:v>
                </c:pt>
                <c:pt idx="28">
                  <c:v>0.79180033252540905</c:v>
                </c:pt>
                <c:pt idx="29">
                  <c:v>1.0457875251422015</c:v>
                </c:pt>
                <c:pt idx="30">
                  <c:v>1.3084966503954834</c:v>
                </c:pt>
                <c:pt idx="31">
                  <c:v>0.85202300631481487</c:v>
                </c:pt>
                <c:pt idx="32">
                  <c:v>0.79180033252540905</c:v>
                </c:pt>
                <c:pt idx="33">
                  <c:v>1.0457875251422015</c:v>
                </c:pt>
                <c:pt idx="34">
                  <c:v>1.3084966503954834</c:v>
                </c:pt>
                <c:pt idx="35">
                  <c:v>0.85202300631481487</c:v>
                </c:pt>
                <c:pt idx="36">
                  <c:v>0.79180033252540905</c:v>
                </c:pt>
                <c:pt idx="37">
                  <c:v>1.0457875251422015</c:v>
                </c:pt>
                <c:pt idx="38">
                  <c:v>1.3084966503954834</c:v>
                </c:pt>
                <c:pt idx="39">
                  <c:v>0.85202300631481487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F7-444F-B712-95907781D152}"/>
            </c:ext>
          </c:extLst>
        </c:ser>
        <c:ser>
          <c:idx val="10"/>
          <c:order val="5"/>
          <c:tx>
            <c:strRef>
              <c:f>'Deseasonalized Data'!$J$2</c:f>
              <c:strCache>
                <c:ptCount val="1"/>
                <c:pt idx="0">
                  <c:v>Rest of World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'Deseasonalized Data'!$J$3:$J$42</c:f>
              <c:numCache>
                <c:formatCode>0.00000</c:formatCode>
                <c:ptCount val="40"/>
                <c:pt idx="0">
                  <c:v>0.90398348976549014</c:v>
                </c:pt>
                <c:pt idx="1">
                  <c:v>0.95872551904454517</c:v>
                </c:pt>
                <c:pt idx="2">
                  <c:v>1.1643781621101414</c:v>
                </c:pt>
                <c:pt idx="3">
                  <c:v>0.9771983960225411</c:v>
                </c:pt>
                <c:pt idx="4">
                  <c:v>0.90398348976549014</c:v>
                </c:pt>
                <c:pt idx="5">
                  <c:v>0.95872551904454517</c:v>
                </c:pt>
                <c:pt idx="6">
                  <c:v>1.1643781621101414</c:v>
                </c:pt>
                <c:pt idx="7">
                  <c:v>0.9771983960225411</c:v>
                </c:pt>
                <c:pt idx="8">
                  <c:v>0.90398348976549014</c:v>
                </c:pt>
                <c:pt idx="9">
                  <c:v>0.95872551904454517</c:v>
                </c:pt>
                <c:pt idx="10">
                  <c:v>1.1643781621101414</c:v>
                </c:pt>
                <c:pt idx="11">
                  <c:v>0.9771983960225411</c:v>
                </c:pt>
                <c:pt idx="12">
                  <c:v>0.90398348976549014</c:v>
                </c:pt>
                <c:pt idx="13">
                  <c:v>0.95872551904454517</c:v>
                </c:pt>
                <c:pt idx="14">
                  <c:v>1.1643781621101414</c:v>
                </c:pt>
                <c:pt idx="15">
                  <c:v>0.9771983960225411</c:v>
                </c:pt>
                <c:pt idx="16">
                  <c:v>0.90398348976549014</c:v>
                </c:pt>
                <c:pt idx="17">
                  <c:v>0.95872551904454517</c:v>
                </c:pt>
                <c:pt idx="18">
                  <c:v>1.1643781621101414</c:v>
                </c:pt>
                <c:pt idx="19">
                  <c:v>0.9771983960225411</c:v>
                </c:pt>
                <c:pt idx="20">
                  <c:v>0.90398348976549014</c:v>
                </c:pt>
                <c:pt idx="21">
                  <c:v>0.95872551904454517</c:v>
                </c:pt>
                <c:pt idx="22">
                  <c:v>1.1643781621101414</c:v>
                </c:pt>
                <c:pt idx="23">
                  <c:v>0.9771983960225411</c:v>
                </c:pt>
                <c:pt idx="24">
                  <c:v>0.90398348976549014</c:v>
                </c:pt>
                <c:pt idx="25">
                  <c:v>0.95872551904454517</c:v>
                </c:pt>
                <c:pt idx="26">
                  <c:v>1.1643781621101414</c:v>
                </c:pt>
                <c:pt idx="27">
                  <c:v>0.9771983960225411</c:v>
                </c:pt>
                <c:pt idx="28">
                  <c:v>0.90398348976549014</c:v>
                </c:pt>
                <c:pt idx="29">
                  <c:v>0.95872551904454517</c:v>
                </c:pt>
                <c:pt idx="30">
                  <c:v>1.1643781621101414</c:v>
                </c:pt>
                <c:pt idx="31">
                  <c:v>0.9771983960225411</c:v>
                </c:pt>
                <c:pt idx="32">
                  <c:v>0.90398348976549014</c:v>
                </c:pt>
                <c:pt idx="33">
                  <c:v>0.95872551904454517</c:v>
                </c:pt>
                <c:pt idx="34">
                  <c:v>1.1643781621101414</c:v>
                </c:pt>
                <c:pt idx="35">
                  <c:v>0.9771983960225411</c:v>
                </c:pt>
                <c:pt idx="36">
                  <c:v>0.90398348976549014</c:v>
                </c:pt>
                <c:pt idx="37">
                  <c:v>0.95872551904454517</c:v>
                </c:pt>
                <c:pt idx="38">
                  <c:v>1.1643781621101414</c:v>
                </c:pt>
                <c:pt idx="39">
                  <c:v>0.9771983960225411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F7-444F-B712-95907781D152}"/>
            </c:ext>
          </c:extLst>
        </c:ser>
        <c:ser>
          <c:idx val="11"/>
          <c:order val="6"/>
          <c:tx>
            <c:strRef>
              <c:f>'Deseasonalized Data'!$L$2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67970173453089E-3"/>
                  <c:y val="-4.27221529877581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'Deseasonalized Data'!$L$3:$L$42</c:f>
              <c:numCache>
                <c:formatCode>0.00</c:formatCode>
                <c:ptCount val="40"/>
                <c:pt idx="0">
                  <c:v>812.83362262284356</c:v>
                </c:pt>
                <c:pt idx="1">
                  <c:v>836.24987839753067</c:v>
                </c:pt>
                <c:pt idx="2">
                  <c:v>915.98854074476867</c:v>
                </c:pt>
                <c:pt idx="3">
                  <c:v>881.40503514255113</c:v>
                </c:pt>
                <c:pt idx="4">
                  <c:v>911.56765022957325</c:v>
                </c:pt>
                <c:pt idx="5">
                  <c:v>999.54127477101292</c:v>
                </c:pt>
                <c:pt idx="6">
                  <c:v>987.31908237921414</c:v>
                </c:pt>
                <c:pt idx="7">
                  <c:v>977.50194987673319</c:v>
                </c:pt>
                <c:pt idx="8">
                  <c:v>979.30378544814346</c:v>
                </c:pt>
                <c:pt idx="9">
                  <c:v>1079.7025057179951</c:v>
                </c:pt>
                <c:pt idx="10">
                  <c:v>1103.8836260257469</c:v>
                </c:pt>
                <c:pt idx="11">
                  <c:v>1084.9651663536679</c:v>
                </c:pt>
                <c:pt idx="12">
                  <c:v>1115.9241259737344</c:v>
                </c:pt>
                <c:pt idx="13">
                  <c:v>1144.0294194408821</c:v>
                </c:pt>
                <c:pt idx="14">
                  <c:v>1129.1102809940264</c:v>
                </c:pt>
                <c:pt idx="15">
                  <c:v>1097.3647682548526</c:v>
                </c:pt>
                <c:pt idx="16">
                  <c:v>1112.4799157083835</c:v>
                </c:pt>
                <c:pt idx="17">
                  <c:v>1171.7394745830488</c:v>
                </c:pt>
                <c:pt idx="18">
                  <c:v>1191.7419760876858</c:v>
                </c:pt>
                <c:pt idx="19">
                  <c:v>1159.3627777607765</c:v>
                </c:pt>
                <c:pt idx="20">
                  <c:v>1095.2588643816282</c:v>
                </c:pt>
                <c:pt idx="21">
                  <c:v>1099.4954022481143</c:v>
                </c:pt>
                <c:pt idx="22">
                  <c:v>1187.3925528172927</c:v>
                </c:pt>
                <c:pt idx="23">
                  <c:v>1198.628183781195</c:v>
                </c:pt>
                <c:pt idx="24">
                  <c:v>1254.8406066762261</c:v>
                </c:pt>
                <c:pt idx="25">
                  <c:v>1177.6773435420846</c:v>
                </c:pt>
                <c:pt idx="26">
                  <c:v>1222.1879389804369</c:v>
                </c:pt>
                <c:pt idx="27">
                  <c:v>1254.4263923365265</c:v>
                </c:pt>
                <c:pt idx="28">
                  <c:v>1252.5444664993254</c:v>
                </c:pt>
                <c:pt idx="29">
                  <c:v>1229.1388745203942</c:v>
                </c:pt>
                <c:pt idx="30">
                  <c:v>1254.3736711813451</c:v>
                </c:pt>
                <c:pt idx="31">
                  <c:v>1339.1570053279559</c:v>
                </c:pt>
                <c:pt idx="32">
                  <c:v>1376.5360360519626</c:v>
                </c:pt>
                <c:pt idx="33">
                  <c:v>1333.0515813035192</c:v>
                </c:pt>
                <c:pt idx="34">
                  <c:v>1310.9161736964543</c:v>
                </c:pt>
                <c:pt idx="35">
                  <c:v>1394.9552138832873</c:v>
                </c:pt>
                <c:pt idx="36">
                  <c:v>1492.4911149854472</c:v>
                </c:pt>
                <c:pt idx="37">
                  <c:v>1456.7571846167634</c:v>
                </c:pt>
                <c:pt idx="38">
                  <c:v>1440.5289871541661</c:v>
                </c:pt>
                <c:pt idx="39">
                  <c:v>1514.8180322614069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F7-444F-B712-95907781D152}"/>
            </c:ext>
          </c:extLst>
        </c:ser>
        <c:ser>
          <c:idx val="12"/>
          <c:order val="7"/>
          <c:tx>
            <c:strRef>
              <c:f>'Deseasonalized Data'!$M$2</c:f>
              <c:strCache>
                <c:ptCount val="1"/>
                <c:pt idx="0">
                  <c:v>Other EU not Ireland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26597478067535"/>
                  <c:y val="-1.75823700922146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'Deseasonalized Data'!$M$3:$M$42</c:f>
              <c:numCache>
                <c:formatCode>0.00</c:formatCode>
                <c:ptCount val="40"/>
                <c:pt idx="0">
                  <c:v>5684.2606262587124</c:v>
                </c:pt>
                <c:pt idx="1">
                  <c:v>5684.5423362172814</c:v>
                </c:pt>
                <c:pt idx="2">
                  <c:v>5676.4268640745995</c:v>
                </c:pt>
                <c:pt idx="3">
                  <c:v>5804.5007981285826</c:v>
                </c:pt>
                <c:pt idx="4">
                  <c:v>6000.2075317828858</c:v>
                </c:pt>
                <c:pt idx="5">
                  <c:v>6129.1383950618938</c:v>
                </c:pt>
                <c:pt idx="6">
                  <c:v>6160.827213509875</c:v>
                </c:pt>
                <c:pt idx="7">
                  <c:v>6303.9691207745673</c:v>
                </c:pt>
                <c:pt idx="8">
                  <c:v>6279.966686013543</c:v>
                </c:pt>
                <c:pt idx="9">
                  <c:v>6839.5939153570225</c:v>
                </c:pt>
                <c:pt idx="10">
                  <c:v>6902.3323637992571</c:v>
                </c:pt>
                <c:pt idx="11">
                  <c:v>7428.9851484820283</c:v>
                </c:pt>
                <c:pt idx="12">
                  <c:v>7724.6930645778284</c:v>
                </c:pt>
                <c:pt idx="13">
                  <c:v>7797.0472461213803</c:v>
                </c:pt>
                <c:pt idx="14">
                  <c:v>7903.923240170041</c:v>
                </c:pt>
                <c:pt idx="15">
                  <c:v>7945.4256956839454</c:v>
                </c:pt>
                <c:pt idx="16">
                  <c:v>8087.9624141012182</c:v>
                </c:pt>
                <c:pt idx="17">
                  <c:v>8586.5420657666618</c:v>
                </c:pt>
                <c:pt idx="18">
                  <c:v>8633.5046895502473</c:v>
                </c:pt>
                <c:pt idx="19">
                  <c:v>8608.5547551192703</c:v>
                </c:pt>
                <c:pt idx="20">
                  <c:v>8537.525632093766</c:v>
                </c:pt>
                <c:pt idx="21">
                  <c:v>8414.9908592225802</c:v>
                </c:pt>
                <c:pt idx="22">
                  <c:v>8923.3996679045904</c:v>
                </c:pt>
                <c:pt idx="23">
                  <c:v>8225.4674008568145</c:v>
                </c:pt>
                <c:pt idx="24">
                  <c:v>8874.3500864411235</c:v>
                </c:pt>
                <c:pt idx="25">
                  <c:v>9014.0728213424918</c:v>
                </c:pt>
                <c:pt idx="26">
                  <c:v>9288.5630082481039</c:v>
                </c:pt>
                <c:pt idx="27">
                  <c:v>9508.0826565836414</c:v>
                </c:pt>
                <c:pt idx="28">
                  <c:v>9510.4194072541086</c:v>
                </c:pt>
                <c:pt idx="29">
                  <c:v>9878.1160710566692</c:v>
                </c:pt>
                <c:pt idx="30">
                  <c:v>9929.4619321163154</c:v>
                </c:pt>
                <c:pt idx="31">
                  <c:v>10290.017287910487</c:v>
                </c:pt>
                <c:pt idx="32">
                  <c:v>10234.174433124464</c:v>
                </c:pt>
                <c:pt idx="33">
                  <c:v>10333.490216176302</c:v>
                </c:pt>
                <c:pt idx="34">
                  <c:v>10331.886837801005</c:v>
                </c:pt>
                <c:pt idx="35">
                  <c:v>10743.418143904657</c:v>
                </c:pt>
                <c:pt idx="36">
                  <c:v>11276.660037695417</c:v>
                </c:pt>
                <c:pt idx="37">
                  <c:v>10704.436018808272</c:v>
                </c:pt>
                <c:pt idx="38">
                  <c:v>10647.864911894168</c:v>
                </c:pt>
                <c:pt idx="39">
                  <c:v>11022.247547323532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F7-444F-B712-95907781D152}"/>
            </c:ext>
          </c:extLst>
        </c:ser>
        <c:ser>
          <c:idx val="13"/>
          <c:order val="8"/>
          <c:tx>
            <c:strRef>
              <c:f>'Deseasonalized Data'!$N$2</c:f>
              <c:strCache>
                <c:ptCount val="1"/>
                <c:pt idx="0">
                  <c:v>Rest of Europe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4DF7-444F-B712-95907781D152}"/>
              </c:ext>
            </c:extLst>
          </c:dPt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065159286281877E-2"/>
                  <c:y val="-7.6565514409980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'Deseasonalized Data'!$N$3:$N$42</c:f>
              <c:numCache>
                <c:formatCode>0.00</c:formatCode>
                <c:ptCount val="40"/>
                <c:pt idx="0">
                  <c:v>1557.2107630561429</c:v>
                </c:pt>
                <c:pt idx="1">
                  <c:v>1610.2697340657389</c:v>
                </c:pt>
                <c:pt idx="2">
                  <c:v>1585.7893097187882</c:v>
                </c:pt>
                <c:pt idx="3">
                  <c:v>1650.1901821656863</c:v>
                </c:pt>
                <c:pt idx="4">
                  <c:v>1727.7082918579106</c:v>
                </c:pt>
                <c:pt idx="5">
                  <c:v>1762.3082659638696</c:v>
                </c:pt>
                <c:pt idx="6">
                  <c:v>1743.2218869727978</c:v>
                </c:pt>
                <c:pt idx="7">
                  <c:v>1780.4683544419247</c:v>
                </c:pt>
                <c:pt idx="8">
                  <c:v>1831.269753796762</c:v>
                </c:pt>
                <c:pt idx="9">
                  <c:v>1887.5727167730217</c:v>
                </c:pt>
                <c:pt idx="10">
                  <c:v>1841.0440708976196</c:v>
                </c:pt>
                <c:pt idx="11">
                  <c:v>1887.2729821638859</c:v>
                </c:pt>
                <c:pt idx="12">
                  <c:v>2005.5561165719021</c:v>
                </c:pt>
                <c:pt idx="13">
                  <c:v>1977.4571318574513</c:v>
                </c:pt>
                <c:pt idx="14">
                  <c:v>2016.0540718256209</c:v>
                </c:pt>
                <c:pt idx="15">
                  <c:v>2065.6719207763927</c:v>
                </c:pt>
                <c:pt idx="16">
                  <c:v>2091.4363533016813</c:v>
                </c:pt>
                <c:pt idx="17">
                  <c:v>2189.7373462057849</c:v>
                </c:pt>
                <c:pt idx="18">
                  <c:v>2136.0390942959098</c:v>
                </c:pt>
                <c:pt idx="19">
                  <c:v>2186.56067523092</c:v>
                </c:pt>
                <c:pt idx="20">
                  <c:v>2149.5318075600612</c:v>
                </c:pt>
                <c:pt idx="21">
                  <c:v>2086.4658905768661</c:v>
                </c:pt>
                <c:pt idx="22">
                  <c:v>2184.1859504464078</c:v>
                </c:pt>
                <c:pt idx="23">
                  <c:v>1962.3883247375729</c:v>
                </c:pt>
                <c:pt idx="24">
                  <c:v>2107.8546338529623</c:v>
                </c:pt>
                <c:pt idx="25">
                  <c:v>2123.7583606650865</c:v>
                </c:pt>
                <c:pt idx="26">
                  <c:v>2200.2349024965738</c:v>
                </c:pt>
                <c:pt idx="27">
                  <c:v>2244.070859388899</c:v>
                </c:pt>
                <c:pt idx="28">
                  <c:v>2169.7389220847149</c:v>
                </c:pt>
                <c:pt idx="29">
                  <c:v>2206.9492554772714</c:v>
                </c:pt>
                <c:pt idx="30">
                  <c:v>2358.4317155624963</c:v>
                </c:pt>
                <c:pt idx="31">
                  <c:v>2487.0220455256681</c:v>
                </c:pt>
                <c:pt idx="32">
                  <c:v>2464.0050273499878</c:v>
                </c:pt>
                <c:pt idx="33">
                  <c:v>2748.1681803473475</c:v>
                </c:pt>
                <c:pt idx="34">
                  <c:v>2836.8433338198274</c:v>
                </c:pt>
                <c:pt idx="35">
                  <c:v>3072.6869821548839</c:v>
                </c:pt>
                <c:pt idx="36">
                  <c:v>3269.7637190205633</c:v>
                </c:pt>
                <c:pt idx="37">
                  <c:v>3337.1979643048862</c:v>
                </c:pt>
                <c:pt idx="38">
                  <c:v>3366.4587514753071</c:v>
                </c:pt>
                <c:pt idx="39">
                  <c:v>3605.5364435369761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F7-444F-B712-95907781D152}"/>
            </c:ext>
          </c:extLst>
        </c:ser>
        <c:ser>
          <c:idx val="14"/>
          <c:order val="9"/>
          <c:tx>
            <c:strRef>
              <c:f>'Deseasonalized Data'!$O$2</c:f>
              <c:strCache>
                <c:ptCount val="1"/>
                <c:pt idx="0">
                  <c:v>Rest of World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24762044763009E-2"/>
                  <c:y val="-3.39156903510117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'Deseasonalized Data'!$O$3:$O$42</c:f>
              <c:numCache>
                <c:formatCode>0.00</c:formatCode>
                <c:ptCount val="40"/>
                <c:pt idx="0">
                  <c:v>4643.8901235785161</c:v>
                </c:pt>
                <c:pt idx="1">
                  <c:v>4892.9541425735661</c:v>
                </c:pt>
                <c:pt idx="2">
                  <c:v>2479.4350271633757</c:v>
                </c:pt>
                <c:pt idx="3">
                  <c:v>5051.1748894501261</c:v>
                </c:pt>
                <c:pt idx="4">
                  <c:v>5015.578327847782</c:v>
                </c:pt>
                <c:pt idx="5">
                  <c:v>5418.6520508782087</c:v>
                </c:pt>
                <c:pt idx="6">
                  <c:v>5517.9667646431208</c:v>
                </c:pt>
                <c:pt idx="7">
                  <c:v>5437.9950086179033</c:v>
                </c:pt>
                <c:pt idx="8">
                  <c:v>5399.4348959472927</c:v>
                </c:pt>
                <c:pt idx="9">
                  <c:v>5943.3069077774853</c:v>
                </c:pt>
                <c:pt idx="10">
                  <c:v>6034.1220993591542</c:v>
                </c:pt>
                <c:pt idx="11">
                  <c:v>5432.8783403749439</c:v>
                </c:pt>
                <c:pt idx="12">
                  <c:v>5444.789706587293</c:v>
                </c:pt>
                <c:pt idx="13">
                  <c:v>5607.4443552495186</c:v>
                </c:pt>
                <c:pt idx="14">
                  <c:v>5647.6497189561342</c:v>
                </c:pt>
                <c:pt idx="15">
                  <c:v>5649.8250738764482</c:v>
                </c:pt>
                <c:pt idx="16">
                  <c:v>5628.4213789346086</c:v>
                </c:pt>
                <c:pt idx="17">
                  <c:v>6093.5063101502401</c:v>
                </c:pt>
                <c:pt idx="18">
                  <c:v>5991.1807237588182</c:v>
                </c:pt>
                <c:pt idx="19">
                  <c:v>6003.8985162892814</c:v>
                </c:pt>
                <c:pt idx="20">
                  <c:v>5812.053051281925</c:v>
                </c:pt>
                <c:pt idx="21">
                  <c:v>5431.1686677426051</c:v>
                </c:pt>
                <c:pt idx="22">
                  <c:v>5682.0028194364022</c:v>
                </c:pt>
                <c:pt idx="23">
                  <c:v>5168.8582590382066</c:v>
                </c:pt>
                <c:pt idx="24">
                  <c:v>5625.1027342536336</c:v>
                </c:pt>
                <c:pt idx="25">
                  <c:v>5532.3446540631412</c:v>
                </c:pt>
                <c:pt idx="26">
                  <c:v>5560.9081402434558</c:v>
                </c:pt>
                <c:pt idx="27">
                  <c:v>5881.0984784582406</c:v>
                </c:pt>
                <c:pt idx="28">
                  <c:v>5588.5976427629021</c:v>
                </c:pt>
                <c:pt idx="29">
                  <c:v>5429.0825649318722</c:v>
                </c:pt>
                <c:pt idx="30">
                  <c:v>5590.9671031636908</c:v>
                </c:pt>
                <c:pt idx="31">
                  <c:v>6180.9352374956979</c:v>
                </c:pt>
                <c:pt idx="32">
                  <c:v>6173.785321508265</c:v>
                </c:pt>
                <c:pt idx="33">
                  <c:v>6183.2087310117467</c:v>
                </c:pt>
                <c:pt idx="34">
                  <c:v>6037.5574094071808</c:v>
                </c:pt>
                <c:pt idx="35">
                  <c:v>6488.9586657218906</c:v>
                </c:pt>
                <c:pt idx="36">
                  <c:v>6553.2170300331418</c:v>
                </c:pt>
                <c:pt idx="37">
                  <c:v>6353.2261100864616</c:v>
                </c:pt>
                <c:pt idx="38">
                  <c:v>6248.8289773608321</c:v>
                </c:pt>
                <c:pt idx="39">
                  <c:v>6648.598714902243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F7-444F-B712-95907781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935888"/>
        <c:axId val="478936216"/>
      </c:lineChart>
      <c:catAx>
        <c:axId val="47893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6216"/>
        <c:crosses val="autoZero"/>
        <c:auto val="1"/>
        <c:lblAlgn val="ctr"/>
        <c:lblOffset val="100"/>
        <c:noMultiLvlLbl val="0"/>
      </c:catAx>
      <c:valAx>
        <c:axId val="4789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14149951439552E-2"/>
          <c:y val="0.88926066204223242"/>
          <c:w val="0.92026254745679725"/>
          <c:h val="9.2842242031682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104775</xdr:rowOff>
    </xdr:from>
    <xdr:to>
      <xdr:col>20</xdr:col>
      <xdr:colOff>219075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3F098-448F-47F8-9854-E6F167E62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276225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11993-B6D8-4A91-AF4E-7E42C09C4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47624</xdr:rowOff>
    </xdr:from>
    <xdr:to>
      <xdr:col>20</xdr:col>
      <xdr:colOff>247650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3453E-E782-4CD2-A711-8CDEB3591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266700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51ECD-D064-4161-8775-64AA4C07B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workbookViewId="0">
      <selection activeCell="D1" sqref="D1"/>
    </sheetView>
  </sheetViews>
  <sheetFormatPr defaultRowHeight="12.75" x14ac:dyDescent="0.2"/>
  <cols>
    <col min="1" max="1" width="5" bestFit="1" customWidth="1"/>
    <col min="2" max="2" width="7.140625" bestFit="1" customWidth="1"/>
    <col min="3" max="3" width="6.42578125" bestFit="1" customWidth="1"/>
    <col min="4" max="4" width="18.7109375" bestFit="1" customWidth="1"/>
    <col min="5" max="5" width="13.42578125" bestFit="1" customWidth="1"/>
    <col min="6" max="6" width="12.28515625" bestFit="1" customWidth="1"/>
    <col min="7" max="7" width="6" bestFit="1" customWidth="1"/>
    <col min="8" max="8" width="4.5703125" customWidth="1"/>
  </cols>
  <sheetData>
    <row r="1" spans="1:9" x14ac:dyDescent="0.2">
      <c r="A1" s="3" t="s">
        <v>0</v>
      </c>
      <c r="B1" s="3" t="s">
        <v>1</v>
      </c>
      <c r="C1" s="3" t="s">
        <v>4</v>
      </c>
      <c r="D1" s="65" t="s">
        <v>6</v>
      </c>
      <c r="E1" s="3" t="s">
        <v>2</v>
      </c>
      <c r="F1" s="3" t="s">
        <v>5</v>
      </c>
      <c r="G1" s="3" t="s">
        <v>3</v>
      </c>
      <c r="I1" s="1"/>
    </row>
    <row r="2" spans="1:9" x14ac:dyDescent="0.2">
      <c r="A2" s="2">
        <v>1996</v>
      </c>
      <c r="B2" s="2">
        <v>1</v>
      </c>
      <c r="C2" s="2">
        <v>708</v>
      </c>
      <c r="D2" s="66">
        <v>4084</v>
      </c>
      <c r="E2" s="2">
        <v>1233</v>
      </c>
      <c r="F2" s="2">
        <v>4198</v>
      </c>
      <c r="G2" s="2">
        <v>10222</v>
      </c>
    </row>
    <row r="3" spans="1:9" x14ac:dyDescent="0.2">
      <c r="A3" s="2">
        <v>1996</v>
      </c>
      <c r="B3" s="2">
        <v>2</v>
      </c>
      <c r="C3" s="2">
        <v>845</v>
      </c>
      <c r="D3" s="66">
        <v>6329</v>
      </c>
      <c r="E3" s="2">
        <v>1684</v>
      </c>
      <c r="F3" s="2">
        <v>4691</v>
      </c>
      <c r="G3" s="2">
        <v>13549</v>
      </c>
    </row>
    <row r="4" spans="1:9" x14ac:dyDescent="0.2">
      <c r="A4" s="2">
        <v>1996</v>
      </c>
      <c r="B4" s="2">
        <v>3</v>
      </c>
      <c r="C4" s="2">
        <v>1053</v>
      </c>
      <c r="D4" s="66">
        <v>7617</v>
      </c>
      <c r="E4" s="2">
        <v>2075</v>
      </c>
      <c r="F4" s="2">
        <v>2887</v>
      </c>
      <c r="G4" s="2">
        <v>16632</v>
      </c>
    </row>
    <row r="5" spans="1:9" x14ac:dyDescent="0.2">
      <c r="A5" s="2">
        <v>1996</v>
      </c>
      <c r="B5" s="2">
        <v>4</v>
      </c>
      <c r="C5" s="2">
        <v>853</v>
      </c>
      <c r="D5" s="66">
        <v>4788</v>
      </c>
      <c r="E5" s="2">
        <v>1406</v>
      </c>
      <c r="F5" s="2">
        <v>4936</v>
      </c>
      <c r="G5" s="2">
        <v>11983</v>
      </c>
    </row>
    <row r="6" spans="1:9" x14ac:dyDescent="0.2">
      <c r="A6" s="2">
        <v>1997</v>
      </c>
      <c r="B6" s="2">
        <v>1</v>
      </c>
      <c r="C6" s="2">
        <v>794</v>
      </c>
      <c r="D6" s="66">
        <v>4311</v>
      </c>
      <c r="E6" s="2">
        <v>1368</v>
      </c>
      <c r="F6" s="2">
        <v>4534</v>
      </c>
      <c r="G6" s="2">
        <v>11007</v>
      </c>
    </row>
    <row r="7" spans="1:9" x14ac:dyDescent="0.2">
      <c r="A7" s="2">
        <v>1997</v>
      </c>
      <c r="B7" s="2">
        <v>2</v>
      </c>
      <c r="C7" s="2">
        <v>1010</v>
      </c>
      <c r="D7" s="66">
        <v>6824</v>
      </c>
      <c r="E7" s="2">
        <v>1843</v>
      </c>
      <c r="F7" s="2">
        <v>5195</v>
      </c>
      <c r="G7" s="2">
        <v>14871</v>
      </c>
    </row>
    <row r="8" spans="1:9" x14ac:dyDescent="0.2">
      <c r="A8" s="2">
        <v>1997</v>
      </c>
      <c r="B8" s="2">
        <v>3</v>
      </c>
      <c r="C8" s="2">
        <v>1135</v>
      </c>
      <c r="D8" s="66">
        <v>8267</v>
      </c>
      <c r="E8" s="2">
        <v>2281</v>
      </c>
      <c r="F8" s="2">
        <v>6425</v>
      </c>
      <c r="G8" s="2">
        <v>18108</v>
      </c>
    </row>
    <row r="9" spans="1:9" x14ac:dyDescent="0.2">
      <c r="A9" s="2">
        <v>1997</v>
      </c>
      <c r="B9" s="2">
        <v>4</v>
      </c>
      <c r="C9" s="2">
        <v>946</v>
      </c>
      <c r="D9" s="66">
        <v>5200</v>
      </c>
      <c r="E9" s="2">
        <v>1517</v>
      </c>
      <c r="F9" s="2">
        <v>5314</v>
      </c>
      <c r="G9" s="2">
        <v>12977</v>
      </c>
    </row>
    <row r="10" spans="1:9" x14ac:dyDescent="0.2">
      <c r="A10" s="2">
        <v>1998</v>
      </c>
      <c r="B10" s="2">
        <v>1</v>
      </c>
      <c r="C10" s="2">
        <v>853</v>
      </c>
      <c r="D10" s="66">
        <v>4512</v>
      </c>
      <c r="E10" s="2">
        <v>1450</v>
      </c>
      <c r="F10" s="2">
        <v>4881</v>
      </c>
      <c r="G10" s="2">
        <v>11796</v>
      </c>
    </row>
    <row r="11" spans="1:9" x14ac:dyDescent="0.2">
      <c r="A11" s="2">
        <v>1998</v>
      </c>
      <c r="B11" s="2">
        <v>2</v>
      </c>
      <c r="C11" s="2">
        <v>1091</v>
      </c>
      <c r="D11" s="66">
        <v>7615</v>
      </c>
      <c r="E11" s="2">
        <v>1974</v>
      </c>
      <c r="F11" s="2">
        <v>5698</v>
      </c>
      <c r="G11" s="2">
        <v>16378</v>
      </c>
    </row>
    <row r="12" spans="1:9" x14ac:dyDescent="0.2">
      <c r="A12" s="2">
        <v>1998</v>
      </c>
      <c r="B12" s="2">
        <v>3</v>
      </c>
      <c r="C12" s="2">
        <v>1269</v>
      </c>
      <c r="D12" s="66">
        <v>9262</v>
      </c>
      <c r="E12" s="2">
        <v>2409</v>
      </c>
      <c r="F12" s="2">
        <v>7026</v>
      </c>
      <c r="G12" s="2">
        <v>19966</v>
      </c>
    </row>
    <row r="13" spans="1:9" x14ac:dyDescent="0.2">
      <c r="A13" s="2">
        <v>1998</v>
      </c>
      <c r="B13" s="2">
        <v>4</v>
      </c>
      <c r="C13" s="2">
        <v>1050</v>
      </c>
      <c r="D13" s="66">
        <v>6128</v>
      </c>
      <c r="E13" s="2">
        <v>1608</v>
      </c>
      <c r="F13" s="2">
        <v>5309</v>
      </c>
      <c r="G13" s="2">
        <v>14154</v>
      </c>
    </row>
    <row r="14" spans="1:9" x14ac:dyDescent="0.2">
      <c r="A14" s="2">
        <v>1999</v>
      </c>
      <c r="B14" s="2">
        <v>1</v>
      </c>
      <c r="C14" s="2">
        <v>972</v>
      </c>
      <c r="D14" s="66">
        <v>5550</v>
      </c>
      <c r="E14" s="2">
        <v>1588</v>
      </c>
      <c r="F14" s="2">
        <v>4922</v>
      </c>
      <c r="G14" s="2">
        <v>13031</v>
      </c>
    </row>
    <row r="15" spans="1:9" x14ac:dyDescent="0.2">
      <c r="A15" s="2">
        <v>1999</v>
      </c>
      <c r="B15" s="2">
        <v>2</v>
      </c>
      <c r="C15" s="2">
        <v>1156</v>
      </c>
      <c r="D15" s="66">
        <v>8681</v>
      </c>
      <c r="E15" s="2">
        <v>2068</v>
      </c>
      <c r="F15" s="2">
        <v>5376</v>
      </c>
      <c r="G15" s="2">
        <v>17281</v>
      </c>
    </row>
    <row r="16" spans="1:9" x14ac:dyDescent="0.2">
      <c r="A16" s="2">
        <v>1999</v>
      </c>
      <c r="B16" s="2">
        <v>3</v>
      </c>
      <c r="C16" s="2">
        <v>1298</v>
      </c>
      <c r="D16" s="66">
        <v>10606</v>
      </c>
      <c r="E16" s="2">
        <v>2638</v>
      </c>
      <c r="F16" s="2">
        <v>6576</v>
      </c>
      <c r="G16" s="2">
        <v>21118</v>
      </c>
    </row>
    <row r="17" spans="1:7" x14ac:dyDescent="0.2">
      <c r="A17" s="2">
        <v>1999</v>
      </c>
      <c r="B17" s="2">
        <v>4</v>
      </c>
      <c r="C17" s="2">
        <v>1062</v>
      </c>
      <c r="D17" s="66">
        <v>6554</v>
      </c>
      <c r="E17" s="2">
        <v>1760</v>
      </c>
      <c r="F17" s="2">
        <v>5521</v>
      </c>
      <c r="G17" s="2">
        <v>14897</v>
      </c>
    </row>
    <row r="18" spans="1:7" x14ac:dyDescent="0.2">
      <c r="A18" s="2">
        <v>2000</v>
      </c>
      <c r="B18" s="2">
        <v>1</v>
      </c>
      <c r="C18" s="2">
        <v>969</v>
      </c>
      <c r="D18" s="66">
        <v>5811</v>
      </c>
      <c r="E18" s="2">
        <v>1656</v>
      </c>
      <c r="F18" s="2">
        <v>5088</v>
      </c>
      <c r="G18" s="2">
        <v>13525</v>
      </c>
    </row>
    <row r="19" spans="1:7" x14ac:dyDescent="0.2">
      <c r="A19" s="2">
        <v>2000</v>
      </c>
      <c r="B19" s="2">
        <v>2</v>
      </c>
      <c r="C19" s="2">
        <v>1184</v>
      </c>
      <c r="D19" s="66">
        <v>9560</v>
      </c>
      <c r="E19" s="2">
        <v>2290</v>
      </c>
      <c r="F19" s="2">
        <v>5842</v>
      </c>
      <c r="G19" s="2">
        <v>18876</v>
      </c>
    </row>
    <row r="20" spans="1:7" x14ac:dyDescent="0.2">
      <c r="A20" s="2">
        <v>2000</v>
      </c>
      <c r="B20" s="2">
        <v>3</v>
      </c>
      <c r="C20" s="2">
        <v>1370</v>
      </c>
      <c r="D20" s="66">
        <v>11585</v>
      </c>
      <c r="E20" s="2">
        <v>2795</v>
      </c>
      <c r="F20" s="2">
        <v>6976</v>
      </c>
      <c r="G20" s="2">
        <v>22726</v>
      </c>
    </row>
    <row r="21" spans="1:7" x14ac:dyDescent="0.2">
      <c r="A21" s="2">
        <v>2000</v>
      </c>
      <c r="B21" s="2">
        <v>4</v>
      </c>
      <c r="C21" s="2">
        <v>1122</v>
      </c>
      <c r="D21" s="66">
        <v>7101</v>
      </c>
      <c r="E21" s="2">
        <v>1863</v>
      </c>
      <c r="F21" s="2">
        <v>5867</v>
      </c>
      <c r="G21" s="2">
        <v>15952</v>
      </c>
    </row>
    <row r="22" spans="1:7" x14ac:dyDescent="0.2">
      <c r="A22" s="2">
        <v>2001</v>
      </c>
      <c r="B22" s="2">
        <v>1</v>
      </c>
      <c r="C22" s="2">
        <v>954</v>
      </c>
      <c r="D22" s="66">
        <v>6134</v>
      </c>
      <c r="E22" s="2">
        <v>1702</v>
      </c>
      <c r="F22" s="2">
        <v>5254</v>
      </c>
      <c r="G22" s="2">
        <v>14044</v>
      </c>
    </row>
    <row r="23" spans="1:7" x14ac:dyDescent="0.2">
      <c r="A23" s="2">
        <v>2001</v>
      </c>
      <c r="B23" s="2">
        <v>2</v>
      </c>
      <c r="C23" s="2">
        <v>1111</v>
      </c>
      <c r="D23" s="66">
        <v>9369</v>
      </c>
      <c r="E23" s="2">
        <v>2182</v>
      </c>
      <c r="F23" s="2">
        <v>5207</v>
      </c>
      <c r="G23" s="2">
        <v>17870</v>
      </c>
    </row>
    <row r="24" spans="1:7" x14ac:dyDescent="0.2">
      <c r="A24" s="2">
        <v>2001</v>
      </c>
      <c r="B24" s="2">
        <v>3</v>
      </c>
      <c r="C24" s="2">
        <v>1365</v>
      </c>
      <c r="D24" s="66">
        <v>11974</v>
      </c>
      <c r="E24" s="2">
        <v>2858</v>
      </c>
      <c r="F24" s="2">
        <v>6616</v>
      </c>
      <c r="G24" s="2">
        <v>22812</v>
      </c>
    </row>
    <row r="25" spans="1:7" x14ac:dyDescent="0.2">
      <c r="A25" s="2">
        <v>2001</v>
      </c>
      <c r="B25" s="2">
        <v>4</v>
      </c>
      <c r="C25" s="2">
        <v>1160</v>
      </c>
      <c r="D25" s="66">
        <v>6785</v>
      </c>
      <c r="E25" s="2">
        <v>1672</v>
      </c>
      <c r="F25" s="2">
        <v>5051</v>
      </c>
      <c r="G25" s="2">
        <v>14669</v>
      </c>
    </row>
    <row r="26" spans="1:7" x14ac:dyDescent="0.2">
      <c r="A26" s="2">
        <v>2002</v>
      </c>
      <c r="B26" s="2">
        <v>1</v>
      </c>
      <c r="C26" s="2">
        <v>1093</v>
      </c>
      <c r="D26" s="66">
        <v>6376</v>
      </c>
      <c r="E26" s="2">
        <v>1669</v>
      </c>
      <c r="F26" s="2">
        <v>5085</v>
      </c>
      <c r="G26" s="2">
        <v>14223</v>
      </c>
    </row>
    <row r="27" spans="1:7" x14ac:dyDescent="0.2">
      <c r="A27" s="2">
        <v>2002</v>
      </c>
      <c r="B27" s="2">
        <v>2</v>
      </c>
      <c r="C27" s="2">
        <v>1190</v>
      </c>
      <c r="D27" s="66">
        <v>10036</v>
      </c>
      <c r="E27" s="2">
        <v>2221</v>
      </c>
      <c r="F27" s="2">
        <v>5304</v>
      </c>
      <c r="G27" s="2">
        <v>18751</v>
      </c>
    </row>
    <row r="28" spans="1:7" x14ac:dyDescent="0.2">
      <c r="A28" s="2">
        <v>2002</v>
      </c>
      <c r="B28" s="2">
        <v>3</v>
      </c>
      <c r="C28" s="2">
        <v>1405</v>
      </c>
      <c r="D28" s="66">
        <v>12464</v>
      </c>
      <c r="E28" s="2">
        <v>2879</v>
      </c>
      <c r="F28" s="2">
        <v>6475</v>
      </c>
      <c r="G28" s="2">
        <v>23223</v>
      </c>
    </row>
    <row r="29" spans="1:7" x14ac:dyDescent="0.2">
      <c r="A29" s="2">
        <v>2002</v>
      </c>
      <c r="B29" s="2">
        <v>4</v>
      </c>
      <c r="C29" s="2">
        <v>1214</v>
      </c>
      <c r="D29" s="66">
        <v>7843</v>
      </c>
      <c r="E29" s="2">
        <v>1912</v>
      </c>
      <c r="F29" s="2">
        <v>5747</v>
      </c>
      <c r="G29" s="2">
        <v>16716</v>
      </c>
    </row>
    <row r="30" spans="1:7" x14ac:dyDescent="0.2">
      <c r="A30" s="2">
        <v>2003</v>
      </c>
      <c r="B30" s="2">
        <v>1</v>
      </c>
      <c r="C30" s="2">
        <v>1091</v>
      </c>
      <c r="D30" s="66">
        <v>6833</v>
      </c>
      <c r="E30" s="2">
        <v>1718</v>
      </c>
      <c r="F30" s="2">
        <v>5052</v>
      </c>
      <c r="G30" s="2">
        <v>14693</v>
      </c>
    </row>
    <row r="31" spans="1:7" x14ac:dyDescent="0.2">
      <c r="A31" s="2">
        <v>2003</v>
      </c>
      <c r="B31" s="2">
        <v>2</v>
      </c>
      <c r="C31" s="2">
        <v>1242</v>
      </c>
      <c r="D31" s="66">
        <v>10998</v>
      </c>
      <c r="E31" s="2">
        <v>2308</v>
      </c>
      <c r="F31" s="2">
        <v>5205</v>
      </c>
      <c r="G31" s="2">
        <v>19754</v>
      </c>
    </row>
    <row r="32" spans="1:7" x14ac:dyDescent="0.2">
      <c r="A32" s="2">
        <v>2003</v>
      </c>
      <c r="B32" s="2">
        <v>3</v>
      </c>
      <c r="C32" s="2">
        <v>1442</v>
      </c>
      <c r="D32" s="66">
        <v>13324</v>
      </c>
      <c r="E32" s="2">
        <v>3086</v>
      </c>
      <c r="F32" s="2">
        <v>6510</v>
      </c>
      <c r="G32" s="2">
        <v>24362</v>
      </c>
    </row>
    <row r="33" spans="1:7" x14ac:dyDescent="0.2">
      <c r="A33" s="2">
        <v>2003</v>
      </c>
      <c r="B33" s="2">
        <v>4</v>
      </c>
      <c r="C33" s="2">
        <v>1296</v>
      </c>
      <c r="D33" s="66">
        <v>8488</v>
      </c>
      <c r="E33" s="2">
        <v>2119</v>
      </c>
      <c r="F33" s="2">
        <v>6040</v>
      </c>
      <c r="G33" s="2">
        <v>17943</v>
      </c>
    </row>
    <row r="34" spans="1:7" x14ac:dyDescent="0.2">
      <c r="A34" s="2">
        <v>2004</v>
      </c>
      <c r="B34" s="2">
        <v>1</v>
      </c>
      <c r="C34" s="2">
        <v>1199</v>
      </c>
      <c r="D34" s="66">
        <v>7353</v>
      </c>
      <c r="E34" s="2">
        <v>1951</v>
      </c>
      <c r="F34" s="2">
        <v>5581</v>
      </c>
      <c r="G34" s="2">
        <v>16083</v>
      </c>
    </row>
    <row r="35" spans="1:7" x14ac:dyDescent="0.2">
      <c r="A35" s="2">
        <v>2004</v>
      </c>
      <c r="B35" s="2">
        <v>2</v>
      </c>
      <c r="C35" s="2">
        <v>1347</v>
      </c>
      <c r="D35" s="66">
        <v>11505</v>
      </c>
      <c r="E35" s="2">
        <v>2874</v>
      </c>
      <c r="F35" s="2">
        <v>5928</v>
      </c>
      <c r="G35" s="2">
        <v>21654</v>
      </c>
    </row>
    <row r="36" spans="1:7" x14ac:dyDescent="0.2">
      <c r="A36" s="2">
        <v>2004</v>
      </c>
      <c r="B36" s="2">
        <v>3</v>
      </c>
      <c r="C36" s="2">
        <v>1507</v>
      </c>
      <c r="D36" s="66">
        <v>13864</v>
      </c>
      <c r="E36" s="2">
        <v>3712</v>
      </c>
      <c r="F36" s="2">
        <v>7030</v>
      </c>
      <c r="G36" s="2">
        <v>26113</v>
      </c>
    </row>
    <row r="37" spans="1:7" x14ac:dyDescent="0.2">
      <c r="A37" s="2">
        <v>2004</v>
      </c>
      <c r="B37" s="2">
        <v>4</v>
      </c>
      <c r="C37" s="2">
        <v>1350</v>
      </c>
      <c r="D37" s="66">
        <v>8862</v>
      </c>
      <c r="E37" s="2">
        <v>2618</v>
      </c>
      <c r="F37" s="2">
        <v>6341</v>
      </c>
      <c r="G37" s="2">
        <v>19171</v>
      </c>
    </row>
    <row r="38" spans="1:7" x14ac:dyDescent="0.2">
      <c r="A38" s="2">
        <v>2005</v>
      </c>
      <c r="B38" s="2">
        <v>1</v>
      </c>
      <c r="C38" s="2">
        <v>1300</v>
      </c>
      <c r="D38" s="66">
        <v>8102</v>
      </c>
      <c r="E38" s="2">
        <v>2589</v>
      </c>
      <c r="F38" s="2">
        <v>5924</v>
      </c>
      <c r="G38" s="2">
        <v>17915</v>
      </c>
    </row>
    <row r="39" spans="1:7" x14ac:dyDescent="0.2">
      <c r="A39" s="2">
        <v>2005</v>
      </c>
      <c r="B39" s="2">
        <v>2</v>
      </c>
      <c r="C39" s="2">
        <v>1472</v>
      </c>
      <c r="D39" s="66">
        <v>11918</v>
      </c>
      <c r="E39" s="2">
        <v>3490</v>
      </c>
      <c r="F39" s="2">
        <v>6091</v>
      </c>
      <c r="G39" s="2">
        <v>22971</v>
      </c>
    </row>
    <row r="40" spans="1:7" x14ac:dyDescent="0.2">
      <c r="A40" s="2">
        <v>2005</v>
      </c>
      <c r="B40" s="2">
        <v>3</v>
      </c>
      <c r="C40" s="2">
        <v>1656</v>
      </c>
      <c r="D40" s="66">
        <v>14288</v>
      </c>
      <c r="E40" s="2">
        <v>4405</v>
      </c>
      <c r="F40" s="2">
        <v>7276</v>
      </c>
      <c r="G40" s="2">
        <v>27624</v>
      </c>
    </row>
    <row r="41" spans="1:7" x14ac:dyDescent="0.2">
      <c r="A41" s="2">
        <v>2005</v>
      </c>
      <c r="B41" s="2">
        <v>4</v>
      </c>
      <c r="C41" s="2">
        <v>1466</v>
      </c>
      <c r="D41" s="66">
        <v>9092</v>
      </c>
      <c r="E41" s="2">
        <v>3072</v>
      </c>
      <c r="F41" s="2">
        <v>6497</v>
      </c>
      <c r="G41" s="2">
        <v>20127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2"/>
  <sheetViews>
    <sheetView zoomScale="90" zoomScaleNormal="90" workbookViewId="0">
      <selection activeCell="A2" sqref="A2"/>
    </sheetView>
  </sheetViews>
  <sheetFormatPr defaultRowHeight="12.75" x14ac:dyDescent="0.2"/>
  <cols>
    <col min="1" max="1" width="6.42578125" customWidth="1"/>
    <col min="2" max="2" width="7.140625" bestFit="1" customWidth="1"/>
    <col min="3" max="3" width="6.42578125" bestFit="1" customWidth="1"/>
    <col min="4" max="4" width="9.5703125" bestFit="1" customWidth="1"/>
    <col min="5" max="6" width="6.85546875" bestFit="1" customWidth="1"/>
    <col min="7" max="7" width="7.42578125" customWidth="1"/>
    <col min="8" max="8" width="1" customWidth="1"/>
    <col min="13" max="13" width="0.85546875" customWidth="1"/>
    <col min="18" max="18" width="0.85546875" customWidth="1"/>
    <col min="23" max="23" width="4.7109375" customWidth="1"/>
  </cols>
  <sheetData>
    <row r="1" spans="1:27" s="3" customFormat="1" x14ac:dyDescent="0.2">
      <c r="A1" s="53" t="s">
        <v>27</v>
      </c>
      <c r="B1" s="53"/>
      <c r="C1" s="53"/>
      <c r="D1" s="53"/>
      <c r="E1" s="53"/>
      <c r="F1" s="53"/>
      <c r="G1" s="53"/>
      <c r="H1" s="67"/>
      <c r="I1" s="19" t="s">
        <v>7</v>
      </c>
      <c r="J1" s="20"/>
      <c r="K1" s="20"/>
      <c r="L1" s="21"/>
      <c r="M1" s="67"/>
      <c r="N1" s="19" t="s">
        <v>8</v>
      </c>
      <c r="O1" s="20"/>
      <c r="P1" s="20"/>
      <c r="Q1" s="21"/>
      <c r="R1" s="67"/>
      <c r="S1" s="19" t="s">
        <v>17</v>
      </c>
      <c r="T1" s="20"/>
      <c r="U1" s="20"/>
      <c r="V1" s="20"/>
      <c r="W1" s="4"/>
      <c r="X1" s="22" t="s">
        <v>22</v>
      </c>
      <c r="Y1" s="22"/>
      <c r="Z1" s="22"/>
      <c r="AA1" s="22"/>
    </row>
    <row r="2" spans="1:27" ht="38.25" x14ac:dyDescent="0.2">
      <c r="A2" s="11" t="s">
        <v>0</v>
      </c>
      <c r="B2" s="11" t="s">
        <v>1</v>
      </c>
      <c r="C2" s="11" t="s">
        <v>4</v>
      </c>
      <c r="D2" s="11" t="s">
        <v>6</v>
      </c>
      <c r="E2" s="11" t="s">
        <v>2</v>
      </c>
      <c r="F2" s="11" t="s">
        <v>5</v>
      </c>
      <c r="G2" s="11" t="s">
        <v>3</v>
      </c>
      <c r="H2" s="68"/>
      <c r="I2" s="11" t="s">
        <v>9</v>
      </c>
      <c r="J2" s="11" t="s">
        <v>10</v>
      </c>
      <c r="K2" s="11" t="s">
        <v>11</v>
      </c>
      <c r="L2" s="11" t="s">
        <v>12</v>
      </c>
      <c r="M2" s="68"/>
      <c r="N2" s="11" t="s">
        <v>13</v>
      </c>
      <c r="O2" s="11" t="s">
        <v>14</v>
      </c>
      <c r="P2" s="11" t="s">
        <v>15</v>
      </c>
      <c r="Q2" s="11" t="s">
        <v>16</v>
      </c>
      <c r="R2" s="68"/>
      <c r="S2" s="12" t="s">
        <v>18</v>
      </c>
      <c r="T2" s="11" t="s">
        <v>19</v>
      </c>
      <c r="U2" s="11" t="s">
        <v>20</v>
      </c>
      <c r="V2" s="14" t="s">
        <v>21</v>
      </c>
      <c r="W2" s="11" t="s">
        <v>73</v>
      </c>
      <c r="X2" s="11" t="s">
        <v>4</v>
      </c>
      <c r="Y2" s="11" t="s">
        <v>6</v>
      </c>
      <c r="Z2" s="11" t="s">
        <v>2</v>
      </c>
      <c r="AA2" s="11" t="s">
        <v>5</v>
      </c>
    </row>
    <row r="3" spans="1:27" x14ac:dyDescent="0.2">
      <c r="A3" s="2">
        <v>1996</v>
      </c>
      <c r="B3" s="2">
        <v>1</v>
      </c>
      <c r="C3" s="2">
        <v>708</v>
      </c>
      <c r="D3" s="2">
        <v>4084</v>
      </c>
      <c r="E3" s="2">
        <v>1233</v>
      </c>
      <c r="F3" s="2">
        <v>4198</v>
      </c>
      <c r="G3" s="2">
        <v>10222</v>
      </c>
      <c r="H3" s="68"/>
      <c r="I3" s="5"/>
      <c r="J3" s="6"/>
      <c r="K3" s="6"/>
      <c r="L3" s="7"/>
      <c r="M3" s="68"/>
      <c r="N3" s="5"/>
      <c r="O3" s="6"/>
      <c r="P3" s="6"/>
      <c r="Q3" s="7"/>
      <c r="R3" s="68"/>
      <c r="S3" s="5"/>
      <c r="T3" s="6"/>
      <c r="U3" s="6"/>
      <c r="V3" s="6"/>
      <c r="W3" s="2">
        <v>1</v>
      </c>
      <c r="X3" s="2">
        <f>AVERAGE(S7,S11,S15,S19,S23,S27,S31,S35,S39)</f>
        <v>0.87102696086246101</v>
      </c>
      <c r="Y3" s="2">
        <f t="shared" ref="Y3:AA3" si="0">AVERAGE(T7,T11,T15,T19,T23,T27,T31,T35,T39)</f>
        <v>0.7184751489285639</v>
      </c>
      <c r="Z3" s="2">
        <f t="shared" si="0"/>
        <v>0.79180033252540905</v>
      </c>
      <c r="AA3" s="2">
        <f t="shared" si="0"/>
        <v>0.90398348976549014</v>
      </c>
    </row>
    <row r="4" spans="1:27" x14ac:dyDescent="0.2">
      <c r="A4" s="2">
        <v>1996</v>
      </c>
      <c r="B4" s="2">
        <v>2</v>
      </c>
      <c r="C4" s="2">
        <v>845</v>
      </c>
      <c r="D4" s="2">
        <v>6329</v>
      </c>
      <c r="E4" s="2">
        <v>1684</v>
      </c>
      <c r="F4" s="2">
        <v>4691</v>
      </c>
      <c r="G4" s="2">
        <v>13549</v>
      </c>
      <c r="H4" s="68"/>
      <c r="I4" s="5"/>
      <c r="J4" s="6"/>
      <c r="K4" s="6"/>
      <c r="L4" s="7"/>
      <c r="M4" s="68"/>
      <c r="N4" s="5"/>
      <c r="O4" s="6"/>
      <c r="P4" s="6"/>
      <c r="Q4" s="7"/>
      <c r="R4" s="68"/>
      <c r="S4" s="5"/>
      <c r="T4" s="6"/>
      <c r="U4" s="6"/>
      <c r="V4" s="6"/>
      <c r="W4" s="2">
        <v>2</v>
      </c>
      <c r="X4" s="2">
        <f t="shared" ref="X4:X6" si="1">AVERAGE(S8,S12,S16,S20,S24,S28,S32,S36,S40)</f>
        <v>1.01046352511194</v>
      </c>
      <c r="Y4" s="2">
        <f t="shared" ref="Y4:Y6" si="2">AVERAGE(T8,T12,T16,T20,T24,T28,T32,T36,T40)</f>
        <v>1.1133701933534312</v>
      </c>
      <c r="Z4" s="2">
        <f t="shared" ref="Z4:Z6" si="3">AVERAGE(U8,U12,U16,U20,U24,U28,U32,U36,U40)</f>
        <v>1.0457875251422015</v>
      </c>
      <c r="AA4" s="2">
        <f t="shared" ref="AA4:AA6" si="4">AVERAGE(V8,V12,V16,V20,V24,V28,V32,V36,V40)</f>
        <v>0.95872551904454517</v>
      </c>
    </row>
    <row r="5" spans="1:27" x14ac:dyDescent="0.2">
      <c r="A5" s="2">
        <v>1996</v>
      </c>
      <c r="B5" s="2">
        <v>3</v>
      </c>
      <c r="C5" s="2">
        <v>1053</v>
      </c>
      <c r="D5" s="2">
        <v>7617</v>
      </c>
      <c r="E5" s="2">
        <v>2075</v>
      </c>
      <c r="F5" s="2">
        <v>2887</v>
      </c>
      <c r="G5" s="2">
        <v>16632</v>
      </c>
      <c r="H5" s="68"/>
      <c r="I5" s="5"/>
      <c r="J5" s="6"/>
      <c r="K5" s="6"/>
      <c r="L5" s="7"/>
      <c r="M5" s="68"/>
      <c r="N5" s="5">
        <f>AVERAGE(I6:I7)</f>
        <v>875.5</v>
      </c>
      <c r="O5" s="6">
        <f t="shared" ref="O5:P5" si="5">AVERAGE(J6:J7)</f>
        <v>5732.875</v>
      </c>
      <c r="P5" s="6">
        <f t="shared" si="5"/>
        <v>1616.375</v>
      </c>
      <c r="Q5" s="7">
        <f>AVERAGE(L6:L7)</f>
        <v>4220</v>
      </c>
      <c r="R5" s="68"/>
      <c r="S5" s="5">
        <f>C5/N5</f>
        <v>1.2027412906910337</v>
      </c>
      <c r="T5" s="6">
        <f t="shared" ref="T5:V5" si="6">D5/O5</f>
        <v>1.3286527265987833</v>
      </c>
      <c r="U5" s="6">
        <f t="shared" si="6"/>
        <v>1.2837367566313511</v>
      </c>
      <c r="V5" s="6">
        <f t="shared" si="6"/>
        <v>0.68412322274881521</v>
      </c>
      <c r="W5" s="2">
        <v>3</v>
      </c>
      <c r="X5" s="2">
        <f t="shared" si="1"/>
        <v>1.1495777001138361</v>
      </c>
      <c r="Y5" s="2">
        <f t="shared" si="2"/>
        <v>1.3418652582678456</v>
      </c>
      <c r="Z5" s="2">
        <f t="shared" si="3"/>
        <v>1.3084966503954834</v>
      </c>
      <c r="AA5" s="2">
        <f t="shared" si="4"/>
        <v>1.1643781621101414</v>
      </c>
    </row>
    <row r="6" spans="1:27" x14ac:dyDescent="0.2">
      <c r="A6" s="2">
        <v>1996</v>
      </c>
      <c r="B6" s="2">
        <v>4</v>
      </c>
      <c r="C6" s="2">
        <v>853</v>
      </c>
      <c r="D6" s="2">
        <v>4788</v>
      </c>
      <c r="E6" s="2">
        <v>1406</v>
      </c>
      <c r="F6" s="2">
        <v>4936</v>
      </c>
      <c r="G6" s="2">
        <v>11983</v>
      </c>
      <c r="H6" s="68"/>
      <c r="I6" s="5">
        <f>AVERAGE(C3:C6)</f>
        <v>864.75</v>
      </c>
      <c r="J6" s="6">
        <f t="shared" ref="J6:L6" si="7">AVERAGE(D3:D6)</f>
        <v>5704.5</v>
      </c>
      <c r="K6" s="6">
        <f t="shared" si="7"/>
        <v>1599.5</v>
      </c>
      <c r="L6" s="7">
        <f t="shared" si="7"/>
        <v>4178</v>
      </c>
      <c r="M6" s="68"/>
      <c r="N6" s="5">
        <f t="shared" ref="N6:N40" si="8">AVERAGE(I7:I8)</f>
        <v>906.875</v>
      </c>
      <c r="O6" s="6">
        <f t="shared" ref="O6:O40" si="9">AVERAGE(J7:J8)</f>
        <v>5823.125</v>
      </c>
      <c r="P6" s="6">
        <f t="shared" ref="P6:Q21" si="10">AVERAGE(K7:K8)</f>
        <v>1653.125</v>
      </c>
      <c r="Q6" s="7">
        <f t="shared" si="10"/>
        <v>4325</v>
      </c>
      <c r="R6" s="68"/>
      <c r="S6" s="5">
        <f t="shared" ref="S6:S41" si="11">C6/N6</f>
        <v>0.94059269469331497</v>
      </c>
      <c r="T6" s="6">
        <f t="shared" ref="T6:T41" si="12">D6/O6</f>
        <v>0.8222389181066867</v>
      </c>
      <c r="U6" s="6">
        <f t="shared" ref="U6:U41" si="13">E6/P6</f>
        <v>0.8505103969754253</v>
      </c>
      <c r="V6" s="6">
        <f t="shared" ref="V6:V41" si="14">F6/Q6</f>
        <v>1.1412716763005781</v>
      </c>
      <c r="W6" s="2">
        <v>4</v>
      </c>
      <c r="X6" s="2">
        <f t="shared" si="1"/>
        <v>0.96777300558765567</v>
      </c>
      <c r="Y6" s="2">
        <f t="shared" si="2"/>
        <v>0.8248771369871617</v>
      </c>
      <c r="Z6" s="2">
        <f t="shared" si="3"/>
        <v>0.85202300631481487</v>
      </c>
      <c r="AA6" s="2">
        <f t="shared" si="4"/>
        <v>0.9771983960225411</v>
      </c>
    </row>
    <row r="7" spans="1:27" x14ac:dyDescent="0.2">
      <c r="A7" s="15">
        <v>1997</v>
      </c>
      <c r="B7" s="15">
        <v>1</v>
      </c>
      <c r="C7" s="15">
        <v>794</v>
      </c>
      <c r="D7" s="15">
        <v>4311</v>
      </c>
      <c r="E7" s="15">
        <v>1368</v>
      </c>
      <c r="F7" s="15">
        <v>4534</v>
      </c>
      <c r="G7" s="15">
        <v>11007</v>
      </c>
      <c r="H7" s="68"/>
      <c r="I7" s="16">
        <f t="shared" ref="I7:I42" si="15">AVERAGE(C4:C7)</f>
        <v>886.25</v>
      </c>
      <c r="J7" s="17">
        <f t="shared" ref="J7:J42" si="16">AVERAGE(D4:D7)</f>
        <v>5761.25</v>
      </c>
      <c r="K7" s="17">
        <f t="shared" ref="K7:K42" si="17">AVERAGE(E4:E7)</f>
        <v>1633.25</v>
      </c>
      <c r="L7" s="18">
        <f t="shared" ref="L7:L42" si="18">AVERAGE(F4:F7)</f>
        <v>4262</v>
      </c>
      <c r="M7" s="68"/>
      <c r="N7" s="16">
        <f t="shared" si="8"/>
        <v>937.75</v>
      </c>
      <c r="O7" s="17">
        <f t="shared" si="9"/>
        <v>5966.25</v>
      </c>
      <c r="P7" s="17">
        <f t="shared" si="10"/>
        <v>1698.75</v>
      </c>
      <c r="Q7" s="18">
        <f t="shared" ref="Q7:Q40" si="19">AVERAGE(L8:L9)</f>
        <v>4830.25</v>
      </c>
      <c r="R7" s="68"/>
      <c r="S7" s="16">
        <f t="shared" si="11"/>
        <v>0.84670754465475873</v>
      </c>
      <c r="T7" s="17">
        <f t="shared" si="12"/>
        <v>0.72256442489000627</v>
      </c>
      <c r="U7" s="17">
        <f t="shared" si="13"/>
        <v>0.80529801324503314</v>
      </c>
      <c r="V7" s="18">
        <f t="shared" si="14"/>
        <v>0.93866777081931574</v>
      </c>
    </row>
    <row r="8" spans="1:27" x14ac:dyDescent="0.2">
      <c r="A8" s="2">
        <v>1997</v>
      </c>
      <c r="B8" s="2">
        <v>2</v>
      </c>
      <c r="C8" s="2">
        <v>1010</v>
      </c>
      <c r="D8" s="2">
        <v>6824</v>
      </c>
      <c r="E8" s="2">
        <v>1843</v>
      </c>
      <c r="F8" s="2">
        <v>5195</v>
      </c>
      <c r="G8" s="2">
        <v>14871</v>
      </c>
      <c r="H8" s="68"/>
      <c r="I8" s="5">
        <f t="shared" si="15"/>
        <v>927.5</v>
      </c>
      <c r="J8" s="6">
        <f t="shared" si="16"/>
        <v>5885</v>
      </c>
      <c r="K8" s="6">
        <f t="shared" si="17"/>
        <v>1673</v>
      </c>
      <c r="L8" s="7">
        <f t="shared" si="18"/>
        <v>4388</v>
      </c>
      <c r="M8" s="68"/>
      <c r="N8" s="5">
        <f t="shared" si="8"/>
        <v>959.625</v>
      </c>
      <c r="O8" s="6">
        <f t="shared" si="9"/>
        <v>6099</v>
      </c>
      <c r="P8" s="6">
        <f t="shared" si="10"/>
        <v>1738.375</v>
      </c>
      <c r="Q8" s="7">
        <f t="shared" si="19"/>
        <v>5319.75</v>
      </c>
      <c r="R8" s="68"/>
      <c r="S8" s="5">
        <f t="shared" si="11"/>
        <v>1.0524944639833269</v>
      </c>
      <c r="T8" s="6">
        <f t="shared" si="12"/>
        <v>1.118871946220692</v>
      </c>
      <c r="U8" s="6">
        <f t="shared" si="13"/>
        <v>1.060185518084418</v>
      </c>
      <c r="V8" s="7">
        <f t="shared" si="14"/>
        <v>0.9765496498895625</v>
      </c>
    </row>
    <row r="9" spans="1:27" x14ac:dyDescent="0.2">
      <c r="A9" s="2">
        <v>1997</v>
      </c>
      <c r="B9" s="2">
        <v>3</v>
      </c>
      <c r="C9" s="2">
        <v>1135</v>
      </c>
      <c r="D9" s="2">
        <v>8267</v>
      </c>
      <c r="E9" s="2">
        <v>2281</v>
      </c>
      <c r="F9" s="2">
        <v>6425</v>
      </c>
      <c r="G9" s="2">
        <v>18108</v>
      </c>
      <c r="H9" s="68"/>
      <c r="I9" s="5">
        <f t="shared" si="15"/>
        <v>948</v>
      </c>
      <c r="J9" s="6">
        <f t="shared" si="16"/>
        <v>6047.5</v>
      </c>
      <c r="K9" s="6">
        <f t="shared" si="17"/>
        <v>1724.5</v>
      </c>
      <c r="L9" s="7">
        <f t="shared" si="18"/>
        <v>5272.5</v>
      </c>
      <c r="M9" s="68"/>
      <c r="N9" s="5">
        <f t="shared" si="8"/>
        <v>978.625</v>
      </c>
      <c r="O9" s="6">
        <f t="shared" si="9"/>
        <v>6175.625</v>
      </c>
      <c r="P9" s="6">
        <f t="shared" si="10"/>
        <v>1762.5</v>
      </c>
      <c r="Q9" s="7">
        <f t="shared" si="19"/>
        <v>5410.375</v>
      </c>
      <c r="R9" s="68"/>
      <c r="S9" s="5">
        <f t="shared" si="11"/>
        <v>1.159790522416656</v>
      </c>
      <c r="T9" s="6">
        <f t="shared" si="12"/>
        <v>1.3386499342171845</v>
      </c>
      <c r="U9" s="6">
        <f t="shared" si="13"/>
        <v>1.2941843971631206</v>
      </c>
      <c r="V9" s="7">
        <f t="shared" si="14"/>
        <v>1.187533211653536</v>
      </c>
    </row>
    <row r="10" spans="1:27" x14ac:dyDescent="0.2">
      <c r="A10" s="2">
        <v>1997</v>
      </c>
      <c r="B10" s="2">
        <v>4</v>
      </c>
      <c r="C10" s="2">
        <v>946</v>
      </c>
      <c r="D10" s="2">
        <v>5200</v>
      </c>
      <c r="E10" s="2">
        <v>1517</v>
      </c>
      <c r="F10" s="2">
        <v>5314</v>
      </c>
      <c r="G10" s="2">
        <v>12977</v>
      </c>
      <c r="H10" s="68"/>
      <c r="I10" s="5">
        <f t="shared" si="15"/>
        <v>971.25</v>
      </c>
      <c r="J10" s="6">
        <f t="shared" si="16"/>
        <v>6150.5</v>
      </c>
      <c r="K10" s="6">
        <f t="shared" si="17"/>
        <v>1752.25</v>
      </c>
      <c r="L10" s="7">
        <f t="shared" si="18"/>
        <v>5367</v>
      </c>
      <c r="M10" s="68"/>
      <c r="N10" s="5">
        <f t="shared" si="8"/>
        <v>996.125</v>
      </c>
      <c r="O10" s="6">
        <f t="shared" si="9"/>
        <v>6299.625</v>
      </c>
      <c r="P10" s="6">
        <f t="shared" si="10"/>
        <v>1789.125</v>
      </c>
      <c r="Q10" s="7">
        <f t="shared" si="19"/>
        <v>5516.625</v>
      </c>
      <c r="R10" s="68"/>
      <c r="S10" s="5">
        <f t="shared" si="11"/>
        <v>0.94968001003890079</v>
      </c>
      <c r="T10" s="6">
        <f t="shared" si="12"/>
        <v>0.82544595908486618</v>
      </c>
      <c r="U10" s="6">
        <f t="shared" si="13"/>
        <v>0.84790051002585065</v>
      </c>
      <c r="V10" s="7">
        <f t="shared" si="14"/>
        <v>0.9632701153331974</v>
      </c>
    </row>
    <row r="11" spans="1:27" x14ac:dyDescent="0.2">
      <c r="A11" s="2">
        <v>1998</v>
      </c>
      <c r="B11" s="2">
        <v>1</v>
      </c>
      <c r="C11" s="2">
        <v>853</v>
      </c>
      <c r="D11" s="2">
        <v>4512</v>
      </c>
      <c r="E11" s="2">
        <v>1450</v>
      </c>
      <c r="F11" s="2">
        <v>4881</v>
      </c>
      <c r="G11" s="2">
        <v>11796</v>
      </c>
      <c r="H11" s="68"/>
      <c r="I11" s="5">
        <f t="shared" si="15"/>
        <v>986</v>
      </c>
      <c r="J11" s="6">
        <f t="shared" si="16"/>
        <v>6200.75</v>
      </c>
      <c r="K11" s="6">
        <f t="shared" si="17"/>
        <v>1772.75</v>
      </c>
      <c r="L11" s="7">
        <f t="shared" si="18"/>
        <v>5453.75</v>
      </c>
      <c r="M11" s="68"/>
      <c r="N11" s="5">
        <f t="shared" si="8"/>
        <v>1023</v>
      </c>
      <c r="O11" s="6">
        <f t="shared" si="9"/>
        <v>6522.875</v>
      </c>
      <c r="P11" s="6">
        <f t="shared" si="10"/>
        <v>1821.5</v>
      </c>
      <c r="Q11" s="7">
        <f t="shared" si="19"/>
        <v>5654.625</v>
      </c>
      <c r="R11" s="68"/>
      <c r="S11" s="5">
        <f t="shared" si="11"/>
        <v>0.83382209188660805</v>
      </c>
      <c r="T11" s="6">
        <f t="shared" si="12"/>
        <v>0.6917195255159726</v>
      </c>
      <c r="U11" s="6">
        <f t="shared" si="13"/>
        <v>0.79604721383475163</v>
      </c>
      <c r="V11" s="7">
        <f t="shared" si="14"/>
        <v>0.86318721400623388</v>
      </c>
    </row>
    <row r="12" spans="1:27" x14ac:dyDescent="0.2">
      <c r="A12" s="2">
        <v>1998</v>
      </c>
      <c r="B12" s="2">
        <v>2</v>
      </c>
      <c r="C12" s="2">
        <v>1091</v>
      </c>
      <c r="D12" s="2">
        <v>7615</v>
      </c>
      <c r="E12" s="2">
        <v>1974</v>
      </c>
      <c r="F12" s="2">
        <v>5698</v>
      </c>
      <c r="G12" s="2">
        <v>16378</v>
      </c>
      <c r="H12" s="68"/>
      <c r="I12" s="5">
        <f t="shared" si="15"/>
        <v>1006.25</v>
      </c>
      <c r="J12" s="6">
        <f t="shared" si="16"/>
        <v>6398.5</v>
      </c>
      <c r="K12" s="6">
        <f t="shared" si="17"/>
        <v>1805.5</v>
      </c>
      <c r="L12" s="7">
        <f t="shared" si="18"/>
        <v>5579.5</v>
      </c>
      <c r="M12" s="68"/>
      <c r="N12" s="5">
        <f t="shared" si="8"/>
        <v>1052.75</v>
      </c>
      <c r="O12" s="6">
        <f t="shared" si="9"/>
        <v>6763.25</v>
      </c>
      <c r="P12" s="6">
        <f t="shared" si="10"/>
        <v>1848.875</v>
      </c>
      <c r="Q12" s="7">
        <f t="shared" si="19"/>
        <v>5729.125</v>
      </c>
      <c r="R12" s="68"/>
      <c r="S12" s="5">
        <f t="shared" si="11"/>
        <v>1.0363334124910948</v>
      </c>
      <c r="T12" s="6">
        <f t="shared" si="12"/>
        <v>1.1259379736073634</v>
      </c>
      <c r="U12" s="6">
        <f t="shared" si="13"/>
        <v>1.0676762896355891</v>
      </c>
      <c r="V12" s="7">
        <f t="shared" si="14"/>
        <v>0.99456723321624152</v>
      </c>
    </row>
    <row r="13" spans="1:27" x14ac:dyDescent="0.2">
      <c r="A13" s="2">
        <v>1998</v>
      </c>
      <c r="B13" s="2">
        <v>3</v>
      </c>
      <c r="C13" s="2">
        <v>1269</v>
      </c>
      <c r="D13" s="2">
        <v>9262</v>
      </c>
      <c r="E13" s="2">
        <v>2409</v>
      </c>
      <c r="F13" s="2">
        <v>7026</v>
      </c>
      <c r="G13" s="2">
        <v>19966</v>
      </c>
      <c r="H13" s="68"/>
      <c r="I13" s="5">
        <f t="shared" si="15"/>
        <v>1039.75</v>
      </c>
      <c r="J13" s="6">
        <f t="shared" si="16"/>
        <v>6647.25</v>
      </c>
      <c r="K13" s="6">
        <f t="shared" si="17"/>
        <v>1837.5</v>
      </c>
      <c r="L13" s="7">
        <f t="shared" si="18"/>
        <v>5729.75</v>
      </c>
      <c r="M13" s="68"/>
      <c r="N13" s="5">
        <f t="shared" si="8"/>
        <v>1080.625</v>
      </c>
      <c r="O13" s="6">
        <f t="shared" si="9"/>
        <v>7009</v>
      </c>
      <c r="P13" s="6">
        <f t="shared" si="10"/>
        <v>1877.5</v>
      </c>
      <c r="Q13" s="7">
        <f t="shared" si="19"/>
        <v>5733.625</v>
      </c>
      <c r="R13" s="68"/>
      <c r="S13" s="5">
        <f t="shared" si="11"/>
        <v>1.1743204164256795</v>
      </c>
      <c r="T13" s="6">
        <f t="shared" si="12"/>
        <v>1.3214438578969896</v>
      </c>
      <c r="U13" s="6">
        <f t="shared" si="13"/>
        <v>1.2830892143808255</v>
      </c>
      <c r="V13" s="7">
        <f t="shared" si="14"/>
        <v>1.2254027774749832</v>
      </c>
    </row>
    <row r="14" spans="1:27" x14ac:dyDescent="0.2">
      <c r="A14" s="2">
        <v>1998</v>
      </c>
      <c r="B14" s="2">
        <v>4</v>
      </c>
      <c r="C14" s="2">
        <v>1050</v>
      </c>
      <c r="D14" s="2">
        <v>6128</v>
      </c>
      <c r="E14" s="2">
        <v>1608</v>
      </c>
      <c r="F14" s="2">
        <v>5309</v>
      </c>
      <c r="G14" s="2">
        <v>14154</v>
      </c>
      <c r="H14" s="68"/>
      <c r="I14" s="5">
        <f t="shared" si="15"/>
        <v>1065.75</v>
      </c>
      <c r="J14" s="6">
        <f t="shared" si="16"/>
        <v>6879.25</v>
      </c>
      <c r="K14" s="6">
        <f t="shared" si="17"/>
        <v>1860.25</v>
      </c>
      <c r="L14" s="7">
        <f t="shared" si="18"/>
        <v>5728.5</v>
      </c>
      <c r="M14" s="68"/>
      <c r="N14" s="5">
        <f t="shared" si="8"/>
        <v>1103.625</v>
      </c>
      <c r="O14" s="6">
        <f t="shared" si="9"/>
        <v>7272</v>
      </c>
      <c r="P14" s="6">
        <f t="shared" si="10"/>
        <v>1906.5</v>
      </c>
      <c r="Q14" s="7">
        <f t="shared" si="19"/>
        <v>5698.5</v>
      </c>
      <c r="R14" s="68"/>
      <c r="S14" s="5">
        <f t="shared" si="11"/>
        <v>0.9514101257220523</v>
      </c>
      <c r="T14" s="6">
        <f t="shared" si="12"/>
        <v>0.84268426842684263</v>
      </c>
      <c r="U14" s="6">
        <f t="shared" si="13"/>
        <v>0.8434303697875688</v>
      </c>
      <c r="V14" s="7">
        <f t="shared" si="14"/>
        <v>0.93164867947705532</v>
      </c>
    </row>
    <row r="15" spans="1:27" x14ac:dyDescent="0.2">
      <c r="A15" s="2">
        <v>1999</v>
      </c>
      <c r="B15" s="2">
        <v>1</v>
      </c>
      <c r="C15" s="2">
        <v>972</v>
      </c>
      <c r="D15" s="2">
        <v>5550</v>
      </c>
      <c r="E15" s="2">
        <v>1588</v>
      </c>
      <c r="F15" s="2">
        <v>4922</v>
      </c>
      <c r="G15" s="2">
        <v>13031</v>
      </c>
      <c r="H15" s="68"/>
      <c r="I15" s="5">
        <f t="shared" si="15"/>
        <v>1095.5</v>
      </c>
      <c r="J15" s="6">
        <f t="shared" si="16"/>
        <v>7138.75</v>
      </c>
      <c r="K15" s="6">
        <f t="shared" si="17"/>
        <v>1894.75</v>
      </c>
      <c r="L15" s="7">
        <f t="shared" si="18"/>
        <v>5738.75</v>
      </c>
      <c r="M15" s="68"/>
      <c r="N15" s="5">
        <f t="shared" si="8"/>
        <v>1115.375</v>
      </c>
      <c r="O15" s="6">
        <f t="shared" si="9"/>
        <v>7573.25</v>
      </c>
      <c r="P15" s="6">
        <f t="shared" si="10"/>
        <v>1946.875</v>
      </c>
      <c r="Q15" s="7">
        <f t="shared" si="19"/>
        <v>5602</v>
      </c>
      <c r="R15" s="68"/>
      <c r="S15" s="5">
        <f t="shared" si="11"/>
        <v>0.87145578841196902</v>
      </c>
      <c r="T15" s="6">
        <f t="shared" si="12"/>
        <v>0.73284257089096494</v>
      </c>
      <c r="U15" s="6">
        <f t="shared" si="13"/>
        <v>0.81566613162118784</v>
      </c>
      <c r="V15" s="7">
        <f t="shared" si="14"/>
        <v>0.87861478043555874</v>
      </c>
    </row>
    <row r="16" spans="1:27" x14ac:dyDescent="0.2">
      <c r="A16" s="2">
        <v>1999</v>
      </c>
      <c r="B16" s="2">
        <v>2</v>
      </c>
      <c r="C16" s="2">
        <v>1156</v>
      </c>
      <c r="D16" s="2">
        <v>8681</v>
      </c>
      <c r="E16" s="2">
        <v>2068</v>
      </c>
      <c r="F16" s="2">
        <v>5376</v>
      </c>
      <c r="G16" s="2">
        <v>17281</v>
      </c>
      <c r="H16" s="68"/>
      <c r="I16" s="5">
        <f t="shared" si="15"/>
        <v>1111.75</v>
      </c>
      <c r="J16" s="6">
        <f t="shared" si="16"/>
        <v>7405.25</v>
      </c>
      <c r="K16" s="6">
        <f t="shared" si="17"/>
        <v>1918.25</v>
      </c>
      <c r="L16" s="7">
        <f t="shared" si="18"/>
        <v>5658.25</v>
      </c>
      <c r="M16" s="68"/>
      <c r="N16" s="5">
        <f t="shared" si="8"/>
        <v>1120.5</v>
      </c>
      <c r="O16" s="6">
        <f t="shared" si="9"/>
        <v>7794.5</v>
      </c>
      <c r="P16" s="6">
        <f t="shared" si="10"/>
        <v>1994.5</v>
      </c>
      <c r="Q16" s="7">
        <f t="shared" si="19"/>
        <v>5572.25</v>
      </c>
      <c r="R16" s="68"/>
      <c r="S16" s="5">
        <f t="shared" si="11"/>
        <v>1.031682284694333</v>
      </c>
      <c r="T16" s="6">
        <f t="shared" si="12"/>
        <v>1.1137340432356149</v>
      </c>
      <c r="U16" s="6">
        <f t="shared" si="13"/>
        <v>1.0368513411882678</v>
      </c>
      <c r="V16" s="7">
        <f t="shared" si="14"/>
        <v>0.96478083359504685</v>
      </c>
    </row>
    <row r="17" spans="1:22" x14ac:dyDescent="0.2">
      <c r="A17" s="2">
        <v>1999</v>
      </c>
      <c r="B17" s="2">
        <v>3</v>
      </c>
      <c r="C17" s="2">
        <v>1298</v>
      </c>
      <c r="D17" s="2">
        <v>10606</v>
      </c>
      <c r="E17" s="2">
        <v>2638</v>
      </c>
      <c r="F17" s="2">
        <v>6576</v>
      </c>
      <c r="G17" s="2">
        <v>21118</v>
      </c>
      <c r="H17" s="68"/>
      <c r="I17" s="5">
        <f t="shared" si="15"/>
        <v>1119</v>
      </c>
      <c r="J17" s="6">
        <f t="shared" si="16"/>
        <v>7741.25</v>
      </c>
      <c r="K17" s="6">
        <f t="shared" si="17"/>
        <v>1975.5</v>
      </c>
      <c r="L17" s="7">
        <f t="shared" si="18"/>
        <v>5545.75</v>
      </c>
      <c r="M17" s="68"/>
      <c r="N17" s="5">
        <f t="shared" si="8"/>
        <v>1121.625</v>
      </c>
      <c r="O17" s="6">
        <f t="shared" si="9"/>
        <v>7880.375</v>
      </c>
      <c r="P17" s="6">
        <f t="shared" si="10"/>
        <v>2022</v>
      </c>
      <c r="Q17" s="7">
        <f t="shared" si="19"/>
        <v>5619.5</v>
      </c>
      <c r="R17" s="68"/>
      <c r="S17" s="5">
        <f t="shared" si="11"/>
        <v>1.1572495263568483</v>
      </c>
      <c r="T17" s="6">
        <f t="shared" si="12"/>
        <v>1.3458750376726996</v>
      </c>
      <c r="U17" s="6">
        <f t="shared" si="13"/>
        <v>1.304648862512364</v>
      </c>
      <c r="V17" s="7">
        <f t="shared" si="14"/>
        <v>1.1702108728534568</v>
      </c>
    </row>
    <row r="18" spans="1:22" x14ac:dyDescent="0.2">
      <c r="A18" s="2">
        <v>1999</v>
      </c>
      <c r="B18" s="2">
        <v>4</v>
      </c>
      <c r="C18" s="2">
        <v>1062</v>
      </c>
      <c r="D18" s="2">
        <v>6554</v>
      </c>
      <c r="E18" s="2">
        <v>1760</v>
      </c>
      <c r="F18" s="2">
        <v>5521</v>
      </c>
      <c r="G18" s="2">
        <v>14897</v>
      </c>
      <c r="H18" s="68"/>
      <c r="I18" s="5">
        <f t="shared" si="15"/>
        <v>1122</v>
      </c>
      <c r="J18" s="6">
        <f t="shared" si="16"/>
        <v>7847.75</v>
      </c>
      <c r="K18" s="6">
        <f t="shared" si="17"/>
        <v>2013.5</v>
      </c>
      <c r="L18" s="7">
        <f t="shared" si="18"/>
        <v>5598.75</v>
      </c>
      <c r="M18" s="68"/>
      <c r="N18" s="5">
        <f t="shared" si="8"/>
        <v>1124.75</v>
      </c>
      <c r="O18" s="6">
        <f t="shared" si="9"/>
        <v>8022.875</v>
      </c>
      <c r="P18" s="6">
        <f t="shared" si="10"/>
        <v>2058.25</v>
      </c>
      <c r="Q18" s="7">
        <f t="shared" si="19"/>
        <v>5698.5</v>
      </c>
      <c r="R18" s="68"/>
      <c r="S18" s="5">
        <f t="shared" si="11"/>
        <v>0.94420982440542345</v>
      </c>
      <c r="T18" s="6">
        <f t="shared" si="12"/>
        <v>0.81691413614196906</v>
      </c>
      <c r="U18" s="6">
        <f t="shared" si="13"/>
        <v>0.85509534798979714</v>
      </c>
      <c r="V18" s="7">
        <f t="shared" si="14"/>
        <v>0.96885145213652712</v>
      </c>
    </row>
    <row r="19" spans="1:22" x14ac:dyDescent="0.2">
      <c r="A19" s="2">
        <v>2000</v>
      </c>
      <c r="B19" s="2">
        <v>1</v>
      </c>
      <c r="C19" s="2">
        <v>969</v>
      </c>
      <c r="D19" s="2">
        <v>5811</v>
      </c>
      <c r="E19" s="2">
        <v>1656</v>
      </c>
      <c r="F19" s="2">
        <v>5088</v>
      </c>
      <c r="G19" s="2">
        <v>13525</v>
      </c>
      <c r="H19" s="68"/>
      <c r="I19" s="5">
        <f t="shared" si="15"/>
        <v>1121.25</v>
      </c>
      <c r="J19" s="6">
        <f t="shared" si="16"/>
        <v>7913</v>
      </c>
      <c r="K19" s="6">
        <f t="shared" si="17"/>
        <v>2030.5</v>
      </c>
      <c r="L19" s="7">
        <f t="shared" si="18"/>
        <v>5640.25</v>
      </c>
      <c r="M19" s="68"/>
      <c r="N19" s="5">
        <f t="shared" si="8"/>
        <v>1137.25</v>
      </c>
      <c r="O19" s="6">
        <f t="shared" si="9"/>
        <v>8255.125</v>
      </c>
      <c r="P19" s="6">
        <f t="shared" si="10"/>
        <v>2105.625</v>
      </c>
      <c r="Q19" s="7">
        <f t="shared" si="19"/>
        <v>5806.75</v>
      </c>
      <c r="R19" s="68"/>
      <c r="S19" s="5">
        <f t="shared" si="11"/>
        <v>0.85205539679050346</v>
      </c>
      <c r="T19" s="6">
        <f t="shared" si="12"/>
        <v>0.7039263487833316</v>
      </c>
      <c r="U19" s="6">
        <f t="shared" si="13"/>
        <v>0.78646482635796977</v>
      </c>
      <c r="V19" s="7">
        <f t="shared" si="14"/>
        <v>0.87622163861023805</v>
      </c>
    </row>
    <row r="20" spans="1:22" x14ac:dyDescent="0.2">
      <c r="A20" s="2">
        <v>2000</v>
      </c>
      <c r="B20" s="2">
        <v>2</v>
      </c>
      <c r="C20" s="2">
        <v>1184</v>
      </c>
      <c r="D20" s="2">
        <v>9560</v>
      </c>
      <c r="E20" s="2">
        <v>2290</v>
      </c>
      <c r="F20" s="2">
        <v>5842</v>
      </c>
      <c r="G20" s="2">
        <v>18876</v>
      </c>
      <c r="H20" s="68"/>
      <c r="I20" s="5">
        <f t="shared" si="15"/>
        <v>1128.25</v>
      </c>
      <c r="J20" s="6">
        <f t="shared" si="16"/>
        <v>8132.75</v>
      </c>
      <c r="K20" s="6">
        <f t="shared" si="17"/>
        <v>2086</v>
      </c>
      <c r="L20" s="7">
        <f t="shared" si="18"/>
        <v>5756.75</v>
      </c>
      <c r="M20" s="68"/>
      <c r="N20" s="5">
        <f t="shared" si="8"/>
        <v>1153.75</v>
      </c>
      <c r="O20" s="6">
        <f t="shared" si="9"/>
        <v>8445.875</v>
      </c>
      <c r="P20" s="6">
        <f t="shared" si="10"/>
        <v>2138.125</v>
      </c>
      <c r="Q20" s="7">
        <f t="shared" si="19"/>
        <v>5900</v>
      </c>
      <c r="R20" s="68"/>
      <c r="S20" s="5">
        <f t="shared" si="11"/>
        <v>1.0262188515709643</v>
      </c>
      <c r="T20" s="6">
        <f t="shared" si="12"/>
        <v>1.1319135080734679</v>
      </c>
      <c r="U20" s="6">
        <f t="shared" si="13"/>
        <v>1.0710318620286465</v>
      </c>
      <c r="V20" s="7">
        <f t="shared" si="14"/>
        <v>0.99016949152542377</v>
      </c>
    </row>
    <row r="21" spans="1:22" x14ac:dyDescent="0.2">
      <c r="A21" s="2">
        <v>2000</v>
      </c>
      <c r="B21" s="2">
        <v>3</v>
      </c>
      <c r="C21" s="2">
        <v>1370</v>
      </c>
      <c r="D21" s="2">
        <v>11585</v>
      </c>
      <c r="E21" s="2">
        <v>2795</v>
      </c>
      <c r="F21" s="2">
        <v>6976</v>
      </c>
      <c r="G21" s="2">
        <v>22726</v>
      </c>
      <c r="H21" s="68"/>
      <c r="I21" s="5">
        <f t="shared" si="15"/>
        <v>1146.25</v>
      </c>
      <c r="J21" s="6">
        <f t="shared" si="16"/>
        <v>8377.5</v>
      </c>
      <c r="K21" s="6">
        <f t="shared" si="17"/>
        <v>2125.25</v>
      </c>
      <c r="L21" s="7">
        <f t="shared" si="18"/>
        <v>5856.75</v>
      </c>
      <c r="M21" s="68"/>
      <c r="N21" s="5">
        <f t="shared" si="8"/>
        <v>1159.375</v>
      </c>
      <c r="O21" s="6">
        <f t="shared" si="9"/>
        <v>8554.625</v>
      </c>
      <c r="P21" s="6">
        <f t="shared" si="10"/>
        <v>2156.75</v>
      </c>
      <c r="Q21" s="7">
        <f t="shared" si="19"/>
        <v>5964</v>
      </c>
      <c r="R21" s="68"/>
      <c r="S21" s="5">
        <f t="shared" si="11"/>
        <v>1.1816711590296496</v>
      </c>
      <c r="T21" s="6">
        <f t="shared" si="12"/>
        <v>1.3542382044800327</v>
      </c>
      <c r="U21" s="6">
        <f t="shared" si="13"/>
        <v>1.2959313782311348</v>
      </c>
      <c r="V21" s="7">
        <f t="shared" si="14"/>
        <v>1.1696847753185782</v>
      </c>
    </row>
    <row r="22" spans="1:22" x14ac:dyDescent="0.2">
      <c r="A22" s="2">
        <v>2000</v>
      </c>
      <c r="B22" s="2">
        <v>4</v>
      </c>
      <c r="C22" s="2">
        <v>1122</v>
      </c>
      <c r="D22" s="2">
        <v>7101</v>
      </c>
      <c r="E22" s="2">
        <v>1863</v>
      </c>
      <c r="F22" s="2">
        <v>5867</v>
      </c>
      <c r="G22" s="2">
        <v>15952</v>
      </c>
      <c r="H22" s="68"/>
      <c r="I22" s="5">
        <f t="shared" si="15"/>
        <v>1161.25</v>
      </c>
      <c r="J22" s="6">
        <f t="shared" si="16"/>
        <v>8514.25</v>
      </c>
      <c r="K22" s="6">
        <f t="shared" si="17"/>
        <v>2151</v>
      </c>
      <c r="L22" s="7">
        <f t="shared" si="18"/>
        <v>5943.25</v>
      </c>
      <c r="M22" s="68"/>
      <c r="N22" s="5">
        <f t="shared" si="8"/>
        <v>1148.375</v>
      </c>
      <c r="O22" s="6">
        <f t="shared" si="9"/>
        <v>8571.125</v>
      </c>
      <c r="P22" s="6">
        <f t="shared" ref="P22:P40" si="20">AVERAGE(K23:K24)</f>
        <v>2149</v>
      </c>
      <c r="Q22" s="7">
        <f t="shared" si="19"/>
        <v>5905.375</v>
      </c>
      <c r="R22" s="68"/>
      <c r="S22" s="5">
        <f t="shared" si="11"/>
        <v>0.97703276368781977</v>
      </c>
      <c r="T22" s="6">
        <f t="shared" si="12"/>
        <v>0.82847934197669504</v>
      </c>
      <c r="U22" s="6">
        <f t="shared" si="13"/>
        <v>0.86691484411354114</v>
      </c>
      <c r="V22" s="7">
        <f t="shared" si="14"/>
        <v>0.99350168278898465</v>
      </c>
    </row>
    <row r="23" spans="1:22" x14ac:dyDescent="0.2">
      <c r="A23" s="2">
        <v>2001</v>
      </c>
      <c r="B23" s="2">
        <v>1</v>
      </c>
      <c r="C23" s="2">
        <v>954</v>
      </c>
      <c r="D23" s="2">
        <v>6134</v>
      </c>
      <c r="E23" s="2">
        <v>1702</v>
      </c>
      <c r="F23" s="2">
        <v>5254</v>
      </c>
      <c r="G23" s="2">
        <v>14044</v>
      </c>
      <c r="H23" s="68"/>
      <c r="I23" s="5">
        <f t="shared" si="15"/>
        <v>1157.5</v>
      </c>
      <c r="J23" s="6">
        <f t="shared" si="16"/>
        <v>8595</v>
      </c>
      <c r="K23" s="6">
        <f t="shared" si="17"/>
        <v>2162.5</v>
      </c>
      <c r="L23" s="7">
        <f t="shared" si="18"/>
        <v>5984.75</v>
      </c>
      <c r="M23" s="68"/>
      <c r="N23" s="5">
        <f t="shared" si="8"/>
        <v>1138.625</v>
      </c>
      <c r="O23" s="6">
        <f t="shared" si="9"/>
        <v>8595.875</v>
      </c>
      <c r="P23" s="6">
        <f t="shared" si="20"/>
        <v>2143.375</v>
      </c>
      <c r="Q23" s="7">
        <f t="shared" si="19"/>
        <v>5781</v>
      </c>
      <c r="R23" s="68"/>
      <c r="S23" s="5">
        <f t="shared" si="11"/>
        <v>0.83785267318037104</v>
      </c>
      <c r="T23" s="6">
        <f t="shared" si="12"/>
        <v>0.7135980921081333</v>
      </c>
      <c r="U23" s="6">
        <f t="shared" si="13"/>
        <v>0.79407476526506093</v>
      </c>
      <c r="V23" s="7">
        <f t="shared" si="14"/>
        <v>0.90883930115896905</v>
      </c>
    </row>
    <row r="24" spans="1:22" x14ac:dyDescent="0.2">
      <c r="A24" s="2">
        <v>2001</v>
      </c>
      <c r="B24" s="2">
        <v>2</v>
      </c>
      <c r="C24" s="2">
        <v>1111</v>
      </c>
      <c r="D24" s="2">
        <v>9369</v>
      </c>
      <c r="E24" s="2">
        <v>2182</v>
      </c>
      <c r="F24" s="2">
        <v>5207</v>
      </c>
      <c r="G24" s="2">
        <v>17870</v>
      </c>
      <c r="H24" s="68"/>
      <c r="I24" s="5">
        <f t="shared" si="15"/>
        <v>1139.25</v>
      </c>
      <c r="J24" s="6">
        <f t="shared" si="16"/>
        <v>8547.25</v>
      </c>
      <c r="K24" s="6">
        <f t="shared" si="17"/>
        <v>2135.5</v>
      </c>
      <c r="L24" s="7">
        <f t="shared" si="18"/>
        <v>5826</v>
      </c>
      <c r="M24" s="68"/>
      <c r="N24" s="5">
        <f t="shared" si="8"/>
        <v>1142.75</v>
      </c>
      <c r="O24" s="6">
        <f t="shared" si="9"/>
        <v>8605</v>
      </c>
      <c r="P24" s="6">
        <f t="shared" si="20"/>
        <v>2127.375</v>
      </c>
      <c r="Q24" s="7">
        <f t="shared" si="19"/>
        <v>5634</v>
      </c>
      <c r="R24" s="68"/>
      <c r="S24" s="5">
        <f t="shared" si="11"/>
        <v>0.97221614526361844</v>
      </c>
      <c r="T24" s="6">
        <f t="shared" si="12"/>
        <v>1.0887855897733876</v>
      </c>
      <c r="U24" s="6">
        <f t="shared" si="13"/>
        <v>1.0256771843234032</v>
      </c>
      <c r="V24" s="7">
        <f t="shared" si="14"/>
        <v>0.92421015264465745</v>
      </c>
    </row>
    <row r="25" spans="1:22" x14ac:dyDescent="0.2">
      <c r="A25" s="2">
        <v>2001</v>
      </c>
      <c r="B25" s="2">
        <v>3</v>
      </c>
      <c r="C25" s="2">
        <v>1365</v>
      </c>
      <c r="D25" s="2">
        <v>11974</v>
      </c>
      <c r="E25" s="2">
        <v>2858</v>
      </c>
      <c r="F25" s="2">
        <v>6616</v>
      </c>
      <c r="G25" s="2">
        <v>22812</v>
      </c>
      <c r="H25" s="68"/>
      <c r="I25" s="5">
        <f t="shared" si="15"/>
        <v>1138</v>
      </c>
      <c r="J25" s="6">
        <f t="shared" si="16"/>
        <v>8644.5</v>
      </c>
      <c r="K25" s="6">
        <f t="shared" si="17"/>
        <v>2151.25</v>
      </c>
      <c r="L25" s="7">
        <f t="shared" si="18"/>
        <v>5736</v>
      </c>
      <c r="M25" s="68"/>
      <c r="N25" s="5">
        <f t="shared" si="8"/>
        <v>1164.875</v>
      </c>
      <c r="O25" s="6">
        <f t="shared" si="9"/>
        <v>8595.75</v>
      </c>
      <c r="P25" s="6">
        <f t="shared" si="20"/>
        <v>2099.375</v>
      </c>
      <c r="Q25" s="7">
        <f t="shared" si="19"/>
        <v>5510.875</v>
      </c>
      <c r="R25" s="68"/>
      <c r="S25" s="5">
        <f t="shared" si="11"/>
        <v>1.1717995493078657</v>
      </c>
      <c r="T25" s="6">
        <f t="shared" si="12"/>
        <v>1.3930139894715412</v>
      </c>
      <c r="U25" s="6">
        <f t="shared" si="13"/>
        <v>1.3613575468889549</v>
      </c>
      <c r="V25" s="7">
        <f t="shared" si="14"/>
        <v>1.2005353051920067</v>
      </c>
    </row>
    <row r="26" spans="1:22" x14ac:dyDescent="0.2">
      <c r="A26" s="2">
        <v>2001</v>
      </c>
      <c r="B26" s="2">
        <v>4</v>
      </c>
      <c r="C26" s="2">
        <v>1160</v>
      </c>
      <c r="D26" s="2">
        <v>6785</v>
      </c>
      <c r="E26" s="2">
        <v>1672</v>
      </c>
      <c r="F26" s="2">
        <v>5051</v>
      </c>
      <c r="G26" s="2">
        <v>14669</v>
      </c>
      <c r="H26" s="68"/>
      <c r="I26" s="5">
        <f t="shared" si="15"/>
        <v>1147.5</v>
      </c>
      <c r="J26" s="6">
        <f t="shared" si="16"/>
        <v>8565.5</v>
      </c>
      <c r="K26" s="6">
        <f t="shared" si="17"/>
        <v>2103.5</v>
      </c>
      <c r="L26" s="7">
        <f t="shared" si="18"/>
        <v>5532</v>
      </c>
      <c r="M26" s="68"/>
      <c r="N26" s="5">
        <f t="shared" si="8"/>
        <v>1192.125</v>
      </c>
      <c r="O26" s="6">
        <f t="shared" si="9"/>
        <v>8709.375</v>
      </c>
      <c r="P26" s="6">
        <f t="shared" si="20"/>
        <v>2100.125</v>
      </c>
      <c r="Q26" s="7">
        <f t="shared" si="19"/>
        <v>5501.875</v>
      </c>
      <c r="R26" s="68"/>
      <c r="S26" s="5">
        <f t="shared" si="11"/>
        <v>0.97305232253329144</v>
      </c>
      <c r="T26" s="6">
        <f t="shared" si="12"/>
        <v>0.77904556871187658</v>
      </c>
      <c r="U26" s="6">
        <f t="shared" si="13"/>
        <v>0.79614308672102851</v>
      </c>
      <c r="V26" s="7">
        <f t="shared" si="14"/>
        <v>0.91805066454617745</v>
      </c>
    </row>
    <row r="27" spans="1:22" x14ac:dyDescent="0.2">
      <c r="A27" s="2">
        <v>2002</v>
      </c>
      <c r="B27" s="2">
        <v>1</v>
      </c>
      <c r="C27" s="2">
        <v>1093</v>
      </c>
      <c r="D27" s="2">
        <v>6376</v>
      </c>
      <c r="E27" s="2">
        <v>1669</v>
      </c>
      <c r="F27" s="2">
        <v>5085</v>
      </c>
      <c r="G27" s="2">
        <v>14223</v>
      </c>
      <c r="H27" s="68"/>
      <c r="I27" s="5">
        <f t="shared" si="15"/>
        <v>1182.25</v>
      </c>
      <c r="J27" s="6">
        <f t="shared" si="16"/>
        <v>8626</v>
      </c>
      <c r="K27" s="6">
        <f t="shared" si="17"/>
        <v>2095.25</v>
      </c>
      <c r="L27" s="7">
        <f t="shared" si="18"/>
        <v>5489.75</v>
      </c>
      <c r="M27" s="68"/>
      <c r="N27" s="5">
        <f t="shared" si="8"/>
        <v>1207</v>
      </c>
      <c r="O27" s="6">
        <f t="shared" si="9"/>
        <v>8854</v>
      </c>
      <c r="P27" s="6">
        <f t="shared" si="20"/>
        <v>2107.625</v>
      </c>
      <c r="Q27" s="7">
        <f t="shared" si="19"/>
        <v>5496.375</v>
      </c>
      <c r="R27" s="68"/>
      <c r="S27" s="5">
        <f t="shared" si="11"/>
        <v>0.90555095277547637</v>
      </c>
      <c r="T27" s="6">
        <f t="shared" si="12"/>
        <v>0.7201264964987576</v>
      </c>
      <c r="U27" s="6">
        <f t="shared" si="13"/>
        <v>0.79188660221813656</v>
      </c>
      <c r="V27" s="7">
        <f t="shared" si="14"/>
        <v>0.92515521593777716</v>
      </c>
    </row>
    <row r="28" spans="1:22" x14ac:dyDescent="0.2">
      <c r="A28" s="2">
        <v>2002</v>
      </c>
      <c r="B28" s="2">
        <v>2</v>
      </c>
      <c r="C28" s="2">
        <v>1190</v>
      </c>
      <c r="D28" s="2">
        <v>10036</v>
      </c>
      <c r="E28" s="2">
        <v>2221</v>
      </c>
      <c r="F28" s="2">
        <v>5304</v>
      </c>
      <c r="G28" s="2">
        <v>18751</v>
      </c>
      <c r="H28" s="68"/>
      <c r="I28" s="5">
        <f t="shared" si="15"/>
        <v>1202</v>
      </c>
      <c r="J28" s="6">
        <f t="shared" si="16"/>
        <v>8792.75</v>
      </c>
      <c r="K28" s="6">
        <f t="shared" si="17"/>
        <v>2105</v>
      </c>
      <c r="L28" s="7">
        <f t="shared" si="18"/>
        <v>5514</v>
      </c>
      <c r="M28" s="68"/>
      <c r="N28" s="5">
        <f t="shared" si="8"/>
        <v>1218.75</v>
      </c>
      <c r="O28" s="6">
        <f t="shared" si="9"/>
        <v>9047.5</v>
      </c>
      <c r="P28" s="6">
        <f t="shared" si="20"/>
        <v>2140.25</v>
      </c>
      <c r="Q28" s="7">
        <f t="shared" si="19"/>
        <v>5565.75</v>
      </c>
      <c r="R28" s="68"/>
      <c r="S28" s="5">
        <f t="shared" si="11"/>
        <v>0.97641025641025636</v>
      </c>
      <c r="T28" s="6">
        <f t="shared" si="12"/>
        <v>1.1092567007460625</v>
      </c>
      <c r="U28" s="6">
        <f t="shared" si="13"/>
        <v>1.0377292372386404</v>
      </c>
      <c r="V28" s="7">
        <f t="shared" si="14"/>
        <v>0.95297129766877775</v>
      </c>
    </row>
    <row r="29" spans="1:22" x14ac:dyDescent="0.2">
      <c r="A29" s="2">
        <v>2002</v>
      </c>
      <c r="B29" s="2">
        <v>3</v>
      </c>
      <c r="C29" s="2">
        <v>1405</v>
      </c>
      <c r="D29" s="2">
        <v>12464</v>
      </c>
      <c r="E29" s="2">
        <v>2879</v>
      </c>
      <c r="F29" s="2">
        <v>6475</v>
      </c>
      <c r="G29" s="2">
        <v>23223</v>
      </c>
      <c r="H29" s="68"/>
      <c r="I29" s="5">
        <f t="shared" si="15"/>
        <v>1212</v>
      </c>
      <c r="J29" s="6">
        <f t="shared" si="16"/>
        <v>8915.25</v>
      </c>
      <c r="K29" s="6">
        <f t="shared" si="17"/>
        <v>2110.25</v>
      </c>
      <c r="L29" s="7">
        <f t="shared" si="18"/>
        <v>5478.75</v>
      </c>
      <c r="M29" s="68"/>
      <c r="N29" s="5">
        <f t="shared" si="8"/>
        <v>1225.25</v>
      </c>
      <c r="O29" s="6">
        <f t="shared" si="9"/>
        <v>9236.875</v>
      </c>
      <c r="P29" s="6">
        <f t="shared" si="20"/>
        <v>2176.375</v>
      </c>
      <c r="Q29" s="7">
        <f t="shared" si="19"/>
        <v>5648.625</v>
      </c>
      <c r="R29" s="68"/>
      <c r="S29" s="5">
        <f t="shared" si="11"/>
        <v>1.1467047541318098</v>
      </c>
      <c r="T29" s="6">
        <f t="shared" si="12"/>
        <v>1.3493741119155558</v>
      </c>
      <c r="U29" s="6">
        <f t="shared" si="13"/>
        <v>1.322841881569123</v>
      </c>
      <c r="V29" s="7">
        <f t="shared" si="14"/>
        <v>1.1462966651176172</v>
      </c>
    </row>
    <row r="30" spans="1:22" x14ac:dyDescent="0.2">
      <c r="A30" s="2">
        <v>2002</v>
      </c>
      <c r="B30" s="2">
        <v>4</v>
      </c>
      <c r="C30" s="2">
        <v>1214</v>
      </c>
      <c r="D30" s="2">
        <v>7843</v>
      </c>
      <c r="E30" s="2">
        <v>1912</v>
      </c>
      <c r="F30" s="2">
        <v>5747</v>
      </c>
      <c r="G30" s="2">
        <v>16716</v>
      </c>
      <c r="H30" s="68"/>
      <c r="I30" s="5">
        <f t="shared" si="15"/>
        <v>1225.5</v>
      </c>
      <c r="J30" s="6">
        <f t="shared" si="16"/>
        <v>9179.75</v>
      </c>
      <c r="K30" s="6">
        <f t="shared" si="17"/>
        <v>2170.25</v>
      </c>
      <c r="L30" s="7">
        <f t="shared" si="18"/>
        <v>5652.75</v>
      </c>
      <c r="M30" s="68"/>
      <c r="N30" s="5">
        <f t="shared" si="8"/>
        <v>1231.5</v>
      </c>
      <c r="O30" s="6">
        <f t="shared" si="9"/>
        <v>9414.25</v>
      </c>
      <c r="P30" s="6">
        <f t="shared" si="20"/>
        <v>2193.375</v>
      </c>
      <c r="Q30" s="7">
        <f t="shared" si="19"/>
        <v>5632.125</v>
      </c>
      <c r="R30" s="68"/>
      <c r="S30" s="5">
        <f t="shared" si="11"/>
        <v>0.98578968737312223</v>
      </c>
      <c r="T30" s="6">
        <f t="shared" si="12"/>
        <v>0.83309875985872484</v>
      </c>
      <c r="U30" s="6">
        <f t="shared" si="13"/>
        <v>0.87171596284265118</v>
      </c>
      <c r="V30" s="7">
        <f t="shared" si="14"/>
        <v>1.0203963867989436</v>
      </c>
    </row>
    <row r="31" spans="1:22" x14ac:dyDescent="0.2">
      <c r="A31" s="2">
        <v>2003</v>
      </c>
      <c r="B31" s="2">
        <v>1</v>
      </c>
      <c r="C31" s="2">
        <v>1091</v>
      </c>
      <c r="D31" s="2">
        <v>6833</v>
      </c>
      <c r="E31" s="2">
        <v>1718</v>
      </c>
      <c r="F31" s="2">
        <v>5052</v>
      </c>
      <c r="G31" s="2">
        <v>14693</v>
      </c>
      <c r="H31" s="68"/>
      <c r="I31" s="5">
        <f t="shared" si="15"/>
        <v>1225</v>
      </c>
      <c r="J31" s="6">
        <f t="shared" si="16"/>
        <v>9294</v>
      </c>
      <c r="K31" s="6">
        <f t="shared" si="17"/>
        <v>2182.5</v>
      </c>
      <c r="L31" s="7">
        <f t="shared" si="18"/>
        <v>5644.5</v>
      </c>
      <c r="M31" s="68"/>
      <c r="N31" s="5">
        <f t="shared" si="8"/>
        <v>1242.625</v>
      </c>
      <c r="O31" s="6">
        <f t="shared" si="9"/>
        <v>9642</v>
      </c>
      <c r="P31" s="6">
        <f t="shared" si="20"/>
        <v>2230.125</v>
      </c>
      <c r="Q31" s="7">
        <f t="shared" si="19"/>
        <v>5624.125</v>
      </c>
      <c r="R31" s="68"/>
      <c r="S31" s="5">
        <f t="shared" si="11"/>
        <v>0.87798008248667136</v>
      </c>
      <c r="T31" s="6">
        <f t="shared" si="12"/>
        <v>0.70867040033188133</v>
      </c>
      <c r="U31" s="6">
        <f t="shared" si="13"/>
        <v>0.77036040580684939</v>
      </c>
      <c r="V31" s="7">
        <f t="shared" si="14"/>
        <v>0.89827306469895318</v>
      </c>
    </row>
    <row r="32" spans="1:22" x14ac:dyDescent="0.2">
      <c r="A32" s="2">
        <v>2003</v>
      </c>
      <c r="B32" s="2">
        <v>2</v>
      </c>
      <c r="C32" s="2">
        <v>1242</v>
      </c>
      <c r="D32" s="2">
        <v>10998</v>
      </c>
      <c r="E32" s="2">
        <v>2308</v>
      </c>
      <c r="F32" s="2">
        <v>5205</v>
      </c>
      <c r="G32" s="2">
        <v>19754</v>
      </c>
      <c r="H32" s="68"/>
      <c r="I32" s="5">
        <f t="shared" si="15"/>
        <v>1238</v>
      </c>
      <c r="J32" s="6">
        <f t="shared" si="16"/>
        <v>9534.5</v>
      </c>
      <c r="K32" s="6">
        <f t="shared" si="17"/>
        <v>2204.25</v>
      </c>
      <c r="L32" s="7">
        <f t="shared" si="18"/>
        <v>5619.75</v>
      </c>
      <c r="M32" s="68"/>
      <c r="N32" s="5">
        <f t="shared" si="8"/>
        <v>1257.5</v>
      </c>
      <c r="O32" s="6">
        <f t="shared" si="9"/>
        <v>9830.125</v>
      </c>
      <c r="P32" s="6">
        <f t="shared" si="20"/>
        <v>2281.875</v>
      </c>
      <c r="Q32" s="7">
        <f t="shared" si="19"/>
        <v>5665.125</v>
      </c>
      <c r="R32" s="68"/>
      <c r="S32" s="5">
        <f t="shared" si="11"/>
        <v>0.98767395626242549</v>
      </c>
      <c r="T32" s="6">
        <f t="shared" si="12"/>
        <v>1.1188057120331634</v>
      </c>
      <c r="U32" s="6">
        <f t="shared" si="13"/>
        <v>1.0114489181046289</v>
      </c>
      <c r="V32" s="7">
        <f t="shared" si="14"/>
        <v>0.91877937380022501</v>
      </c>
    </row>
    <row r="33" spans="1:22" x14ac:dyDescent="0.2">
      <c r="A33" s="2">
        <v>2003</v>
      </c>
      <c r="B33" s="2">
        <v>3</v>
      </c>
      <c r="C33" s="2">
        <v>1442</v>
      </c>
      <c r="D33" s="2">
        <v>13324</v>
      </c>
      <c r="E33" s="2">
        <v>3086</v>
      </c>
      <c r="F33" s="2">
        <v>6510</v>
      </c>
      <c r="G33" s="2">
        <v>24362</v>
      </c>
      <c r="H33" s="68"/>
      <c r="I33" s="5">
        <f t="shared" si="15"/>
        <v>1247.25</v>
      </c>
      <c r="J33" s="6">
        <f t="shared" si="16"/>
        <v>9749.5</v>
      </c>
      <c r="K33" s="6">
        <f t="shared" si="17"/>
        <v>2256</v>
      </c>
      <c r="L33" s="7">
        <f t="shared" si="18"/>
        <v>5628.5</v>
      </c>
      <c r="M33" s="68"/>
      <c r="N33" s="5">
        <f t="shared" si="8"/>
        <v>1281.25</v>
      </c>
      <c r="O33" s="6">
        <f t="shared" si="9"/>
        <v>9975.75</v>
      </c>
      <c r="P33" s="6">
        <f t="shared" si="20"/>
        <v>2336.875</v>
      </c>
      <c r="Q33" s="7">
        <f t="shared" si="19"/>
        <v>5767.875</v>
      </c>
      <c r="R33" s="68"/>
      <c r="S33" s="5">
        <f t="shared" si="11"/>
        <v>1.1254634146341462</v>
      </c>
      <c r="T33" s="6">
        <f t="shared" si="12"/>
        <v>1.3356389243916498</v>
      </c>
      <c r="U33" s="6">
        <f t="shared" si="13"/>
        <v>1.3205669965231346</v>
      </c>
      <c r="V33" s="7">
        <f t="shared" si="14"/>
        <v>1.1286652363305376</v>
      </c>
    </row>
    <row r="34" spans="1:22" x14ac:dyDescent="0.2">
      <c r="A34" s="2">
        <v>2003</v>
      </c>
      <c r="B34" s="2">
        <v>4</v>
      </c>
      <c r="C34" s="2">
        <v>1296</v>
      </c>
      <c r="D34" s="2">
        <v>8488</v>
      </c>
      <c r="E34" s="2">
        <v>2119</v>
      </c>
      <c r="F34" s="2">
        <v>6040</v>
      </c>
      <c r="G34" s="2">
        <v>17943</v>
      </c>
      <c r="H34" s="68"/>
      <c r="I34" s="5">
        <f t="shared" si="15"/>
        <v>1267.75</v>
      </c>
      <c r="J34" s="6">
        <f t="shared" si="16"/>
        <v>9910.75</v>
      </c>
      <c r="K34" s="6">
        <f t="shared" si="17"/>
        <v>2307.75</v>
      </c>
      <c r="L34" s="7">
        <f t="shared" si="18"/>
        <v>5701.75</v>
      </c>
      <c r="M34" s="68"/>
      <c r="N34" s="5">
        <f t="shared" si="8"/>
        <v>1307.875</v>
      </c>
      <c r="O34" s="6">
        <f t="shared" si="9"/>
        <v>10104.125</v>
      </c>
      <c r="P34" s="6">
        <f t="shared" si="20"/>
        <v>2436.75</v>
      </c>
      <c r="Q34" s="7">
        <f t="shared" si="19"/>
        <v>5924.375</v>
      </c>
      <c r="R34" s="68"/>
      <c r="S34" s="5">
        <f t="shared" si="11"/>
        <v>0.99092038612252697</v>
      </c>
      <c r="T34" s="6">
        <f t="shared" si="12"/>
        <v>0.84005294867195324</v>
      </c>
      <c r="U34" s="6">
        <f t="shared" si="13"/>
        <v>0.86960090284190006</v>
      </c>
      <c r="V34" s="7">
        <f t="shared" si="14"/>
        <v>1.0195168266694798</v>
      </c>
    </row>
    <row r="35" spans="1:22" x14ac:dyDescent="0.2">
      <c r="A35" s="2">
        <v>2004</v>
      </c>
      <c r="B35" s="2">
        <v>1</v>
      </c>
      <c r="C35" s="2">
        <v>1199</v>
      </c>
      <c r="D35" s="2">
        <v>7353</v>
      </c>
      <c r="E35" s="2">
        <v>1951</v>
      </c>
      <c r="F35" s="2">
        <v>5581</v>
      </c>
      <c r="G35" s="2">
        <v>16083</v>
      </c>
      <c r="H35" s="68"/>
      <c r="I35" s="5">
        <f t="shared" si="15"/>
        <v>1294.75</v>
      </c>
      <c r="J35" s="6">
        <f t="shared" si="16"/>
        <v>10040.75</v>
      </c>
      <c r="K35" s="6">
        <f t="shared" si="17"/>
        <v>2366</v>
      </c>
      <c r="L35" s="7">
        <f t="shared" si="18"/>
        <v>5834</v>
      </c>
      <c r="M35" s="68"/>
      <c r="N35" s="5">
        <f t="shared" si="8"/>
        <v>1329.125</v>
      </c>
      <c r="O35" s="6">
        <f t="shared" si="9"/>
        <v>10235</v>
      </c>
      <c r="P35" s="6">
        <f t="shared" si="20"/>
        <v>2585.75</v>
      </c>
      <c r="Q35" s="7">
        <f t="shared" si="19"/>
        <v>6079.75</v>
      </c>
      <c r="R35" s="68"/>
      <c r="S35" s="5">
        <f t="shared" si="11"/>
        <v>0.90209724442772499</v>
      </c>
      <c r="T35" s="6">
        <f t="shared" si="12"/>
        <v>0.71841719589643382</v>
      </c>
      <c r="U35" s="6">
        <f t="shared" si="13"/>
        <v>0.75451996519385089</v>
      </c>
      <c r="V35" s="7">
        <f t="shared" si="14"/>
        <v>0.91796537686582502</v>
      </c>
    </row>
    <row r="36" spans="1:22" x14ac:dyDescent="0.2">
      <c r="A36" s="2">
        <v>2004</v>
      </c>
      <c r="B36" s="2">
        <v>2</v>
      </c>
      <c r="C36" s="2">
        <v>1347</v>
      </c>
      <c r="D36" s="2">
        <v>11505</v>
      </c>
      <c r="E36" s="2">
        <v>2874</v>
      </c>
      <c r="F36" s="2">
        <v>5928</v>
      </c>
      <c r="G36" s="2">
        <v>21654</v>
      </c>
      <c r="H36" s="68"/>
      <c r="I36" s="5">
        <f t="shared" si="15"/>
        <v>1321</v>
      </c>
      <c r="J36" s="6">
        <f t="shared" si="16"/>
        <v>10167.5</v>
      </c>
      <c r="K36" s="6">
        <f t="shared" si="17"/>
        <v>2507.5</v>
      </c>
      <c r="L36" s="7">
        <f t="shared" si="18"/>
        <v>6014.75</v>
      </c>
      <c r="M36" s="68"/>
      <c r="N36" s="5">
        <f t="shared" si="8"/>
        <v>1344</v>
      </c>
      <c r="O36" s="6">
        <f t="shared" si="9"/>
        <v>10349.25</v>
      </c>
      <c r="P36" s="6">
        <f t="shared" si="20"/>
        <v>2726.375</v>
      </c>
      <c r="Q36" s="7">
        <f t="shared" si="19"/>
        <v>6182.375</v>
      </c>
      <c r="R36" s="68"/>
      <c r="S36" s="5">
        <f t="shared" si="11"/>
        <v>1.0022321428571428</v>
      </c>
      <c r="T36" s="6">
        <f t="shared" si="12"/>
        <v>1.1116747590405103</v>
      </c>
      <c r="U36" s="6">
        <f t="shared" si="13"/>
        <v>1.0541469900508917</v>
      </c>
      <c r="V36" s="7">
        <f t="shared" si="14"/>
        <v>0.95885480903374509</v>
      </c>
    </row>
    <row r="37" spans="1:22" x14ac:dyDescent="0.2">
      <c r="A37" s="2">
        <v>2004</v>
      </c>
      <c r="B37" s="2">
        <v>3</v>
      </c>
      <c r="C37" s="2">
        <v>1507</v>
      </c>
      <c r="D37" s="2">
        <v>13864</v>
      </c>
      <c r="E37" s="2">
        <v>3712</v>
      </c>
      <c r="F37" s="2">
        <v>7030</v>
      </c>
      <c r="G37" s="2">
        <v>26113</v>
      </c>
      <c r="H37" s="68"/>
      <c r="I37" s="5">
        <f t="shared" si="15"/>
        <v>1337.25</v>
      </c>
      <c r="J37" s="6">
        <f t="shared" si="16"/>
        <v>10302.5</v>
      </c>
      <c r="K37" s="6">
        <f t="shared" si="17"/>
        <v>2664</v>
      </c>
      <c r="L37" s="7">
        <f t="shared" si="18"/>
        <v>6144.75</v>
      </c>
      <c r="M37" s="68"/>
      <c r="N37" s="5">
        <f t="shared" si="8"/>
        <v>1363.375</v>
      </c>
      <c r="O37" s="6">
        <f t="shared" si="9"/>
        <v>10489.625</v>
      </c>
      <c r="P37" s="6">
        <f t="shared" si="20"/>
        <v>2868.5</v>
      </c>
      <c r="Q37" s="7">
        <f t="shared" si="19"/>
        <v>6262.875</v>
      </c>
      <c r="R37" s="68"/>
      <c r="S37" s="5">
        <f t="shared" si="11"/>
        <v>1.1053451911616392</v>
      </c>
      <c r="T37" s="6">
        <f t="shared" si="12"/>
        <v>1.3216869049179547</v>
      </c>
      <c r="U37" s="6">
        <f t="shared" si="13"/>
        <v>1.2940561268955901</v>
      </c>
      <c r="V37" s="7">
        <f t="shared" si="14"/>
        <v>1.1224876753886992</v>
      </c>
    </row>
    <row r="38" spans="1:22" x14ac:dyDescent="0.2">
      <c r="A38" s="2">
        <v>2004</v>
      </c>
      <c r="B38" s="2">
        <v>4</v>
      </c>
      <c r="C38" s="2">
        <v>1350</v>
      </c>
      <c r="D38" s="2">
        <v>8862</v>
      </c>
      <c r="E38" s="2">
        <v>2618</v>
      </c>
      <c r="F38" s="2">
        <v>6341</v>
      </c>
      <c r="G38" s="2">
        <v>19171</v>
      </c>
      <c r="H38" s="68"/>
      <c r="I38" s="5">
        <f t="shared" si="15"/>
        <v>1350.75</v>
      </c>
      <c r="J38" s="6">
        <f t="shared" si="16"/>
        <v>10396</v>
      </c>
      <c r="K38" s="6">
        <f t="shared" si="17"/>
        <v>2788.75</v>
      </c>
      <c r="L38" s="7">
        <f t="shared" si="18"/>
        <v>6220</v>
      </c>
      <c r="M38" s="68"/>
      <c r="N38" s="5">
        <f t="shared" si="8"/>
        <v>1391.625</v>
      </c>
      <c r="O38" s="6">
        <f t="shared" si="9"/>
        <v>10634.875</v>
      </c>
      <c r="P38" s="6">
        <f t="shared" si="20"/>
        <v>3025.25</v>
      </c>
      <c r="Q38" s="7">
        <f t="shared" si="19"/>
        <v>6326.125</v>
      </c>
      <c r="R38" s="68"/>
      <c r="S38" s="5">
        <f t="shared" si="11"/>
        <v>0.97008892481810838</v>
      </c>
      <c r="T38" s="6">
        <f t="shared" si="12"/>
        <v>0.83329611302436557</v>
      </c>
      <c r="U38" s="6">
        <f t="shared" si="13"/>
        <v>0.86538302619618213</v>
      </c>
      <c r="V38" s="7">
        <f t="shared" si="14"/>
        <v>1.002351360429963</v>
      </c>
    </row>
    <row r="39" spans="1:22" x14ac:dyDescent="0.2">
      <c r="A39" s="2">
        <v>2005</v>
      </c>
      <c r="B39" s="2">
        <v>1</v>
      </c>
      <c r="C39" s="2">
        <v>1300</v>
      </c>
      <c r="D39" s="2">
        <v>8102</v>
      </c>
      <c r="E39" s="2">
        <v>2589</v>
      </c>
      <c r="F39" s="2">
        <v>5924</v>
      </c>
      <c r="G39" s="2">
        <v>17915</v>
      </c>
      <c r="H39" s="68"/>
      <c r="I39" s="5">
        <f t="shared" si="15"/>
        <v>1376</v>
      </c>
      <c r="J39" s="6">
        <f t="shared" si="16"/>
        <v>10583.25</v>
      </c>
      <c r="K39" s="6">
        <f t="shared" si="17"/>
        <v>2948.25</v>
      </c>
      <c r="L39" s="7">
        <f t="shared" si="18"/>
        <v>6305.75</v>
      </c>
      <c r="M39" s="68"/>
      <c r="N39" s="5">
        <f t="shared" si="8"/>
        <v>1425.875</v>
      </c>
      <c r="O39" s="6">
        <f t="shared" si="9"/>
        <v>10739.5</v>
      </c>
      <c r="P39" s="6">
        <f t="shared" si="20"/>
        <v>3188.875</v>
      </c>
      <c r="Q39" s="7">
        <f t="shared" si="19"/>
        <v>6377.25</v>
      </c>
      <c r="R39" s="68"/>
      <c r="S39" s="5">
        <f t="shared" si="11"/>
        <v>0.91172087314806693</v>
      </c>
      <c r="T39" s="6">
        <f t="shared" si="12"/>
        <v>0.75441128544159408</v>
      </c>
      <c r="U39" s="6">
        <f t="shared" si="13"/>
        <v>0.81188506918584136</v>
      </c>
      <c r="V39" s="7">
        <f t="shared" si="14"/>
        <v>0.9289270453565408</v>
      </c>
    </row>
    <row r="40" spans="1:22" x14ac:dyDescent="0.2">
      <c r="A40" s="2">
        <v>2005</v>
      </c>
      <c r="B40" s="2">
        <v>2</v>
      </c>
      <c r="C40" s="2">
        <v>1472</v>
      </c>
      <c r="D40" s="2">
        <v>11918</v>
      </c>
      <c r="E40" s="2">
        <v>3490</v>
      </c>
      <c r="F40" s="2">
        <v>6091</v>
      </c>
      <c r="G40" s="2">
        <v>22971</v>
      </c>
      <c r="H40" s="68"/>
      <c r="I40" s="5">
        <f t="shared" si="15"/>
        <v>1407.25</v>
      </c>
      <c r="J40" s="6">
        <f t="shared" si="16"/>
        <v>10686.5</v>
      </c>
      <c r="K40" s="6">
        <f t="shared" si="17"/>
        <v>3102.25</v>
      </c>
      <c r="L40" s="7">
        <f t="shared" si="18"/>
        <v>6346.5</v>
      </c>
      <c r="M40" s="68"/>
      <c r="N40" s="5">
        <f t="shared" si="8"/>
        <v>1459</v>
      </c>
      <c r="O40" s="6">
        <f t="shared" si="9"/>
        <v>10821.25</v>
      </c>
      <c r="P40" s="6">
        <f t="shared" si="20"/>
        <v>3332.25</v>
      </c>
      <c r="Q40" s="7">
        <f t="shared" si="19"/>
        <v>6427.5</v>
      </c>
      <c r="R40" s="68"/>
      <c r="S40" s="5">
        <f t="shared" si="11"/>
        <v>1.0089102124742975</v>
      </c>
      <c r="T40" s="6">
        <f t="shared" si="12"/>
        <v>1.1013515074506179</v>
      </c>
      <c r="U40" s="6">
        <f t="shared" si="13"/>
        <v>1.0473403856253283</v>
      </c>
      <c r="V40" s="7">
        <f t="shared" si="14"/>
        <v>0.94764683002722672</v>
      </c>
    </row>
    <row r="41" spans="1:22" ht="13.5" thickBot="1" x14ac:dyDescent="0.25">
      <c r="A41" s="2">
        <v>2005</v>
      </c>
      <c r="B41" s="2">
        <v>3</v>
      </c>
      <c r="C41" s="2">
        <v>1656</v>
      </c>
      <c r="D41" s="2">
        <v>14288</v>
      </c>
      <c r="E41" s="2">
        <v>4405</v>
      </c>
      <c r="F41" s="2">
        <v>7276</v>
      </c>
      <c r="G41" s="2">
        <v>27624</v>
      </c>
      <c r="H41" s="68"/>
      <c r="I41" s="5">
        <f t="shared" si="15"/>
        <v>1444.5</v>
      </c>
      <c r="J41" s="6">
        <f t="shared" si="16"/>
        <v>10792.5</v>
      </c>
      <c r="K41" s="6">
        <f t="shared" si="17"/>
        <v>3275.5</v>
      </c>
      <c r="L41" s="7">
        <f t="shared" si="18"/>
        <v>6408</v>
      </c>
      <c r="M41" s="68"/>
      <c r="N41" s="8">
        <f>AVERAGE(I42:I42)</f>
        <v>1473.5</v>
      </c>
      <c r="O41" s="9">
        <f>AVERAGE(J42:J42)</f>
        <v>10850</v>
      </c>
      <c r="P41" s="9">
        <f>AVERAGE(K42:K42)</f>
        <v>3389</v>
      </c>
      <c r="Q41" s="10">
        <f>AVERAGE(L42:L42)</f>
        <v>6447</v>
      </c>
      <c r="R41" s="68"/>
      <c r="S41" s="8">
        <f t="shared" si="11"/>
        <v>1.1238547675602308</v>
      </c>
      <c r="T41" s="9">
        <f t="shared" si="12"/>
        <v>1.3168663594470047</v>
      </c>
      <c r="U41" s="9">
        <f t="shared" si="13"/>
        <v>1.2997934493951018</v>
      </c>
      <c r="V41" s="10">
        <f t="shared" si="14"/>
        <v>1.1285869396618582</v>
      </c>
    </row>
    <row r="42" spans="1:22" ht="13.5" thickBot="1" x14ac:dyDescent="0.25">
      <c r="A42" s="2">
        <v>2005</v>
      </c>
      <c r="B42" s="2">
        <v>4</v>
      </c>
      <c r="C42" s="2">
        <v>1466</v>
      </c>
      <c r="D42" s="2">
        <v>9092</v>
      </c>
      <c r="E42" s="2">
        <v>3072</v>
      </c>
      <c r="F42" s="2">
        <v>6497</v>
      </c>
      <c r="G42" s="2">
        <v>20127</v>
      </c>
      <c r="H42" s="68"/>
      <c r="I42" s="8">
        <f t="shared" si="15"/>
        <v>1473.5</v>
      </c>
      <c r="J42" s="9">
        <f t="shared" si="16"/>
        <v>10850</v>
      </c>
      <c r="K42" s="9">
        <f t="shared" si="17"/>
        <v>3389</v>
      </c>
      <c r="L42" s="10">
        <f t="shared" si="18"/>
        <v>6447</v>
      </c>
      <c r="M42" s="68"/>
      <c r="R42" s="68"/>
    </row>
  </sheetData>
  <mergeCells count="5">
    <mergeCell ref="I1:L1"/>
    <mergeCell ref="N1:Q1"/>
    <mergeCell ref="S1:V1"/>
    <mergeCell ref="X1:AA1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workbookViewId="0">
      <pane ySplit="1" topLeftCell="A2" activePane="bottomLeft" state="frozen"/>
      <selection pane="bottomLeft" activeCell="L3" sqref="L3"/>
    </sheetView>
  </sheetViews>
  <sheetFormatPr defaultRowHeight="12.75" x14ac:dyDescent="0.2"/>
  <cols>
    <col min="1" max="1" width="8" bestFit="1" customWidth="1"/>
    <col min="2" max="2" width="7.140625" customWidth="1"/>
    <col min="3" max="3" width="11.85546875" bestFit="1" customWidth="1"/>
    <col min="4" max="5" width="7.5703125" bestFit="1" customWidth="1"/>
    <col min="6" max="6" width="0.85546875" customWidth="1"/>
    <col min="7" max="7" width="7.5703125" bestFit="1" customWidth="1"/>
    <col min="8" max="8" width="11.85546875" bestFit="1" customWidth="1"/>
    <col min="9" max="10" width="7.5703125" bestFit="1" customWidth="1"/>
    <col min="11" max="11" width="0.7109375" customWidth="1"/>
    <col min="12" max="12" width="7.5703125" bestFit="1" customWidth="1"/>
    <col min="13" max="13" width="11.85546875" bestFit="1" customWidth="1"/>
    <col min="14" max="15" width="7.5703125" bestFit="1" customWidth="1"/>
    <col min="16" max="16" width="0.7109375" customWidth="1"/>
    <col min="17" max="17" width="6.28515625" bestFit="1" customWidth="1"/>
    <col min="18" max="18" width="7.5703125" bestFit="1" customWidth="1"/>
    <col min="19" max="21" width="9" bestFit="1" customWidth="1"/>
  </cols>
  <sheetData>
    <row r="1" spans="1:21" x14ac:dyDescent="0.2">
      <c r="A1" s="50" t="s">
        <v>27</v>
      </c>
      <c r="B1" s="51"/>
      <c r="C1" s="51"/>
      <c r="D1" s="51"/>
      <c r="E1" s="52"/>
      <c r="F1" s="71"/>
      <c r="G1" s="46" t="s">
        <v>23</v>
      </c>
      <c r="H1" s="47"/>
      <c r="I1" s="47"/>
      <c r="J1" s="48"/>
      <c r="K1" s="71"/>
      <c r="L1" s="46" t="s">
        <v>24</v>
      </c>
      <c r="M1" s="47"/>
      <c r="N1" s="47"/>
      <c r="O1" s="48"/>
      <c r="P1" s="71"/>
      <c r="Q1" s="49"/>
      <c r="R1" s="50" t="s">
        <v>25</v>
      </c>
      <c r="S1" s="51"/>
      <c r="T1" s="51"/>
      <c r="U1" s="52"/>
    </row>
    <row r="2" spans="1:21" ht="38.25" x14ac:dyDescent="0.2">
      <c r="A2" s="2" t="s">
        <v>0</v>
      </c>
      <c r="B2" s="60" t="s">
        <v>4</v>
      </c>
      <c r="C2" s="11" t="s">
        <v>6</v>
      </c>
      <c r="D2" s="11" t="s">
        <v>2</v>
      </c>
      <c r="E2" s="11" t="s">
        <v>5</v>
      </c>
      <c r="F2" s="72"/>
      <c r="G2" s="12" t="s">
        <v>4</v>
      </c>
      <c r="H2" s="11" t="s">
        <v>6</v>
      </c>
      <c r="I2" s="11" t="s">
        <v>2</v>
      </c>
      <c r="J2" s="13" t="s">
        <v>5</v>
      </c>
      <c r="K2" s="72"/>
      <c r="L2" s="12" t="s">
        <v>4</v>
      </c>
      <c r="M2" s="11" t="s">
        <v>6</v>
      </c>
      <c r="N2" s="11" t="s">
        <v>2</v>
      </c>
      <c r="O2" s="13" t="s">
        <v>5</v>
      </c>
      <c r="P2" s="78"/>
      <c r="Q2" s="11" t="s">
        <v>26</v>
      </c>
      <c r="R2" s="60" t="s">
        <v>4</v>
      </c>
      <c r="S2" s="11" t="s">
        <v>6</v>
      </c>
      <c r="T2" s="11" t="s">
        <v>2</v>
      </c>
      <c r="U2" s="13" t="s">
        <v>5</v>
      </c>
    </row>
    <row r="3" spans="1:21" x14ac:dyDescent="0.2">
      <c r="A3" s="2" t="s">
        <v>28</v>
      </c>
      <c r="B3" s="62">
        <v>708</v>
      </c>
      <c r="C3" s="2">
        <v>4084</v>
      </c>
      <c r="D3" s="2">
        <v>1233</v>
      </c>
      <c r="E3" s="2">
        <v>4198</v>
      </c>
      <c r="F3" s="73"/>
      <c r="G3" s="23">
        <v>0.87102696086246101</v>
      </c>
      <c r="H3" s="24">
        <v>0.7184751489285639</v>
      </c>
      <c r="I3" s="24">
        <v>0.79180033252540905</v>
      </c>
      <c r="J3" s="25">
        <v>0.90398348976549014</v>
      </c>
      <c r="K3" s="73"/>
      <c r="L3" s="29">
        <f>B3/G3</f>
        <v>812.83362262284356</v>
      </c>
      <c r="M3" s="30">
        <f>C3/H3</f>
        <v>5684.2606262587124</v>
      </c>
      <c r="N3" s="30">
        <f>D3/I3</f>
        <v>1557.2107630561429</v>
      </c>
      <c r="O3" s="31">
        <f>E3/J3</f>
        <v>4643.8901235785161</v>
      </c>
      <c r="P3" s="73"/>
      <c r="Q3" s="2">
        <v>1</v>
      </c>
      <c r="R3" s="30">
        <f>(14.513*Q3)+866.9</f>
        <v>881.41300000000001</v>
      </c>
      <c r="S3" s="30">
        <f>(145.02*Q3)+5423.9</f>
        <v>5568.92</v>
      </c>
      <c r="T3" s="30">
        <f>(39.431*Q3)+1404.5</f>
        <v>1443.931</v>
      </c>
      <c r="U3" s="31">
        <f>(38.697*Q3)+4844.3</f>
        <v>4882.9970000000003</v>
      </c>
    </row>
    <row r="4" spans="1:21" x14ac:dyDescent="0.2">
      <c r="A4" s="2" t="s">
        <v>29</v>
      </c>
      <c r="B4" s="62">
        <v>845</v>
      </c>
      <c r="C4" s="2">
        <v>6329</v>
      </c>
      <c r="D4" s="2">
        <v>1684</v>
      </c>
      <c r="E4" s="2">
        <v>4691</v>
      </c>
      <c r="F4" s="73"/>
      <c r="G4" s="23">
        <v>1.01046352511194</v>
      </c>
      <c r="H4" s="24">
        <v>1.1133701933534312</v>
      </c>
      <c r="I4" s="24">
        <v>1.0457875251422015</v>
      </c>
      <c r="J4" s="25">
        <v>0.95872551904454517</v>
      </c>
      <c r="K4" s="73"/>
      <c r="L4" s="29">
        <f>B4/G4</f>
        <v>836.24987839753067</v>
      </c>
      <c r="M4" s="30">
        <f>C4/H4</f>
        <v>5684.5423362172814</v>
      </c>
      <c r="N4" s="30">
        <f>D4/I4</f>
        <v>1610.2697340657389</v>
      </c>
      <c r="O4" s="31">
        <f>E4/J4</f>
        <v>4892.9541425735661</v>
      </c>
      <c r="P4" s="73"/>
      <c r="Q4" s="2">
        <v>2</v>
      </c>
      <c r="R4" s="30">
        <f t="shared" ref="R4:R46" si="0">(14.513*Q4)+866.9</f>
        <v>895.92599999999993</v>
      </c>
      <c r="S4" s="30">
        <f t="shared" ref="S4:S46" si="1">(145.02*Q4)+5423.9</f>
        <v>5713.94</v>
      </c>
      <c r="T4" s="30">
        <f t="shared" ref="T4:T46" si="2">(39.431*Q4)+1404.5</f>
        <v>1483.3620000000001</v>
      </c>
      <c r="U4" s="31">
        <f t="shared" ref="U4:U46" si="3">(38.697*Q4)+4844.3</f>
        <v>4921.6940000000004</v>
      </c>
    </row>
    <row r="5" spans="1:21" x14ac:dyDescent="0.2">
      <c r="A5" s="2" t="s">
        <v>30</v>
      </c>
      <c r="B5" s="62">
        <v>1053</v>
      </c>
      <c r="C5" s="2">
        <v>7617</v>
      </c>
      <c r="D5" s="2">
        <v>2075</v>
      </c>
      <c r="E5" s="2">
        <v>2887</v>
      </c>
      <c r="F5" s="73"/>
      <c r="G5" s="23">
        <v>1.1495777001138361</v>
      </c>
      <c r="H5" s="24">
        <v>1.3418652582678456</v>
      </c>
      <c r="I5" s="24">
        <v>1.3084966503954834</v>
      </c>
      <c r="J5" s="25">
        <v>1.1643781621101414</v>
      </c>
      <c r="K5" s="73"/>
      <c r="L5" s="29">
        <f>B5/G5</f>
        <v>915.98854074476867</v>
      </c>
      <c r="M5" s="30">
        <f>C5/H5</f>
        <v>5676.4268640745995</v>
      </c>
      <c r="N5" s="30">
        <f>D5/I5</f>
        <v>1585.7893097187882</v>
      </c>
      <c r="O5" s="31">
        <f>E5/J5</f>
        <v>2479.4350271633757</v>
      </c>
      <c r="P5" s="73"/>
      <c r="Q5" s="2">
        <v>3</v>
      </c>
      <c r="R5" s="30">
        <f t="shared" si="0"/>
        <v>910.43899999999996</v>
      </c>
      <c r="S5" s="30">
        <f t="shared" si="1"/>
        <v>5858.96</v>
      </c>
      <c r="T5" s="30">
        <f t="shared" si="2"/>
        <v>1522.7929999999999</v>
      </c>
      <c r="U5" s="31">
        <f t="shared" si="3"/>
        <v>4960.3910000000005</v>
      </c>
    </row>
    <row r="6" spans="1:21" x14ac:dyDescent="0.2">
      <c r="A6" s="2" t="s">
        <v>31</v>
      </c>
      <c r="B6" s="62">
        <v>853</v>
      </c>
      <c r="C6" s="2">
        <v>4788</v>
      </c>
      <c r="D6" s="2">
        <v>1406</v>
      </c>
      <c r="E6" s="2">
        <v>4936</v>
      </c>
      <c r="F6" s="73"/>
      <c r="G6" s="23">
        <v>0.96777300558765567</v>
      </c>
      <c r="H6" s="24">
        <v>0.8248771369871617</v>
      </c>
      <c r="I6" s="24">
        <v>0.85202300631481487</v>
      </c>
      <c r="J6" s="25">
        <v>0.9771983960225411</v>
      </c>
      <c r="K6" s="73"/>
      <c r="L6" s="29">
        <f>B6/G6</f>
        <v>881.40503514255113</v>
      </c>
      <c r="M6" s="30">
        <f>C6/H6</f>
        <v>5804.5007981285826</v>
      </c>
      <c r="N6" s="30">
        <f>D6/I6</f>
        <v>1650.1901821656863</v>
      </c>
      <c r="O6" s="31">
        <f>E6/J6</f>
        <v>5051.1748894501261</v>
      </c>
      <c r="P6" s="73"/>
      <c r="Q6" s="15">
        <v>4</v>
      </c>
      <c r="R6" s="30">
        <f t="shared" si="0"/>
        <v>924.952</v>
      </c>
      <c r="S6" s="30">
        <f t="shared" si="1"/>
        <v>6003.98</v>
      </c>
      <c r="T6" s="30">
        <f t="shared" si="2"/>
        <v>1562.2239999999999</v>
      </c>
      <c r="U6" s="31">
        <f t="shared" si="3"/>
        <v>4999.0879999999997</v>
      </c>
    </row>
    <row r="7" spans="1:21" x14ac:dyDescent="0.2">
      <c r="A7" s="2" t="s">
        <v>32</v>
      </c>
      <c r="B7" s="63">
        <v>794</v>
      </c>
      <c r="C7" s="15">
        <v>4311</v>
      </c>
      <c r="D7" s="15">
        <v>1368</v>
      </c>
      <c r="E7" s="15">
        <v>4534</v>
      </c>
      <c r="F7" s="73"/>
      <c r="G7" s="23">
        <v>0.87102696086246101</v>
      </c>
      <c r="H7" s="24">
        <v>0.7184751489285639</v>
      </c>
      <c r="I7" s="24">
        <v>0.79180033252540905</v>
      </c>
      <c r="J7" s="25">
        <v>0.90398348976549014</v>
      </c>
      <c r="K7" s="73"/>
      <c r="L7" s="29">
        <f>B7/G7</f>
        <v>911.56765022957325</v>
      </c>
      <c r="M7" s="30">
        <f>C7/H7</f>
        <v>6000.2075317828858</v>
      </c>
      <c r="N7" s="30">
        <f>D7/I7</f>
        <v>1727.7082918579106</v>
      </c>
      <c r="O7" s="31">
        <f>E7/J7</f>
        <v>5015.578327847782</v>
      </c>
      <c r="P7" s="73"/>
      <c r="Q7" s="2">
        <v>5</v>
      </c>
      <c r="R7" s="30">
        <f t="shared" si="0"/>
        <v>939.46499999999992</v>
      </c>
      <c r="S7" s="30">
        <f t="shared" si="1"/>
        <v>6149</v>
      </c>
      <c r="T7" s="30">
        <f t="shared" si="2"/>
        <v>1601.655</v>
      </c>
      <c r="U7" s="31">
        <f t="shared" si="3"/>
        <v>5037.7849999999999</v>
      </c>
    </row>
    <row r="8" spans="1:21" x14ac:dyDescent="0.2">
      <c r="A8" s="2" t="s">
        <v>33</v>
      </c>
      <c r="B8" s="62">
        <v>1010</v>
      </c>
      <c r="C8" s="2">
        <v>6824</v>
      </c>
      <c r="D8" s="2">
        <v>1843</v>
      </c>
      <c r="E8" s="2">
        <v>5195</v>
      </c>
      <c r="F8" s="73"/>
      <c r="G8" s="23">
        <v>1.01046352511194</v>
      </c>
      <c r="H8" s="24">
        <v>1.1133701933534312</v>
      </c>
      <c r="I8" s="24">
        <v>1.0457875251422015</v>
      </c>
      <c r="J8" s="25">
        <v>0.95872551904454517</v>
      </c>
      <c r="K8" s="73"/>
      <c r="L8" s="29">
        <f>B8/G8</f>
        <v>999.54127477101292</v>
      </c>
      <c r="M8" s="30">
        <f>C8/H8</f>
        <v>6129.1383950618938</v>
      </c>
      <c r="N8" s="30">
        <f>D8/I8</f>
        <v>1762.3082659638696</v>
      </c>
      <c r="O8" s="31">
        <f>E8/J8</f>
        <v>5418.6520508782087</v>
      </c>
      <c r="P8" s="73"/>
      <c r="Q8" s="2">
        <v>6</v>
      </c>
      <c r="R8" s="30">
        <f t="shared" si="0"/>
        <v>953.97799999999995</v>
      </c>
      <c r="S8" s="30">
        <f t="shared" si="1"/>
        <v>6294.0199999999995</v>
      </c>
      <c r="T8" s="30">
        <f t="shared" si="2"/>
        <v>1641.086</v>
      </c>
      <c r="U8" s="31">
        <f t="shared" si="3"/>
        <v>5076.482</v>
      </c>
    </row>
    <row r="9" spans="1:21" x14ac:dyDescent="0.2">
      <c r="A9" s="2" t="s">
        <v>34</v>
      </c>
      <c r="B9" s="62">
        <v>1135</v>
      </c>
      <c r="C9" s="2">
        <v>8267</v>
      </c>
      <c r="D9" s="2">
        <v>2281</v>
      </c>
      <c r="E9" s="2">
        <v>6425</v>
      </c>
      <c r="F9" s="73"/>
      <c r="G9" s="23">
        <v>1.1495777001138361</v>
      </c>
      <c r="H9" s="24">
        <v>1.3418652582678456</v>
      </c>
      <c r="I9" s="24">
        <v>1.3084966503954834</v>
      </c>
      <c r="J9" s="25">
        <v>1.1643781621101414</v>
      </c>
      <c r="K9" s="73"/>
      <c r="L9" s="29">
        <f>B9/G9</f>
        <v>987.31908237921414</v>
      </c>
      <c r="M9" s="30">
        <f>C9/H9</f>
        <v>6160.827213509875</v>
      </c>
      <c r="N9" s="30">
        <f>D9/I9</f>
        <v>1743.2218869727978</v>
      </c>
      <c r="O9" s="31">
        <f>E9/J9</f>
        <v>5517.9667646431208</v>
      </c>
      <c r="P9" s="73"/>
      <c r="Q9" s="2">
        <v>7</v>
      </c>
      <c r="R9" s="30">
        <f t="shared" si="0"/>
        <v>968.49099999999999</v>
      </c>
      <c r="S9" s="30">
        <f t="shared" si="1"/>
        <v>6439.04</v>
      </c>
      <c r="T9" s="30">
        <f t="shared" si="2"/>
        <v>1680.5170000000001</v>
      </c>
      <c r="U9" s="31">
        <f t="shared" si="3"/>
        <v>5115.1790000000001</v>
      </c>
    </row>
    <row r="10" spans="1:21" x14ac:dyDescent="0.2">
      <c r="A10" s="2" t="s">
        <v>35</v>
      </c>
      <c r="B10" s="62">
        <v>946</v>
      </c>
      <c r="C10" s="2">
        <v>5200</v>
      </c>
      <c r="D10" s="2">
        <v>1517</v>
      </c>
      <c r="E10" s="2">
        <v>5314</v>
      </c>
      <c r="F10" s="73"/>
      <c r="G10" s="23">
        <v>0.96777300558765567</v>
      </c>
      <c r="H10" s="24">
        <v>0.8248771369871617</v>
      </c>
      <c r="I10" s="24">
        <v>0.85202300631481487</v>
      </c>
      <c r="J10" s="25">
        <v>0.9771983960225411</v>
      </c>
      <c r="K10" s="73"/>
      <c r="L10" s="29">
        <f>B10/G10</f>
        <v>977.50194987673319</v>
      </c>
      <c r="M10" s="30">
        <f>C10/H10</f>
        <v>6303.9691207745673</v>
      </c>
      <c r="N10" s="30">
        <f>D10/I10</f>
        <v>1780.4683544419247</v>
      </c>
      <c r="O10" s="31">
        <f>E10/J10</f>
        <v>5437.9950086179033</v>
      </c>
      <c r="P10" s="73"/>
      <c r="Q10" s="15">
        <v>8</v>
      </c>
      <c r="R10" s="30">
        <f t="shared" si="0"/>
        <v>983.00400000000002</v>
      </c>
      <c r="S10" s="30">
        <f t="shared" si="1"/>
        <v>6584.0599999999995</v>
      </c>
      <c r="T10" s="30">
        <f t="shared" si="2"/>
        <v>1719.9479999999999</v>
      </c>
      <c r="U10" s="31">
        <f t="shared" si="3"/>
        <v>5153.8760000000002</v>
      </c>
    </row>
    <row r="11" spans="1:21" x14ac:dyDescent="0.2">
      <c r="A11" s="2" t="s">
        <v>36</v>
      </c>
      <c r="B11" s="62">
        <v>853</v>
      </c>
      <c r="C11" s="2">
        <v>4512</v>
      </c>
      <c r="D11" s="2">
        <v>1450</v>
      </c>
      <c r="E11" s="2">
        <v>4881</v>
      </c>
      <c r="F11" s="73"/>
      <c r="G11" s="23">
        <v>0.87102696086246101</v>
      </c>
      <c r="H11" s="24">
        <v>0.7184751489285639</v>
      </c>
      <c r="I11" s="24">
        <v>0.79180033252540905</v>
      </c>
      <c r="J11" s="25">
        <v>0.90398348976549014</v>
      </c>
      <c r="K11" s="73"/>
      <c r="L11" s="29">
        <f>B11/G11</f>
        <v>979.30378544814346</v>
      </c>
      <c r="M11" s="30">
        <f>C11/H11</f>
        <v>6279.966686013543</v>
      </c>
      <c r="N11" s="30">
        <f>D11/I11</f>
        <v>1831.269753796762</v>
      </c>
      <c r="O11" s="31">
        <f>E11/J11</f>
        <v>5399.4348959472927</v>
      </c>
      <c r="P11" s="73"/>
      <c r="Q11" s="2">
        <v>9</v>
      </c>
      <c r="R11" s="30">
        <f t="shared" si="0"/>
        <v>997.51699999999994</v>
      </c>
      <c r="S11" s="30">
        <f t="shared" si="1"/>
        <v>6729.08</v>
      </c>
      <c r="T11" s="30">
        <f t="shared" si="2"/>
        <v>1759.3789999999999</v>
      </c>
      <c r="U11" s="31">
        <f t="shared" si="3"/>
        <v>5192.5730000000003</v>
      </c>
    </row>
    <row r="12" spans="1:21" x14ac:dyDescent="0.2">
      <c r="A12" s="2" t="s">
        <v>37</v>
      </c>
      <c r="B12" s="62">
        <v>1091</v>
      </c>
      <c r="C12" s="2">
        <v>7615</v>
      </c>
      <c r="D12" s="2">
        <v>1974</v>
      </c>
      <c r="E12" s="2">
        <v>5698</v>
      </c>
      <c r="F12" s="73"/>
      <c r="G12" s="23">
        <v>1.01046352511194</v>
      </c>
      <c r="H12" s="24">
        <v>1.1133701933534312</v>
      </c>
      <c r="I12" s="24">
        <v>1.0457875251422015</v>
      </c>
      <c r="J12" s="25">
        <v>0.95872551904454517</v>
      </c>
      <c r="K12" s="73"/>
      <c r="L12" s="29">
        <f>B12/G12</f>
        <v>1079.7025057179951</v>
      </c>
      <c r="M12" s="30">
        <f>C12/H12</f>
        <v>6839.5939153570225</v>
      </c>
      <c r="N12" s="30">
        <f>D12/I12</f>
        <v>1887.5727167730217</v>
      </c>
      <c r="O12" s="31">
        <f>E12/J12</f>
        <v>5943.3069077774853</v>
      </c>
      <c r="P12" s="73"/>
      <c r="Q12" s="2">
        <v>10</v>
      </c>
      <c r="R12" s="30">
        <f t="shared" si="0"/>
        <v>1012.03</v>
      </c>
      <c r="S12" s="30">
        <f t="shared" si="1"/>
        <v>6874.0999999999995</v>
      </c>
      <c r="T12" s="30">
        <f t="shared" si="2"/>
        <v>1798.81</v>
      </c>
      <c r="U12" s="31">
        <f t="shared" si="3"/>
        <v>5231.2700000000004</v>
      </c>
    </row>
    <row r="13" spans="1:21" x14ac:dyDescent="0.2">
      <c r="A13" s="2" t="s">
        <v>38</v>
      </c>
      <c r="B13" s="62">
        <v>1269</v>
      </c>
      <c r="C13" s="2">
        <v>9262</v>
      </c>
      <c r="D13" s="2">
        <v>2409</v>
      </c>
      <c r="E13" s="2">
        <v>7026</v>
      </c>
      <c r="F13" s="73"/>
      <c r="G13" s="23">
        <v>1.1495777001138361</v>
      </c>
      <c r="H13" s="24">
        <v>1.3418652582678456</v>
      </c>
      <c r="I13" s="24">
        <v>1.3084966503954834</v>
      </c>
      <c r="J13" s="25">
        <v>1.1643781621101414</v>
      </c>
      <c r="K13" s="73"/>
      <c r="L13" s="29">
        <f>B13/G13</f>
        <v>1103.8836260257469</v>
      </c>
      <c r="M13" s="30">
        <f>C13/H13</f>
        <v>6902.3323637992571</v>
      </c>
      <c r="N13" s="30">
        <f>D13/I13</f>
        <v>1841.0440708976196</v>
      </c>
      <c r="O13" s="31">
        <f>E13/J13</f>
        <v>6034.1220993591542</v>
      </c>
      <c r="P13" s="73"/>
      <c r="Q13" s="2">
        <v>11</v>
      </c>
      <c r="R13" s="30">
        <f t="shared" si="0"/>
        <v>1026.5429999999999</v>
      </c>
      <c r="S13" s="30">
        <f t="shared" si="1"/>
        <v>7019.12</v>
      </c>
      <c r="T13" s="30">
        <f t="shared" si="2"/>
        <v>1838.241</v>
      </c>
      <c r="U13" s="31">
        <f t="shared" si="3"/>
        <v>5269.9670000000006</v>
      </c>
    </row>
    <row r="14" spans="1:21" x14ac:dyDescent="0.2">
      <c r="A14" s="2" t="s">
        <v>39</v>
      </c>
      <c r="B14" s="62">
        <v>1050</v>
      </c>
      <c r="C14" s="2">
        <v>6128</v>
      </c>
      <c r="D14" s="2">
        <v>1608</v>
      </c>
      <c r="E14" s="2">
        <v>5309</v>
      </c>
      <c r="F14" s="73"/>
      <c r="G14" s="23">
        <v>0.96777300558765567</v>
      </c>
      <c r="H14" s="24">
        <v>0.8248771369871617</v>
      </c>
      <c r="I14" s="24">
        <v>0.85202300631481487</v>
      </c>
      <c r="J14" s="25">
        <v>0.9771983960225411</v>
      </c>
      <c r="K14" s="73"/>
      <c r="L14" s="29">
        <f>B14/G14</f>
        <v>1084.9651663536679</v>
      </c>
      <c r="M14" s="30">
        <f>C14/H14</f>
        <v>7428.9851484820283</v>
      </c>
      <c r="N14" s="30">
        <f>D14/I14</f>
        <v>1887.2729821638859</v>
      </c>
      <c r="O14" s="31">
        <f>E14/J14</f>
        <v>5432.8783403749439</v>
      </c>
      <c r="P14" s="73"/>
      <c r="Q14" s="15">
        <v>12</v>
      </c>
      <c r="R14" s="30">
        <f t="shared" si="0"/>
        <v>1041.056</v>
      </c>
      <c r="S14" s="30">
        <f t="shared" si="1"/>
        <v>7164.1399999999994</v>
      </c>
      <c r="T14" s="30">
        <f t="shared" si="2"/>
        <v>1877.672</v>
      </c>
      <c r="U14" s="31">
        <f t="shared" si="3"/>
        <v>5308.6640000000007</v>
      </c>
    </row>
    <row r="15" spans="1:21" x14ac:dyDescent="0.2">
      <c r="A15" s="2" t="s">
        <v>40</v>
      </c>
      <c r="B15" s="62">
        <v>972</v>
      </c>
      <c r="C15" s="2">
        <v>5550</v>
      </c>
      <c r="D15" s="2">
        <v>1588</v>
      </c>
      <c r="E15" s="2">
        <v>4922</v>
      </c>
      <c r="F15" s="73"/>
      <c r="G15" s="23">
        <v>0.87102696086246101</v>
      </c>
      <c r="H15" s="24">
        <v>0.7184751489285639</v>
      </c>
      <c r="I15" s="24">
        <v>0.79180033252540905</v>
      </c>
      <c r="J15" s="25">
        <v>0.90398348976549014</v>
      </c>
      <c r="K15" s="73"/>
      <c r="L15" s="29">
        <f>B15/G15</f>
        <v>1115.9241259737344</v>
      </c>
      <c r="M15" s="30">
        <f>C15/H15</f>
        <v>7724.6930645778284</v>
      </c>
      <c r="N15" s="30">
        <f>D15/I15</f>
        <v>2005.5561165719021</v>
      </c>
      <c r="O15" s="31">
        <f>E15/J15</f>
        <v>5444.789706587293</v>
      </c>
      <c r="P15" s="73"/>
      <c r="Q15" s="2">
        <v>13</v>
      </c>
      <c r="R15" s="30">
        <f t="shared" si="0"/>
        <v>1055.569</v>
      </c>
      <c r="S15" s="30">
        <f t="shared" si="1"/>
        <v>7309.16</v>
      </c>
      <c r="T15" s="30">
        <f t="shared" si="2"/>
        <v>1917.1030000000001</v>
      </c>
      <c r="U15" s="31">
        <f t="shared" si="3"/>
        <v>5347.3609999999999</v>
      </c>
    </row>
    <row r="16" spans="1:21" x14ac:dyDescent="0.2">
      <c r="A16" s="2" t="s">
        <v>41</v>
      </c>
      <c r="B16" s="62">
        <v>1156</v>
      </c>
      <c r="C16" s="2">
        <v>8681</v>
      </c>
      <c r="D16" s="2">
        <v>2068</v>
      </c>
      <c r="E16" s="2">
        <v>5376</v>
      </c>
      <c r="F16" s="73"/>
      <c r="G16" s="23">
        <v>1.01046352511194</v>
      </c>
      <c r="H16" s="24">
        <v>1.1133701933534312</v>
      </c>
      <c r="I16" s="24">
        <v>1.0457875251422015</v>
      </c>
      <c r="J16" s="25">
        <v>0.95872551904454517</v>
      </c>
      <c r="K16" s="73"/>
      <c r="L16" s="29">
        <f>B16/G16</f>
        <v>1144.0294194408821</v>
      </c>
      <c r="M16" s="30">
        <f>C16/H16</f>
        <v>7797.0472461213803</v>
      </c>
      <c r="N16" s="30">
        <f>D16/I16</f>
        <v>1977.4571318574513</v>
      </c>
      <c r="O16" s="31">
        <f>E16/J16</f>
        <v>5607.4443552495186</v>
      </c>
      <c r="P16" s="73"/>
      <c r="Q16" s="2">
        <v>14</v>
      </c>
      <c r="R16" s="30">
        <f t="shared" si="0"/>
        <v>1070.0819999999999</v>
      </c>
      <c r="S16" s="30">
        <f t="shared" si="1"/>
        <v>7454.18</v>
      </c>
      <c r="T16" s="30">
        <f t="shared" si="2"/>
        <v>1956.5340000000001</v>
      </c>
      <c r="U16" s="31">
        <f t="shared" si="3"/>
        <v>5386.058</v>
      </c>
    </row>
    <row r="17" spans="1:21" x14ac:dyDescent="0.2">
      <c r="A17" s="2" t="s">
        <v>42</v>
      </c>
      <c r="B17" s="62">
        <v>1298</v>
      </c>
      <c r="C17" s="2">
        <v>10606</v>
      </c>
      <c r="D17" s="2">
        <v>2638</v>
      </c>
      <c r="E17" s="2">
        <v>6576</v>
      </c>
      <c r="F17" s="73"/>
      <c r="G17" s="23">
        <v>1.1495777001138361</v>
      </c>
      <c r="H17" s="24">
        <v>1.3418652582678456</v>
      </c>
      <c r="I17" s="24">
        <v>1.3084966503954834</v>
      </c>
      <c r="J17" s="25">
        <v>1.1643781621101414</v>
      </c>
      <c r="K17" s="73"/>
      <c r="L17" s="29">
        <f>B17/G17</f>
        <v>1129.1102809940264</v>
      </c>
      <c r="M17" s="30">
        <f>C17/H17</f>
        <v>7903.923240170041</v>
      </c>
      <c r="N17" s="30">
        <f>D17/I17</f>
        <v>2016.0540718256209</v>
      </c>
      <c r="O17" s="31">
        <f>E17/J17</f>
        <v>5647.6497189561342</v>
      </c>
      <c r="P17" s="73"/>
      <c r="Q17" s="2">
        <v>15</v>
      </c>
      <c r="R17" s="30">
        <f t="shared" si="0"/>
        <v>1084.595</v>
      </c>
      <c r="S17" s="30">
        <f t="shared" si="1"/>
        <v>7599.2</v>
      </c>
      <c r="T17" s="30">
        <f t="shared" si="2"/>
        <v>1995.9649999999999</v>
      </c>
      <c r="U17" s="31">
        <f t="shared" si="3"/>
        <v>5424.7550000000001</v>
      </c>
    </row>
    <row r="18" spans="1:21" x14ac:dyDescent="0.2">
      <c r="A18" s="2" t="s">
        <v>43</v>
      </c>
      <c r="B18" s="62">
        <v>1062</v>
      </c>
      <c r="C18" s="2">
        <v>6554</v>
      </c>
      <c r="D18" s="2">
        <v>1760</v>
      </c>
      <c r="E18" s="2">
        <v>5521</v>
      </c>
      <c r="F18" s="73"/>
      <c r="G18" s="23">
        <v>0.96777300558765567</v>
      </c>
      <c r="H18" s="24">
        <v>0.8248771369871617</v>
      </c>
      <c r="I18" s="24">
        <v>0.85202300631481487</v>
      </c>
      <c r="J18" s="25">
        <v>0.9771983960225411</v>
      </c>
      <c r="K18" s="73"/>
      <c r="L18" s="29">
        <f>B18/G18</f>
        <v>1097.3647682548526</v>
      </c>
      <c r="M18" s="30">
        <f>C18/H18</f>
        <v>7945.4256956839454</v>
      </c>
      <c r="N18" s="30">
        <f>D18/I18</f>
        <v>2065.6719207763927</v>
      </c>
      <c r="O18" s="31">
        <f>E18/J18</f>
        <v>5649.8250738764482</v>
      </c>
      <c r="P18" s="73"/>
      <c r="Q18" s="15">
        <v>16</v>
      </c>
      <c r="R18" s="30">
        <f t="shared" si="0"/>
        <v>1099.1079999999999</v>
      </c>
      <c r="S18" s="30">
        <f t="shared" si="1"/>
        <v>7744.2199999999993</v>
      </c>
      <c r="T18" s="30">
        <f t="shared" si="2"/>
        <v>2035.396</v>
      </c>
      <c r="U18" s="31">
        <f t="shared" si="3"/>
        <v>5463.4520000000002</v>
      </c>
    </row>
    <row r="19" spans="1:21" x14ac:dyDescent="0.2">
      <c r="A19" s="2" t="s">
        <v>44</v>
      </c>
      <c r="B19" s="62">
        <v>969</v>
      </c>
      <c r="C19" s="2">
        <v>5811</v>
      </c>
      <c r="D19" s="2">
        <v>1656</v>
      </c>
      <c r="E19" s="2">
        <v>5088</v>
      </c>
      <c r="F19" s="73"/>
      <c r="G19" s="23">
        <v>0.87102696086246101</v>
      </c>
      <c r="H19" s="24">
        <v>0.7184751489285639</v>
      </c>
      <c r="I19" s="24">
        <v>0.79180033252540905</v>
      </c>
      <c r="J19" s="25">
        <v>0.90398348976549014</v>
      </c>
      <c r="K19" s="73"/>
      <c r="L19" s="29">
        <f>B19/G19</f>
        <v>1112.4799157083835</v>
      </c>
      <c r="M19" s="30">
        <f>C19/H19</f>
        <v>8087.9624141012182</v>
      </c>
      <c r="N19" s="30">
        <f>D19/I19</f>
        <v>2091.4363533016813</v>
      </c>
      <c r="O19" s="31">
        <f>E19/J19</f>
        <v>5628.4213789346086</v>
      </c>
      <c r="P19" s="73"/>
      <c r="Q19" s="2">
        <v>17</v>
      </c>
      <c r="R19" s="30">
        <f t="shared" si="0"/>
        <v>1113.6210000000001</v>
      </c>
      <c r="S19" s="30">
        <f t="shared" si="1"/>
        <v>7889.24</v>
      </c>
      <c r="T19" s="30">
        <f t="shared" si="2"/>
        <v>2074.8270000000002</v>
      </c>
      <c r="U19" s="31">
        <f t="shared" si="3"/>
        <v>5502.1490000000003</v>
      </c>
    </row>
    <row r="20" spans="1:21" x14ac:dyDescent="0.2">
      <c r="A20" s="2" t="s">
        <v>45</v>
      </c>
      <c r="B20" s="62">
        <v>1184</v>
      </c>
      <c r="C20" s="2">
        <v>9560</v>
      </c>
      <c r="D20" s="2">
        <v>2290</v>
      </c>
      <c r="E20" s="2">
        <v>5842</v>
      </c>
      <c r="F20" s="73"/>
      <c r="G20" s="23">
        <v>1.01046352511194</v>
      </c>
      <c r="H20" s="24">
        <v>1.1133701933534312</v>
      </c>
      <c r="I20" s="24">
        <v>1.0457875251422015</v>
      </c>
      <c r="J20" s="25">
        <v>0.95872551904454517</v>
      </c>
      <c r="K20" s="73"/>
      <c r="L20" s="29">
        <f>B20/G20</f>
        <v>1171.7394745830488</v>
      </c>
      <c r="M20" s="30">
        <f>C20/H20</f>
        <v>8586.5420657666618</v>
      </c>
      <c r="N20" s="30">
        <f>D20/I20</f>
        <v>2189.7373462057849</v>
      </c>
      <c r="O20" s="31">
        <f>E20/J20</f>
        <v>6093.5063101502401</v>
      </c>
      <c r="P20" s="73"/>
      <c r="Q20" s="2">
        <v>18</v>
      </c>
      <c r="R20" s="30">
        <f t="shared" si="0"/>
        <v>1128.134</v>
      </c>
      <c r="S20" s="30">
        <f t="shared" si="1"/>
        <v>8034.26</v>
      </c>
      <c r="T20" s="30">
        <f t="shared" si="2"/>
        <v>2114.2579999999998</v>
      </c>
      <c r="U20" s="31">
        <f t="shared" si="3"/>
        <v>5540.8460000000005</v>
      </c>
    </row>
    <row r="21" spans="1:21" x14ac:dyDescent="0.2">
      <c r="A21" s="2" t="s">
        <v>46</v>
      </c>
      <c r="B21" s="62">
        <v>1370</v>
      </c>
      <c r="C21" s="2">
        <v>11585</v>
      </c>
      <c r="D21" s="2">
        <v>2795</v>
      </c>
      <c r="E21" s="2">
        <v>6976</v>
      </c>
      <c r="F21" s="73"/>
      <c r="G21" s="23">
        <v>1.1495777001138361</v>
      </c>
      <c r="H21" s="24">
        <v>1.3418652582678456</v>
      </c>
      <c r="I21" s="24">
        <v>1.3084966503954834</v>
      </c>
      <c r="J21" s="25">
        <v>1.1643781621101414</v>
      </c>
      <c r="K21" s="73"/>
      <c r="L21" s="29">
        <f>B21/G21</f>
        <v>1191.7419760876858</v>
      </c>
      <c r="M21" s="30">
        <f>C21/H21</f>
        <v>8633.5046895502473</v>
      </c>
      <c r="N21" s="30">
        <f>D21/I21</f>
        <v>2136.0390942959098</v>
      </c>
      <c r="O21" s="31">
        <f>E21/J21</f>
        <v>5991.1807237588182</v>
      </c>
      <c r="P21" s="73"/>
      <c r="Q21" s="2">
        <v>19</v>
      </c>
      <c r="R21" s="30">
        <f t="shared" si="0"/>
        <v>1142.6469999999999</v>
      </c>
      <c r="S21" s="30">
        <f t="shared" si="1"/>
        <v>8179.28</v>
      </c>
      <c r="T21" s="30">
        <f t="shared" si="2"/>
        <v>2153.6889999999999</v>
      </c>
      <c r="U21" s="31">
        <f t="shared" si="3"/>
        <v>5579.5430000000006</v>
      </c>
    </row>
    <row r="22" spans="1:21" x14ac:dyDescent="0.2">
      <c r="A22" s="2" t="s">
        <v>47</v>
      </c>
      <c r="B22" s="62">
        <v>1122</v>
      </c>
      <c r="C22" s="2">
        <v>7101</v>
      </c>
      <c r="D22" s="2">
        <v>1863</v>
      </c>
      <c r="E22" s="2">
        <v>5867</v>
      </c>
      <c r="F22" s="73"/>
      <c r="G22" s="23">
        <v>0.96777300558765567</v>
      </c>
      <c r="H22" s="24">
        <v>0.8248771369871617</v>
      </c>
      <c r="I22" s="24">
        <v>0.85202300631481487</v>
      </c>
      <c r="J22" s="25">
        <v>0.9771983960225411</v>
      </c>
      <c r="K22" s="73"/>
      <c r="L22" s="29">
        <f>B22/G22</f>
        <v>1159.3627777607765</v>
      </c>
      <c r="M22" s="30">
        <f>C22/H22</f>
        <v>8608.5547551192703</v>
      </c>
      <c r="N22" s="30">
        <f>D22/I22</f>
        <v>2186.56067523092</v>
      </c>
      <c r="O22" s="31">
        <f>E22/J22</f>
        <v>6003.8985162892814</v>
      </c>
      <c r="P22" s="73"/>
      <c r="Q22" s="15">
        <v>20</v>
      </c>
      <c r="R22" s="30">
        <f t="shared" si="0"/>
        <v>1157.1599999999999</v>
      </c>
      <c r="S22" s="30">
        <f t="shared" si="1"/>
        <v>8324.2999999999993</v>
      </c>
      <c r="T22" s="30">
        <f t="shared" si="2"/>
        <v>2193.12</v>
      </c>
      <c r="U22" s="31">
        <f t="shared" si="3"/>
        <v>5618.24</v>
      </c>
    </row>
    <row r="23" spans="1:21" x14ac:dyDescent="0.2">
      <c r="A23" s="2" t="s">
        <v>48</v>
      </c>
      <c r="B23" s="62">
        <v>954</v>
      </c>
      <c r="C23" s="2">
        <v>6134</v>
      </c>
      <c r="D23" s="2">
        <v>1702</v>
      </c>
      <c r="E23" s="2">
        <v>5254</v>
      </c>
      <c r="F23" s="73"/>
      <c r="G23" s="23">
        <v>0.87102696086246101</v>
      </c>
      <c r="H23" s="24">
        <v>0.7184751489285639</v>
      </c>
      <c r="I23" s="24">
        <v>0.79180033252540905</v>
      </c>
      <c r="J23" s="25">
        <v>0.90398348976549014</v>
      </c>
      <c r="K23" s="73"/>
      <c r="L23" s="29">
        <f>B23/G23</f>
        <v>1095.2588643816282</v>
      </c>
      <c r="M23" s="30">
        <f>C23/H23</f>
        <v>8537.525632093766</v>
      </c>
      <c r="N23" s="30">
        <f>D23/I23</f>
        <v>2149.5318075600612</v>
      </c>
      <c r="O23" s="31">
        <f>E23/J23</f>
        <v>5812.053051281925</v>
      </c>
      <c r="P23" s="73"/>
      <c r="Q23" s="2">
        <v>21</v>
      </c>
      <c r="R23" s="30">
        <f t="shared" si="0"/>
        <v>1171.673</v>
      </c>
      <c r="S23" s="30">
        <f t="shared" si="1"/>
        <v>8469.32</v>
      </c>
      <c r="T23" s="30">
        <f t="shared" si="2"/>
        <v>2232.5509999999999</v>
      </c>
      <c r="U23" s="31">
        <f t="shared" si="3"/>
        <v>5656.9369999999999</v>
      </c>
    </row>
    <row r="24" spans="1:21" x14ac:dyDescent="0.2">
      <c r="A24" s="2" t="s">
        <v>49</v>
      </c>
      <c r="B24" s="62">
        <v>1111</v>
      </c>
      <c r="C24" s="2">
        <v>9369</v>
      </c>
      <c r="D24" s="2">
        <v>2182</v>
      </c>
      <c r="E24" s="2">
        <v>5207</v>
      </c>
      <c r="F24" s="73"/>
      <c r="G24" s="23">
        <v>1.01046352511194</v>
      </c>
      <c r="H24" s="24">
        <v>1.1133701933534312</v>
      </c>
      <c r="I24" s="24">
        <v>1.0457875251422015</v>
      </c>
      <c r="J24" s="25">
        <v>0.95872551904454517</v>
      </c>
      <c r="K24" s="73"/>
      <c r="L24" s="29">
        <f>B24/G24</f>
        <v>1099.4954022481143</v>
      </c>
      <c r="M24" s="30">
        <f>C24/H24</f>
        <v>8414.9908592225802</v>
      </c>
      <c r="N24" s="30">
        <f>D24/I24</f>
        <v>2086.4658905768661</v>
      </c>
      <c r="O24" s="31">
        <f>E24/J24</f>
        <v>5431.1686677426051</v>
      </c>
      <c r="P24" s="73"/>
      <c r="Q24" s="2">
        <v>22</v>
      </c>
      <c r="R24" s="30">
        <f t="shared" si="0"/>
        <v>1186.1859999999999</v>
      </c>
      <c r="S24" s="30">
        <f t="shared" si="1"/>
        <v>8614.34</v>
      </c>
      <c r="T24" s="30">
        <f t="shared" si="2"/>
        <v>2271.982</v>
      </c>
      <c r="U24" s="31">
        <f t="shared" si="3"/>
        <v>5695.634</v>
      </c>
    </row>
    <row r="25" spans="1:21" x14ac:dyDescent="0.2">
      <c r="A25" s="2" t="s">
        <v>50</v>
      </c>
      <c r="B25" s="62">
        <v>1365</v>
      </c>
      <c r="C25" s="2">
        <v>11974</v>
      </c>
      <c r="D25" s="2">
        <v>2858</v>
      </c>
      <c r="E25" s="2">
        <v>6616</v>
      </c>
      <c r="F25" s="73"/>
      <c r="G25" s="23">
        <v>1.1495777001138361</v>
      </c>
      <c r="H25" s="24">
        <v>1.3418652582678456</v>
      </c>
      <c r="I25" s="24">
        <v>1.3084966503954834</v>
      </c>
      <c r="J25" s="25">
        <v>1.1643781621101414</v>
      </c>
      <c r="K25" s="73"/>
      <c r="L25" s="29">
        <f>B25/G25</f>
        <v>1187.3925528172927</v>
      </c>
      <c r="M25" s="30">
        <f>C25/H25</f>
        <v>8923.3996679045904</v>
      </c>
      <c r="N25" s="30">
        <f>D25/I25</f>
        <v>2184.1859504464078</v>
      </c>
      <c r="O25" s="31">
        <f>E25/J25</f>
        <v>5682.0028194364022</v>
      </c>
      <c r="P25" s="73"/>
      <c r="Q25" s="2">
        <v>23</v>
      </c>
      <c r="R25" s="30">
        <f t="shared" si="0"/>
        <v>1200.6990000000001</v>
      </c>
      <c r="S25" s="30">
        <f t="shared" si="1"/>
        <v>8759.36</v>
      </c>
      <c r="T25" s="30">
        <f t="shared" si="2"/>
        <v>2311.413</v>
      </c>
      <c r="U25" s="31">
        <f t="shared" si="3"/>
        <v>5734.3310000000001</v>
      </c>
    </row>
    <row r="26" spans="1:21" x14ac:dyDescent="0.2">
      <c r="A26" s="2" t="s">
        <v>51</v>
      </c>
      <c r="B26" s="62">
        <v>1160</v>
      </c>
      <c r="C26" s="2">
        <v>6785</v>
      </c>
      <c r="D26" s="2">
        <v>1672</v>
      </c>
      <c r="E26" s="2">
        <v>5051</v>
      </c>
      <c r="F26" s="73"/>
      <c r="G26" s="23">
        <v>0.96777300558765567</v>
      </c>
      <c r="H26" s="24">
        <v>0.8248771369871617</v>
      </c>
      <c r="I26" s="24">
        <v>0.85202300631481487</v>
      </c>
      <c r="J26" s="25">
        <v>0.9771983960225411</v>
      </c>
      <c r="K26" s="73"/>
      <c r="L26" s="29">
        <f>B26/G26</f>
        <v>1198.628183781195</v>
      </c>
      <c r="M26" s="30">
        <f>C26/H26</f>
        <v>8225.4674008568145</v>
      </c>
      <c r="N26" s="30">
        <f>D26/I26</f>
        <v>1962.3883247375729</v>
      </c>
      <c r="O26" s="31">
        <f>E26/J26</f>
        <v>5168.8582590382066</v>
      </c>
      <c r="P26" s="73"/>
      <c r="Q26" s="15">
        <v>24</v>
      </c>
      <c r="R26" s="30">
        <f t="shared" si="0"/>
        <v>1215.212</v>
      </c>
      <c r="S26" s="30">
        <f t="shared" si="1"/>
        <v>8904.380000000001</v>
      </c>
      <c r="T26" s="30">
        <f t="shared" si="2"/>
        <v>2350.8440000000001</v>
      </c>
      <c r="U26" s="31">
        <f t="shared" si="3"/>
        <v>5773.0280000000002</v>
      </c>
    </row>
    <row r="27" spans="1:21" x14ac:dyDescent="0.2">
      <c r="A27" s="2" t="s">
        <v>52</v>
      </c>
      <c r="B27" s="62">
        <v>1093</v>
      </c>
      <c r="C27" s="2">
        <v>6376</v>
      </c>
      <c r="D27" s="2">
        <v>1669</v>
      </c>
      <c r="E27" s="2">
        <v>5085</v>
      </c>
      <c r="F27" s="73"/>
      <c r="G27" s="23">
        <v>0.87102696086246101</v>
      </c>
      <c r="H27" s="24">
        <v>0.7184751489285639</v>
      </c>
      <c r="I27" s="24">
        <v>0.79180033252540905</v>
      </c>
      <c r="J27" s="25">
        <v>0.90398348976549014</v>
      </c>
      <c r="K27" s="73"/>
      <c r="L27" s="29">
        <f>B27/G27</f>
        <v>1254.8406066762261</v>
      </c>
      <c r="M27" s="30">
        <f>C27/H27</f>
        <v>8874.3500864411235</v>
      </c>
      <c r="N27" s="30">
        <f>D27/I27</f>
        <v>2107.8546338529623</v>
      </c>
      <c r="O27" s="31">
        <f>E27/J27</f>
        <v>5625.1027342536336</v>
      </c>
      <c r="P27" s="73"/>
      <c r="Q27" s="2">
        <v>25</v>
      </c>
      <c r="R27" s="30">
        <f t="shared" si="0"/>
        <v>1229.7249999999999</v>
      </c>
      <c r="S27" s="30">
        <f t="shared" si="1"/>
        <v>9049.4</v>
      </c>
      <c r="T27" s="30">
        <f t="shared" si="2"/>
        <v>2390.2750000000001</v>
      </c>
      <c r="U27" s="31">
        <f t="shared" si="3"/>
        <v>5811.7250000000004</v>
      </c>
    </row>
    <row r="28" spans="1:21" x14ac:dyDescent="0.2">
      <c r="A28" s="2" t="s">
        <v>53</v>
      </c>
      <c r="B28" s="62">
        <v>1190</v>
      </c>
      <c r="C28" s="2">
        <v>10036</v>
      </c>
      <c r="D28" s="2">
        <v>2221</v>
      </c>
      <c r="E28" s="2">
        <v>5304</v>
      </c>
      <c r="F28" s="73"/>
      <c r="G28" s="23">
        <v>1.01046352511194</v>
      </c>
      <c r="H28" s="24">
        <v>1.1133701933534312</v>
      </c>
      <c r="I28" s="24">
        <v>1.0457875251422015</v>
      </c>
      <c r="J28" s="25">
        <v>0.95872551904454517</v>
      </c>
      <c r="K28" s="73"/>
      <c r="L28" s="29">
        <f>B28/G28</f>
        <v>1177.6773435420846</v>
      </c>
      <c r="M28" s="30">
        <f>C28/H28</f>
        <v>9014.0728213424918</v>
      </c>
      <c r="N28" s="30">
        <f>D28/I28</f>
        <v>2123.7583606650865</v>
      </c>
      <c r="O28" s="31">
        <f>E28/J28</f>
        <v>5532.3446540631412</v>
      </c>
      <c r="P28" s="73"/>
      <c r="Q28" s="2">
        <v>26</v>
      </c>
      <c r="R28" s="30">
        <f t="shared" si="0"/>
        <v>1244.2380000000001</v>
      </c>
      <c r="S28" s="30">
        <f t="shared" si="1"/>
        <v>9194.42</v>
      </c>
      <c r="T28" s="30">
        <f t="shared" si="2"/>
        <v>2429.7060000000001</v>
      </c>
      <c r="U28" s="31">
        <f t="shared" si="3"/>
        <v>5850.4220000000005</v>
      </c>
    </row>
    <row r="29" spans="1:21" x14ac:dyDescent="0.2">
      <c r="A29" s="2" t="s">
        <v>54</v>
      </c>
      <c r="B29" s="62">
        <v>1405</v>
      </c>
      <c r="C29" s="2">
        <v>12464</v>
      </c>
      <c r="D29" s="2">
        <v>2879</v>
      </c>
      <c r="E29" s="2">
        <v>6475</v>
      </c>
      <c r="F29" s="73"/>
      <c r="G29" s="23">
        <v>1.1495777001138361</v>
      </c>
      <c r="H29" s="24">
        <v>1.3418652582678456</v>
      </c>
      <c r="I29" s="24">
        <v>1.3084966503954834</v>
      </c>
      <c r="J29" s="25">
        <v>1.1643781621101414</v>
      </c>
      <c r="K29" s="73"/>
      <c r="L29" s="29">
        <f>B29/G29</f>
        <v>1222.1879389804369</v>
      </c>
      <c r="M29" s="30">
        <f>C29/H29</f>
        <v>9288.5630082481039</v>
      </c>
      <c r="N29" s="30">
        <f>D29/I29</f>
        <v>2200.2349024965738</v>
      </c>
      <c r="O29" s="31">
        <f>E29/J29</f>
        <v>5560.9081402434558</v>
      </c>
      <c r="P29" s="73"/>
      <c r="Q29" s="2">
        <v>27</v>
      </c>
      <c r="R29" s="30">
        <f t="shared" si="0"/>
        <v>1258.751</v>
      </c>
      <c r="S29" s="30">
        <f t="shared" si="1"/>
        <v>9339.44</v>
      </c>
      <c r="T29" s="30">
        <f t="shared" si="2"/>
        <v>2469.1369999999997</v>
      </c>
      <c r="U29" s="31">
        <f t="shared" si="3"/>
        <v>5889.1190000000006</v>
      </c>
    </row>
    <row r="30" spans="1:21" x14ac:dyDescent="0.2">
      <c r="A30" s="2" t="s">
        <v>55</v>
      </c>
      <c r="B30" s="62">
        <v>1214</v>
      </c>
      <c r="C30" s="2">
        <v>7843</v>
      </c>
      <c r="D30" s="2">
        <v>1912</v>
      </c>
      <c r="E30" s="2">
        <v>5747</v>
      </c>
      <c r="F30" s="73"/>
      <c r="G30" s="23">
        <v>0.96777300558765567</v>
      </c>
      <c r="H30" s="24">
        <v>0.8248771369871617</v>
      </c>
      <c r="I30" s="24">
        <v>0.85202300631481487</v>
      </c>
      <c r="J30" s="25">
        <v>0.9771983960225411</v>
      </c>
      <c r="K30" s="73"/>
      <c r="L30" s="29">
        <f>B30/G30</f>
        <v>1254.4263923365265</v>
      </c>
      <c r="M30" s="30">
        <f>C30/H30</f>
        <v>9508.0826565836414</v>
      </c>
      <c r="N30" s="30">
        <f>D30/I30</f>
        <v>2244.070859388899</v>
      </c>
      <c r="O30" s="31">
        <f>E30/J30</f>
        <v>5881.0984784582406</v>
      </c>
      <c r="P30" s="73"/>
      <c r="Q30" s="15">
        <v>28</v>
      </c>
      <c r="R30" s="30">
        <f t="shared" si="0"/>
        <v>1273.2639999999999</v>
      </c>
      <c r="S30" s="30">
        <f t="shared" si="1"/>
        <v>9484.4599999999991</v>
      </c>
      <c r="T30" s="30">
        <f t="shared" si="2"/>
        <v>2508.5680000000002</v>
      </c>
      <c r="U30" s="31">
        <f t="shared" si="3"/>
        <v>5927.8160000000007</v>
      </c>
    </row>
    <row r="31" spans="1:21" x14ac:dyDescent="0.2">
      <c r="A31" s="2" t="s">
        <v>56</v>
      </c>
      <c r="B31" s="62">
        <v>1091</v>
      </c>
      <c r="C31" s="2">
        <v>6833</v>
      </c>
      <c r="D31" s="2">
        <v>1718</v>
      </c>
      <c r="E31" s="2">
        <v>5052</v>
      </c>
      <c r="F31" s="73"/>
      <c r="G31" s="23">
        <v>0.87102696086246101</v>
      </c>
      <c r="H31" s="24">
        <v>0.7184751489285639</v>
      </c>
      <c r="I31" s="24">
        <v>0.79180033252540905</v>
      </c>
      <c r="J31" s="25">
        <v>0.90398348976549014</v>
      </c>
      <c r="K31" s="73"/>
      <c r="L31" s="29">
        <f>B31/G31</f>
        <v>1252.5444664993254</v>
      </c>
      <c r="M31" s="30">
        <f>C31/H31</f>
        <v>9510.4194072541086</v>
      </c>
      <c r="N31" s="30">
        <f>D31/I31</f>
        <v>2169.7389220847149</v>
      </c>
      <c r="O31" s="31">
        <f>E31/J31</f>
        <v>5588.5976427629021</v>
      </c>
      <c r="P31" s="73"/>
      <c r="Q31" s="2">
        <v>29</v>
      </c>
      <c r="R31" s="30">
        <f t="shared" si="0"/>
        <v>1287.777</v>
      </c>
      <c r="S31" s="30">
        <f t="shared" si="1"/>
        <v>9629.48</v>
      </c>
      <c r="T31" s="30">
        <f t="shared" si="2"/>
        <v>2547.9989999999998</v>
      </c>
      <c r="U31" s="31">
        <f t="shared" si="3"/>
        <v>5966.5130000000008</v>
      </c>
    </row>
    <row r="32" spans="1:21" x14ac:dyDescent="0.2">
      <c r="A32" s="2" t="s">
        <v>57</v>
      </c>
      <c r="B32" s="62">
        <v>1242</v>
      </c>
      <c r="C32" s="2">
        <v>10998</v>
      </c>
      <c r="D32" s="2">
        <v>2308</v>
      </c>
      <c r="E32" s="2">
        <v>5205</v>
      </c>
      <c r="F32" s="73"/>
      <c r="G32" s="23">
        <v>1.01046352511194</v>
      </c>
      <c r="H32" s="24">
        <v>1.1133701933534312</v>
      </c>
      <c r="I32" s="24">
        <v>1.0457875251422015</v>
      </c>
      <c r="J32" s="25">
        <v>0.95872551904454517</v>
      </c>
      <c r="K32" s="73"/>
      <c r="L32" s="29">
        <f>B32/G32</f>
        <v>1229.1388745203942</v>
      </c>
      <c r="M32" s="30">
        <f>C32/H32</f>
        <v>9878.1160710566692</v>
      </c>
      <c r="N32" s="30">
        <f>D32/I32</f>
        <v>2206.9492554772714</v>
      </c>
      <c r="O32" s="31">
        <f>E32/J32</f>
        <v>5429.0825649318722</v>
      </c>
      <c r="P32" s="73"/>
      <c r="Q32" s="2">
        <v>30</v>
      </c>
      <c r="R32" s="30">
        <f t="shared" si="0"/>
        <v>1302.29</v>
      </c>
      <c r="S32" s="30">
        <f t="shared" si="1"/>
        <v>9774.5</v>
      </c>
      <c r="T32" s="30">
        <f t="shared" si="2"/>
        <v>2587.4299999999998</v>
      </c>
      <c r="U32" s="31">
        <f t="shared" si="3"/>
        <v>6005.21</v>
      </c>
    </row>
    <row r="33" spans="1:21" x14ac:dyDescent="0.2">
      <c r="A33" s="2" t="s">
        <v>58</v>
      </c>
      <c r="B33" s="62">
        <v>1442</v>
      </c>
      <c r="C33" s="2">
        <v>13324</v>
      </c>
      <c r="D33" s="2">
        <v>3086</v>
      </c>
      <c r="E33" s="2">
        <v>6510</v>
      </c>
      <c r="F33" s="73"/>
      <c r="G33" s="23">
        <v>1.1495777001138361</v>
      </c>
      <c r="H33" s="24">
        <v>1.3418652582678456</v>
      </c>
      <c r="I33" s="24">
        <v>1.3084966503954834</v>
      </c>
      <c r="J33" s="25">
        <v>1.1643781621101414</v>
      </c>
      <c r="K33" s="73"/>
      <c r="L33" s="29">
        <f>B33/G33</f>
        <v>1254.3736711813451</v>
      </c>
      <c r="M33" s="30">
        <f>C33/H33</f>
        <v>9929.4619321163154</v>
      </c>
      <c r="N33" s="30">
        <f>D33/I33</f>
        <v>2358.4317155624963</v>
      </c>
      <c r="O33" s="31">
        <f>E33/J33</f>
        <v>5590.9671031636908</v>
      </c>
      <c r="P33" s="73"/>
      <c r="Q33" s="2">
        <v>31</v>
      </c>
      <c r="R33" s="30">
        <f t="shared" si="0"/>
        <v>1316.8029999999999</v>
      </c>
      <c r="S33" s="30">
        <f t="shared" si="1"/>
        <v>9919.52</v>
      </c>
      <c r="T33" s="30">
        <f t="shared" si="2"/>
        <v>2626.8609999999999</v>
      </c>
      <c r="U33" s="31">
        <f t="shared" si="3"/>
        <v>6043.9070000000002</v>
      </c>
    </row>
    <row r="34" spans="1:21" x14ac:dyDescent="0.2">
      <c r="A34" s="2" t="s">
        <v>59</v>
      </c>
      <c r="B34" s="62">
        <v>1296</v>
      </c>
      <c r="C34" s="2">
        <v>8488</v>
      </c>
      <c r="D34" s="2">
        <v>2119</v>
      </c>
      <c r="E34" s="2">
        <v>6040</v>
      </c>
      <c r="F34" s="73"/>
      <c r="G34" s="23">
        <v>0.96777300558765567</v>
      </c>
      <c r="H34" s="24">
        <v>0.8248771369871617</v>
      </c>
      <c r="I34" s="24">
        <v>0.85202300631481487</v>
      </c>
      <c r="J34" s="25">
        <v>0.9771983960225411</v>
      </c>
      <c r="K34" s="73"/>
      <c r="L34" s="29">
        <f>B34/G34</f>
        <v>1339.1570053279559</v>
      </c>
      <c r="M34" s="30">
        <f>C34/H34</f>
        <v>10290.017287910487</v>
      </c>
      <c r="N34" s="30">
        <f>D34/I34</f>
        <v>2487.0220455256681</v>
      </c>
      <c r="O34" s="31">
        <f>E34/J34</f>
        <v>6180.9352374956979</v>
      </c>
      <c r="P34" s="73"/>
      <c r="Q34" s="15">
        <v>32</v>
      </c>
      <c r="R34" s="30">
        <f t="shared" si="0"/>
        <v>1331.316</v>
      </c>
      <c r="S34" s="30">
        <f t="shared" si="1"/>
        <v>10064.540000000001</v>
      </c>
      <c r="T34" s="30">
        <f t="shared" si="2"/>
        <v>2666.2919999999999</v>
      </c>
      <c r="U34" s="31">
        <f t="shared" si="3"/>
        <v>6082.6040000000003</v>
      </c>
    </row>
    <row r="35" spans="1:21" x14ac:dyDescent="0.2">
      <c r="A35" s="2" t="s">
        <v>60</v>
      </c>
      <c r="B35" s="62">
        <v>1199</v>
      </c>
      <c r="C35" s="2">
        <v>7353</v>
      </c>
      <c r="D35" s="2">
        <v>1951</v>
      </c>
      <c r="E35" s="2">
        <v>5581</v>
      </c>
      <c r="F35" s="73"/>
      <c r="G35" s="23">
        <v>0.87102696086246101</v>
      </c>
      <c r="H35" s="24">
        <v>0.7184751489285639</v>
      </c>
      <c r="I35" s="24">
        <v>0.79180033252540905</v>
      </c>
      <c r="J35" s="25">
        <v>0.90398348976549014</v>
      </c>
      <c r="K35" s="73"/>
      <c r="L35" s="29">
        <f>B35/G35</f>
        <v>1376.5360360519626</v>
      </c>
      <c r="M35" s="30">
        <f>C35/H35</f>
        <v>10234.174433124464</v>
      </c>
      <c r="N35" s="30">
        <f>D35/I35</f>
        <v>2464.0050273499878</v>
      </c>
      <c r="O35" s="31">
        <f>E35/J35</f>
        <v>6173.785321508265</v>
      </c>
      <c r="P35" s="73"/>
      <c r="Q35" s="2">
        <v>33</v>
      </c>
      <c r="R35" s="30">
        <f t="shared" si="0"/>
        <v>1345.829</v>
      </c>
      <c r="S35" s="30">
        <f t="shared" si="1"/>
        <v>10209.560000000001</v>
      </c>
      <c r="T35" s="30">
        <f t="shared" si="2"/>
        <v>2705.723</v>
      </c>
      <c r="U35" s="31">
        <f t="shared" si="3"/>
        <v>6121.3010000000004</v>
      </c>
    </row>
    <row r="36" spans="1:21" x14ac:dyDescent="0.2">
      <c r="A36" s="2" t="s">
        <v>61</v>
      </c>
      <c r="B36" s="62">
        <v>1347</v>
      </c>
      <c r="C36" s="2">
        <v>11505</v>
      </c>
      <c r="D36" s="2">
        <v>2874</v>
      </c>
      <c r="E36" s="2">
        <v>5928</v>
      </c>
      <c r="F36" s="73"/>
      <c r="G36" s="23">
        <v>1.01046352511194</v>
      </c>
      <c r="H36" s="24">
        <v>1.1133701933534312</v>
      </c>
      <c r="I36" s="24">
        <v>1.0457875251422015</v>
      </c>
      <c r="J36" s="25">
        <v>0.95872551904454517</v>
      </c>
      <c r="K36" s="73"/>
      <c r="L36" s="29">
        <f>B36/G36</f>
        <v>1333.0515813035192</v>
      </c>
      <c r="M36" s="30">
        <f>C36/H36</f>
        <v>10333.490216176302</v>
      </c>
      <c r="N36" s="30">
        <f>D36/I36</f>
        <v>2748.1681803473475</v>
      </c>
      <c r="O36" s="31">
        <f>E36/J36</f>
        <v>6183.2087310117467</v>
      </c>
      <c r="P36" s="73"/>
      <c r="Q36" s="2">
        <v>34</v>
      </c>
      <c r="R36" s="30">
        <f t="shared" si="0"/>
        <v>1360.3420000000001</v>
      </c>
      <c r="S36" s="30">
        <f t="shared" si="1"/>
        <v>10354.58</v>
      </c>
      <c r="T36" s="30">
        <f t="shared" si="2"/>
        <v>2745.154</v>
      </c>
      <c r="U36" s="31">
        <f t="shared" si="3"/>
        <v>6159.9980000000005</v>
      </c>
    </row>
    <row r="37" spans="1:21" x14ac:dyDescent="0.2">
      <c r="A37" s="2" t="s">
        <v>62</v>
      </c>
      <c r="B37" s="62">
        <v>1507</v>
      </c>
      <c r="C37" s="2">
        <v>13864</v>
      </c>
      <c r="D37" s="2">
        <v>3712</v>
      </c>
      <c r="E37" s="2">
        <v>7030</v>
      </c>
      <c r="F37" s="73"/>
      <c r="G37" s="23">
        <v>1.1495777001138361</v>
      </c>
      <c r="H37" s="24">
        <v>1.3418652582678456</v>
      </c>
      <c r="I37" s="24">
        <v>1.3084966503954834</v>
      </c>
      <c r="J37" s="25">
        <v>1.1643781621101414</v>
      </c>
      <c r="K37" s="73"/>
      <c r="L37" s="29">
        <f>B37/G37</f>
        <v>1310.9161736964543</v>
      </c>
      <c r="M37" s="30">
        <f>C37/H37</f>
        <v>10331.886837801005</v>
      </c>
      <c r="N37" s="30">
        <f>D37/I37</f>
        <v>2836.8433338198274</v>
      </c>
      <c r="O37" s="31">
        <f>E37/J37</f>
        <v>6037.5574094071808</v>
      </c>
      <c r="P37" s="73"/>
      <c r="Q37" s="2">
        <v>35</v>
      </c>
      <c r="R37" s="30">
        <f t="shared" si="0"/>
        <v>1374.855</v>
      </c>
      <c r="S37" s="30">
        <f t="shared" si="1"/>
        <v>10499.6</v>
      </c>
      <c r="T37" s="30">
        <f t="shared" si="2"/>
        <v>2784.585</v>
      </c>
      <c r="U37" s="31">
        <f t="shared" si="3"/>
        <v>6198.6949999999997</v>
      </c>
    </row>
    <row r="38" spans="1:21" x14ac:dyDescent="0.2">
      <c r="A38" s="2" t="s">
        <v>63</v>
      </c>
      <c r="B38" s="62">
        <v>1350</v>
      </c>
      <c r="C38" s="2">
        <v>8862</v>
      </c>
      <c r="D38" s="2">
        <v>2618</v>
      </c>
      <c r="E38" s="2">
        <v>6341</v>
      </c>
      <c r="F38" s="73"/>
      <c r="G38" s="23">
        <v>0.96777300558765567</v>
      </c>
      <c r="H38" s="24">
        <v>0.8248771369871617</v>
      </c>
      <c r="I38" s="24">
        <v>0.85202300631481487</v>
      </c>
      <c r="J38" s="25">
        <v>0.9771983960225411</v>
      </c>
      <c r="K38" s="73"/>
      <c r="L38" s="29">
        <f>B38/G38</f>
        <v>1394.9552138832873</v>
      </c>
      <c r="M38" s="30">
        <f>C38/H38</f>
        <v>10743.418143904657</v>
      </c>
      <c r="N38" s="30">
        <f>D38/I38</f>
        <v>3072.6869821548839</v>
      </c>
      <c r="O38" s="31">
        <f>E38/J38</f>
        <v>6488.9586657218906</v>
      </c>
      <c r="P38" s="73"/>
      <c r="Q38" s="15">
        <v>36</v>
      </c>
      <c r="R38" s="30">
        <f t="shared" si="0"/>
        <v>1389.3679999999999</v>
      </c>
      <c r="S38" s="30">
        <f t="shared" si="1"/>
        <v>10644.619999999999</v>
      </c>
      <c r="T38" s="30">
        <f t="shared" si="2"/>
        <v>2824.0159999999996</v>
      </c>
      <c r="U38" s="31">
        <f t="shared" si="3"/>
        <v>6237.3919999999998</v>
      </c>
    </row>
    <row r="39" spans="1:21" x14ac:dyDescent="0.2">
      <c r="A39" s="2" t="s">
        <v>64</v>
      </c>
      <c r="B39" s="62">
        <v>1300</v>
      </c>
      <c r="C39" s="2">
        <v>8102</v>
      </c>
      <c r="D39" s="2">
        <v>2589</v>
      </c>
      <c r="E39" s="2">
        <v>5924</v>
      </c>
      <c r="F39" s="73"/>
      <c r="G39" s="23">
        <v>0.87102696086246101</v>
      </c>
      <c r="H39" s="24">
        <v>0.7184751489285639</v>
      </c>
      <c r="I39" s="24">
        <v>0.79180033252540905</v>
      </c>
      <c r="J39" s="25">
        <v>0.90398348976549014</v>
      </c>
      <c r="K39" s="73"/>
      <c r="L39" s="29">
        <f>B39/G39</f>
        <v>1492.4911149854472</v>
      </c>
      <c r="M39" s="30">
        <f>C39/H39</f>
        <v>11276.660037695417</v>
      </c>
      <c r="N39" s="30">
        <f>D39/I39</f>
        <v>3269.7637190205633</v>
      </c>
      <c r="O39" s="31">
        <f>E39/J39</f>
        <v>6553.2170300331418</v>
      </c>
      <c r="P39" s="73"/>
      <c r="Q39" s="2">
        <v>37</v>
      </c>
      <c r="R39" s="30">
        <f t="shared" si="0"/>
        <v>1403.8809999999999</v>
      </c>
      <c r="S39" s="30">
        <f t="shared" si="1"/>
        <v>10789.64</v>
      </c>
      <c r="T39" s="30">
        <f t="shared" si="2"/>
        <v>2863.4470000000001</v>
      </c>
      <c r="U39" s="31">
        <f t="shared" si="3"/>
        <v>6276.0889999999999</v>
      </c>
    </row>
    <row r="40" spans="1:21" x14ac:dyDescent="0.2">
      <c r="A40" s="2" t="s">
        <v>65</v>
      </c>
      <c r="B40" s="62">
        <v>1472</v>
      </c>
      <c r="C40" s="2">
        <v>11918</v>
      </c>
      <c r="D40" s="2">
        <v>3490</v>
      </c>
      <c r="E40" s="2">
        <v>6091</v>
      </c>
      <c r="F40" s="73"/>
      <c r="G40" s="23">
        <v>1.01046352511194</v>
      </c>
      <c r="H40" s="24">
        <v>1.1133701933534312</v>
      </c>
      <c r="I40" s="24">
        <v>1.0457875251422015</v>
      </c>
      <c r="J40" s="25">
        <v>0.95872551904454517</v>
      </c>
      <c r="K40" s="73"/>
      <c r="L40" s="29">
        <f>B40/G40</f>
        <v>1456.7571846167634</v>
      </c>
      <c r="M40" s="30">
        <f>C40/H40</f>
        <v>10704.436018808272</v>
      </c>
      <c r="N40" s="30">
        <f>D40/I40</f>
        <v>3337.1979643048862</v>
      </c>
      <c r="O40" s="31">
        <f>E40/J40</f>
        <v>6353.2261100864616</v>
      </c>
      <c r="P40" s="73"/>
      <c r="Q40" s="2">
        <v>38</v>
      </c>
      <c r="R40" s="30">
        <f t="shared" si="0"/>
        <v>1418.394</v>
      </c>
      <c r="S40" s="30">
        <f t="shared" si="1"/>
        <v>10934.66</v>
      </c>
      <c r="T40" s="30">
        <f t="shared" si="2"/>
        <v>2902.8779999999997</v>
      </c>
      <c r="U40" s="31">
        <f t="shared" si="3"/>
        <v>6314.7860000000001</v>
      </c>
    </row>
    <row r="41" spans="1:21" x14ac:dyDescent="0.2">
      <c r="A41" s="2" t="s">
        <v>66</v>
      </c>
      <c r="B41" s="62">
        <v>1656</v>
      </c>
      <c r="C41" s="2">
        <v>14288</v>
      </c>
      <c r="D41" s="2">
        <v>4405</v>
      </c>
      <c r="E41" s="2">
        <v>7276</v>
      </c>
      <c r="F41" s="73"/>
      <c r="G41" s="23">
        <v>1.1495777001138361</v>
      </c>
      <c r="H41" s="24">
        <v>1.3418652582678456</v>
      </c>
      <c r="I41" s="24">
        <v>1.3084966503954834</v>
      </c>
      <c r="J41" s="25">
        <v>1.1643781621101414</v>
      </c>
      <c r="K41" s="73"/>
      <c r="L41" s="29">
        <f>B41/G41</f>
        <v>1440.5289871541661</v>
      </c>
      <c r="M41" s="30">
        <f>C41/H41</f>
        <v>10647.864911894168</v>
      </c>
      <c r="N41" s="30">
        <f>D41/I41</f>
        <v>3366.4587514753071</v>
      </c>
      <c r="O41" s="31">
        <f>E41/J41</f>
        <v>6248.8289773608321</v>
      </c>
      <c r="P41" s="73"/>
      <c r="Q41" s="2">
        <v>39</v>
      </c>
      <c r="R41" s="30">
        <f t="shared" si="0"/>
        <v>1432.9069999999999</v>
      </c>
      <c r="S41" s="30">
        <f t="shared" si="1"/>
        <v>11079.68</v>
      </c>
      <c r="T41" s="30">
        <f t="shared" si="2"/>
        <v>2942.3090000000002</v>
      </c>
      <c r="U41" s="31">
        <f t="shared" si="3"/>
        <v>6353.4830000000002</v>
      </c>
    </row>
    <row r="42" spans="1:21" ht="13.5" thickBot="1" x14ac:dyDescent="0.25">
      <c r="A42" s="2" t="s">
        <v>67</v>
      </c>
      <c r="B42" s="69">
        <v>1466</v>
      </c>
      <c r="C42" s="36">
        <v>9092</v>
      </c>
      <c r="D42" s="36">
        <v>3072</v>
      </c>
      <c r="E42" s="36">
        <v>6497</v>
      </c>
      <c r="F42" s="74"/>
      <c r="G42" s="26">
        <v>0.96777300558765567</v>
      </c>
      <c r="H42" s="27">
        <v>0.8248771369871617</v>
      </c>
      <c r="I42" s="27">
        <v>0.85202300631481487</v>
      </c>
      <c r="J42" s="28">
        <v>0.9771983960225411</v>
      </c>
      <c r="K42" s="74"/>
      <c r="L42" s="32">
        <f>B42/G42</f>
        <v>1514.8180322614069</v>
      </c>
      <c r="M42" s="33">
        <f>C42/H42</f>
        <v>11022.247547323532</v>
      </c>
      <c r="N42" s="33">
        <f>D42/I42</f>
        <v>3605.5364435369761</v>
      </c>
      <c r="O42" s="34">
        <f>E42/J42</f>
        <v>6648.598714902243</v>
      </c>
      <c r="P42" s="74"/>
      <c r="Q42" s="15">
        <v>40</v>
      </c>
      <c r="R42" s="33">
        <f t="shared" si="0"/>
        <v>1447.42</v>
      </c>
      <c r="S42" s="33">
        <f t="shared" si="1"/>
        <v>11224.7</v>
      </c>
      <c r="T42" s="33">
        <f t="shared" si="2"/>
        <v>2981.74</v>
      </c>
      <c r="U42" s="34">
        <f t="shared" si="3"/>
        <v>6392.18</v>
      </c>
    </row>
    <row r="43" spans="1:21" x14ac:dyDescent="0.2">
      <c r="A43" s="70" t="s">
        <v>68</v>
      </c>
      <c r="B43" s="37">
        <f>G43*L43</f>
        <v>1273.3830579745402</v>
      </c>
      <c r="C43" s="38">
        <f>H43*M43</f>
        <v>8168.861270276072</v>
      </c>
      <c r="D43" s="38">
        <f>I43*N43</f>
        <v>2392.1642024161224</v>
      </c>
      <c r="E43" s="38">
        <f>J43*O43</f>
        <v>5813.4066327126266</v>
      </c>
      <c r="F43" s="75"/>
      <c r="G43" s="54">
        <v>0.87102696086246101</v>
      </c>
      <c r="H43" s="54">
        <v>0.7184751489285639</v>
      </c>
      <c r="I43" s="54">
        <v>0.79180033252540905</v>
      </c>
      <c r="J43" s="54">
        <v>0.90398348976549014</v>
      </c>
      <c r="K43" s="75"/>
      <c r="L43" s="38">
        <f>R43</f>
        <v>1461.933</v>
      </c>
      <c r="M43" s="38">
        <f t="shared" ref="M43:O43" si="4">S43</f>
        <v>11369.720000000001</v>
      </c>
      <c r="N43" s="38">
        <f t="shared" si="4"/>
        <v>3021.1709999999998</v>
      </c>
      <c r="O43" s="38">
        <f t="shared" si="4"/>
        <v>6430.8770000000004</v>
      </c>
      <c r="P43" s="75"/>
      <c r="Q43" s="70">
        <v>41</v>
      </c>
      <c r="R43" s="38">
        <f t="shared" si="0"/>
        <v>1461.933</v>
      </c>
      <c r="S43" s="38">
        <f t="shared" si="1"/>
        <v>11369.720000000001</v>
      </c>
      <c r="T43" s="38">
        <f t="shared" si="2"/>
        <v>3021.1709999999998</v>
      </c>
      <c r="U43" s="39">
        <f t="shared" si="3"/>
        <v>6430.8770000000004</v>
      </c>
    </row>
    <row r="44" spans="1:21" x14ac:dyDescent="0.2">
      <c r="A44" s="70" t="s">
        <v>69</v>
      </c>
      <c r="B44" s="40">
        <f t="shared" ref="B44:B46" si="5">G44*L44</f>
        <v>1491.8948297974234</v>
      </c>
      <c r="C44" s="41">
        <f t="shared" ref="C44:C46" si="6">H44*M44</f>
        <v>12820.168300214489</v>
      </c>
      <c r="D44" s="41">
        <f t="shared" ref="D44:D46" si="7">I44*N44</f>
        <v>3200.7393910252722</v>
      </c>
      <c r="E44" s="41">
        <f t="shared" ref="E44:E46" si="8">J44*O44</f>
        <v>6202.5456911470947</v>
      </c>
      <c r="F44" s="76"/>
      <c r="G44" s="55">
        <v>1.01046352511194</v>
      </c>
      <c r="H44" s="55">
        <v>1.1133701933534312</v>
      </c>
      <c r="I44" s="55">
        <v>1.0457875251422015</v>
      </c>
      <c r="J44" s="55">
        <v>0.95872551904454517</v>
      </c>
      <c r="K44" s="76"/>
      <c r="L44" s="41">
        <f t="shared" ref="L44:L46" si="9">R44</f>
        <v>1476.4459999999999</v>
      </c>
      <c r="M44" s="41">
        <f t="shared" ref="M44:M46" si="10">S44</f>
        <v>11514.74</v>
      </c>
      <c r="N44" s="41">
        <f t="shared" ref="N44:N46" si="11">T44</f>
        <v>3060.6019999999999</v>
      </c>
      <c r="O44" s="41">
        <f t="shared" ref="O44:O46" si="12">U44</f>
        <v>6469.5740000000005</v>
      </c>
      <c r="P44" s="76"/>
      <c r="Q44" s="70">
        <v>42</v>
      </c>
      <c r="R44" s="41">
        <f t="shared" si="0"/>
        <v>1476.4459999999999</v>
      </c>
      <c r="S44" s="41">
        <f t="shared" si="1"/>
        <v>11514.74</v>
      </c>
      <c r="T44" s="41">
        <f t="shared" si="2"/>
        <v>3060.6019999999999</v>
      </c>
      <c r="U44" s="42">
        <f t="shared" si="3"/>
        <v>6469.5740000000005</v>
      </c>
    </row>
    <row r="45" spans="1:21" x14ac:dyDescent="0.2">
      <c r="A45" s="70" t="s">
        <v>70</v>
      </c>
      <c r="B45" s="40">
        <f t="shared" si="5"/>
        <v>1713.9732181840247</v>
      </c>
      <c r="C45" s="41">
        <f t="shared" si="6"/>
        <v>15645.826863741097</v>
      </c>
      <c r="D45" s="41">
        <f t="shared" si="7"/>
        <v>4056.3827966154613</v>
      </c>
      <c r="E45" s="41">
        <f t="shared" si="8"/>
        <v>7578.0886254947327</v>
      </c>
      <c r="F45" s="76"/>
      <c r="G45" s="55">
        <v>1.1495777001138361</v>
      </c>
      <c r="H45" s="55">
        <v>1.3418652582678456</v>
      </c>
      <c r="I45" s="55">
        <v>1.3084966503954834</v>
      </c>
      <c r="J45" s="55">
        <v>1.1643781621101414</v>
      </c>
      <c r="K45" s="76"/>
      <c r="L45" s="41">
        <f t="shared" si="9"/>
        <v>1490.9589999999998</v>
      </c>
      <c r="M45" s="41">
        <f t="shared" si="10"/>
        <v>11659.76</v>
      </c>
      <c r="N45" s="41">
        <f t="shared" si="11"/>
        <v>3100.0329999999999</v>
      </c>
      <c r="O45" s="41">
        <f t="shared" si="12"/>
        <v>6508.2710000000006</v>
      </c>
      <c r="P45" s="76"/>
      <c r="Q45" s="70">
        <v>43</v>
      </c>
      <c r="R45" s="41">
        <f t="shared" si="0"/>
        <v>1490.9589999999998</v>
      </c>
      <c r="S45" s="41">
        <f t="shared" si="1"/>
        <v>11659.76</v>
      </c>
      <c r="T45" s="41">
        <f t="shared" si="2"/>
        <v>3100.0329999999999</v>
      </c>
      <c r="U45" s="42">
        <f t="shared" si="3"/>
        <v>6508.2710000000006</v>
      </c>
    </row>
    <row r="46" spans="1:21" ht="13.5" thickBot="1" x14ac:dyDescent="0.25">
      <c r="A46" s="70" t="s">
        <v>71</v>
      </c>
      <c r="B46" s="43">
        <f t="shared" si="5"/>
        <v>1456.9551622680592</v>
      </c>
      <c r="C46" s="44">
        <f t="shared" si="6"/>
        <v>9737.4931291633056</v>
      </c>
      <c r="D46" s="44">
        <f t="shared" si="7"/>
        <v>2674.895555497134</v>
      </c>
      <c r="E46" s="44">
        <f t="shared" si="8"/>
        <v>6397.6866284109046</v>
      </c>
      <c r="F46" s="77"/>
      <c r="G46" s="56">
        <v>0.96777300558765567</v>
      </c>
      <c r="H46" s="56">
        <v>0.8248771369871617</v>
      </c>
      <c r="I46" s="56">
        <v>0.85202300631481487</v>
      </c>
      <c r="J46" s="56">
        <v>0.9771983960225411</v>
      </c>
      <c r="K46" s="77"/>
      <c r="L46" s="44">
        <f t="shared" si="9"/>
        <v>1505.472</v>
      </c>
      <c r="M46" s="44">
        <f t="shared" si="10"/>
        <v>11804.779999999999</v>
      </c>
      <c r="N46" s="44">
        <f t="shared" si="11"/>
        <v>3139.4639999999999</v>
      </c>
      <c r="O46" s="44">
        <f t="shared" si="12"/>
        <v>6546.9680000000008</v>
      </c>
      <c r="P46" s="77"/>
      <c r="Q46" s="70">
        <v>44</v>
      </c>
      <c r="R46" s="44">
        <f t="shared" si="0"/>
        <v>1505.472</v>
      </c>
      <c r="S46" s="44">
        <f t="shared" si="1"/>
        <v>11804.779999999999</v>
      </c>
      <c r="T46" s="44">
        <f t="shared" si="2"/>
        <v>3139.4639999999999</v>
      </c>
      <c r="U46" s="45">
        <f t="shared" si="3"/>
        <v>6546.9680000000008</v>
      </c>
    </row>
  </sheetData>
  <mergeCells count="4">
    <mergeCell ref="A1:E1"/>
    <mergeCell ref="L1:O1"/>
    <mergeCell ref="G1:J1"/>
    <mergeCell ref="R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8E59-FD26-438C-AB06-1836F247E897}">
  <dimension ref="A1:U45"/>
  <sheetViews>
    <sheetView tabSelected="1" zoomScaleNormal="100" workbookViewId="0"/>
  </sheetViews>
  <sheetFormatPr defaultRowHeight="12.75" x14ac:dyDescent="0.2"/>
  <sheetData>
    <row r="1" spans="1:21" ht="38.25" x14ac:dyDescent="0.2">
      <c r="A1" s="2" t="s">
        <v>0</v>
      </c>
      <c r="B1" s="60" t="s">
        <v>6</v>
      </c>
      <c r="C1" s="58" t="s">
        <v>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</row>
    <row r="2" spans="1:21" x14ac:dyDescent="0.2">
      <c r="A2" s="2" t="s">
        <v>28</v>
      </c>
      <c r="B2" s="61">
        <v>4084</v>
      </c>
      <c r="C2" s="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21" x14ac:dyDescent="0.2">
      <c r="A3" s="2" t="s">
        <v>29</v>
      </c>
      <c r="B3" s="62">
        <v>6329</v>
      </c>
      <c r="C3" s="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</row>
    <row r="4" spans="1:21" x14ac:dyDescent="0.2">
      <c r="A4" s="2" t="s">
        <v>30</v>
      </c>
      <c r="B4" s="62">
        <v>7617</v>
      </c>
      <c r="C4" s="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</row>
    <row r="5" spans="1:21" x14ac:dyDescent="0.2">
      <c r="A5" s="2" t="s">
        <v>31</v>
      </c>
      <c r="B5" s="62">
        <v>4788</v>
      </c>
      <c r="C5" s="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</row>
    <row r="6" spans="1:21" x14ac:dyDescent="0.2">
      <c r="A6" s="2" t="s">
        <v>32</v>
      </c>
      <c r="B6" s="63">
        <v>4311</v>
      </c>
      <c r="C6" s="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</row>
    <row r="7" spans="1:21" x14ac:dyDescent="0.2">
      <c r="A7" s="2" t="s">
        <v>33</v>
      </c>
      <c r="B7" s="62">
        <v>6824</v>
      </c>
      <c r="C7" s="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</row>
    <row r="8" spans="1:21" x14ac:dyDescent="0.2">
      <c r="A8" s="2" t="s">
        <v>34</v>
      </c>
      <c r="B8" s="62">
        <v>8267</v>
      </c>
      <c r="C8" s="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</row>
    <row r="9" spans="1:21" x14ac:dyDescent="0.2">
      <c r="A9" s="2" t="s">
        <v>35</v>
      </c>
      <c r="B9" s="62">
        <v>5200</v>
      </c>
      <c r="C9" s="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</row>
    <row r="10" spans="1:21" x14ac:dyDescent="0.2">
      <c r="A10" s="2" t="s">
        <v>36</v>
      </c>
      <c r="B10" s="62">
        <v>4512</v>
      </c>
      <c r="C10" s="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</row>
    <row r="11" spans="1:21" x14ac:dyDescent="0.2">
      <c r="A11" s="2" t="s">
        <v>37</v>
      </c>
      <c r="B11" s="62">
        <v>7615</v>
      </c>
      <c r="C11" s="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</row>
    <row r="12" spans="1:21" x14ac:dyDescent="0.2">
      <c r="A12" s="2" t="s">
        <v>38</v>
      </c>
      <c r="B12" s="62">
        <v>9262</v>
      </c>
      <c r="C12" s="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</row>
    <row r="13" spans="1:21" x14ac:dyDescent="0.2">
      <c r="A13" s="2" t="s">
        <v>39</v>
      </c>
      <c r="B13" s="62">
        <v>6128</v>
      </c>
      <c r="C13" s="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</row>
    <row r="14" spans="1:21" x14ac:dyDescent="0.2">
      <c r="A14" s="2" t="s">
        <v>40</v>
      </c>
      <c r="B14" s="62">
        <v>5550</v>
      </c>
      <c r="C14" s="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</row>
    <row r="15" spans="1:21" x14ac:dyDescent="0.2">
      <c r="A15" s="2" t="s">
        <v>41</v>
      </c>
      <c r="B15" s="62">
        <v>8681</v>
      </c>
      <c r="C15" s="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</row>
    <row r="16" spans="1:21" x14ac:dyDescent="0.2">
      <c r="A16" s="2" t="s">
        <v>42</v>
      </c>
      <c r="B16" s="62">
        <v>10606</v>
      </c>
      <c r="C16" s="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</row>
    <row r="17" spans="1:21" x14ac:dyDescent="0.2">
      <c r="A17" s="2" t="s">
        <v>43</v>
      </c>
      <c r="B17" s="62">
        <v>6554</v>
      </c>
      <c r="C17" s="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</row>
    <row r="18" spans="1:21" x14ac:dyDescent="0.2">
      <c r="A18" s="2" t="s">
        <v>44</v>
      </c>
      <c r="B18" s="62">
        <v>5811</v>
      </c>
      <c r="C18" s="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</row>
    <row r="19" spans="1:21" x14ac:dyDescent="0.2">
      <c r="A19" s="2" t="s">
        <v>45</v>
      </c>
      <c r="B19" s="62">
        <v>9560</v>
      </c>
      <c r="C19" s="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</row>
    <row r="20" spans="1:21" x14ac:dyDescent="0.2">
      <c r="A20" s="2" t="s">
        <v>46</v>
      </c>
      <c r="B20" s="62">
        <v>11585</v>
      </c>
      <c r="C20" s="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</row>
    <row r="21" spans="1:21" x14ac:dyDescent="0.2">
      <c r="A21" s="2" t="s">
        <v>47</v>
      </c>
      <c r="B21" s="62">
        <v>7101</v>
      </c>
      <c r="C21" s="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</row>
    <row r="22" spans="1:21" x14ac:dyDescent="0.2">
      <c r="A22" s="2" t="s">
        <v>48</v>
      </c>
      <c r="B22" s="62">
        <v>6134</v>
      </c>
      <c r="C22" s="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</row>
    <row r="23" spans="1:21" x14ac:dyDescent="0.2">
      <c r="A23" s="2" t="s">
        <v>49</v>
      </c>
      <c r="B23" s="62">
        <v>9369</v>
      </c>
      <c r="C23" s="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</row>
    <row r="24" spans="1:21" x14ac:dyDescent="0.2">
      <c r="A24" s="2" t="s">
        <v>50</v>
      </c>
      <c r="B24" s="62">
        <v>11974</v>
      </c>
      <c r="C24" s="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</row>
    <row r="25" spans="1:21" x14ac:dyDescent="0.2">
      <c r="A25" s="2" t="s">
        <v>51</v>
      </c>
      <c r="B25" s="62">
        <v>6785</v>
      </c>
      <c r="C25" s="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</row>
    <row r="26" spans="1:21" x14ac:dyDescent="0.2">
      <c r="A26" s="2" t="s">
        <v>52</v>
      </c>
      <c r="B26" s="62">
        <v>6376</v>
      </c>
      <c r="C26" s="7"/>
    </row>
    <row r="27" spans="1:21" x14ac:dyDescent="0.2">
      <c r="A27" s="2" t="s">
        <v>53</v>
      </c>
      <c r="B27" s="62">
        <v>10036</v>
      </c>
      <c r="C27" s="7"/>
    </row>
    <row r="28" spans="1:21" x14ac:dyDescent="0.2">
      <c r="A28" s="2" t="s">
        <v>54</v>
      </c>
      <c r="B28" s="62">
        <v>12464</v>
      </c>
      <c r="C28" s="7"/>
    </row>
    <row r="29" spans="1:21" x14ac:dyDescent="0.2">
      <c r="A29" s="2" t="s">
        <v>55</v>
      </c>
      <c r="B29" s="62">
        <v>7843</v>
      </c>
      <c r="C29" s="7"/>
    </row>
    <row r="30" spans="1:21" x14ac:dyDescent="0.2">
      <c r="A30" s="2" t="s">
        <v>56</v>
      </c>
      <c r="B30" s="62">
        <v>6833</v>
      </c>
      <c r="C30" s="7"/>
    </row>
    <row r="31" spans="1:21" x14ac:dyDescent="0.2">
      <c r="A31" s="2" t="s">
        <v>57</v>
      </c>
      <c r="B31" s="62">
        <v>10998</v>
      </c>
      <c r="C31" s="7"/>
    </row>
    <row r="32" spans="1:21" x14ac:dyDescent="0.2">
      <c r="A32" s="2" t="s">
        <v>58</v>
      </c>
      <c r="B32" s="62">
        <v>13324</v>
      </c>
      <c r="C32" s="7"/>
    </row>
    <row r="33" spans="1:3" x14ac:dyDescent="0.2">
      <c r="A33" s="2" t="s">
        <v>59</v>
      </c>
      <c r="B33" s="62">
        <v>8488</v>
      </c>
      <c r="C33" s="7"/>
    </row>
    <row r="34" spans="1:3" x14ac:dyDescent="0.2">
      <c r="A34" s="2" t="s">
        <v>60</v>
      </c>
      <c r="B34" s="62">
        <v>7353</v>
      </c>
      <c r="C34" s="7"/>
    </row>
    <row r="35" spans="1:3" x14ac:dyDescent="0.2">
      <c r="A35" s="2" t="s">
        <v>61</v>
      </c>
      <c r="B35" s="62">
        <v>11505</v>
      </c>
      <c r="C35" s="7"/>
    </row>
    <row r="36" spans="1:3" x14ac:dyDescent="0.2">
      <c r="A36" s="2" t="s">
        <v>62</v>
      </c>
      <c r="B36" s="62">
        <v>13864</v>
      </c>
      <c r="C36" s="7"/>
    </row>
    <row r="37" spans="1:3" x14ac:dyDescent="0.2">
      <c r="A37" s="2" t="s">
        <v>63</v>
      </c>
      <c r="B37" s="62">
        <v>8862</v>
      </c>
      <c r="C37" s="7"/>
    </row>
    <row r="38" spans="1:3" x14ac:dyDescent="0.2">
      <c r="A38" s="2" t="s">
        <v>64</v>
      </c>
      <c r="B38" s="62">
        <v>8102</v>
      </c>
      <c r="C38" s="7"/>
    </row>
    <row r="39" spans="1:3" x14ac:dyDescent="0.2">
      <c r="A39" s="2" t="s">
        <v>65</v>
      </c>
      <c r="B39" s="62">
        <v>11918</v>
      </c>
      <c r="C39" s="7"/>
    </row>
    <row r="40" spans="1:3" x14ac:dyDescent="0.2">
      <c r="A40" s="2" t="s">
        <v>66</v>
      </c>
      <c r="B40" s="62">
        <v>14288</v>
      </c>
      <c r="C40" s="7"/>
    </row>
    <row r="41" spans="1:3" ht="13.5" thickBot="1" x14ac:dyDescent="0.25">
      <c r="A41" s="2" t="s">
        <v>67</v>
      </c>
      <c r="B41" s="64">
        <v>9092</v>
      </c>
      <c r="C41" s="2">
        <v>9092</v>
      </c>
    </row>
    <row r="42" spans="1:3" x14ac:dyDescent="0.2">
      <c r="A42" s="2" t="s">
        <v>68</v>
      </c>
      <c r="B42" s="17"/>
      <c r="C42" s="59">
        <v>8168.861270276072</v>
      </c>
    </row>
    <row r="43" spans="1:3" x14ac:dyDescent="0.2">
      <c r="A43" s="2" t="s">
        <v>69</v>
      </c>
      <c r="B43" s="17"/>
      <c r="C43" s="59">
        <v>12820.168300214489</v>
      </c>
    </row>
    <row r="44" spans="1:3" x14ac:dyDescent="0.2">
      <c r="A44" s="2" t="s">
        <v>70</v>
      </c>
      <c r="B44" s="17"/>
      <c r="C44" s="59">
        <v>15645.826863741097</v>
      </c>
    </row>
    <row r="45" spans="1:3" ht="13.5" thickBot="1" x14ac:dyDescent="0.25">
      <c r="A45" s="2" t="s">
        <v>71</v>
      </c>
      <c r="B45" s="35"/>
      <c r="C45" s="59">
        <v>9737.4931291633056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P24" sqref="P2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Outward UK Passengers Movement</vt:lpstr>
      <vt:lpstr>Seasonal Index</vt:lpstr>
      <vt:lpstr>Smooting Chart- Ireland</vt:lpstr>
      <vt:lpstr>Deseasonalized Data</vt:lpstr>
      <vt:lpstr>Predicted Chart</vt:lpstr>
      <vt:lpstr>Trendlines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Tyrrell</dc:creator>
  <cp:lastModifiedBy>Ravi Kaushik</cp:lastModifiedBy>
  <cp:lastPrinted>2006-08-15T13:21:29Z</cp:lastPrinted>
  <dcterms:created xsi:type="dcterms:W3CDTF">2000-02-21T11:03:20Z</dcterms:created>
  <dcterms:modified xsi:type="dcterms:W3CDTF">2017-09-29T21:17:43Z</dcterms:modified>
</cp:coreProperties>
</file>