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365C013-58A8-4FAB-894E-B02C7B306E9B}" xr6:coauthVersionLast="47" xr6:coauthVersionMax="47" xr10:uidLastSave="{00000000-0000-0000-0000-000000000000}"/>
  <bookViews>
    <workbookView xWindow="-120" yWindow="-120" windowWidth="21840" windowHeight="13140" xr2:uid="{0C687D9F-931B-450C-86B5-1E1F3D99DC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8" i="1" s="1"/>
  <c r="E20" i="1" s="1"/>
  <c r="E23" i="1" s="1"/>
  <c r="E29" i="1" s="1"/>
  <c r="E32" i="1" s="1"/>
  <c r="H9" i="1"/>
  <c r="E26" i="1"/>
  <c r="D13" i="1"/>
  <c r="E13" i="1" s="1"/>
  <c r="D14" i="1"/>
  <c r="E14" i="1" s="1"/>
  <c r="D15" i="1"/>
  <c r="E15" i="1" s="1"/>
  <c r="D16" i="1"/>
  <c r="E16" i="1" s="1"/>
  <c r="D12" i="1"/>
  <c r="E12" i="1" s="1"/>
  <c r="D11" i="1"/>
</calcChain>
</file>

<file path=xl/sharedStrings.xml><?xml version="1.0" encoding="utf-8"?>
<sst xmlns="http://schemas.openxmlformats.org/spreadsheetml/2006/main" count="29" uniqueCount="23">
  <si>
    <t>MKT Calculation</t>
  </si>
  <si>
    <r>
      <t xml:space="preserve">Convert             </t>
    </r>
    <r>
      <rPr>
        <b/>
        <u/>
        <sz val="11"/>
        <color theme="0"/>
        <rFont val="Arial"/>
        <family val="2"/>
      </rPr>
      <t>°C To  Kelvin</t>
    </r>
    <r>
      <rPr>
        <b/>
        <sz val="11"/>
        <color theme="0"/>
        <rFont val="Arial"/>
        <family val="2"/>
      </rPr>
      <t xml:space="preserve"> (°C+273.15)   (Step 1) </t>
    </r>
  </si>
  <si>
    <t>→</t>
  </si>
  <si>
    <r>
      <t xml:space="preserve">Temp Reading                                    (Sample Six Reading) In </t>
    </r>
    <r>
      <rPr>
        <b/>
        <u/>
        <sz val="11"/>
        <color theme="0"/>
        <rFont val="Arial"/>
        <family val="2"/>
      </rPr>
      <t>°C</t>
    </r>
    <r>
      <rPr>
        <b/>
        <sz val="11"/>
        <color theme="0"/>
        <rFont val="Arial"/>
        <family val="2"/>
      </rPr>
      <t xml:space="preserve"> </t>
    </r>
  </si>
  <si>
    <r>
      <t>ₑ(-</t>
    </r>
    <r>
      <rPr>
        <b/>
        <sz val="11"/>
        <color theme="1"/>
        <rFont val="Calibri"/>
        <family val="2"/>
      </rPr>
      <t>∆</t>
    </r>
    <r>
      <rPr>
        <b/>
        <sz val="11"/>
        <color theme="1"/>
        <rFont val="Arial"/>
        <family val="2"/>
      </rPr>
      <t>H / RTn)</t>
    </r>
  </si>
  <si>
    <t>Natural Logarithm</t>
  </si>
  <si>
    <t>Note:- Now Denominator       is Over</t>
  </si>
  <si>
    <t>Calculate Numerator</t>
  </si>
  <si>
    <t>Delta H</t>
  </si>
  <si>
    <t>∆H</t>
  </si>
  <si>
    <t>kJ/mole</t>
  </si>
  <si>
    <t>Gas Constant</t>
  </si>
  <si>
    <t>R</t>
  </si>
  <si>
    <t>kJ/mole/degree</t>
  </si>
  <si>
    <t xml:space="preserve">Convert Kevin To °C </t>
  </si>
  <si>
    <t>∆H / R</t>
  </si>
  <si>
    <t xml:space="preserve">°C </t>
  </si>
  <si>
    <t>Calculation Of Denominator (Step 2)</t>
  </si>
  <si>
    <t>Calculate Numerator By The Denominator</t>
  </si>
  <si>
    <t xml:space="preserve">Sum Of All Result Of Step2 </t>
  </si>
  <si>
    <t>Divide The result Of Total Number Of Readings</t>
  </si>
  <si>
    <t>No. Of Reading</t>
  </si>
  <si>
    <t>Temperature in 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</si>
</sst>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0"/>
      <name val="Arial"/>
      <family val="2"/>
    </font>
    <font>
      <b/>
      <sz val="11"/>
      <color theme="1"/>
      <name val="Calibri"/>
      <family val="2"/>
    </font>
    <font>
      <sz val="11"/>
      <color rgb="FF23282D"/>
      <name val="Tahoma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B082-CF68-48AD-81A5-710581352928}">
  <sheetPr codeName="Sheet1"/>
  <dimension ref="B3:L32"/>
  <sheetViews>
    <sheetView tabSelected="1" topLeftCell="A16" workbookViewId="0">
      <selection activeCell="E23" sqref="E23"/>
    </sheetView>
  </sheetViews>
  <sheetFormatPr defaultRowHeight="14.25" x14ac:dyDescent="0.25"/>
  <cols>
    <col min="1" max="1" width="9.140625" style="2"/>
    <col min="2" max="2" width="9.140625" style="2" customWidth="1"/>
    <col min="3" max="3" width="23.28515625" style="2" customWidth="1"/>
    <col min="4" max="4" width="18.140625" style="2" bestFit="1" customWidth="1"/>
    <col min="5" max="5" width="15" style="2" bestFit="1" customWidth="1"/>
    <col min="6" max="6" width="15.28515625" style="2" bestFit="1" customWidth="1"/>
    <col min="7" max="7" width="15.42578125" style="2" customWidth="1"/>
    <col min="8" max="8" width="9.7109375" style="2" bestFit="1" customWidth="1"/>
    <col min="9" max="10" width="9.140625" style="2"/>
    <col min="11" max="11" width="13.140625" style="2" bestFit="1" customWidth="1"/>
    <col min="12" max="12" width="16.28515625" style="2" bestFit="1" customWidth="1"/>
    <col min="13" max="16384" width="9.140625" style="2"/>
  </cols>
  <sheetData>
    <row r="3" spans="2:12" x14ac:dyDescent="0.25">
      <c r="I3" s="8" t="s">
        <v>8</v>
      </c>
      <c r="J3" s="8" t="s">
        <v>9</v>
      </c>
      <c r="K3" s="8">
        <v>83.144720000000007</v>
      </c>
      <c r="L3" s="8" t="s">
        <v>10</v>
      </c>
    </row>
    <row r="4" spans="2:12" ht="42.75" x14ac:dyDescent="0.25">
      <c r="C4" s="12" t="s">
        <v>0</v>
      </c>
      <c r="I4" s="6" t="s">
        <v>11</v>
      </c>
      <c r="J4" s="6" t="s">
        <v>12</v>
      </c>
      <c r="K4" s="6">
        <v>8.3144719999999998E-3</v>
      </c>
      <c r="L4" s="7" t="s">
        <v>13</v>
      </c>
    </row>
    <row r="7" spans="2:12" ht="15" customHeight="1" x14ac:dyDescent="0.25">
      <c r="F7" s="10"/>
    </row>
    <row r="9" spans="2:12" ht="60" x14ac:dyDescent="0.25">
      <c r="B9" s="1" t="s">
        <v>21</v>
      </c>
      <c r="C9" s="1" t="s">
        <v>3</v>
      </c>
      <c r="D9" s="1" t="s">
        <v>1</v>
      </c>
      <c r="E9" s="1" t="s">
        <v>17</v>
      </c>
      <c r="H9" s="2">
        <f>(-83.14472/(0.008314472)*D11)</f>
        <v>-2929500.0000000005</v>
      </c>
    </row>
    <row r="10" spans="2:12" ht="35.25" customHeight="1" x14ac:dyDescent="0.25">
      <c r="B10" s="3"/>
      <c r="C10" s="3"/>
      <c r="D10" s="3"/>
      <c r="E10" s="3" t="s">
        <v>4</v>
      </c>
    </row>
    <row r="11" spans="2:12" ht="15" x14ac:dyDescent="0.25">
      <c r="B11" s="3">
        <v>1</v>
      </c>
      <c r="C11" s="3">
        <v>19.8</v>
      </c>
      <c r="D11" s="3">
        <f>C11+273.15</f>
        <v>292.95</v>
      </c>
      <c r="E11" s="3">
        <f t="shared" ref="E11:E16" si="0">EXP(-83.14472/(0.008314472*D11))</f>
        <v>1.4966935699989857E-15</v>
      </c>
    </row>
    <row r="12" spans="2:12" ht="15" x14ac:dyDescent="0.25">
      <c r="B12" s="3">
        <v>2</v>
      </c>
      <c r="C12" s="3">
        <v>20.2</v>
      </c>
      <c r="D12" s="3">
        <f>C12+273.15</f>
        <v>293.34999999999997</v>
      </c>
      <c r="E12" s="3">
        <f t="shared" si="0"/>
        <v>1.5680051046241838E-15</v>
      </c>
    </row>
    <row r="13" spans="2:12" ht="15" x14ac:dyDescent="0.25">
      <c r="B13" s="3">
        <v>3</v>
      </c>
      <c r="C13" s="3">
        <v>20.6</v>
      </c>
      <c r="D13" s="3">
        <f t="shared" ref="D13:D16" si="1">C13+273.15</f>
        <v>293.75</v>
      </c>
      <c r="E13" s="3">
        <f t="shared" si="0"/>
        <v>1.6425061298948394E-15</v>
      </c>
    </row>
    <row r="14" spans="2:12" ht="15" x14ac:dyDescent="0.25">
      <c r="B14" s="3">
        <v>4</v>
      </c>
      <c r="C14" s="3">
        <v>21</v>
      </c>
      <c r="D14" s="3">
        <f t="shared" si="1"/>
        <v>294.14999999999998</v>
      </c>
      <c r="E14" s="3">
        <f t="shared" si="0"/>
        <v>1.7203297431002351E-15</v>
      </c>
    </row>
    <row r="15" spans="2:12" ht="15" x14ac:dyDescent="0.25">
      <c r="B15" s="3">
        <v>5</v>
      </c>
      <c r="C15" s="3">
        <v>21.3</v>
      </c>
      <c r="D15" s="3">
        <f t="shared" si="1"/>
        <v>294.45</v>
      </c>
      <c r="E15" s="3">
        <f t="shared" si="0"/>
        <v>1.7809608629662084E-15</v>
      </c>
    </row>
    <row r="16" spans="2:12" ht="15" x14ac:dyDescent="0.25">
      <c r="B16" s="3">
        <v>6</v>
      </c>
      <c r="C16" s="3">
        <v>21.5</v>
      </c>
      <c r="D16" s="3">
        <f t="shared" si="1"/>
        <v>294.64999999999998</v>
      </c>
      <c r="E16" s="3">
        <f t="shared" si="0"/>
        <v>1.8224927534936792E-15</v>
      </c>
    </row>
    <row r="17" spans="3:7" ht="15" x14ac:dyDescent="0.25">
      <c r="E17" s="3"/>
    </row>
    <row r="18" spans="3:7" ht="30" x14ac:dyDescent="0.25">
      <c r="C18" s="1" t="s">
        <v>19</v>
      </c>
      <c r="D18" s="4" t="s">
        <v>2</v>
      </c>
      <c r="E18" s="3">
        <f>SUM(E11:E16)</f>
        <v>1.0030988164078131E-14</v>
      </c>
    </row>
    <row r="19" spans="3:7" ht="15" x14ac:dyDescent="0.25">
      <c r="E19" s="3"/>
    </row>
    <row r="20" spans="3:7" ht="45" x14ac:dyDescent="0.25">
      <c r="C20" s="1" t="s">
        <v>20</v>
      </c>
      <c r="D20" s="4" t="s">
        <v>2</v>
      </c>
      <c r="E20" s="3">
        <f>E18/6</f>
        <v>1.6718313606796886E-15</v>
      </c>
    </row>
    <row r="21" spans="3:7" ht="15" x14ac:dyDescent="0.25">
      <c r="E21" s="3"/>
    </row>
    <row r="22" spans="3:7" ht="15" x14ac:dyDescent="0.25">
      <c r="E22" s="3"/>
    </row>
    <row r="23" spans="3:7" ht="45" x14ac:dyDescent="0.25">
      <c r="C23" s="1" t="s">
        <v>5</v>
      </c>
      <c r="D23" s="4" t="s">
        <v>2</v>
      </c>
      <c r="E23" s="3">
        <f>LN(E20)*-1</f>
        <v>34.024856746172482</v>
      </c>
      <c r="G23" s="5" t="s">
        <v>6</v>
      </c>
    </row>
    <row r="24" spans="3:7" ht="15" x14ac:dyDescent="0.25">
      <c r="E24" s="3"/>
    </row>
    <row r="25" spans="3:7" ht="15" x14ac:dyDescent="0.25">
      <c r="E25" s="3"/>
    </row>
    <row r="26" spans="3:7" ht="15" x14ac:dyDescent="0.25">
      <c r="C26" s="1" t="s">
        <v>7</v>
      </c>
      <c r="D26" s="4" t="s">
        <v>2</v>
      </c>
      <c r="E26" s="3">
        <f>(83.14472/0.008314472)</f>
        <v>10000.000000000002</v>
      </c>
      <c r="G26" s="3" t="s">
        <v>15</v>
      </c>
    </row>
    <row r="27" spans="3:7" ht="15" x14ac:dyDescent="0.25">
      <c r="E27" s="3"/>
    </row>
    <row r="28" spans="3:7" ht="15" x14ac:dyDescent="0.25">
      <c r="E28" s="3"/>
    </row>
    <row r="29" spans="3:7" ht="30" x14ac:dyDescent="0.25">
      <c r="C29" s="1" t="s">
        <v>18</v>
      </c>
      <c r="D29" s="4" t="s">
        <v>2</v>
      </c>
      <c r="E29" s="3">
        <f>E26/E23</f>
        <v>293.90278038789745</v>
      </c>
      <c r="F29" s="4" t="s">
        <v>2</v>
      </c>
      <c r="G29" s="3" t="s">
        <v>22</v>
      </c>
    </row>
    <row r="32" spans="3:7" ht="15" x14ac:dyDescent="0.25">
      <c r="C32" s="1" t="s">
        <v>14</v>
      </c>
      <c r="D32" s="4" t="s">
        <v>2</v>
      </c>
      <c r="E32" s="9">
        <f>E29-273.15</f>
        <v>20.752780387897474</v>
      </c>
      <c r="F32" s="11" t="s">
        <v>16</v>
      </c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H Vaishnav</dc:creator>
  <cp:lastModifiedBy>Vipul H Vaishnav</cp:lastModifiedBy>
  <dcterms:created xsi:type="dcterms:W3CDTF">2022-10-13T06:27:16Z</dcterms:created>
  <dcterms:modified xsi:type="dcterms:W3CDTF">2022-10-14T06:35:08Z</dcterms:modified>
</cp:coreProperties>
</file>