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kap" sheetId="1" r:id="rId4"/>
    <sheet state="visible" name="Kelompok UAS" sheetId="2" r:id="rId5"/>
    <sheet state="visible" name="Tugas" sheetId="3" r:id="rId6"/>
    <sheet state="visible" name="UTS" sheetId="4" r:id="rId7"/>
    <sheet state="visible" name="Nisbi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Tidak mewakili hasil akhir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Dicetak tebal = ketua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Jika gerakan naik bukan GLB, -5 poin
Jika pakai gerak parabola, -10 poin</t>
      </text>
    </comment>
    <comment authorId="0" ref="I2">
      <text>
        <t xml:space="preserve">Yang menyimpulkan h3 = 1,25 cm: 10</t>
      </text>
    </comment>
    <comment authorId="0" ref="J2">
      <text>
        <t xml:space="preserve">Salah nama: -5
Terlambat: -5/menit</t>
      </text>
    </comment>
  </commentList>
</comments>
</file>

<file path=xl/sharedStrings.xml><?xml version="1.0" encoding="utf-8"?>
<sst xmlns="http://schemas.openxmlformats.org/spreadsheetml/2006/main" count="735" uniqueCount="149">
  <si>
    <t>NRP</t>
  </si>
  <si>
    <t>Nama</t>
  </si>
  <si>
    <t>KP</t>
  </si>
  <si>
    <t>Tugas</t>
  </si>
  <si>
    <t>UTS</t>
  </si>
  <si>
    <t>NTS</t>
  </si>
  <si>
    <t>Nisbi sekarang</t>
  </si>
  <si>
    <t>ARISSON ABDULLAH PUTRAWITAMA</t>
  </si>
  <si>
    <t>KP:A</t>
  </si>
  <si>
    <t>GERRI YULIANTO</t>
  </si>
  <si>
    <t>ALFREDO GUNAWAN</t>
  </si>
  <si>
    <t>ALBERTUS HENDRAWAN WIDJAJA</t>
  </si>
  <si>
    <t>WONG, DHENNI ARIYA</t>
  </si>
  <si>
    <t>REYNARD HALIM</t>
  </si>
  <si>
    <t>NATHANAEL HENDRY SUSILO</t>
  </si>
  <si>
    <t>ALEXANDER CALVIN</t>
  </si>
  <si>
    <t>JOSE STEFANUS WIJAYA</t>
  </si>
  <si>
    <t>MADE YOGA BRAHMANTARA</t>
  </si>
  <si>
    <t>GOLDEN WIJAYA OENTORO</t>
  </si>
  <si>
    <t>DEVYRA ARISKA PUTRI KUSUMAWARDHANI</t>
  </si>
  <si>
    <t>KETUT WENDY ASADA WIRATHA</t>
  </si>
  <si>
    <t>NUR FITRIANA</t>
  </si>
  <si>
    <t>MUHAMMAD VIRGIHARTO DWIATMOJO</t>
  </si>
  <si>
    <t>RICKY ANDREAN FERNANDA GUNAWAN</t>
  </si>
  <si>
    <t>THEOPHIL HENRY SOEGIANTO</t>
  </si>
  <si>
    <t>NATASYA FEBRIANI</t>
  </si>
  <si>
    <t>ARRON GIONALDI SOPUTRA</t>
  </si>
  <si>
    <t>VENANSIUS MARIO TANDO</t>
  </si>
  <si>
    <t>WAFI AZMI HARTONO</t>
  </si>
  <si>
    <t>KRISMAYANTI</t>
  </si>
  <si>
    <t>DAVID PRATAMA</t>
  </si>
  <si>
    <t>HUGO MAGNUS NINOY PAOE</t>
  </si>
  <si>
    <t>I. GD. GILANG KUSUMA</t>
  </si>
  <si>
    <t>YUDHISTIRA ANGGARA JAYADINATA</t>
  </si>
  <si>
    <t>MUHAMMAD ALIFIAN FAJAR PRATAMA</t>
  </si>
  <si>
    <t>GIVEN JEREMIA</t>
  </si>
  <si>
    <t>DENDY PRATAMA ERDIYANTO</t>
  </si>
  <si>
    <t>M. YORICKO RAYHAN</t>
  </si>
  <si>
    <t>ALIF HIMAWAN</t>
  </si>
  <si>
    <t>NAUFAL MUFLIH RAMADHAN</t>
  </si>
  <si>
    <t>BILLY RENATASIVA</t>
  </si>
  <si>
    <t>KEVIN NICKY YORDAN SIHOMBING</t>
  </si>
  <si>
    <t>SALSABILLA ARYANING PUTRI</t>
  </si>
  <si>
    <t>MOHAMAD YUSUF ASSROFI</t>
  </si>
  <si>
    <t>WAHYU BAGUS SETIAWAN</t>
  </si>
  <si>
    <t>CHAUSAR OCTAVIAN PRAKOSO</t>
  </si>
  <si>
    <t>AHMAD SUHADA</t>
  </si>
  <si>
    <t>ELSAFIRA GITA ASKIYA</t>
  </si>
  <si>
    <t>MUHAMMAD ARYA FITRAH PURNAMANSYAH</t>
  </si>
  <si>
    <t>I MADE BAYU MERTA NADI</t>
  </si>
  <si>
    <t>SUBRATA</t>
  </si>
  <si>
    <t>CHRISTOPHER EVAN</t>
  </si>
  <si>
    <t>MICHAEL TALAHATU</t>
  </si>
  <si>
    <t>IVAN CHRISTIAN</t>
  </si>
  <si>
    <t>JEREMY RICHARD BENEDICT</t>
  </si>
  <si>
    <t>VICTOR MANUEL SOESILO</t>
  </si>
  <si>
    <t>KATHERYN NATASIA LIEM CHRISLIANTI</t>
  </si>
  <si>
    <t>WILLIEM KEVIN SETIADI</t>
  </si>
  <si>
    <t>MUH SALMAN ALFANSURI</t>
  </si>
  <si>
    <t>JASON JABEZ CUWENDI</t>
  </si>
  <si>
    <t>MICHELLE CENDHANA</t>
  </si>
  <si>
    <t>RUTH FLODIAN RAHAKBAUW</t>
  </si>
  <si>
    <t>ZAKIY DHIYA ULHAQ</t>
  </si>
  <si>
    <t>PATRICIUS DWIPUTRA UTAMA</t>
  </si>
  <si>
    <t>MARCELLA DIVA VIORENT</t>
  </si>
  <si>
    <t>ANDRE SETIAWAN AHMADI</t>
  </si>
  <si>
    <t>ALBION BRIAN EVAN LORRY ORNO</t>
  </si>
  <si>
    <t>KP:B</t>
  </si>
  <si>
    <t>AGIL SURYA ABDI</t>
  </si>
  <si>
    <t>ARCHI RAFIF NEVANDYA</t>
  </si>
  <si>
    <t>FELLIX TEGAR WAHYU AKHADIPUTRA</t>
  </si>
  <si>
    <t>VINCENT GOZALI</t>
  </si>
  <si>
    <t>TIMOTHY WAHYUDI SANTOSO</t>
  </si>
  <si>
    <t>LOGION STEVANDIE</t>
  </si>
  <si>
    <t>NIGEL KISLEW WILLIAM</t>
  </si>
  <si>
    <t>ADITYA WIJAYA</t>
  </si>
  <si>
    <t>CHRISTOPHER ANGELO LOMBAN</t>
  </si>
  <si>
    <t>DHIKANANDA VINITA</t>
  </si>
  <si>
    <t>PUTERI ANGGRIE PURWITA SARI</t>
  </si>
  <si>
    <t>ALDYANTO SETIAWAN ARJUNA</t>
  </si>
  <si>
    <t>ANDI LIVIANTO HALIM</t>
  </si>
  <si>
    <t>PANDU SANIKA SATYA WADA NURRAHMAN</t>
  </si>
  <si>
    <t>HIZKIA JOKO SUSANTO</t>
  </si>
  <si>
    <t>GILBERT RICHARDO TJOANDA</t>
  </si>
  <si>
    <t>ARMANDO DIAZ</t>
  </si>
  <si>
    <t>SITI AINUN LUTFIAH ANDIK WIJAYA</t>
  </si>
  <si>
    <t>REGINALD ADINATA</t>
  </si>
  <si>
    <t>JERRIEL RHEMALDY</t>
  </si>
  <si>
    <t>MARIO MATTHEW CARDINAL VINCENT</t>
  </si>
  <si>
    <t>WILDAN ACHMAD NOORFIKRI</t>
  </si>
  <si>
    <t>HELMI NIZAR BAKTIR</t>
  </si>
  <si>
    <t>CHRISTIAN NATHANNAEL</t>
  </si>
  <si>
    <t>MICHAEL ANDREAS PRASETIO</t>
  </si>
  <si>
    <t>VINCENTIUS CHRISTIAN WARIKY</t>
  </si>
  <si>
    <t>MARCELLA AUDI SUSANTO</t>
  </si>
  <si>
    <t>DASTYN SUSANTO</t>
  </si>
  <si>
    <t>GEDE DARMA</t>
  </si>
  <si>
    <t>ALVIN FERNANDO SUSANTO</t>
  </si>
  <si>
    <t>JOHN OWEN DANUARTA</t>
  </si>
  <si>
    <t>MARIANA JUNITA</t>
  </si>
  <si>
    <t>JONATHAN RYAN DARMAWAN</t>
  </si>
  <si>
    <t>CHRISTIAN YASKA NATAWIJAYA</t>
  </si>
  <si>
    <t>JUSTIN ANDREW LESMANA</t>
  </si>
  <si>
    <t>BRIAN OWEN ISAIAH</t>
  </si>
  <si>
    <t>ARDEL VITO PUTRA HERIJANTO</t>
  </si>
  <si>
    <t>KENJI KURNIAWAN</t>
  </si>
  <si>
    <t>RONY HARTONO IRAWAN</t>
  </si>
  <si>
    <t>YOLENTA LADETA NOVENTA</t>
  </si>
  <si>
    <t>MUHAMMAD KAHFI YULIAN PRAKARSA</t>
  </si>
  <si>
    <t>KENNY REANDY KWANDO</t>
  </si>
  <si>
    <t>NATANAEL GERALDI</t>
  </si>
  <si>
    <t>BILLY UBUD SANTOSO</t>
  </si>
  <si>
    <t>VELICIA MARVELINE PRANOTO</t>
  </si>
  <si>
    <t>STEVEN PUTRA NATANAEL</t>
  </si>
  <si>
    <t>RONALD SUGIHARTO</t>
  </si>
  <si>
    <t>JONATHAN ADRIAN CHANDRA</t>
  </si>
  <si>
    <t>MUHAMMAD IKHSAN</t>
  </si>
  <si>
    <t>AUSTIN LIEANDRO</t>
  </si>
  <si>
    <t>HENRI JAYANATA KUSUMA</t>
  </si>
  <si>
    <t>JOSAFAT JECONIAH KRISTANTO</t>
  </si>
  <si>
    <t>KEN DAHANA</t>
  </si>
  <si>
    <t>YOHAN TEGUH SUNARYO</t>
  </si>
  <si>
    <t>VIQRAM ANANTA WATAF</t>
  </si>
  <si>
    <t>FAHRIZAL WIJANARKO AMROE</t>
  </si>
  <si>
    <t>No</t>
  </si>
  <si>
    <t>Total</t>
  </si>
  <si>
    <t>Bullet race</t>
  </si>
  <si>
    <t>Penalti</t>
  </si>
  <si>
    <t>Parabola</t>
  </si>
  <si>
    <t>Bouncing ball</t>
  </si>
  <si>
    <t>Format bukan ZIP</t>
  </si>
  <si>
    <t>Tidak mengumpulkan</t>
  </si>
  <si>
    <t>1: GLB + GJB</t>
  </si>
  <si>
    <t>2: Parabola</t>
  </si>
  <si>
    <t>3: Gaya gesek</t>
  </si>
  <si>
    <t>4: HKM + GLB</t>
  </si>
  <si>
    <t>5: Elastisitas</t>
  </si>
  <si>
    <t>Min</t>
  </si>
  <si>
    <t>Max</t>
  </si>
  <si>
    <t>Grade</t>
  </si>
  <si>
    <t>E</t>
  </si>
  <si>
    <t>D</t>
  </si>
  <si>
    <t>C</t>
  </si>
  <si>
    <t>BC</t>
  </si>
  <si>
    <t>B</t>
  </si>
  <si>
    <t>AB</t>
  </si>
  <si>
    <t>A</t>
  </si>
  <si>
    <t>inklusif</t>
  </si>
  <si>
    <t>eksklusif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</si>
</sst>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  <font>
      <b/>
      <sz val="10.0"/>
    </font>
    <font>
      <b/>
      <sz val="10.0"/>
      <color rgb="FF000000"/>
      <name val="Arial"/>
    </font>
    <font>
      <b/>
      <sz val="10.0"/>
      <color theme="1"/>
      <name val="Arial"/>
    </font>
    <font>
      <sz val="10.0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" xfId="0" applyFont="1" applyNumberForma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0" xfId="0" applyFont="1" applyNumberFormat="1"/>
    <xf borderId="1" fillId="0" fontId="3" numFmtId="0" xfId="0" applyAlignment="1" applyBorder="1" applyFont="1">
      <alignment readingOrder="0"/>
    </xf>
    <xf borderId="1" fillId="0" fontId="2" numFmtId="2" xfId="0" applyBorder="1" applyFont="1" applyNumberFormat="1"/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1" fillId="0" fontId="1" numFmtId="0" xfId="0" applyBorder="1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1" fillId="0" fontId="7" numFmtId="0" xfId="0" applyBorder="1" applyFont="1"/>
    <xf borderId="0" fillId="0" fontId="8" numFmtId="0" xfId="0" applyAlignment="1" applyFont="1">
      <alignment readingOrder="0"/>
    </xf>
    <xf borderId="0" fillId="0" fontId="0" numFmtId="0" xfId="0" applyFont="1"/>
    <xf borderId="1" fillId="0" fontId="9" numFmtId="0" xfId="0" applyBorder="1" applyFont="1"/>
    <xf borderId="1" fillId="0" fontId="8" numFmtId="0" xfId="0" applyAlignment="1" applyBorder="1" applyFont="1">
      <alignment readingOrder="0"/>
    </xf>
    <xf borderId="1" fillId="0" fontId="0" numFmtId="0" xfId="0" applyBorder="1" applyFont="1"/>
    <xf borderId="0" fillId="0" fontId="9" numFmtId="0" xfId="0" applyFont="1"/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1" numFmtId="2" xfId="0" applyFont="1" applyNumberFormat="1"/>
    <xf borderId="0" fillId="3" fontId="1" numFmtId="0" xfId="0" applyFont="1"/>
    <xf borderId="0" fillId="3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42.0"/>
    <col customWidth="1" min="3" max="3" width="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/>
      <c r="B2" s="1"/>
      <c r="C2" s="1"/>
      <c r="D2" s="3">
        <v>0.2</v>
      </c>
      <c r="E2" s="3">
        <v>0.8</v>
      </c>
      <c r="F2" s="3">
        <v>0.4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>
        <v>1.6041813E8</v>
      </c>
      <c r="B3" s="4" t="s">
        <v>7</v>
      </c>
      <c r="C3" s="4" t="s">
        <v>8</v>
      </c>
      <c r="D3" s="5">
        <f>vlookup(A3,Tugas!$A$3:$D$117,4,false)</f>
        <v>0</v>
      </c>
      <c r="E3" s="6">
        <f>vlookup(A3,UTS!$A$3:$D$117,4,false)</f>
        <v>30</v>
      </c>
      <c r="F3" s="6">
        <f t="array" ref="F3">ceiling(sum(D3:E3*$D$2:$E$2),1)</f>
        <v>24</v>
      </c>
      <c r="G3" s="7" t="str">
        <f>vlookup(F3,Nisbi!$A$2:$C$8,3)</f>
        <v>E</v>
      </c>
      <c r="L3" s="8"/>
    </row>
    <row r="4">
      <c r="A4" s="4">
        <v>1.60419005E8</v>
      </c>
      <c r="B4" s="4" t="s">
        <v>9</v>
      </c>
      <c r="C4" s="4" t="s">
        <v>8</v>
      </c>
      <c r="D4" s="5">
        <f>vlookup(A4,Tugas!$A$3:$D$117,4,false)</f>
        <v>83.33333333</v>
      </c>
      <c r="E4" s="6">
        <f>vlookup(A4,UTS!$A$3:$D$117,4,false)</f>
        <v>70</v>
      </c>
      <c r="F4" s="6">
        <f t="array" ref="F4">ceiling(sum(D4:E4*$D$2:$E$2),1)</f>
        <v>73</v>
      </c>
      <c r="G4" s="7" t="str">
        <f>vlookup(F4,Nisbi!$A$2:$C$8,3)</f>
        <v>AB</v>
      </c>
      <c r="L4" s="8"/>
    </row>
    <row r="5">
      <c r="A5" s="4">
        <v>1.60419006E8</v>
      </c>
      <c r="B5" s="4" t="s">
        <v>10</v>
      </c>
      <c r="C5" s="4" t="s">
        <v>8</v>
      </c>
      <c r="D5" s="5">
        <f>vlookup(A5,Tugas!$A$3:$D$117,4,false)</f>
        <v>63.33333333</v>
      </c>
      <c r="E5" s="6">
        <f>vlookup(A5,UTS!$A$3:$D$117,4,false)</f>
        <v>10</v>
      </c>
      <c r="F5" s="6">
        <f t="array" ref="F5">ceiling(sum(D5:E5*$D$2:$E$2),1)</f>
        <v>21</v>
      </c>
      <c r="G5" s="7" t="str">
        <f>vlookup(F5,Nisbi!$A$2:$C$8,3)</f>
        <v>E</v>
      </c>
      <c r="L5" s="8"/>
    </row>
    <row r="6">
      <c r="A6" s="4">
        <v>1.60419009E8</v>
      </c>
      <c r="B6" s="4" t="s">
        <v>11</v>
      </c>
      <c r="C6" s="4" t="s">
        <v>8</v>
      </c>
      <c r="D6" s="5">
        <f>vlookup(A6,Tugas!$A$3:$D$117,4,false)</f>
        <v>88.33333333</v>
      </c>
      <c r="E6" s="6">
        <f>vlookup(A6,UTS!$A$3:$D$117,4,false)</f>
        <v>85</v>
      </c>
      <c r="F6" s="6">
        <f t="array" ref="F6">ceiling(sum(D6:E6*$D$2:$E$2),1)</f>
        <v>86</v>
      </c>
      <c r="G6" s="7" t="str">
        <f>vlookup(F6,Nisbi!$A$2:$C$8,3)</f>
        <v>A</v>
      </c>
      <c r="L6" s="8"/>
    </row>
    <row r="7">
      <c r="A7" s="4">
        <v>1.60419021E8</v>
      </c>
      <c r="B7" s="4" t="s">
        <v>12</v>
      </c>
      <c r="C7" s="4" t="s">
        <v>8</v>
      </c>
      <c r="D7" s="5">
        <f>vlookup(A7,Tugas!$A$3:$D$117,4,false)</f>
        <v>0</v>
      </c>
      <c r="E7" s="6">
        <f>vlookup(A7,UTS!$A$3:$D$117,4,false)</f>
        <v>65</v>
      </c>
      <c r="F7" s="6">
        <f t="array" ref="F7">ceiling(sum(D7:E7*$D$2:$E$2),1)</f>
        <v>52</v>
      </c>
      <c r="G7" s="7" t="str">
        <f>vlookup(F7,Nisbi!$A$2:$C$8,3)</f>
        <v>D</v>
      </c>
      <c r="L7" s="8"/>
    </row>
    <row r="8">
      <c r="A8" s="4">
        <v>1.60419025E8</v>
      </c>
      <c r="B8" s="4" t="s">
        <v>13</v>
      </c>
      <c r="C8" s="4" t="s">
        <v>8</v>
      </c>
      <c r="D8" s="5">
        <f>vlookup(A8,Tugas!$A$3:$D$117,4,false)</f>
        <v>66.66666667</v>
      </c>
      <c r="E8" s="6">
        <f>vlookup(A8,UTS!$A$3:$D$117,4,false)</f>
        <v>43</v>
      </c>
      <c r="F8" s="6">
        <f t="array" ref="F8">ceiling(sum(D8:E8*$D$2:$E$2),1)</f>
        <v>48</v>
      </c>
      <c r="G8" s="7" t="str">
        <f>vlookup(F8,Nisbi!$A$2:$C$8,3)</f>
        <v>D</v>
      </c>
      <c r="L8" s="8"/>
    </row>
    <row r="9">
      <c r="A9" s="4">
        <v>1.60419034E8</v>
      </c>
      <c r="B9" s="4" t="s">
        <v>14</v>
      </c>
      <c r="C9" s="4" t="s">
        <v>8</v>
      </c>
      <c r="D9" s="5">
        <f>vlookup(A9,Tugas!$A$3:$D$117,4,false)</f>
        <v>90</v>
      </c>
      <c r="E9" s="6">
        <f>vlookup(A9,UTS!$A$3:$D$117,4,false)</f>
        <v>35</v>
      </c>
      <c r="F9" s="6">
        <f t="array" ref="F9">ceiling(sum(D9:E9*$D$2:$E$2),1)</f>
        <v>46</v>
      </c>
      <c r="G9" s="7" t="str">
        <f>vlookup(F9,Nisbi!$A$2:$C$8,3)</f>
        <v>D</v>
      </c>
      <c r="L9" s="8"/>
    </row>
    <row r="10">
      <c r="A10" s="4">
        <v>1.60419043E8</v>
      </c>
      <c r="B10" s="4" t="s">
        <v>15</v>
      </c>
      <c r="C10" s="4" t="s">
        <v>8</v>
      </c>
      <c r="D10" s="5">
        <f>vlookup(A10,Tugas!$A$3:$D$117,4,false)</f>
        <v>88.33333333</v>
      </c>
      <c r="E10" s="6">
        <f>vlookup(A10,UTS!$A$3:$D$117,4,false)</f>
        <v>23</v>
      </c>
      <c r="F10" s="6">
        <f t="array" ref="F10">ceiling(sum(D10:E10*$D$2:$E$2),1)</f>
        <v>37</v>
      </c>
      <c r="G10" s="7" t="str">
        <f>vlookup(F10,Nisbi!$A$2:$C$8,3)</f>
        <v>E</v>
      </c>
    </row>
    <row r="11">
      <c r="A11" s="4">
        <v>1.60419044E8</v>
      </c>
      <c r="B11" s="4" t="s">
        <v>16</v>
      </c>
      <c r="C11" s="4" t="s">
        <v>8</v>
      </c>
      <c r="D11" s="5">
        <f>vlookup(A11,Tugas!$A$3:$D$117,4,false)</f>
        <v>13.33333333</v>
      </c>
      <c r="E11" s="6">
        <f>vlookup(A11,UTS!$A$3:$D$117,4,false)</f>
        <v>25</v>
      </c>
      <c r="F11" s="6">
        <f t="array" ref="F11">ceiling(sum(D11:E11*$D$2:$E$2),1)</f>
        <v>23</v>
      </c>
      <c r="G11" s="7" t="str">
        <f>vlookup(F11,Nisbi!$A$2:$C$8,3)</f>
        <v>E</v>
      </c>
    </row>
    <row r="12">
      <c r="A12" s="4">
        <v>1.60419045E8</v>
      </c>
      <c r="B12" s="4" t="s">
        <v>17</v>
      </c>
      <c r="C12" s="4" t="s">
        <v>8</v>
      </c>
      <c r="D12" s="5">
        <f>vlookup(A12,Tugas!$A$3:$D$117,4,false)</f>
        <v>100</v>
      </c>
      <c r="E12" s="6">
        <f>vlookup(A12,UTS!$A$3:$D$117,4,false)</f>
        <v>85</v>
      </c>
      <c r="F12" s="6">
        <f t="array" ref="F12">ceiling(sum(D12:E12*$D$2:$E$2),1)</f>
        <v>88</v>
      </c>
      <c r="G12" s="7" t="str">
        <f>vlookup(F12,Nisbi!$A$2:$C$8,3)</f>
        <v>A</v>
      </c>
    </row>
    <row r="13">
      <c r="A13" s="4">
        <v>1.60419048E8</v>
      </c>
      <c r="B13" s="4" t="s">
        <v>18</v>
      </c>
      <c r="C13" s="4" t="s">
        <v>8</v>
      </c>
      <c r="D13" s="5">
        <f>vlookup(A13,Tugas!$A$3:$D$117,4,false)</f>
        <v>70</v>
      </c>
      <c r="E13" s="6">
        <f>vlookup(A13,UTS!$A$3:$D$117,4,false)</f>
        <v>75</v>
      </c>
      <c r="F13" s="6">
        <f t="array" ref="F13">ceiling(sum(D13:E13*$D$2:$E$2),1)</f>
        <v>74</v>
      </c>
      <c r="G13" s="7" t="str">
        <f>vlookup(F13,Nisbi!$A$2:$C$8,3)</f>
        <v>AB</v>
      </c>
    </row>
    <row r="14">
      <c r="A14" s="4">
        <v>1.60419052E8</v>
      </c>
      <c r="B14" s="4" t="s">
        <v>19</v>
      </c>
      <c r="C14" s="4" t="s">
        <v>8</v>
      </c>
      <c r="D14" s="5">
        <f>vlookup(A14,Tugas!$A$3:$D$117,4,false)</f>
        <v>33.33333333</v>
      </c>
      <c r="E14" s="6">
        <f>vlookup(A14,UTS!$A$3:$D$117,4,false)</f>
        <v>35</v>
      </c>
      <c r="F14" s="6">
        <f t="array" ref="F14">ceiling(sum(D14:E14*$D$2:$E$2),1)</f>
        <v>35</v>
      </c>
      <c r="G14" s="7" t="str">
        <f>vlookup(F14,Nisbi!$A$2:$C$8,3)</f>
        <v>E</v>
      </c>
    </row>
    <row r="15">
      <c r="A15" s="4">
        <v>1.60419062E8</v>
      </c>
      <c r="B15" s="4" t="s">
        <v>20</v>
      </c>
      <c r="C15" s="4" t="s">
        <v>8</v>
      </c>
      <c r="D15" s="5">
        <f>vlookup(A15,Tugas!$A$3:$D$117,4,false)</f>
        <v>100</v>
      </c>
      <c r="E15" s="6">
        <f>vlookup(A15,UTS!$A$3:$D$117,4,false)</f>
        <v>85</v>
      </c>
      <c r="F15" s="6">
        <f t="array" ref="F15">ceiling(sum(D15:E15*$D$2:$E$2),1)</f>
        <v>88</v>
      </c>
      <c r="G15" s="7" t="str">
        <f>vlookup(F15,Nisbi!$A$2:$C$8,3)</f>
        <v>A</v>
      </c>
    </row>
    <row r="16">
      <c r="A16" s="4">
        <v>1.60419069E8</v>
      </c>
      <c r="B16" s="4" t="s">
        <v>21</v>
      </c>
      <c r="C16" s="4" t="s">
        <v>8</v>
      </c>
      <c r="D16" s="5">
        <f>vlookup(A16,Tugas!$A$3:$D$117,4,false)</f>
        <v>91.66666667</v>
      </c>
      <c r="E16" s="6">
        <f>vlookup(A16,UTS!$A$3:$D$117,4,false)</f>
        <v>75</v>
      </c>
      <c r="F16" s="6">
        <f t="array" ref="F16">ceiling(sum(D16:E16*$D$2:$E$2),1)</f>
        <v>79</v>
      </c>
      <c r="G16" s="7" t="str">
        <f>vlookup(F16,Nisbi!$A$2:$C$8,3)</f>
        <v>AB</v>
      </c>
    </row>
    <row r="17">
      <c r="A17" s="4">
        <v>1.60419074E8</v>
      </c>
      <c r="B17" s="4" t="s">
        <v>22</v>
      </c>
      <c r="C17" s="4" t="s">
        <v>8</v>
      </c>
      <c r="D17" s="5">
        <f>vlookup(A17,Tugas!$A$3:$D$117,4,false)</f>
        <v>80</v>
      </c>
      <c r="E17" s="6">
        <f>vlookup(A17,UTS!$A$3:$D$117,4,false)</f>
        <v>70</v>
      </c>
      <c r="F17" s="6">
        <f t="array" ref="F17">ceiling(sum(D17:E17*$D$2:$E$2),1)</f>
        <v>72</v>
      </c>
      <c r="G17" s="7" t="str">
        <f>vlookup(F17,Nisbi!$A$2:$C$8,3)</f>
        <v>B</v>
      </c>
    </row>
    <row r="18">
      <c r="A18" s="4">
        <v>1.60419076E8</v>
      </c>
      <c r="B18" s="4" t="s">
        <v>23</v>
      </c>
      <c r="C18" s="4" t="s">
        <v>8</v>
      </c>
      <c r="D18" s="5">
        <f>vlookup(A18,Tugas!$A$3:$D$117,4,false)</f>
        <v>100</v>
      </c>
      <c r="E18" s="6">
        <f>vlookup(A18,UTS!$A$3:$D$117,4,false)</f>
        <v>84</v>
      </c>
      <c r="F18" s="6">
        <f t="array" ref="F18">ceiling(sum(D18:E18*$D$2:$E$2),1)</f>
        <v>88</v>
      </c>
      <c r="G18" s="7" t="str">
        <f>vlookup(F18,Nisbi!$A$2:$C$8,3)</f>
        <v>A</v>
      </c>
    </row>
    <row r="19">
      <c r="A19" s="4">
        <v>1.60419078E8</v>
      </c>
      <c r="B19" s="4" t="s">
        <v>24</v>
      </c>
      <c r="C19" s="4" t="s">
        <v>8</v>
      </c>
      <c r="D19" s="5">
        <f>vlookup(A19,Tugas!$A$3:$D$117,4,false)</f>
        <v>98.33333333</v>
      </c>
      <c r="E19" s="6">
        <f>vlookup(A19,UTS!$A$3:$D$117,4,false)</f>
        <v>85</v>
      </c>
      <c r="F19" s="6">
        <f t="array" ref="F19">ceiling(sum(D19:E19*$D$2:$E$2),1)</f>
        <v>88</v>
      </c>
      <c r="G19" s="7" t="str">
        <f>vlookup(F19,Nisbi!$A$2:$C$8,3)</f>
        <v>A</v>
      </c>
    </row>
    <row r="20">
      <c r="A20" s="4">
        <v>1.6041908E8</v>
      </c>
      <c r="B20" s="4" t="s">
        <v>25</v>
      </c>
      <c r="C20" s="4" t="s">
        <v>8</v>
      </c>
      <c r="D20" s="5">
        <f>vlookup(A20,Tugas!$A$3:$D$117,4,false)</f>
        <v>100</v>
      </c>
      <c r="E20" s="6">
        <f>vlookup(A20,UTS!$A$3:$D$117,4,false)</f>
        <v>85</v>
      </c>
      <c r="F20" s="6">
        <f t="array" ref="F20">ceiling(sum(D20:E20*$D$2:$E$2),1)</f>
        <v>88</v>
      </c>
      <c r="G20" s="7" t="str">
        <f>vlookup(F20,Nisbi!$A$2:$C$8,3)</f>
        <v>A</v>
      </c>
    </row>
    <row r="21">
      <c r="A21" s="4">
        <v>1.60419087E8</v>
      </c>
      <c r="B21" s="4" t="s">
        <v>26</v>
      </c>
      <c r="C21" s="4" t="s">
        <v>8</v>
      </c>
      <c r="D21" s="5">
        <f>vlookup(A21,Tugas!$A$3:$D$117,4,false)</f>
        <v>83.33333333</v>
      </c>
      <c r="E21" s="6">
        <f>vlookup(A21,UTS!$A$3:$D$117,4,false)</f>
        <v>24</v>
      </c>
      <c r="F21" s="6">
        <f t="array" ref="F21">ceiling(sum(D21:E21*$D$2:$E$2),1)</f>
        <v>36</v>
      </c>
      <c r="G21" s="7" t="str">
        <f>vlookup(F21,Nisbi!$A$2:$C$8,3)</f>
        <v>E</v>
      </c>
    </row>
    <row r="22">
      <c r="A22" s="4">
        <v>1.60419091E8</v>
      </c>
      <c r="B22" s="4" t="s">
        <v>27</v>
      </c>
      <c r="C22" s="4" t="s">
        <v>8</v>
      </c>
      <c r="D22" s="5">
        <f>vlookup(A22,Tugas!$A$3:$D$117,4,false)</f>
        <v>98.33333333</v>
      </c>
      <c r="E22" s="6">
        <f>vlookup(A22,UTS!$A$3:$D$117,4,false)</f>
        <v>90</v>
      </c>
      <c r="F22" s="6">
        <f t="array" ref="F22">ceiling(sum(D22:E22*$D$2:$E$2),1)</f>
        <v>92</v>
      </c>
      <c r="G22" s="7" t="str">
        <f>vlookup(F22,Nisbi!$A$2:$C$8,3)</f>
        <v>A</v>
      </c>
    </row>
    <row r="23">
      <c r="A23" s="4">
        <v>1.60419098E8</v>
      </c>
      <c r="B23" s="4" t="s">
        <v>28</v>
      </c>
      <c r="C23" s="4" t="s">
        <v>8</v>
      </c>
      <c r="D23" s="5">
        <f>vlookup(A23,Tugas!$A$3:$D$117,4,false)</f>
        <v>90</v>
      </c>
      <c r="E23" s="6">
        <f>vlookup(A23,UTS!$A$3:$D$117,4,false)</f>
        <v>90</v>
      </c>
      <c r="F23" s="6">
        <f t="array" ref="F23">ceiling(sum(D23:E23*$D$2:$E$2),1)</f>
        <v>90</v>
      </c>
      <c r="G23" s="7" t="str">
        <f>vlookup(F23,Nisbi!$A$2:$C$8,3)</f>
        <v>A</v>
      </c>
    </row>
    <row r="24">
      <c r="A24" s="4">
        <v>1.60419101E8</v>
      </c>
      <c r="B24" s="4" t="s">
        <v>29</v>
      </c>
      <c r="C24" s="4" t="s">
        <v>8</v>
      </c>
      <c r="D24" s="5">
        <f>vlookup(A24,Tugas!$A$3:$D$117,4,false)</f>
        <v>20</v>
      </c>
      <c r="E24" s="6">
        <f>vlookup(A24,UTS!$A$3:$D$117,4,false)</f>
        <v>50</v>
      </c>
      <c r="F24" s="6">
        <f t="array" ref="F24">ceiling(sum(D24:E24*$D$2:$E$2),1)</f>
        <v>44</v>
      </c>
      <c r="G24" s="7" t="str">
        <f>vlookup(F24,Nisbi!$A$2:$C$8,3)</f>
        <v>D</v>
      </c>
    </row>
    <row r="25">
      <c r="A25" s="4">
        <v>1.60419103E8</v>
      </c>
      <c r="B25" s="4" t="s">
        <v>30</v>
      </c>
      <c r="C25" s="4" t="s">
        <v>8</v>
      </c>
      <c r="D25" s="5">
        <f>vlookup(A25,Tugas!$A$3:$D$117,4,false)</f>
        <v>60</v>
      </c>
      <c r="E25" s="6">
        <f>vlookup(A25,UTS!$A$3:$D$117,4,false)</f>
        <v>22.5</v>
      </c>
      <c r="F25" s="6">
        <f t="array" ref="F25">ceiling(sum(D25:E25*$D$2:$E$2),1)</f>
        <v>30</v>
      </c>
      <c r="G25" s="7" t="str">
        <f>vlookup(F25,Nisbi!$A$2:$C$8,3)</f>
        <v>E</v>
      </c>
    </row>
    <row r="26">
      <c r="A26" s="4">
        <v>1.60419104E8</v>
      </c>
      <c r="B26" s="4" t="s">
        <v>31</v>
      </c>
      <c r="C26" s="4" t="s">
        <v>8</v>
      </c>
      <c r="D26" s="5">
        <f>vlookup(A26,Tugas!$A$3:$D$117,4,false)</f>
        <v>83.33333333</v>
      </c>
      <c r="E26" s="6">
        <f>vlookup(A26,UTS!$A$3:$D$117,4,false)</f>
        <v>48</v>
      </c>
      <c r="F26" s="6">
        <f t="array" ref="F26">ceiling(sum(D26:E26*$D$2:$E$2),1)</f>
        <v>56</v>
      </c>
      <c r="G26" s="7" t="str">
        <f>vlookup(F26,Nisbi!$A$2:$C$8,3)</f>
        <v>C</v>
      </c>
    </row>
    <row r="27">
      <c r="A27" s="4">
        <v>1.60419108E8</v>
      </c>
      <c r="B27" s="4" t="s">
        <v>32</v>
      </c>
      <c r="C27" s="4" t="s">
        <v>8</v>
      </c>
      <c r="D27" s="5">
        <f>vlookup(A27,Tugas!$A$3:$D$117,4,false)</f>
        <v>80</v>
      </c>
      <c r="E27" s="6">
        <f>vlookup(A27,UTS!$A$3:$D$117,4,false)</f>
        <v>70</v>
      </c>
      <c r="F27" s="6">
        <f t="array" ref="F27">ceiling(sum(D27:E27*$D$2:$E$2),1)</f>
        <v>72</v>
      </c>
      <c r="G27" s="7" t="str">
        <f>vlookup(F27,Nisbi!$A$2:$C$8,3)</f>
        <v>B</v>
      </c>
    </row>
    <row r="28">
      <c r="A28" s="4">
        <v>1.60419112E8</v>
      </c>
      <c r="B28" s="4" t="s">
        <v>33</v>
      </c>
      <c r="C28" s="4" t="s">
        <v>8</v>
      </c>
      <c r="D28" s="5">
        <f>vlookup(A28,Tugas!$A$3:$D$117,4,false)</f>
        <v>93.33333333</v>
      </c>
      <c r="E28" s="6">
        <f>vlookup(A28,UTS!$A$3:$D$117,4,false)</f>
        <v>80</v>
      </c>
      <c r="F28" s="6">
        <f t="array" ref="F28">ceiling(sum(D28:E28*$D$2:$E$2),1)</f>
        <v>83</v>
      </c>
      <c r="G28" s="7" t="str">
        <f>vlookup(F28,Nisbi!$A$2:$C$8,3)</f>
        <v>A</v>
      </c>
    </row>
    <row r="29">
      <c r="A29" s="4">
        <v>1.60419113E8</v>
      </c>
      <c r="B29" s="4" t="s">
        <v>34</v>
      </c>
      <c r="C29" s="4" t="s">
        <v>8</v>
      </c>
      <c r="D29" s="5">
        <f>vlookup(A29,Tugas!$A$3:$D$117,4,false)</f>
        <v>81.66666667</v>
      </c>
      <c r="E29" s="6">
        <f>vlookup(A29,UTS!$A$3:$D$117,4,false)</f>
        <v>70</v>
      </c>
      <c r="F29" s="6">
        <f t="array" ref="F29">ceiling(sum(D29:E29*$D$2:$E$2),1)</f>
        <v>73</v>
      </c>
      <c r="G29" s="7" t="str">
        <f>vlookup(F29,Nisbi!$A$2:$C$8,3)</f>
        <v>AB</v>
      </c>
    </row>
    <row r="30">
      <c r="A30" s="4">
        <v>1.60419118E8</v>
      </c>
      <c r="B30" s="4" t="s">
        <v>35</v>
      </c>
      <c r="C30" s="4" t="s">
        <v>8</v>
      </c>
      <c r="D30" s="5">
        <f>vlookup(A30,Tugas!$A$3:$D$117,4,false)</f>
        <v>86.66666667</v>
      </c>
      <c r="E30" s="6">
        <f>vlookup(A30,UTS!$A$3:$D$117,4,false)</f>
        <v>50</v>
      </c>
      <c r="F30" s="6">
        <f t="array" ref="F30">ceiling(sum(D30:E30*$D$2:$E$2),1)</f>
        <v>58</v>
      </c>
      <c r="G30" s="7" t="str">
        <f>vlookup(F30,Nisbi!$A$2:$C$8,3)</f>
        <v>C</v>
      </c>
    </row>
    <row r="31">
      <c r="A31" s="4">
        <v>1.60419122E8</v>
      </c>
      <c r="B31" s="4" t="s">
        <v>36</v>
      </c>
      <c r="C31" s="4" t="s">
        <v>8</v>
      </c>
      <c r="D31" s="5">
        <f>vlookup(A31,Tugas!$A$3:$D$117,4,false)</f>
        <v>98.33333333</v>
      </c>
      <c r="E31" s="6">
        <f>vlookup(A31,UTS!$A$3:$D$117,4,false)</f>
        <v>75</v>
      </c>
      <c r="F31" s="6">
        <f t="array" ref="F31">ceiling(sum(D31:E31*$D$2:$E$2),1)</f>
        <v>80</v>
      </c>
      <c r="G31" s="7" t="str">
        <f>vlookup(F31,Nisbi!$A$2:$C$8,3)</f>
        <v>AB</v>
      </c>
    </row>
    <row r="32">
      <c r="A32" s="4">
        <v>1.60419126E8</v>
      </c>
      <c r="B32" s="4" t="s">
        <v>37</v>
      </c>
      <c r="C32" s="4" t="s">
        <v>8</v>
      </c>
      <c r="D32" s="5">
        <f>vlookup(A32,Tugas!$A$3:$D$117,4,false)</f>
        <v>96.66666667</v>
      </c>
      <c r="E32" s="6">
        <f>vlookup(A32,UTS!$A$3:$D$117,4,false)</f>
        <v>75</v>
      </c>
      <c r="F32" s="6">
        <f t="array" ref="F32">ceiling(sum(D32:E32*$D$2:$E$2),1)</f>
        <v>80</v>
      </c>
      <c r="G32" s="7" t="str">
        <f>vlookup(F32,Nisbi!$A$2:$C$8,3)</f>
        <v>AB</v>
      </c>
    </row>
    <row r="33">
      <c r="A33" s="4">
        <v>1.60419127E8</v>
      </c>
      <c r="B33" s="4" t="s">
        <v>38</v>
      </c>
      <c r="C33" s="4" t="s">
        <v>8</v>
      </c>
      <c r="D33" s="5">
        <f>vlookup(A33,Tugas!$A$3:$D$117,4,false)</f>
        <v>66.66666667</v>
      </c>
      <c r="E33" s="6">
        <f>vlookup(A33,UTS!$A$3:$D$117,4,false)</f>
        <v>40</v>
      </c>
      <c r="F33" s="6">
        <f t="array" ref="F33">ceiling(sum(D33:E33*$D$2:$E$2),1)</f>
        <v>46</v>
      </c>
      <c r="G33" s="7" t="str">
        <f>vlookup(F33,Nisbi!$A$2:$C$8,3)</f>
        <v>D</v>
      </c>
    </row>
    <row r="34">
      <c r="A34" s="4">
        <v>1.60419128E8</v>
      </c>
      <c r="B34" s="4" t="s">
        <v>39</v>
      </c>
      <c r="C34" s="4" t="s">
        <v>8</v>
      </c>
      <c r="D34" s="5">
        <f>vlookup(A34,Tugas!$A$3:$D$117,4,false)</f>
        <v>95</v>
      </c>
      <c r="E34" s="6">
        <f>vlookup(A34,UTS!$A$3:$D$117,4,false)</f>
        <v>40</v>
      </c>
      <c r="F34" s="6">
        <f t="array" ref="F34">ceiling(sum(D34:E34*$D$2:$E$2),1)</f>
        <v>51</v>
      </c>
      <c r="G34" s="7" t="str">
        <f>vlookup(F34,Nisbi!$A$2:$C$8,3)</f>
        <v>D</v>
      </c>
    </row>
    <row r="35">
      <c r="A35" s="4">
        <v>1.60419131E8</v>
      </c>
      <c r="B35" s="4" t="s">
        <v>40</v>
      </c>
      <c r="C35" s="4" t="s">
        <v>8</v>
      </c>
      <c r="D35" s="5">
        <f>vlookup(A35,Tugas!$A$3:$D$117,4,false)</f>
        <v>83.33333333</v>
      </c>
      <c r="E35" s="6">
        <f>vlookup(A35,UTS!$A$3:$D$117,4,false)</f>
        <v>95</v>
      </c>
      <c r="F35" s="6">
        <f t="array" ref="F35">ceiling(sum(D35:E35*$D$2:$E$2),1)</f>
        <v>93</v>
      </c>
      <c r="G35" s="7" t="str">
        <f>vlookup(F35,Nisbi!$A$2:$C$8,3)</f>
        <v>A</v>
      </c>
    </row>
    <row r="36">
      <c r="A36" s="4">
        <v>1.60419132E8</v>
      </c>
      <c r="B36" s="4" t="s">
        <v>41</v>
      </c>
      <c r="C36" s="4" t="s">
        <v>8</v>
      </c>
      <c r="D36" s="5">
        <f>vlookup(A36,Tugas!$A$3:$D$117,4,false)</f>
        <v>88.33333333</v>
      </c>
      <c r="E36" s="6">
        <f>vlookup(A36,UTS!$A$3:$D$117,4,false)</f>
        <v>100</v>
      </c>
      <c r="F36" s="6">
        <f t="array" ref="F36">ceiling(sum(D36:E36*$D$2:$E$2),1)</f>
        <v>98</v>
      </c>
      <c r="G36" s="7" t="str">
        <f>vlookup(F36,Nisbi!$A$2:$C$8,3)</f>
        <v>A</v>
      </c>
    </row>
    <row r="37">
      <c r="A37" s="4">
        <v>1.60419135E8</v>
      </c>
      <c r="B37" s="4" t="s">
        <v>42</v>
      </c>
      <c r="C37" s="4" t="s">
        <v>8</v>
      </c>
      <c r="D37" s="5">
        <f>vlookup(A37,Tugas!$A$3:$D$117,4,false)</f>
        <v>85</v>
      </c>
      <c r="E37" s="6">
        <f>vlookup(A37,UTS!$A$3:$D$117,4,false)</f>
        <v>51</v>
      </c>
      <c r="F37" s="6">
        <f t="array" ref="F37">ceiling(sum(D37:E37*$D$2:$E$2),1)</f>
        <v>58</v>
      </c>
      <c r="G37" s="7" t="str">
        <f>vlookup(F37,Nisbi!$A$2:$C$8,3)</f>
        <v>C</v>
      </c>
    </row>
    <row r="38">
      <c r="A38" s="4">
        <v>1.60419136E8</v>
      </c>
      <c r="B38" s="4" t="s">
        <v>43</v>
      </c>
      <c r="C38" s="4" t="s">
        <v>8</v>
      </c>
      <c r="D38" s="5">
        <f>vlookup(A38,Tugas!$A$3:$D$117,4,false)</f>
        <v>0</v>
      </c>
      <c r="E38" s="6">
        <f>vlookup(A38,UTS!$A$3:$D$117,4,false)</f>
        <v>80</v>
      </c>
      <c r="F38" s="6">
        <f t="array" ref="F38">ceiling(sum(D38:E38*$D$2:$E$2),1)</f>
        <v>64</v>
      </c>
      <c r="G38" s="7" t="str">
        <f>vlookup(F38,Nisbi!$A$2:$C$8,3)</f>
        <v>BC</v>
      </c>
    </row>
    <row r="39">
      <c r="A39" s="4">
        <v>1.60419138E8</v>
      </c>
      <c r="B39" s="4" t="s">
        <v>44</v>
      </c>
      <c r="C39" s="4" t="s">
        <v>8</v>
      </c>
      <c r="D39" s="5">
        <f>vlookup(A39,Tugas!$A$3:$D$117,4,false)</f>
        <v>63.33333333</v>
      </c>
      <c r="E39" s="6">
        <f>vlookup(A39,UTS!$A$3:$D$117,4,false)</f>
        <v>53</v>
      </c>
      <c r="F39" s="6">
        <f t="array" ref="F39">ceiling(sum(D39:E39*$D$2:$E$2),1)</f>
        <v>56</v>
      </c>
      <c r="G39" s="7" t="str">
        <f>vlookup(F39,Nisbi!$A$2:$C$8,3)</f>
        <v>C</v>
      </c>
    </row>
    <row r="40">
      <c r="A40" s="4">
        <v>1.60419145E8</v>
      </c>
      <c r="B40" s="4" t="s">
        <v>45</v>
      </c>
      <c r="C40" s="4" t="s">
        <v>8</v>
      </c>
      <c r="D40" s="5">
        <f>vlookup(A40,Tugas!$A$3:$D$117,4,false)</f>
        <v>85</v>
      </c>
      <c r="E40" s="6">
        <f>vlookup(A40,UTS!$A$3:$D$117,4,false)</f>
        <v>65</v>
      </c>
      <c r="F40" s="6">
        <f t="array" ref="F40">ceiling(sum(D40:E40*$D$2:$E$2),1)</f>
        <v>69</v>
      </c>
      <c r="G40" s="7" t="str">
        <f>vlookup(F40,Nisbi!$A$2:$C$8,3)</f>
        <v>B</v>
      </c>
    </row>
    <row r="41">
      <c r="A41" s="4">
        <v>1.60419152E8</v>
      </c>
      <c r="B41" s="4" t="s">
        <v>46</v>
      </c>
      <c r="C41" s="4" t="s">
        <v>8</v>
      </c>
      <c r="D41" s="5">
        <f>vlookup(A41,Tugas!$A$3:$D$117,4,false)</f>
        <v>33.33333333</v>
      </c>
      <c r="E41" s="6">
        <f>vlookup(A41,UTS!$A$3:$D$117,4,false)</f>
        <v>40</v>
      </c>
      <c r="F41" s="6">
        <f t="array" ref="F41">ceiling(sum(D41:E41*$D$2:$E$2),1)</f>
        <v>39</v>
      </c>
      <c r="G41" s="7" t="str">
        <f>vlookup(F41,Nisbi!$A$2:$C$8,3)</f>
        <v>E</v>
      </c>
    </row>
    <row r="42">
      <c r="A42" s="4">
        <v>1.60419157E8</v>
      </c>
      <c r="B42" s="4" t="s">
        <v>47</v>
      </c>
      <c r="C42" s="4" t="s">
        <v>8</v>
      </c>
      <c r="D42" s="5">
        <f>vlookup(A42,Tugas!$A$3:$D$117,4,false)</f>
        <v>23.33333333</v>
      </c>
      <c r="E42" s="6">
        <f>vlookup(A42,UTS!$A$3:$D$117,4,false)</f>
        <v>48</v>
      </c>
      <c r="F42" s="6">
        <f t="array" ref="F42">ceiling(sum(D42:E42*$D$2:$E$2),1)</f>
        <v>44</v>
      </c>
      <c r="G42" s="7" t="str">
        <f>vlookup(F42,Nisbi!$A$2:$C$8,3)</f>
        <v>D</v>
      </c>
    </row>
    <row r="43">
      <c r="A43" s="4">
        <v>1.60419162E8</v>
      </c>
      <c r="B43" s="4" t="s">
        <v>48</v>
      </c>
      <c r="C43" s="4" t="s">
        <v>8</v>
      </c>
      <c r="D43" s="5">
        <f>vlookup(A43,Tugas!$A$3:$D$117,4,false)</f>
        <v>58.33333333</v>
      </c>
      <c r="E43" s="6">
        <f>vlookup(A43,UTS!$A$3:$D$117,4,false)</f>
        <v>30</v>
      </c>
      <c r="F43" s="6">
        <f t="array" ref="F43">ceiling(sum(D43:E43*$D$2:$E$2),1)</f>
        <v>36</v>
      </c>
      <c r="G43" s="7" t="str">
        <f>vlookup(F43,Nisbi!$A$2:$C$8,3)</f>
        <v>E</v>
      </c>
    </row>
    <row r="44">
      <c r="A44" s="4">
        <v>1.60419164E8</v>
      </c>
      <c r="B44" s="4" t="s">
        <v>49</v>
      </c>
      <c r="C44" s="4" t="s">
        <v>8</v>
      </c>
      <c r="D44" s="5">
        <f>vlookup(A44,Tugas!$A$3:$D$117,4,false)</f>
        <v>76.66666667</v>
      </c>
      <c r="E44" s="6">
        <f>vlookup(A44,UTS!$A$3:$D$117,4,false)</f>
        <v>70</v>
      </c>
      <c r="F44" s="6">
        <f t="array" ref="F44">ceiling(sum(D44:E44*$D$2:$E$2),1)</f>
        <v>72</v>
      </c>
      <c r="G44" s="7" t="str">
        <f>vlookup(F44,Nisbi!$A$2:$C$8,3)</f>
        <v>B</v>
      </c>
    </row>
    <row r="45">
      <c r="A45" s="4">
        <v>1.60420002E8</v>
      </c>
      <c r="B45" s="4" t="s">
        <v>50</v>
      </c>
      <c r="C45" s="4" t="s">
        <v>8</v>
      </c>
      <c r="D45" s="5">
        <f>vlookup(A45,Tugas!$A$3:$D$117,4,false)</f>
        <v>88.33333333</v>
      </c>
      <c r="E45" s="6">
        <f>vlookup(A45,UTS!$A$3:$D$117,4,false)</f>
        <v>85</v>
      </c>
      <c r="F45" s="6">
        <f t="array" ref="F45">ceiling(sum(D45:E45*$D$2:$E$2),1)</f>
        <v>86</v>
      </c>
      <c r="G45" s="7" t="str">
        <f>vlookup(F45,Nisbi!$A$2:$C$8,3)</f>
        <v>A</v>
      </c>
    </row>
    <row r="46">
      <c r="A46" s="4">
        <v>1.60420011E8</v>
      </c>
      <c r="B46" s="4" t="s">
        <v>51</v>
      </c>
      <c r="C46" s="4" t="s">
        <v>8</v>
      </c>
      <c r="D46" s="5">
        <f>vlookup(A46,Tugas!$A$3:$D$117,4,false)</f>
        <v>95</v>
      </c>
      <c r="E46" s="6">
        <f>vlookup(A46,UTS!$A$3:$D$117,4,false)</f>
        <v>98</v>
      </c>
      <c r="F46" s="6">
        <f t="array" ref="F46">ceiling(sum(D46:E46*$D$2:$E$2),1)</f>
        <v>98</v>
      </c>
      <c r="G46" s="7" t="str">
        <f>vlookup(F46,Nisbi!$A$2:$C$8,3)</f>
        <v>A</v>
      </c>
    </row>
    <row r="47">
      <c r="A47" s="4">
        <v>1.60420014E8</v>
      </c>
      <c r="B47" s="4" t="s">
        <v>52</v>
      </c>
      <c r="C47" s="4" t="s">
        <v>8</v>
      </c>
      <c r="D47" s="5">
        <f>vlookup(A47,Tugas!$A$3:$D$117,4,false)</f>
        <v>93.33333333</v>
      </c>
      <c r="E47" s="6">
        <f>vlookup(A47,UTS!$A$3:$D$117,4,false)</f>
        <v>95</v>
      </c>
      <c r="F47" s="6">
        <f t="array" ref="F47">ceiling(sum(D47:E47*$D$2:$E$2),1)</f>
        <v>95</v>
      </c>
      <c r="G47" s="7" t="str">
        <f>vlookup(F47,Nisbi!$A$2:$C$8,3)</f>
        <v>A</v>
      </c>
    </row>
    <row r="48">
      <c r="A48" s="4">
        <v>1.60420015E8</v>
      </c>
      <c r="B48" s="4" t="s">
        <v>53</v>
      </c>
      <c r="C48" s="4" t="s">
        <v>8</v>
      </c>
      <c r="D48" s="5">
        <f>vlookup(A48,Tugas!$A$3:$D$117,4,false)</f>
        <v>86.66666667</v>
      </c>
      <c r="E48" s="6">
        <f>vlookup(A48,UTS!$A$3:$D$117,4,false)</f>
        <v>100</v>
      </c>
      <c r="F48" s="6">
        <f t="array" ref="F48">ceiling(sum(D48:E48*$D$2:$E$2),1)</f>
        <v>98</v>
      </c>
      <c r="G48" s="7" t="str">
        <f>vlookup(F48,Nisbi!$A$2:$C$8,3)</f>
        <v>A</v>
      </c>
    </row>
    <row r="49">
      <c r="A49" s="4">
        <v>1.60420029E8</v>
      </c>
      <c r="B49" s="4" t="s">
        <v>54</v>
      </c>
      <c r="C49" s="4" t="s">
        <v>8</v>
      </c>
      <c r="D49" s="5">
        <f>vlookup(A49,Tugas!$A$3:$D$117,4,false)</f>
        <v>90</v>
      </c>
      <c r="E49" s="6">
        <f>vlookup(A49,UTS!$A$3:$D$117,4,false)</f>
        <v>85</v>
      </c>
      <c r="F49" s="6">
        <f t="array" ref="F49">ceiling(sum(D49:E49*$D$2:$E$2),1)</f>
        <v>86</v>
      </c>
      <c r="G49" s="7" t="str">
        <f>vlookup(F49,Nisbi!$A$2:$C$8,3)</f>
        <v>A</v>
      </c>
    </row>
    <row r="50">
      <c r="A50" s="4">
        <v>1.60420035E8</v>
      </c>
      <c r="B50" s="4" t="s">
        <v>55</v>
      </c>
      <c r="C50" s="4" t="s">
        <v>8</v>
      </c>
      <c r="D50" s="5">
        <f>vlookup(A50,Tugas!$A$3:$D$117,4,false)</f>
        <v>83.33333333</v>
      </c>
      <c r="E50" s="6">
        <f>vlookup(A50,UTS!$A$3:$D$117,4,false)</f>
        <v>85</v>
      </c>
      <c r="F50" s="6">
        <f t="array" ref="F50">ceiling(sum(D50:E50*$D$2:$E$2),1)</f>
        <v>85</v>
      </c>
      <c r="G50" s="7" t="str">
        <f>vlookup(F50,Nisbi!$A$2:$C$8,3)</f>
        <v>A</v>
      </c>
    </row>
    <row r="51">
      <c r="A51" s="4">
        <v>1.60420038E8</v>
      </c>
      <c r="B51" s="4" t="s">
        <v>56</v>
      </c>
      <c r="C51" s="4" t="s">
        <v>8</v>
      </c>
      <c r="D51" s="5">
        <f>vlookup(A51,Tugas!$A$3:$D$117,4,false)</f>
        <v>96.66666667</v>
      </c>
      <c r="E51" s="6">
        <f>vlookup(A51,UTS!$A$3:$D$117,4,false)</f>
        <v>70</v>
      </c>
      <c r="F51" s="6">
        <f t="array" ref="F51">ceiling(sum(D51:E51*$D$2:$E$2),1)</f>
        <v>76</v>
      </c>
      <c r="G51" s="7" t="str">
        <f>vlookup(F51,Nisbi!$A$2:$C$8,3)</f>
        <v>AB</v>
      </c>
    </row>
    <row r="52">
      <c r="A52" s="4">
        <v>1.60420056E8</v>
      </c>
      <c r="B52" s="4" t="s">
        <v>57</v>
      </c>
      <c r="C52" s="4" t="s">
        <v>8</v>
      </c>
      <c r="D52" s="5">
        <f>vlookup(A52,Tugas!$A$3:$D$117,4,false)</f>
        <v>90</v>
      </c>
      <c r="E52" s="6">
        <f>vlookup(A52,UTS!$A$3:$D$117,4,false)</f>
        <v>95</v>
      </c>
      <c r="F52" s="6">
        <f t="array" ref="F52">ceiling(sum(D52:E52*$D$2:$E$2),1)</f>
        <v>94</v>
      </c>
      <c r="G52" s="7" t="str">
        <f>vlookup(F52,Nisbi!$A$2:$C$8,3)</f>
        <v>A</v>
      </c>
    </row>
    <row r="53">
      <c r="A53" s="4">
        <v>1.60420059E8</v>
      </c>
      <c r="B53" s="4" t="s">
        <v>58</v>
      </c>
      <c r="C53" s="4" t="s">
        <v>8</v>
      </c>
      <c r="D53" s="5">
        <f>vlookup(A53,Tugas!$A$3:$D$117,4,false)</f>
        <v>66.66666667</v>
      </c>
      <c r="E53" s="6">
        <f>vlookup(A53,UTS!$A$3:$D$117,4,false)</f>
        <v>0</v>
      </c>
      <c r="F53" s="6">
        <f t="array" ref="F53">ceiling(sum(D53:E53*$D$2:$E$2),1)</f>
        <v>14</v>
      </c>
      <c r="G53" s="7" t="str">
        <f>vlookup(F53,Nisbi!$A$2:$C$8,3)</f>
        <v>E</v>
      </c>
    </row>
    <row r="54">
      <c r="A54" s="4">
        <v>1.6042007E8</v>
      </c>
      <c r="B54" s="4" t="s">
        <v>59</v>
      </c>
      <c r="C54" s="4" t="s">
        <v>8</v>
      </c>
      <c r="D54" s="5">
        <f>vlookup(A54,Tugas!$A$3:$D$117,4,false)</f>
        <v>88.33333333</v>
      </c>
      <c r="E54" s="6">
        <f>vlookup(A54,UTS!$A$3:$D$117,4,false)</f>
        <v>95</v>
      </c>
      <c r="F54" s="6">
        <f t="array" ref="F54">ceiling(sum(D54:E54*$D$2:$E$2),1)</f>
        <v>94</v>
      </c>
      <c r="G54" s="7" t="str">
        <f>vlookup(F54,Nisbi!$A$2:$C$8,3)</f>
        <v>A</v>
      </c>
    </row>
    <row r="55">
      <c r="A55" s="4">
        <v>1.60420074E8</v>
      </c>
      <c r="B55" s="4" t="s">
        <v>60</v>
      </c>
      <c r="C55" s="4" t="s">
        <v>8</v>
      </c>
      <c r="D55" s="5">
        <f>vlookup(A55,Tugas!$A$3:$D$117,4,false)</f>
        <v>90</v>
      </c>
      <c r="E55" s="6">
        <f>vlookup(A55,UTS!$A$3:$D$117,4,false)</f>
        <v>60</v>
      </c>
      <c r="F55" s="6">
        <f t="array" ref="F55">ceiling(sum(D55:E55*$D$2:$E$2),1)</f>
        <v>66</v>
      </c>
      <c r="G55" s="7" t="str">
        <f>vlookup(F55,Nisbi!$A$2:$C$8,3)</f>
        <v>B</v>
      </c>
    </row>
    <row r="56">
      <c r="A56" s="4">
        <v>1.60420076E8</v>
      </c>
      <c r="B56" s="4" t="s">
        <v>61</v>
      </c>
      <c r="C56" s="4" t="s">
        <v>8</v>
      </c>
      <c r="D56" s="5">
        <f>vlookup(A56,Tugas!$A$3:$D$117,4,false)</f>
        <v>33.33333333</v>
      </c>
      <c r="E56" s="6">
        <f>vlookup(A56,UTS!$A$3:$D$117,4,false)</f>
        <v>45</v>
      </c>
      <c r="F56" s="6">
        <f t="array" ref="F56">ceiling(sum(D56:E56*$D$2:$E$2),1)</f>
        <v>43</v>
      </c>
      <c r="G56" s="7" t="str">
        <f>vlookup(F56,Nisbi!$A$2:$C$8,3)</f>
        <v>D</v>
      </c>
    </row>
    <row r="57">
      <c r="A57" s="4">
        <v>1.60420099E8</v>
      </c>
      <c r="B57" s="4" t="s">
        <v>62</v>
      </c>
      <c r="C57" s="4" t="s">
        <v>8</v>
      </c>
      <c r="D57" s="5">
        <f>vlookup(A57,Tugas!$A$3:$D$117,4,false)</f>
        <v>80</v>
      </c>
      <c r="E57" s="6">
        <f>vlookup(A57,UTS!$A$3:$D$117,4,false)</f>
        <v>60</v>
      </c>
      <c r="F57" s="6">
        <f t="array" ref="F57">ceiling(sum(D57:E57*$D$2:$E$2),1)</f>
        <v>64</v>
      </c>
      <c r="G57" s="7" t="str">
        <f>vlookup(F57,Nisbi!$A$2:$C$8,3)</f>
        <v>BC</v>
      </c>
    </row>
    <row r="58">
      <c r="A58" s="4">
        <v>1.60420121E8</v>
      </c>
      <c r="B58" s="4" t="s">
        <v>63</v>
      </c>
      <c r="C58" s="4" t="s">
        <v>8</v>
      </c>
      <c r="D58" s="5">
        <f>vlookup(A58,Tugas!$A$3:$D$117,4,false)</f>
        <v>98.33333333</v>
      </c>
      <c r="E58" s="6">
        <f>vlookup(A58,UTS!$A$3:$D$117,4,false)</f>
        <v>95</v>
      </c>
      <c r="F58" s="6">
        <f t="array" ref="F58">ceiling(sum(D58:E58*$D$2:$E$2),1)</f>
        <v>96</v>
      </c>
      <c r="G58" s="7" t="str">
        <f>vlookup(F58,Nisbi!$A$2:$C$8,3)</f>
        <v>A</v>
      </c>
    </row>
    <row r="59">
      <c r="A59" s="4">
        <v>1.60420124E8</v>
      </c>
      <c r="B59" s="4" t="s">
        <v>64</v>
      </c>
      <c r="C59" s="4" t="s">
        <v>8</v>
      </c>
      <c r="D59" s="5">
        <f>vlookup(A59,Tugas!$A$3:$D$117,4,false)</f>
        <v>98.33333333</v>
      </c>
      <c r="E59" s="6">
        <f>vlookup(A59,UTS!$A$3:$D$117,4,false)</f>
        <v>50</v>
      </c>
      <c r="F59" s="6">
        <f t="array" ref="F59">ceiling(sum(D59:E59*$D$2:$E$2),1)</f>
        <v>60</v>
      </c>
      <c r="G59" s="7" t="str">
        <f>vlookup(F59,Nisbi!$A$2:$C$8,3)</f>
        <v>BC</v>
      </c>
    </row>
    <row r="60">
      <c r="A60" s="9">
        <v>1.60420131E8</v>
      </c>
      <c r="B60" s="9" t="s">
        <v>65</v>
      </c>
      <c r="C60" s="9" t="s">
        <v>8</v>
      </c>
      <c r="D60" s="10">
        <f>vlookup(A60,Tugas!$A$3:$D$117,4,false)</f>
        <v>93.33333333</v>
      </c>
      <c r="E60" s="11">
        <f>vlookup(A60,UTS!$A$3:$D$117,4,false)</f>
        <v>38</v>
      </c>
      <c r="F60" s="11">
        <f t="array" ref="F60">ceiling(sum(D60:E60*$D$2:$E$2),1)</f>
        <v>50</v>
      </c>
      <c r="G60" s="12" t="str">
        <f>vlookup(F60,Nisbi!$A$2:$C$8,3)</f>
        <v>D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4">
        <v>1.60415082E8</v>
      </c>
      <c r="B61" s="4" t="s">
        <v>66</v>
      </c>
      <c r="C61" s="4" t="s">
        <v>67</v>
      </c>
      <c r="D61" s="5">
        <f>vlookup(A61,Tugas!$A$3:$D$117,4,false)</f>
        <v>0</v>
      </c>
      <c r="E61" s="6">
        <f>vlookup(A61,UTS!$A$3:$D$117,4,false)</f>
        <v>31</v>
      </c>
      <c r="F61" s="6">
        <f t="array" ref="F61">ceiling(sum(D61:E61*$D$2:$E$2),1)</f>
        <v>25</v>
      </c>
      <c r="G61" s="7" t="str">
        <f>vlookup(F61,Nisbi!$A$2:$C$8,3)</f>
        <v>E</v>
      </c>
    </row>
    <row r="62">
      <c r="A62" s="4">
        <v>1.60415137E8</v>
      </c>
      <c r="B62" s="4" t="s">
        <v>68</v>
      </c>
      <c r="C62" s="4" t="s">
        <v>67</v>
      </c>
      <c r="D62" s="5">
        <f>vlookup(A62,Tugas!$A$3:$D$117,4,false)</f>
        <v>0</v>
      </c>
      <c r="E62" s="6">
        <f>vlookup(A62,UTS!$A$3:$D$117,4,false)</f>
        <v>37</v>
      </c>
      <c r="F62" s="6">
        <f t="array" ref="F62">ceiling(sum(D62:E62*$D$2:$E$2),1)</f>
        <v>30</v>
      </c>
      <c r="G62" s="7" t="str">
        <f>vlookup(F62,Nisbi!$A$2:$C$8,3)</f>
        <v>E</v>
      </c>
    </row>
    <row r="63">
      <c r="A63" s="4">
        <v>1.60417097E8</v>
      </c>
      <c r="B63" s="4" t="s">
        <v>69</v>
      </c>
      <c r="C63" s="4" t="s">
        <v>67</v>
      </c>
      <c r="D63" s="5">
        <f>vlookup(A63,Tugas!$A$3:$D$117,4,false)</f>
        <v>36.66666667</v>
      </c>
      <c r="E63" s="6">
        <f>vlookup(A63,UTS!$A$3:$D$117,4,false)</f>
        <v>5</v>
      </c>
      <c r="F63" s="6">
        <f t="array" ref="F63">ceiling(sum(D63:E63*$D$2:$E$2),1)</f>
        <v>12</v>
      </c>
      <c r="G63" s="7" t="str">
        <f>vlookup(F63,Nisbi!$A$2:$C$8,3)</f>
        <v>E</v>
      </c>
    </row>
    <row r="64">
      <c r="A64" s="4">
        <v>1.60417164E8</v>
      </c>
      <c r="B64" s="4" t="s">
        <v>70</v>
      </c>
      <c r="C64" s="4" t="s">
        <v>67</v>
      </c>
      <c r="D64" s="5">
        <f>vlookup(A64,Tugas!$A$3:$D$117,4,false)</f>
        <v>0</v>
      </c>
      <c r="E64" s="6">
        <f>vlookup(A64,UTS!$A$3:$D$117,4,false)</f>
        <v>0</v>
      </c>
      <c r="F64" s="6">
        <f t="array" ref="F64">ceiling(sum(D64:E64*$D$2:$E$2),1)</f>
        <v>0</v>
      </c>
      <c r="G64" s="7" t="str">
        <f>vlookup(F64,Nisbi!$A$2:$C$8,3)</f>
        <v>E</v>
      </c>
    </row>
    <row r="65">
      <c r="A65" s="4">
        <v>1.60419001E8</v>
      </c>
      <c r="B65" s="4" t="s">
        <v>71</v>
      </c>
      <c r="C65" s="4" t="s">
        <v>67</v>
      </c>
      <c r="D65" s="5">
        <f>vlookup(A65,Tugas!$A$3:$D$117,4,false)</f>
        <v>83.33333333</v>
      </c>
      <c r="E65" s="6">
        <f>vlookup(A65,UTS!$A$3:$D$117,4,false)</f>
        <v>75</v>
      </c>
      <c r="F65" s="6">
        <f t="array" ref="F65">ceiling(sum(D65:E65*$D$2:$E$2),1)</f>
        <v>77</v>
      </c>
      <c r="G65" s="7" t="str">
        <f>vlookup(F65,Nisbi!$A$2:$C$8,3)</f>
        <v>AB</v>
      </c>
    </row>
    <row r="66">
      <c r="A66" s="4">
        <v>1.60419007E8</v>
      </c>
      <c r="B66" s="4" t="s">
        <v>72</v>
      </c>
      <c r="C66" s="4" t="s">
        <v>67</v>
      </c>
      <c r="D66" s="5">
        <f>vlookup(A66,Tugas!$A$3:$D$117,4,false)</f>
        <v>83.33333333</v>
      </c>
      <c r="E66" s="6">
        <f>vlookup(A66,UTS!$A$3:$D$117,4,false)</f>
        <v>75</v>
      </c>
      <c r="F66" s="6">
        <f t="array" ref="F66">ceiling(sum(D66:E66*$D$2:$E$2),1)</f>
        <v>77</v>
      </c>
      <c r="G66" s="7" t="str">
        <f>vlookup(F66,Nisbi!$A$2:$C$8,3)</f>
        <v>AB</v>
      </c>
    </row>
    <row r="67">
      <c r="A67" s="4">
        <v>1.60419013E8</v>
      </c>
      <c r="B67" s="4" t="s">
        <v>73</v>
      </c>
      <c r="C67" s="4" t="s">
        <v>67</v>
      </c>
      <c r="D67" s="5">
        <f>vlookup(A67,Tugas!$A$3:$D$117,4,false)</f>
        <v>88.33333333</v>
      </c>
      <c r="E67" s="6">
        <f>vlookup(A67,UTS!$A$3:$D$117,4,false)</f>
        <v>100</v>
      </c>
      <c r="F67" s="6">
        <f t="array" ref="F67">ceiling(sum(D67:E67*$D$2:$E$2),1)</f>
        <v>98</v>
      </c>
      <c r="G67" s="7" t="str">
        <f>vlookup(F67,Nisbi!$A$2:$C$8,3)</f>
        <v>A</v>
      </c>
    </row>
    <row r="68">
      <c r="A68" s="4">
        <v>1.60419017E8</v>
      </c>
      <c r="B68" s="4" t="s">
        <v>74</v>
      </c>
      <c r="C68" s="4" t="s">
        <v>67</v>
      </c>
      <c r="D68" s="5">
        <f>vlookup(A68,Tugas!$A$3:$D$117,4,false)</f>
        <v>58.33333333</v>
      </c>
      <c r="E68" s="6">
        <f>vlookup(A68,UTS!$A$3:$D$117,4,false)</f>
        <v>73</v>
      </c>
      <c r="F68" s="6">
        <f t="array" ref="F68">ceiling(sum(D68:E68*$D$2:$E$2),1)</f>
        <v>71</v>
      </c>
      <c r="G68" s="7" t="str">
        <f>vlookup(F68,Nisbi!$A$2:$C$8,3)</f>
        <v>B</v>
      </c>
    </row>
    <row r="69">
      <c r="A69" s="4">
        <v>1.60419051E8</v>
      </c>
      <c r="B69" s="4" t="s">
        <v>75</v>
      </c>
      <c r="C69" s="4" t="s">
        <v>67</v>
      </c>
      <c r="D69" s="5">
        <f>vlookup(A69,Tugas!$A$3:$D$117,4,false)</f>
        <v>100</v>
      </c>
      <c r="E69" s="6">
        <f>vlookup(A69,UTS!$A$3:$D$117,4,false)</f>
        <v>90</v>
      </c>
      <c r="F69" s="6">
        <f t="array" ref="F69">ceiling(sum(D69:E69*$D$2:$E$2),1)</f>
        <v>92</v>
      </c>
      <c r="G69" s="7" t="str">
        <f>vlookup(F69,Nisbi!$A$2:$C$8,3)</f>
        <v>A</v>
      </c>
    </row>
    <row r="70">
      <c r="A70" s="4">
        <v>1.60419058E8</v>
      </c>
      <c r="B70" s="4" t="s">
        <v>76</v>
      </c>
      <c r="C70" s="4" t="s">
        <v>67</v>
      </c>
      <c r="D70" s="5">
        <f>vlookup(A70,Tugas!$A$3:$D$117,4,false)</f>
        <v>55</v>
      </c>
      <c r="E70" s="6">
        <f>vlookup(A70,UTS!$A$3:$D$117,4,false)</f>
        <v>92</v>
      </c>
      <c r="F70" s="6">
        <f t="array" ref="F70">ceiling(sum(D70:E70*$D$2:$E$2),1)</f>
        <v>85</v>
      </c>
      <c r="G70" s="7" t="str">
        <f>vlookup(F70,Nisbi!$A$2:$C$8,3)</f>
        <v>A</v>
      </c>
    </row>
    <row r="71">
      <c r="A71" s="4">
        <v>1.60419063E8</v>
      </c>
      <c r="B71" s="4" t="s">
        <v>77</v>
      </c>
      <c r="C71" s="4" t="s">
        <v>67</v>
      </c>
      <c r="D71" s="5">
        <f>vlookup(A71,Tugas!$A$3:$D$117,4,false)</f>
        <v>95</v>
      </c>
      <c r="E71" s="6">
        <f>vlookup(A71,UTS!$A$3:$D$117,4,false)</f>
        <v>88</v>
      </c>
      <c r="F71" s="6">
        <f t="array" ref="F71">ceiling(sum(D71:E71*$D$2:$E$2),1)</f>
        <v>90</v>
      </c>
      <c r="G71" s="7" t="str">
        <f>vlookup(F71,Nisbi!$A$2:$C$8,3)</f>
        <v>A</v>
      </c>
    </row>
    <row r="72">
      <c r="A72" s="4">
        <v>1.60419071E8</v>
      </c>
      <c r="B72" s="4" t="s">
        <v>78</v>
      </c>
      <c r="C72" s="4" t="s">
        <v>67</v>
      </c>
      <c r="D72" s="5">
        <f>vlookup(A72,Tugas!$A$3:$D$117,4,false)</f>
        <v>48.33333333</v>
      </c>
      <c r="E72" s="6">
        <f>vlookup(A72,UTS!$A$3:$D$117,4,false)</f>
        <v>83</v>
      </c>
      <c r="F72" s="6">
        <f t="array" ref="F72">ceiling(sum(D72:E72*$D$2:$E$2),1)</f>
        <v>77</v>
      </c>
      <c r="G72" s="7" t="str">
        <f>vlookup(F72,Nisbi!$A$2:$C$8,3)</f>
        <v>AB</v>
      </c>
    </row>
    <row r="73">
      <c r="A73" s="4">
        <v>1.60419072E8</v>
      </c>
      <c r="B73" s="4" t="s">
        <v>79</v>
      </c>
      <c r="C73" s="4" t="s">
        <v>67</v>
      </c>
      <c r="D73" s="5">
        <f>vlookup(A73,Tugas!$A$3:$D$117,4,false)</f>
        <v>78.33333333</v>
      </c>
      <c r="E73" s="6">
        <f>vlookup(A73,UTS!$A$3:$D$117,4,false)</f>
        <v>22.5</v>
      </c>
      <c r="F73" s="6">
        <f t="array" ref="F73">ceiling(sum(D73:E73*$D$2:$E$2),1)</f>
        <v>34</v>
      </c>
      <c r="G73" s="7" t="str">
        <f>vlookup(F73,Nisbi!$A$2:$C$8,3)</f>
        <v>E</v>
      </c>
    </row>
    <row r="74">
      <c r="A74" s="4">
        <v>1.60419094E8</v>
      </c>
      <c r="B74" s="4" t="s">
        <v>80</v>
      </c>
      <c r="C74" s="4" t="s">
        <v>67</v>
      </c>
      <c r="D74" s="5">
        <f>vlookup(A74,Tugas!$A$3:$D$117,4,false)</f>
        <v>78.33333333</v>
      </c>
      <c r="E74" s="6">
        <f>vlookup(A74,UTS!$A$3:$D$117,4,false)</f>
        <v>80</v>
      </c>
      <c r="F74" s="6">
        <f t="array" ref="F74">ceiling(sum(D74:E74*$D$2:$E$2),1)</f>
        <v>80</v>
      </c>
      <c r="G74" s="7" t="str">
        <f>vlookup(F74,Nisbi!$A$2:$C$8,3)</f>
        <v>AB</v>
      </c>
    </row>
    <row r="75">
      <c r="A75" s="4">
        <v>1.60419096E8</v>
      </c>
      <c r="B75" s="4" t="s">
        <v>81</v>
      </c>
      <c r="C75" s="4" t="s">
        <v>67</v>
      </c>
      <c r="D75" s="5">
        <f>vlookup(A75,Tugas!$A$3:$D$117,4,false)</f>
        <v>50</v>
      </c>
      <c r="E75" s="6">
        <f>vlookup(A75,UTS!$A$3:$D$117,4,false)</f>
        <v>5</v>
      </c>
      <c r="F75" s="6">
        <f t="array" ref="F75">ceiling(sum(D75:E75*$D$2:$E$2),1)</f>
        <v>14</v>
      </c>
      <c r="G75" s="7" t="str">
        <f>vlookup(F75,Nisbi!$A$2:$C$8,3)</f>
        <v>E</v>
      </c>
    </row>
    <row r="76">
      <c r="A76" s="4">
        <v>1.60419097E8</v>
      </c>
      <c r="B76" s="4" t="s">
        <v>82</v>
      </c>
      <c r="C76" s="4" t="s">
        <v>67</v>
      </c>
      <c r="D76" s="5">
        <f>vlookup(A76,Tugas!$A$3:$D$117,4,false)</f>
        <v>83.33333333</v>
      </c>
      <c r="E76" s="6">
        <f>vlookup(A76,UTS!$A$3:$D$117,4,false)</f>
        <v>20</v>
      </c>
      <c r="F76" s="6">
        <f t="array" ref="F76">ceiling(sum(D76:E76*$D$2:$E$2),1)</f>
        <v>33</v>
      </c>
      <c r="G76" s="7" t="str">
        <f>vlookup(F76,Nisbi!$A$2:$C$8,3)</f>
        <v>E</v>
      </c>
    </row>
    <row r="77">
      <c r="A77" s="4">
        <v>1.60419105E8</v>
      </c>
      <c r="B77" s="4" t="s">
        <v>83</v>
      </c>
      <c r="C77" s="4" t="s">
        <v>67</v>
      </c>
      <c r="D77" s="5">
        <f>vlookup(A77,Tugas!$A$3:$D$117,4,false)</f>
        <v>58.33333333</v>
      </c>
      <c r="E77" s="6">
        <f>vlookup(A77,UTS!$A$3:$D$117,4,false)</f>
        <v>70</v>
      </c>
      <c r="F77" s="6">
        <f t="array" ref="F77">ceiling(sum(D77:E77*$D$2:$E$2),1)</f>
        <v>68</v>
      </c>
      <c r="G77" s="7" t="str">
        <f>vlookup(F77,Nisbi!$A$2:$C$8,3)</f>
        <v>B</v>
      </c>
    </row>
    <row r="78">
      <c r="A78" s="4">
        <v>1.60419114E8</v>
      </c>
      <c r="B78" s="4" t="s">
        <v>84</v>
      </c>
      <c r="C78" s="4" t="s">
        <v>67</v>
      </c>
      <c r="D78" s="5">
        <f>vlookup(A78,Tugas!$A$3:$D$117,4,false)</f>
        <v>66.66666667</v>
      </c>
      <c r="E78" s="6">
        <f>vlookup(A78,UTS!$A$3:$D$117,4,false)</f>
        <v>85</v>
      </c>
      <c r="F78" s="6">
        <f t="array" ref="F78">ceiling(sum(D78:E78*$D$2:$E$2),1)</f>
        <v>82</v>
      </c>
      <c r="G78" s="7" t="str">
        <f>vlookup(F78,Nisbi!$A$2:$C$8,3)</f>
        <v>A</v>
      </c>
    </row>
    <row r="79">
      <c r="A79" s="4">
        <v>1.60419117E8</v>
      </c>
      <c r="B79" s="4" t="s">
        <v>85</v>
      </c>
      <c r="C79" s="4" t="s">
        <v>67</v>
      </c>
      <c r="D79" s="5">
        <f>vlookup(A79,Tugas!$A$3:$D$117,4,false)</f>
        <v>66.66666667</v>
      </c>
      <c r="E79" s="6">
        <f>vlookup(A79,UTS!$A$3:$D$117,4,false)</f>
        <v>45</v>
      </c>
      <c r="F79" s="6">
        <f t="array" ref="F79">ceiling(sum(D79:E79*$D$2:$E$2),1)</f>
        <v>50</v>
      </c>
      <c r="G79" s="7" t="str">
        <f>vlookup(F79,Nisbi!$A$2:$C$8,3)</f>
        <v>D</v>
      </c>
    </row>
    <row r="80">
      <c r="A80" s="4">
        <v>1.6041912E8</v>
      </c>
      <c r="B80" s="4" t="s">
        <v>86</v>
      </c>
      <c r="C80" s="4" t="s">
        <v>67</v>
      </c>
      <c r="D80" s="5">
        <f>vlookup(A80,Tugas!$A$3:$D$117,4,false)</f>
        <v>50</v>
      </c>
      <c r="E80" s="6">
        <f>vlookup(A80,UTS!$A$3:$D$117,4,false)</f>
        <v>55</v>
      </c>
      <c r="F80" s="6">
        <f t="array" ref="F80">ceiling(sum(D80:E80*$D$2:$E$2),1)</f>
        <v>54</v>
      </c>
      <c r="G80" s="7" t="str">
        <f>vlookup(F80,Nisbi!$A$2:$C$8,3)</f>
        <v>D</v>
      </c>
    </row>
    <row r="81">
      <c r="A81" s="4">
        <v>1.60419129E8</v>
      </c>
      <c r="B81" s="4" t="s">
        <v>87</v>
      </c>
      <c r="C81" s="4" t="s">
        <v>67</v>
      </c>
      <c r="D81" s="5">
        <f>vlookup(A81,Tugas!$A$3:$D$117,4,false)</f>
        <v>60</v>
      </c>
      <c r="E81" s="6">
        <f>vlookup(A81,UTS!$A$3:$D$117,4,false)</f>
        <v>58</v>
      </c>
      <c r="F81" s="6">
        <f t="array" ref="F81">ceiling(sum(D81:E81*$D$2:$E$2),1)</f>
        <v>59</v>
      </c>
      <c r="G81" s="7" t="str">
        <f>vlookup(F81,Nisbi!$A$2:$C$8,3)</f>
        <v>C</v>
      </c>
    </row>
    <row r="82">
      <c r="A82" s="4">
        <v>1.6041913E8</v>
      </c>
      <c r="B82" s="4" t="s">
        <v>88</v>
      </c>
      <c r="C82" s="4" t="s">
        <v>67</v>
      </c>
      <c r="D82" s="5">
        <f>vlookup(A82,Tugas!$A$3:$D$117,4,false)</f>
        <v>0</v>
      </c>
      <c r="E82" s="6">
        <f>vlookup(A82,UTS!$A$3:$D$117,4,false)</f>
        <v>88</v>
      </c>
      <c r="F82" s="6">
        <f t="array" ref="F82">ceiling(sum(D82:E82*$D$2:$E$2),1)</f>
        <v>71</v>
      </c>
      <c r="G82" s="7" t="str">
        <f>vlookup(F82,Nisbi!$A$2:$C$8,3)</f>
        <v>B</v>
      </c>
    </row>
    <row r="83">
      <c r="A83" s="4">
        <v>1.60419137E8</v>
      </c>
      <c r="B83" s="4" t="s">
        <v>89</v>
      </c>
      <c r="C83" s="4" t="s">
        <v>67</v>
      </c>
      <c r="D83" s="5">
        <f>vlookup(A83,Tugas!$A$3:$D$117,4,false)</f>
        <v>85</v>
      </c>
      <c r="E83" s="6">
        <f>vlookup(A83,UTS!$A$3:$D$117,4,false)</f>
        <v>70</v>
      </c>
      <c r="F83" s="6">
        <f t="array" ref="F83">ceiling(sum(D83:E83*$D$2:$E$2),1)</f>
        <v>73</v>
      </c>
      <c r="G83" s="7" t="str">
        <f>vlookup(F83,Nisbi!$A$2:$C$8,3)</f>
        <v>AB</v>
      </c>
    </row>
    <row r="84">
      <c r="A84" s="4">
        <v>1.60419139E8</v>
      </c>
      <c r="B84" s="4" t="s">
        <v>90</v>
      </c>
      <c r="C84" s="4" t="s">
        <v>67</v>
      </c>
      <c r="D84" s="5">
        <f>vlookup(A84,Tugas!$A$3:$D$117,4,false)</f>
        <v>78.33333333</v>
      </c>
      <c r="E84" s="6">
        <f>vlookup(A84,UTS!$A$3:$D$117,4,false)</f>
        <v>35</v>
      </c>
      <c r="F84" s="6">
        <f t="array" ref="F84">ceiling(sum(D84:E84*$D$2:$E$2),1)</f>
        <v>44</v>
      </c>
      <c r="G84" s="7" t="str">
        <f>vlookup(F84,Nisbi!$A$2:$C$8,3)</f>
        <v>D</v>
      </c>
    </row>
    <row r="85">
      <c r="A85" s="4">
        <v>1.60419147E8</v>
      </c>
      <c r="B85" s="4" t="s">
        <v>91</v>
      </c>
      <c r="C85" s="4" t="s">
        <v>67</v>
      </c>
      <c r="D85" s="5">
        <f>vlookup(A85,Tugas!$A$3:$D$117,4,false)</f>
        <v>58.33333333</v>
      </c>
      <c r="E85" s="6">
        <f>vlookup(A85,UTS!$A$3:$D$117,4,false)</f>
        <v>88</v>
      </c>
      <c r="F85" s="6">
        <f t="array" ref="F85">ceiling(sum(D85:E85*$D$2:$E$2),1)</f>
        <v>83</v>
      </c>
      <c r="G85" s="7" t="str">
        <f>vlookup(F85,Nisbi!$A$2:$C$8,3)</f>
        <v>A</v>
      </c>
    </row>
    <row r="86">
      <c r="A86" s="4">
        <v>1.60420001E8</v>
      </c>
      <c r="B86" s="4" t="s">
        <v>92</v>
      </c>
      <c r="C86" s="4" t="s">
        <v>67</v>
      </c>
      <c r="D86" s="5">
        <f>vlookup(A86,Tugas!$A$3:$D$117,4,false)</f>
        <v>85</v>
      </c>
      <c r="E86" s="6">
        <f>vlookup(A86,UTS!$A$3:$D$117,4,false)</f>
        <v>83</v>
      </c>
      <c r="F86" s="6">
        <f t="array" ref="F86">ceiling(sum(D86:E86*$D$2:$E$2),1)</f>
        <v>84</v>
      </c>
      <c r="G86" s="7" t="str">
        <f>vlookup(F86,Nisbi!$A$2:$C$8,3)</f>
        <v>A</v>
      </c>
    </row>
    <row r="87">
      <c r="A87" s="4">
        <v>1.60420003E8</v>
      </c>
      <c r="B87" s="4" t="s">
        <v>93</v>
      </c>
      <c r="C87" s="4" t="s">
        <v>67</v>
      </c>
      <c r="D87" s="5">
        <f>vlookup(A87,Tugas!$A$3:$D$117,4,false)</f>
        <v>91.66666667</v>
      </c>
      <c r="E87" s="6">
        <f>vlookup(A87,UTS!$A$3:$D$117,4,false)</f>
        <v>95</v>
      </c>
      <c r="F87" s="6">
        <f t="array" ref="F87">ceiling(sum(D87:E87*$D$2:$E$2),1)</f>
        <v>95</v>
      </c>
      <c r="G87" s="7" t="str">
        <f>vlookup(F87,Nisbi!$A$2:$C$8,3)</f>
        <v>A</v>
      </c>
    </row>
    <row r="88">
      <c r="A88" s="4">
        <v>1.60420004E8</v>
      </c>
      <c r="B88" s="4" t="s">
        <v>94</v>
      </c>
      <c r="C88" s="4" t="s">
        <v>67</v>
      </c>
      <c r="D88" s="5">
        <f>vlookup(A88,Tugas!$A$3:$D$117,4,false)</f>
        <v>88.33333333</v>
      </c>
      <c r="E88" s="6">
        <f>vlookup(A88,UTS!$A$3:$D$117,4,false)</f>
        <v>92</v>
      </c>
      <c r="F88" s="6">
        <f t="array" ref="F88">ceiling(sum(D88:E88*$D$2:$E$2),1)</f>
        <v>92</v>
      </c>
      <c r="G88" s="7" t="str">
        <f>vlookup(F88,Nisbi!$A$2:$C$8,3)</f>
        <v>A</v>
      </c>
    </row>
    <row r="89">
      <c r="A89" s="4">
        <v>1.60420005E8</v>
      </c>
      <c r="B89" s="4" t="s">
        <v>95</v>
      </c>
      <c r="C89" s="4" t="s">
        <v>67</v>
      </c>
      <c r="D89" s="5">
        <f>vlookup(A89,Tugas!$A$3:$D$117,4,false)</f>
        <v>100</v>
      </c>
      <c r="E89" s="6">
        <f>vlookup(A89,UTS!$A$3:$D$117,4,false)</f>
        <v>95</v>
      </c>
      <c r="F89" s="6">
        <f t="array" ref="F89">ceiling(sum(D89:E89*$D$2:$E$2),1)</f>
        <v>96</v>
      </c>
      <c r="G89" s="7" t="str">
        <f>vlookup(F89,Nisbi!$A$2:$C$8,3)</f>
        <v>A</v>
      </c>
    </row>
    <row r="90">
      <c r="A90" s="4">
        <v>1.60420008E8</v>
      </c>
      <c r="B90" s="4" t="s">
        <v>96</v>
      </c>
      <c r="C90" s="4" t="s">
        <v>67</v>
      </c>
      <c r="D90" s="5">
        <f>vlookup(A90,Tugas!$A$3:$D$117,4,false)</f>
        <v>100</v>
      </c>
      <c r="E90" s="6">
        <f>vlookup(A90,UTS!$A$3:$D$117,4,false)</f>
        <v>90</v>
      </c>
      <c r="F90" s="6">
        <f t="array" ref="F90">ceiling(sum(D90:E90*$D$2:$E$2),1)</f>
        <v>92</v>
      </c>
      <c r="G90" s="7" t="str">
        <f>vlookup(F90,Nisbi!$A$2:$C$8,3)</f>
        <v>A</v>
      </c>
    </row>
    <row r="91">
      <c r="A91" s="4">
        <v>1.60420013E8</v>
      </c>
      <c r="B91" s="4" t="s">
        <v>97</v>
      </c>
      <c r="C91" s="4" t="s">
        <v>67</v>
      </c>
      <c r="D91" s="5">
        <f>vlookup(A91,Tugas!$A$3:$D$117,4,false)</f>
        <v>95</v>
      </c>
      <c r="E91" s="6">
        <f>vlookup(A91,UTS!$A$3:$D$117,4,false)</f>
        <v>85</v>
      </c>
      <c r="F91" s="6">
        <f t="array" ref="F91">ceiling(sum(D91:E91*$D$2:$E$2),1)</f>
        <v>87</v>
      </c>
      <c r="G91" s="7" t="str">
        <f>vlookup(F91,Nisbi!$A$2:$C$8,3)</f>
        <v>A</v>
      </c>
    </row>
    <row r="92">
      <c r="A92" s="4">
        <v>1.60420016E8</v>
      </c>
      <c r="B92" s="4" t="s">
        <v>98</v>
      </c>
      <c r="C92" s="4" t="s">
        <v>67</v>
      </c>
      <c r="D92" s="5">
        <f>vlookup(A92,Tugas!$A$3:$D$117,4,false)</f>
        <v>93.33333333</v>
      </c>
      <c r="E92" s="6">
        <f>vlookup(A92,UTS!$A$3:$D$117,4,false)</f>
        <v>85</v>
      </c>
      <c r="F92" s="6">
        <f t="array" ref="F92">ceiling(sum(D92:E92*$D$2:$E$2),1)</f>
        <v>87</v>
      </c>
      <c r="G92" s="7" t="str">
        <f>vlookup(F92,Nisbi!$A$2:$C$8,3)</f>
        <v>A</v>
      </c>
    </row>
    <row r="93">
      <c r="A93" s="4">
        <v>1.60420017E8</v>
      </c>
      <c r="B93" s="4" t="s">
        <v>99</v>
      </c>
      <c r="C93" s="4" t="s">
        <v>67</v>
      </c>
      <c r="D93" s="5">
        <f>vlookup(A93,Tugas!$A$3:$D$117,4,false)</f>
        <v>93.33333333</v>
      </c>
      <c r="E93" s="6">
        <f>vlookup(A93,UTS!$A$3:$D$117,4,false)</f>
        <v>87</v>
      </c>
      <c r="F93" s="6">
        <f t="array" ref="F93">ceiling(sum(D93:E93*$D$2:$E$2),1)</f>
        <v>89</v>
      </c>
      <c r="G93" s="7" t="str">
        <f>vlookup(F93,Nisbi!$A$2:$C$8,3)</f>
        <v>A</v>
      </c>
    </row>
    <row r="94">
      <c r="A94" s="4">
        <v>1.60420023E8</v>
      </c>
      <c r="B94" s="4" t="s">
        <v>100</v>
      </c>
      <c r="C94" s="4" t="s">
        <v>67</v>
      </c>
      <c r="D94" s="5">
        <f>vlookup(A94,Tugas!$A$3:$D$117,4,false)</f>
        <v>100</v>
      </c>
      <c r="E94" s="6">
        <f>vlookup(A94,UTS!$A$3:$D$117,4,false)</f>
        <v>95</v>
      </c>
      <c r="F94" s="6">
        <f t="array" ref="F94">ceiling(sum(D94:E94*$D$2:$E$2),1)</f>
        <v>96</v>
      </c>
      <c r="G94" s="7" t="str">
        <f>vlookup(F94,Nisbi!$A$2:$C$8,3)</f>
        <v>A</v>
      </c>
    </row>
    <row r="95">
      <c r="A95" s="4">
        <v>1.60420024E8</v>
      </c>
      <c r="B95" s="4" t="s">
        <v>101</v>
      </c>
      <c r="C95" s="4" t="s">
        <v>67</v>
      </c>
      <c r="D95" s="5">
        <f>vlookup(A95,Tugas!$A$3:$D$117,4,false)</f>
        <v>81.66666667</v>
      </c>
      <c r="E95" s="6">
        <f>vlookup(A95,UTS!$A$3:$D$117,4,false)</f>
        <v>83</v>
      </c>
      <c r="F95" s="6">
        <f t="array" ref="F95">ceiling(sum(D95:E95*$D$2:$E$2),1)</f>
        <v>83</v>
      </c>
      <c r="G95" s="7" t="str">
        <f>vlookup(F95,Nisbi!$A$2:$C$8,3)</f>
        <v>A</v>
      </c>
    </row>
    <row r="96">
      <c r="A96" s="4">
        <v>1.60420026E8</v>
      </c>
      <c r="B96" s="4" t="s">
        <v>102</v>
      </c>
      <c r="C96" s="4" t="s">
        <v>67</v>
      </c>
      <c r="D96" s="5">
        <f>vlookup(A96,Tugas!$A$3:$D$117,4,false)</f>
        <v>100</v>
      </c>
      <c r="E96" s="6">
        <f>vlookup(A96,UTS!$A$3:$D$117,4,false)</f>
        <v>90</v>
      </c>
      <c r="F96" s="6">
        <f t="array" ref="F96">ceiling(sum(D96:E96*$D$2:$E$2),1)</f>
        <v>92</v>
      </c>
      <c r="G96" s="7" t="str">
        <f>vlookup(F96,Nisbi!$A$2:$C$8,3)</f>
        <v>A</v>
      </c>
    </row>
    <row r="97">
      <c r="A97" s="4">
        <v>1.60420027E8</v>
      </c>
      <c r="B97" s="4" t="s">
        <v>103</v>
      </c>
      <c r="C97" s="4" t="s">
        <v>67</v>
      </c>
      <c r="D97" s="5">
        <f>vlookup(A97,Tugas!$A$3:$D$117,4,false)</f>
        <v>63.33333333</v>
      </c>
      <c r="E97" s="6">
        <f>vlookup(A97,UTS!$A$3:$D$117,4,false)</f>
        <v>55</v>
      </c>
      <c r="F97" s="6">
        <f t="array" ref="F97">ceiling(sum(D97:E97*$D$2:$E$2),1)</f>
        <v>57</v>
      </c>
      <c r="G97" s="7" t="str">
        <f>vlookup(F97,Nisbi!$A$2:$C$8,3)</f>
        <v>C</v>
      </c>
    </row>
    <row r="98">
      <c r="A98" s="4">
        <v>1.6042003E8</v>
      </c>
      <c r="B98" s="4" t="s">
        <v>104</v>
      </c>
      <c r="C98" s="4" t="s">
        <v>67</v>
      </c>
      <c r="D98" s="5">
        <f>vlookup(A98,Tugas!$A$3:$D$117,4,false)</f>
        <v>80</v>
      </c>
      <c r="E98" s="6">
        <f>vlookup(A98,UTS!$A$3:$D$117,4,false)</f>
        <v>75</v>
      </c>
      <c r="F98" s="6">
        <f t="array" ref="F98">ceiling(sum(D98:E98*$D$2:$E$2),1)</f>
        <v>76</v>
      </c>
      <c r="G98" s="7" t="str">
        <f>vlookup(F98,Nisbi!$A$2:$C$8,3)</f>
        <v>AB</v>
      </c>
    </row>
    <row r="99">
      <c r="A99" s="4">
        <v>1.60420032E8</v>
      </c>
      <c r="B99" s="4" t="s">
        <v>105</v>
      </c>
      <c r="C99" s="4" t="s">
        <v>67</v>
      </c>
      <c r="D99" s="5">
        <f>vlookup(A99,Tugas!$A$3:$D$117,4,false)</f>
        <v>70</v>
      </c>
      <c r="E99" s="6">
        <f>vlookup(A99,UTS!$A$3:$D$117,4,false)</f>
        <v>38</v>
      </c>
      <c r="F99" s="6">
        <f t="array" ref="F99">ceiling(sum(D99:E99*$D$2:$E$2),1)</f>
        <v>45</v>
      </c>
      <c r="G99" s="7" t="str">
        <f>vlookup(F99,Nisbi!$A$2:$C$8,3)</f>
        <v>D</v>
      </c>
    </row>
    <row r="100">
      <c r="A100" s="4">
        <v>1.60420041E8</v>
      </c>
      <c r="B100" s="4" t="s">
        <v>106</v>
      </c>
      <c r="C100" s="4" t="s">
        <v>67</v>
      </c>
      <c r="D100" s="5">
        <f>vlookup(A100,Tugas!$A$3:$D$117,4,false)</f>
        <v>93.33333333</v>
      </c>
      <c r="E100" s="6">
        <f>vlookup(A100,UTS!$A$3:$D$117,4,false)</f>
        <v>85</v>
      </c>
      <c r="F100" s="6">
        <f t="array" ref="F100">ceiling(sum(D100:E100*$D$2:$E$2),1)</f>
        <v>87</v>
      </c>
      <c r="G100" s="7" t="str">
        <f>vlookup(F100,Nisbi!$A$2:$C$8,3)</f>
        <v>A</v>
      </c>
    </row>
    <row r="101">
      <c r="A101" s="4">
        <v>1.60420042E8</v>
      </c>
      <c r="B101" s="4" t="s">
        <v>107</v>
      </c>
      <c r="C101" s="4" t="s">
        <v>67</v>
      </c>
      <c r="D101" s="5">
        <f>vlookup(A101,Tugas!$A$3:$D$117,4,false)</f>
        <v>90</v>
      </c>
      <c r="E101" s="6">
        <f>vlookup(A101,UTS!$A$3:$D$117,4,false)</f>
        <v>70</v>
      </c>
      <c r="F101" s="6">
        <f t="array" ref="F101">ceiling(sum(D101:E101*$D$2:$E$2),1)</f>
        <v>74</v>
      </c>
      <c r="G101" s="7" t="str">
        <f>vlookup(F101,Nisbi!$A$2:$C$8,3)</f>
        <v>AB</v>
      </c>
    </row>
    <row r="102">
      <c r="A102" s="4">
        <v>1.60420043E8</v>
      </c>
      <c r="B102" s="4" t="s">
        <v>108</v>
      </c>
      <c r="C102" s="4" t="s">
        <v>67</v>
      </c>
      <c r="D102" s="5">
        <f>vlookup(A102,Tugas!$A$3:$D$117,4,false)</f>
        <v>33.33333333</v>
      </c>
      <c r="E102" s="6">
        <f>vlookup(A102,UTS!$A$3:$D$117,4,false)</f>
        <v>20</v>
      </c>
      <c r="F102" s="6">
        <f t="array" ref="F102">ceiling(sum(D102:E102*$D$2:$E$2),1)</f>
        <v>23</v>
      </c>
      <c r="G102" s="7" t="str">
        <f>vlookup(F102,Nisbi!$A$2:$C$8,3)</f>
        <v>E</v>
      </c>
    </row>
    <row r="103">
      <c r="A103" s="4">
        <v>1.6042005E8</v>
      </c>
      <c r="B103" s="4" t="s">
        <v>109</v>
      </c>
      <c r="C103" s="4" t="s">
        <v>67</v>
      </c>
      <c r="D103" s="5">
        <f>vlookup(A103,Tugas!$A$3:$D$117,4,false)</f>
        <v>95</v>
      </c>
      <c r="E103" s="6">
        <f>vlookup(A103,UTS!$A$3:$D$117,4,false)</f>
        <v>95</v>
      </c>
      <c r="F103" s="6">
        <f t="array" ref="F103">ceiling(sum(D103:E103*$D$2:$E$2),1)</f>
        <v>95</v>
      </c>
      <c r="G103" s="7" t="str">
        <f>vlookup(F103,Nisbi!$A$2:$C$8,3)</f>
        <v>A</v>
      </c>
    </row>
    <row r="104">
      <c r="A104" s="4">
        <v>1.60420062E8</v>
      </c>
      <c r="B104" s="4" t="s">
        <v>110</v>
      </c>
      <c r="C104" s="4" t="s">
        <v>67</v>
      </c>
      <c r="D104" s="5">
        <f>vlookup(A104,Tugas!$A$3:$D$117,4,false)</f>
        <v>81.66666667</v>
      </c>
      <c r="E104" s="6">
        <f>vlookup(A104,UTS!$A$3:$D$117,4,false)</f>
        <v>65</v>
      </c>
      <c r="F104" s="6">
        <f t="array" ref="F104">ceiling(sum(D104:E104*$D$2:$E$2),1)</f>
        <v>69</v>
      </c>
      <c r="G104" s="7" t="str">
        <f>vlookup(F104,Nisbi!$A$2:$C$8,3)</f>
        <v>B</v>
      </c>
    </row>
    <row r="105">
      <c r="A105" s="4">
        <v>1.60420063E8</v>
      </c>
      <c r="B105" s="4" t="s">
        <v>111</v>
      </c>
      <c r="C105" s="4" t="s">
        <v>67</v>
      </c>
      <c r="D105" s="5">
        <f>vlookup(A105,Tugas!$A$3:$D$117,4,false)</f>
        <v>66.66666667</v>
      </c>
      <c r="E105" s="6">
        <f>vlookup(A105,UTS!$A$3:$D$117,4,false)</f>
        <v>78</v>
      </c>
      <c r="F105" s="6">
        <f t="array" ref="F105">ceiling(sum(D105:E105*$D$2:$E$2),1)</f>
        <v>76</v>
      </c>
      <c r="G105" s="7" t="str">
        <f>vlookup(F105,Nisbi!$A$2:$C$8,3)</f>
        <v>AB</v>
      </c>
    </row>
    <row r="106">
      <c r="A106" s="4">
        <v>1.60420067E8</v>
      </c>
      <c r="B106" s="4" t="s">
        <v>112</v>
      </c>
      <c r="C106" s="4" t="s">
        <v>67</v>
      </c>
      <c r="D106" s="5">
        <f>vlookup(A106,Tugas!$A$3:$D$117,4,false)</f>
        <v>96.66666667</v>
      </c>
      <c r="E106" s="6">
        <f>vlookup(A106,UTS!$A$3:$D$117,4,false)</f>
        <v>95</v>
      </c>
      <c r="F106" s="6">
        <f t="array" ref="F106">ceiling(sum(D106:E106*$D$2:$E$2),1)</f>
        <v>96</v>
      </c>
      <c r="G106" s="7" t="str">
        <f>vlookup(F106,Nisbi!$A$2:$C$8,3)</f>
        <v>A</v>
      </c>
    </row>
    <row r="107">
      <c r="A107" s="4">
        <v>1.60420068E8</v>
      </c>
      <c r="B107" s="4" t="s">
        <v>113</v>
      </c>
      <c r="C107" s="4" t="s">
        <v>67</v>
      </c>
      <c r="D107" s="5">
        <f>vlookup(A107,Tugas!$A$3:$D$117,4,false)</f>
        <v>73.33333333</v>
      </c>
      <c r="E107" s="6">
        <f>vlookup(A107,UTS!$A$3:$D$117,4,false)</f>
        <v>40</v>
      </c>
      <c r="F107" s="6">
        <f t="array" ref="F107">ceiling(sum(D107:E107*$D$2:$E$2),1)</f>
        <v>47</v>
      </c>
      <c r="G107" s="7" t="str">
        <f>vlookup(F107,Nisbi!$A$2:$C$8,3)</f>
        <v>D</v>
      </c>
    </row>
    <row r="108">
      <c r="A108" s="4">
        <v>1.60420072E8</v>
      </c>
      <c r="B108" s="4" t="s">
        <v>114</v>
      </c>
      <c r="C108" s="4" t="s">
        <v>67</v>
      </c>
      <c r="D108" s="5">
        <f>vlookup(A108,Tugas!$A$3:$D$117,4,false)</f>
        <v>91.66666667</v>
      </c>
      <c r="E108" s="6">
        <f>vlookup(A108,UTS!$A$3:$D$117,4,false)</f>
        <v>85</v>
      </c>
      <c r="F108" s="6">
        <f t="array" ref="F108">ceiling(sum(D108:E108*$D$2:$E$2),1)</f>
        <v>87</v>
      </c>
      <c r="G108" s="7" t="str">
        <f>vlookup(F108,Nisbi!$A$2:$C$8,3)</f>
        <v>A</v>
      </c>
    </row>
    <row r="109">
      <c r="A109" s="4">
        <v>1.60420073E8</v>
      </c>
      <c r="B109" s="4" t="s">
        <v>115</v>
      </c>
      <c r="C109" s="4" t="s">
        <v>67</v>
      </c>
      <c r="D109" s="5">
        <f>vlookup(A109,Tugas!$A$3:$D$117,4,false)</f>
        <v>73.33333333</v>
      </c>
      <c r="E109" s="6">
        <f>vlookup(A109,UTS!$A$3:$D$117,4,false)</f>
        <v>55</v>
      </c>
      <c r="F109" s="6">
        <f t="array" ref="F109">ceiling(sum(D109:E109*$D$2:$E$2),1)</f>
        <v>59</v>
      </c>
      <c r="G109" s="7" t="str">
        <f>vlookup(F109,Nisbi!$A$2:$C$8,3)</f>
        <v>C</v>
      </c>
    </row>
    <row r="110">
      <c r="A110" s="4">
        <v>1.60420077E8</v>
      </c>
      <c r="B110" s="4" t="s">
        <v>116</v>
      </c>
      <c r="C110" s="4" t="s">
        <v>67</v>
      </c>
      <c r="D110" s="5">
        <f>vlookup(A110,Tugas!$A$3:$D$117,4,false)</f>
        <v>83.33333333</v>
      </c>
      <c r="E110" s="6">
        <f>vlookup(A110,UTS!$A$3:$D$117,4,false)</f>
        <v>48</v>
      </c>
      <c r="F110" s="6">
        <f t="array" ref="F110">ceiling(sum(D110:E110*$D$2:$E$2),1)</f>
        <v>56</v>
      </c>
      <c r="G110" s="7" t="str">
        <f>vlookup(F110,Nisbi!$A$2:$C$8,3)</f>
        <v>C</v>
      </c>
    </row>
    <row r="111">
      <c r="A111" s="4">
        <v>1.60420079E8</v>
      </c>
      <c r="B111" s="4" t="s">
        <v>117</v>
      </c>
      <c r="C111" s="4" t="s">
        <v>67</v>
      </c>
      <c r="D111" s="5">
        <f>vlookup(A111,Tugas!$A$3:$D$117,4,false)</f>
        <v>81.66666667</v>
      </c>
      <c r="E111" s="6">
        <f>vlookup(A111,UTS!$A$3:$D$117,4,false)</f>
        <v>60</v>
      </c>
      <c r="F111" s="6">
        <f t="array" ref="F111">ceiling(sum(D111:E111*$D$2:$E$2),1)</f>
        <v>65</v>
      </c>
      <c r="G111" s="7" t="str">
        <f>vlookup(F111,Nisbi!$A$2:$C$8,3)</f>
        <v>BC</v>
      </c>
    </row>
    <row r="112">
      <c r="A112" s="4">
        <v>1.60420082E8</v>
      </c>
      <c r="B112" s="4" t="s">
        <v>118</v>
      </c>
      <c r="C112" s="4" t="s">
        <v>67</v>
      </c>
      <c r="D112" s="5">
        <f>vlookup(A112,Tugas!$A$3:$D$117,4,false)</f>
        <v>80</v>
      </c>
      <c r="E112" s="6">
        <f>vlookup(A112,UTS!$A$3:$D$117,4,false)</f>
        <v>70</v>
      </c>
      <c r="F112" s="6">
        <f t="array" ref="F112">ceiling(sum(D112:E112*$D$2:$E$2),1)</f>
        <v>72</v>
      </c>
      <c r="G112" s="7" t="str">
        <f>vlookup(F112,Nisbi!$A$2:$C$8,3)</f>
        <v>B</v>
      </c>
    </row>
    <row r="113">
      <c r="A113" s="4">
        <v>1.60420096E8</v>
      </c>
      <c r="B113" s="4" t="s">
        <v>119</v>
      </c>
      <c r="C113" s="4" t="s">
        <v>67</v>
      </c>
      <c r="D113" s="5">
        <f>vlookup(A113,Tugas!$A$3:$D$117,4,false)</f>
        <v>48.33333333</v>
      </c>
      <c r="E113" s="6">
        <f>vlookup(A113,UTS!$A$3:$D$117,4,false)</f>
        <v>70</v>
      </c>
      <c r="F113" s="6">
        <f t="array" ref="F113">ceiling(sum(D113:E113*$D$2:$E$2),1)</f>
        <v>66</v>
      </c>
      <c r="G113" s="7" t="str">
        <f>vlookup(F113,Nisbi!$A$2:$C$8,3)</f>
        <v>B</v>
      </c>
    </row>
    <row r="114">
      <c r="A114" s="4">
        <v>1.60420115E8</v>
      </c>
      <c r="B114" s="4" t="s">
        <v>120</v>
      </c>
      <c r="C114" s="4" t="s">
        <v>67</v>
      </c>
      <c r="D114" s="5">
        <f>vlookup(A114,Tugas!$A$3:$D$117,4,false)</f>
        <v>91.66666667</v>
      </c>
      <c r="E114" s="6">
        <f>vlookup(A114,UTS!$A$3:$D$117,4,false)</f>
        <v>84</v>
      </c>
      <c r="F114" s="6">
        <f t="array" ref="F114">ceiling(sum(D114:E114*$D$2:$E$2),1)</f>
        <v>86</v>
      </c>
      <c r="G114" s="7" t="str">
        <f>vlookup(F114,Nisbi!$A$2:$C$8,3)</f>
        <v>A</v>
      </c>
    </row>
    <row r="115">
      <c r="A115" s="4">
        <v>1.60420117E8</v>
      </c>
      <c r="B115" s="4" t="s">
        <v>121</v>
      </c>
      <c r="C115" s="4" t="s">
        <v>67</v>
      </c>
      <c r="D115" s="5">
        <f>vlookup(A115,Tugas!$A$3:$D$117,4,false)</f>
        <v>88.33333333</v>
      </c>
      <c r="E115" s="6">
        <f>vlookup(A115,UTS!$A$3:$D$117,4,false)</f>
        <v>85</v>
      </c>
      <c r="F115" s="6">
        <f t="array" ref="F115">ceiling(sum(D115:E115*$D$2:$E$2),1)</f>
        <v>86</v>
      </c>
      <c r="G115" s="7" t="str">
        <f>vlookup(F115,Nisbi!$A$2:$C$8,3)</f>
        <v>A</v>
      </c>
    </row>
    <row r="116">
      <c r="A116" s="4">
        <v>1.60420119E8</v>
      </c>
      <c r="B116" s="4" t="s">
        <v>122</v>
      </c>
      <c r="C116" s="4" t="s">
        <v>67</v>
      </c>
      <c r="D116" s="5">
        <f>vlookup(A116,Tugas!$A$3:$D$117,4,false)</f>
        <v>95</v>
      </c>
      <c r="E116" s="6">
        <f>vlookup(A116,UTS!$A$3:$D$117,4,false)</f>
        <v>90</v>
      </c>
      <c r="F116" s="6">
        <f t="array" ref="F116">ceiling(sum(D116:E116*$D$2:$E$2),1)</f>
        <v>91</v>
      </c>
      <c r="G116" s="7" t="str">
        <f>vlookup(F116,Nisbi!$A$2:$C$8,3)</f>
        <v>A</v>
      </c>
    </row>
    <row r="117">
      <c r="A117" s="4">
        <v>1.60420134E8</v>
      </c>
      <c r="B117" s="4" t="s">
        <v>123</v>
      </c>
      <c r="C117" s="4" t="s">
        <v>67</v>
      </c>
      <c r="D117" s="5">
        <f>vlookup(A117,Tugas!$A$3:$D$117,4,false)</f>
        <v>96.66666667</v>
      </c>
      <c r="E117" s="6">
        <f>vlookup(A117,UTS!$A$3:$D$117,4,false)</f>
        <v>75</v>
      </c>
      <c r="F117" s="6">
        <f t="array" ref="F117">ceiling(sum(D117:E117*$D$2:$E$2),1)</f>
        <v>80</v>
      </c>
      <c r="G117" s="7" t="str">
        <f>vlookup(F117,Nisbi!$A$2:$C$8,3)</f>
        <v>AB</v>
      </c>
    </row>
  </sheetData>
  <conditionalFormatting sqref="G3:G117">
    <cfRule type="cellIs" dxfId="0" priority="1" operator="equal">
      <formula>"E"</formula>
    </cfRule>
  </conditionalFormatting>
  <conditionalFormatting sqref="G3:G117">
    <cfRule type="cellIs" dxfId="1" priority="2" operator="equal">
      <formula>"D"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57"/>
    <col customWidth="1" min="2" max="2" width="10.71"/>
    <col customWidth="1" min="3" max="3" width="42.0"/>
    <col customWidth="1" min="4" max="4" width="5.86"/>
  </cols>
  <sheetData>
    <row r="1">
      <c r="A1" s="13" t="s">
        <v>124</v>
      </c>
      <c r="B1" s="1" t="s">
        <v>0</v>
      </c>
      <c r="C1" s="13" t="s">
        <v>1</v>
      </c>
      <c r="D1" s="13" t="s">
        <v>2</v>
      </c>
      <c r="E1" s="1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>
        <v>1.0</v>
      </c>
      <c r="B2" s="9">
        <v>1.60419152E8</v>
      </c>
      <c r="C2" s="14" t="str">
        <f>vlookup(B2,Rekap!$A$3:$C$117,2,false)</f>
        <v>AHMAD SUHADA</v>
      </c>
      <c r="D2" s="14" t="str">
        <f>vlookup(B2,Rekap!$A$3:$C$117,3,false)</f>
        <v>KP:A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>
        <v>2.0</v>
      </c>
      <c r="B3" s="4">
        <v>1.60419007E8</v>
      </c>
      <c r="C3" s="6" t="str">
        <f>vlookup(B3,Rekap!$A$3:$C$117,2,false)</f>
        <v>TIMOTHY WAHYUDI SANTOSO</v>
      </c>
      <c r="D3" s="6" t="str">
        <f>vlookup(B3,Rekap!$A$3:$C$117,3,false)</f>
        <v>KP:B</v>
      </c>
    </row>
    <row r="4">
      <c r="B4" s="13">
        <v>1.60419009E8</v>
      </c>
      <c r="C4" s="2" t="str">
        <f>vlookup(B4,Rekap!$A$3:$C$117,2,false)</f>
        <v>ALBERTUS HENDRAWAN WIDJAJA</v>
      </c>
      <c r="D4" s="2" t="str">
        <f>vlookup(B4,Rekap!$A$3:$C$117,3,false)</f>
        <v>KP:A</v>
      </c>
    </row>
    <row r="5">
      <c r="A5" s="11"/>
      <c r="B5" s="9">
        <v>1.60419013E8</v>
      </c>
      <c r="C5" s="11" t="str">
        <f>vlookup(B5,Rekap!$A$3:$C$117,2,false)</f>
        <v>LOGION STEVANDIE</v>
      </c>
      <c r="D5" s="11" t="str">
        <f>vlookup(B5,Rekap!$A$3:$C$117,3,false)</f>
        <v>KP:B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4">
        <v>3.0</v>
      </c>
      <c r="B6" s="13">
        <v>1.60419072E8</v>
      </c>
      <c r="C6" s="2" t="str">
        <f>vlookup(B6,Rekap!$A$3:$C$117,2,false)</f>
        <v>ALDYANTO SETIAWAN ARJUNA</v>
      </c>
      <c r="D6" s="2" t="str">
        <f>vlookup(B6,Rekap!$A$3:$C$117,3,false)</f>
        <v>KP:B</v>
      </c>
    </row>
    <row r="7">
      <c r="B7" s="4">
        <v>1.60419103E8</v>
      </c>
      <c r="C7" s="6" t="str">
        <f>vlookup(B7,Rekap!$A$3:$C$117,2,false)</f>
        <v>DAVID PRATAMA</v>
      </c>
      <c r="D7" s="6" t="str">
        <f>vlookup(B7,Rekap!$A$3:$C$117,3,false)</f>
        <v>KP:A</v>
      </c>
    </row>
    <row r="8">
      <c r="A8" s="11"/>
      <c r="B8" s="9">
        <v>1.60419137E8</v>
      </c>
      <c r="C8" s="11" t="str">
        <f>vlookup(B8,Rekap!$A$3:$C$117,2,false)</f>
        <v>WILDAN ACHMAD NOORFIKRI</v>
      </c>
      <c r="D8" s="11" t="str">
        <f>vlookup(B8,Rekap!$A$3:$C$117,3,false)</f>
        <v>KP:B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4">
        <v>4.0</v>
      </c>
      <c r="B9" s="13">
        <v>1.60419043E8</v>
      </c>
      <c r="C9" s="2" t="str">
        <f>vlookup(B9,Rekap!$A$3:$C$117,2,false)</f>
        <v>ALEXANDER CALVIN</v>
      </c>
      <c r="D9" s="2" t="str">
        <f>vlookup(B9,Rekap!$A$3:$C$117,3,false)</f>
        <v>KP:A</v>
      </c>
    </row>
    <row r="10">
      <c r="B10" s="15">
        <v>1.60419097E8</v>
      </c>
      <c r="C10" s="6" t="str">
        <f>vlookup(B10,Rekap!$A$3:$C$117,2,false)</f>
        <v>HIZKIA JOKO SUSANTO</v>
      </c>
      <c r="D10" s="6" t="str">
        <f>vlookup(B10,Rekap!$A$3:$C$117,3,false)</f>
        <v>KP:B</v>
      </c>
    </row>
    <row r="11">
      <c r="A11" s="11"/>
      <c r="B11" s="9">
        <v>1.60419104E8</v>
      </c>
      <c r="C11" s="11" t="str">
        <f>vlookup(B11,Rekap!$A$3:$C$117,2,false)</f>
        <v>HUGO MAGNUS NINOY PAOE</v>
      </c>
      <c r="D11" s="11" t="str">
        <f>vlookup(B11,Rekap!$A$3:$C$117,3,false)</f>
        <v>KP:A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4">
        <v>5.0</v>
      </c>
      <c r="B12" s="4">
        <v>1.6042007E8</v>
      </c>
      <c r="C12" s="6" t="str">
        <f>vlookup(B12,Rekap!$A$3:$C$117,2,false)</f>
        <v>JASON JABEZ CUWENDI</v>
      </c>
      <c r="D12" s="6" t="str">
        <f>vlookup(B12,Rekap!$A$3:$C$117,3,false)</f>
        <v>KP:A</v>
      </c>
    </row>
    <row r="13">
      <c r="B13" s="13">
        <v>1.60419006E8</v>
      </c>
      <c r="C13" s="2" t="str">
        <f>vlookup(B13,Rekap!$A$3:$C$117,2,false)</f>
        <v>ALFREDO GUNAWAN</v>
      </c>
      <c r="D13" s="2" t="str">
        <f>vlookup(B13,Rekap!$A$3:$C$117,3,false)</f>
        <v>KP:A</v>
      </c>
    </row>
    <row r="14">
      <c r="A14" s="11"/>
      <c r="B14" s="9">
        <v>1.60420059E8</v>
      </c>
      <c r="C14" s="11" t="str">
        <f>vlookup(B14,Rekap!$A$3:$C$117,2,false)</f>
        <v>MUH SALMAN ALFANSURI</v>
      </c>
      <c r="D14" s="11" t="str">
        <f>vlookup(B14,Rekap!$A$3:$C$117,3,false)</f>
        <v>KP:A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4">
        <v>6.0</v>
      </c>
      <c r="B15" s="13">
        <v>1.60419094E8</v>
      </c>
      <c r="C15" s="2" t="str">
        <f>vlookup(B15,Rekap!$A$3:$C$117,2,false)</f>
        <v>ANDI LIVIANTO HALIM</v>
      </c>
      <c r="D15" s="2" t="str">
        <f>vlookup(B15,Rekap!$A$3:$C$117,3,false)</f>
        <v>KP:B</v>
      </c>
    </row>
    <row r="16">
      <c r="B16" s="4">
        <v>1.60419105E8</v>
      </c>
      <c r="C16" s="6" t="str">
        <f>vlookup(B16,Rekap!$A$3:$C$117,2,false)</f>
        <v>GILBERT RICHARDO TJOANDA</v>
      </c>
      <c r="D16" s="6" t="str">
        <f>vlookup(B16,Rekap!$A$3:$C$117,3,false)</f>
        <v>KP:B</v>
      </c>
    </row>
    <row r="17">
      <c r="A17" s="11"/>
      <c r="B17" s="9">
        <v>1.60419162E8</v>
      </c>
      <c r="C17" s="11" t="str">
        <f>vlookup(B17,Rekap!$A$3:$C$117,2,false)</f>
        <v>MUHAMMAD ARYA FITRAH PURNAMANSYAH</v>
      </c>
      <c r="D17" s="11" t="str">
        <f>vlookup(B17,Rekap!$A$3:$C$117,3,false)</f>
        <v>KP:A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4">
        <v>7.0</v>
      </c>
      <c r="B18" s="16">
        <v>1.60420079E8</v>
      </c>
      <c r="C18" s="17" t="str">
        <f>vlookup(B18,Rekap!$A$3:$C$117,2,false)</f>
        <v>AUSTIN LIEANDRO</v>
      </c>
      <c r="D18" s="18" t="str">
        <f>vlookup(B18,Rekap!$A$3:$C$117,3,false)</f>
        <v>KP:B</v>
      </c>
    </row>
    <row r="19">
      <c r="B19" s="19">
        <v>1.60420077E8</v>
      </c>
      <c r="C19" s="20" t="str">
        <f>vlookup(B19,Rekap!$A$3:$C$117,2,false)</f>
        <v>MUHAMMAD IKHSAN</v>
      </c>
      <c r="D19" s="21" t="str">
        <f>vlookup(B19,Rekap!$A$3:$C$117,3,false)</f>
        <v>KP:B</v>
      </c>
    </row>
    <row r="20">
      <c r="A20" s="11"/>
      <c r="B20" s="22">
        <v>1.60420096E8</v>
      </c>
      <c r="C20" s="23" t="str">
        <f>vlookup(B20,Rekap!$A$3:$C$117,2,false)</f>
        <v>JOSAFAT JECONIAH KRISTANTO</v>
      </c>
      <c r="D20" s="21" t="str">
        <f>vlookup(B20,Rekap!$A$3:$C$117,3,false)</f>
        <v>KP:B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4">
        <v>8.0</v>
      </c>
      <c r="B21" s="24"/>
      <c r="C21" s="20" t="str">
        <f>vlookup(B21,Rekap!$A$3:$C$117,2,false)</f>
        <v>#N/A</v>
      </c>
      <c r="D21" s="21" t="str">
        <f>vlookup(B21,Rekap!$A$3:$C$117,3,false)</f>
        <v>#N/A</v>
      </c>
    </row>
    <row r="22">
      <c r="B22" s="24"/>
      <c r="C22" s="20" t="str">
        <f>vlookup(B22,Rekap!$A$3:$C$117,2,false)</f>
        <v>#N/A</v>
      </c>
      <c r="D22" s="21" t="str">
        <f>vlookup(B22,Rekap!$A$3:$C$117,3,false)</f>
        <v>#N/A</v>
      </c>
    </row>
    <row r="23">
      <c r="B23" s="24"/>
      <c r="C23" s="20" t="str">
        <f>vlookup(B23,Rekap!$A$3:$C$117,2,false)</f>
        <v>#N/A</v>
      </c>
      <c r="D23" s="21" t="str">
        <f>vlookup(B23,Rekap!$A$3:$C$117,3,false)</f>
        <v>#N/A</v>
      </c>
    </row>
    <row r="24">
      <c r="B24" s="24"/>
      <c r="C24" s="20" t="str">
        <f>vlookup(B24,Rekap!$A$3:$C$117,2,false)</f>
        <v>#N/A</v>
      </c>
      <c r="D24" s="21" t="str">
        <f>vlookup(B24,Rekap!$A$3:$C$117,3,false)</f>
        <v>#N/A</v>
      </c>
    </row>
    <row r="25">
      <c r="B25" s="24"/>
      <c r="C25" s="20" t="str">
        <f>vlookup(B25,Rekap!$A$3:$C$117,2,false)</f>
        <v>#N/A</v>
      </c>
      <c r="D25" s="21" t="str">
        <f>vlookup(B25,Rekap!$A$3:$C$117,3,false)</f>
        <v>#N/A</v>
      </c>
    </row>
    <row r="26">
      <c r="B26" s="24"/>
      <c r="C26" s="20" t="str">
        <f>vlookup(B26,Rekap!$A$3:$C$117,2,false)</f>
        <v>#N/A</v>
      </c>
      <c r="D26" s="21" t="str">
        <f>vlookup(B26,Rekap!$A$3:$C$117,3,false)</f>
        <v>#N/A</v>
      </c>
    </row>
    <row r="27">
      <c r="B27" s="24"/>
      <c r="C27" s="20" t="str">
        <f>vlookup(B27,Rekap!$A$3:$C$117,2,false)</f>
        <v>#N/A</v>
      </c>
      <c r="D27" s="21" t="str">
        <f>vlookup(B27,Rekap!$A$3:$C$117,3,false)</f>
        <v>#N/A</v>
      </c>
    </row>
    <row r="28">
      <c r="B28" s="24"/>
      <c r="C28" s="20" t="str">
        <f>vlookup(B28,Rekap!$A$3:$C$117,2,false)</f>
        <v>#N/A</v>
      </c>
      <c r="D28" s="21" t="str">
        <f>vlookup(B28,Rekap!$A$3:$C$117,3,false)</f>
        <v>#N/A</v>
      </c>
    </row>
    <row r="29">
      <c r="B29" s="24"/>
      <c r="C29" s="20" t="str">
        <f>vlookup(B29,Rekap!$A$3:$C$117,2,false)</f>
        <v>#N/A</v>
      </c>
      <c r="D29" s="21" t="str">
        <f>vlookup(B29,Rekap!$A$3:$C$117,3,false)</f>
        <v>#N/A</v>
      </c>
    </row>
    <row r="30">
      <c r="B30" s="24"/>
      <c r="C30" s="20" t="str">
        <f>vlookup(B30,Rekap!$A$3:$C$117,2,false)</f>
        <v>#N/A</v>
      </c>
      <c r="D30" s="21" t="str">
        <f>vlookup(B30,Rekap!$A$3:$C$117,3,false)</f>
        <v>#N/A</v>
      </c>
    </row>
    <row r="31">
      <c r="B31" s="24"/>
      <c r="C31" s="20" t="str">
        <f>vlookup(B31,Rekap!$A$3:$C$117,2,false)</f>
        <v>#N/A</v>
      </c>
      <c r="D31" s="21" t="str">
        <f>vlookup(B31,Rekap!$A$3:$C$117,3,false)</f>
        <v>#N/A</v>
      </c>
    </row>
    <row r="32">
      <c r="B32" s="24"/>
      <c r="C32" s="20" t="str">
        <f>vlookup(B32,Rekap!$A$3:$C$117,2,false)</f>
        <v>#N/A</v>
      </c>
      <c r="D32" s="21" t="str">
        <f>vlookup(B32,Rekap!$A$3:$C$117,3,false)</f>
        <v>#N/A</v>
      </c>
    </row>
    <row r="33">
      <c r="B33" s="24"/>
      <c r="C33" s="20" t="str">
        <f>vlookup(B33,Rekap!$A$3:$C$117,2,false)</f>
        <v>#N/A</v>
      </c>
      <c r="D33" s="21" t="str">
        <f>vlookup(B33,Rekap!$A$3:$C$117,3,false)</f>
        <v>#N/A</v>
      </c>
    </row>
    <row r="34">
      <c r="B34" s="24"/>
      <c r="C34" s="20" t="str">
        <f>vlookup(B34,Rekap!$A$3:$C$117,2,false)</f>
        <v>#N/A</v>
      </c>
      <c r="D34" s="21" t="str">
        <f>vlookup(B34,Rekap!$A$3:$C$117,3,false)</f>
        <v>#N/A</v>
      </c>
    </row>
    <row r="35">
      <c r="B35" s="24"/>
      <c r="C35" s="20" t="str">
        <f>vlookup(B35,Rekap!$A$3:$C$117,2,false)</f>
        <v>#N/A</v>
      </c>
      <c r="D35" s="21" t="str">
        <f>vlookup(B35,Rekap!$A$3:$C$117,3,false)</f>
        <v>#N/A</v>
      </c>
    </row>
    <row r="36">
      <c r="B36" s="24"/>
      <c r="C36" s="20" t="str">
        <f>vlookup(B36,Rekap!$A$3:$C$117,2,false)</f>
        <v>#N/A</v>
      </c>
      <c r="D36" s="21" t="str">
        <f>vlookup(B36,Rekap!$A$3:$C$117,3,false)</f>
        <v>#N/A</v>
      </c>
    </row>
    <row r="37">
      <c r="B37" s="24"/>
      <c r="C37" s="20" t="str">
        <f>vlookup(B37,Rekap!$A$3:$C$117,2,false)</f>
        <v>#N/A</v>
      </c>
      <c r="D37" s="21" t="str">
        <f>vlookup(B37,Rekap!$A$3:$C$117,3,false)</f>
        <v>#N/A</v>
      </c>
    </row>
    <row r="38">
      <c r="B38" s="24"/>
      <c r="C38" s="20" t="str">
        <f>vlookup(B38,Rekap!$A$3:$C$117,2,false)</f>
        <v>#N/A</v>
      </c>
      <c r="D38" s="21" t="str">
        <f>vlookup(B38,Rekap!$A$3:$C$117,3,false)</f>
        <v>#N/A</v>
      </c>
    </row>
    <row r="39">
      <c r="B39" s="24"/>
      <c r="C39" s="20" t="str">
        <f>vlookup(B39,Rekap!$A$3:$C$117,2,false)</f>
        <v>#N/A</v>
      </c>
      <c r="D39" s="21" t="str">
        <f>vlookup(B39,Rekap!$A$3:$C$117,3,false)</f>
        <v>#N/A</v>
      </c>
    </row>
    <row r="40">
      <c r="B40" s="24"/>
      <c r="C40" s="20" t="str">
        <f>vlookup(B40,Rekap!$A$3:$C$117,2,false)</f>
        <v>#N/A</v>
      </c>
      <c r="D40" s="21" t="str">
        <f>vlookup(B40,Rekap!$A$3:$C$117,3,false)</f>
        <v>#N/A</v>
      </c>
    </row>
    <row r="41">
      <c r="B41" s="24"/>
      <c r="C41" s="20" t="str">
        <f>vlookup(B41,Rekap!$A$3:$C$117,2,false)</f>
        <v>#N/A</v>
      </c>
      <c r="D41" s="21" t="str">
        <f>vlookup(B41,Rekap!$A$3:$C$117,3,false)</f>
        <v>#N/A</v>
      </c>
    </row>
    <row r="42">
      <c r="B42" s="24"/>
      <c r="C42" s="20" t="str">
        <f>vlookup(B42,Rekap!$A$3:$C$117,2,false)</f>
        <v>#N/A</v>
      </c>
      <c r="D42" s="21" t="str">
        <f>vlookup(B42,Rekap!$A$3:$C$117,3,false)</f>
        <v>#N/A</v>
      </c>
    </row>
    <row r="43">
      <c r="B43" s="24"/>
      <c r="C43" s="20" t="str">
        <f>vlookup(B43,Rekap!$A$3:$C$117,2,false)</f>
        <v>#N/A</v>
      </c>
      <c r="D43" s="21" t="str">
        <f>vlookup(B43,Rekap!$A$3:$C$117,3,false)</f>
        <v>#N/A</v>
      </c>
    </row>
    <row r="44">
      <c r="B44" s="24"/>
      <c r="C44" s="20" t="str">
        <f>vlookup(B44,Rekap!$A$3:$C$117,2,false)</f>
        <v>#N/A</v>
      </c>
      <c r="D44" s="21" t="str">
        <f>vlookup(B44,Rekap!$A$3:$C$117,3,false)</f>
        <v>#N/A</v>
      </c>
    </row>
    <row r="45">
      <c r="B45" s="24"/>
      <c r="C45" s="20" t="str">
        <f>vlookup(B45,Rekap!$A$3:$C$117,2,false)</f>
        <v>#N/A</v>
      </c>
      <c r="D45" s="21" t="str">
        <f>vlookup(B45,Rekap!$A$3:$C$117,3,false)</f>
        <v>#N/A</v>
      </c>
    </row>
    <row r="46">
      <c r="B46" s="24"/>
      <c r="C46" s="20" t="str">
        <f>vlookup(B46,Rekap!$A$3:$C$117,2,false)</f>
        <v>#N/A</v>
      </c>
      <c r="D46" s="21" t="str">
        <f>vlookup(B46,Rekap!$A$3:$C$117,3,false)</f>
        <v>#N/A</v>
      </c>
    </row>
    <row r="47">
      <c r="B47" s="24"/>
      <c r="C47" s="20" t="str">
        <f>vlookup(B47,Rekap!$A$3:$C$117,2,false)</f>
        <v>#N/A</v>
      </c>
      <c r="D47" s="21" t="str">
        <f>vlookup(B47,Rekap!$A$3:$C$117,3,false)</f>
        <v>#N/A</v>
      </c>
    </row>
    <row r="48">
      <c r="B48" s="24"/>
      <c r="C48" s="20" t="str">
        <f>vlookup(B48,Rekap!$A$3:$C$117,2,false)</f>
        <v>#N/A</v>
      </c>
      <c r="D48" s="21" t="str">
        <f>vlookup(B48,Rekap!$A$3:$C$117,3,false)</f>
        <v>#N/A</v>
      </c>
    </row>
    <row r="49">
      <c r="B49" s="24"/>
      <c r="C49" s="20" t="str">
        <f>vlookup(B49,Rekap!$A$3:$C$117,2,false)</f>
        <v>#N/A</v>
      </c>
      <c r="D49" s="21" t="str">
        <f>vlookup(B49,Rekap!$A$3:$C$117,3,false)</f>
        <v>#N/A</v>
      </c>
    </row>
    <row r="50">
      <c r="B50" s="24"/>
      <c r="C50" s="20" t="str">
        <f>vlookup(B50,Rekap!$A$3:$C$117,2,false)</f>
        <v>#N/A</v>
      </c>
      <c r="D50" s="21" t="str">
        <f>vlookup(B50,Rekap!$A$3:$C$117,3,false)</f>
        <v>#N/A</v>
      </c>
    </row>
    <row r="51">
      <c r="B51" s="24"/>
      <c r="C51" s="20" t="str">
        <f>vlookup(B51,Rekap!$A$3:$C$117,2,false)</f>
        <v>#N/A</v>
      </c>
      <c r="D51" s="21" t="str">
        <f>vlookup(B51,Rekap!$A$3:$C$117,3,false)</f>
        <v>#N/A</v>
      </c>
    </row>
    <row r="52">
      <c r="B52" s="24"/>
      <c r="C52" s="20" t="str">
        <f>vlookup(B52,Rekap!$A$3:$C$117,2,false)</f>
        <v>#N/A</v>
      </c>
      <c r="D52" s="21" t="str">
        <f>vlookup(B52,Rekap!$A$3:$C$117,3,false)</f>
        <v>#N/A</v>
      </c>
    </row>
    <row r="53">
      <c r="B53" s="24"/>
      <c r="C53" s="20" t="str">
        <f>vlookup(B53,Rekap!$A$3:$C$117,2,false)</f>
        <v>#N/A</v>
      </c>
      <c r="D53" s="21" t="str">
        <f>vlookup(B53,Rekap!$A$3:$C$117,3,false)</f>
        <v>#N/A</v>
      </c>
    </row>
    <row r="54">
      <c r="B54" s="24"/>
      <c r="C54" s="20" t="str">
        <f>vlookup(B54,Rekap!$A$3:$C$117,2,false)</f>
        <v>#N/A</v>
      </c>
      <c r="D54" s="21" t="str">
        <f>vlookup(B54,Rekap!$A$3:$C$117,3,false)</f>
        <v>#N/A</v>
      </c>
    </row>
    <row r="55">
      <c r="B55" s="24"/>
      <c r="C55" s="20" t="str">
        <f>vlookup(B55,Rekap!$A$3:$C$117,2,false)</f>
        <v>#N/A</v>
      </c>
      <c r="D55" s="21" t="str">
        <f>vlookup(B55,Rekap!$A$3:$C$117,3,false)</f>
        <v>#N/A</v>
      </c>
    </row>
    <row r="56">
      <c r="B56" s="24"/>
      <c r="C56" s="20" t="str">
        <f>vlookup(B56,Rekap!$A$3:$C$117,2,false)</f>
        <v>#N/A</v>
      </c>
      <c r="D56" s="21" t="str">
        <f>vlookup(B56,Rekap!$A$3:$C$117,3,false)</f>
        <v>#N/A</v>
      </c>
    </row>
    <row r="57">
      <c r="B57" s="24"/>
      <c r="C57" s="20" t="str">
        <f>vlookup(B57,Rekap!$A$3:$C$117,2,false)</f>
        <v>#N/A</v>
      </c>
      <c r="D57" s="21" t="str">
        <f>vlookup(B57,Rekap!$A$3:$C$117,3,false)</f>
        <v>#N/A</v>
      </c>
    </row>
    <row r="58">
      <c r="B58" s="24"/>
      <c r="C58" s="20" t="str">
        <f>vlookup(B58,Rekap!$A$3:$C$117,2,false)</f>
        <v>#N/A</v>
      </c>
      <c r="D58" s="21" t="str">
        <f>vlookup(B58,Rekap!$A$3:$C$117,3,false)</f>
        <v>#N/A</v>
      </c>
    </row>
    <row r="59">
      <c r="B59" s="24"/>
      <c r="C59" s="20" t="str">
        <f>vlookup(B59,Rekap!$A$3:$C$117,2,false)</f>
        <v>#N/A</v>
      </c>
      <c r="D59" s="21" t="str">
        <f>vlookup(B59,Rekap!$A$3:$C$117,3,false)</f>
        <v>#N/A</v>
      </c>
    </row>
    <row r="60">
      <c r="B60" s="24"/>
      <c r="C60" s="20" t="str">
        <f>vlookup(B60,Rekap!$A$3:$C$117,2,false)</f>
        <v>#N/A</v>
      </c>
      <c r="D60" s="21" t="str">
        <f>vlookup(B60,Rekap!$A$3:$C$117,3,false)</f>
        <v>#N/A</v>
      </c>
    </row>
    <row r="61">
      <c r="B61" s="24"/>
      <c r="C61" s="20" t="str">
        <f>vlookup(B61,Rekap!$A$3:$C$117,2,false)</f>
        <v>#N/A</v>
      </c>
      <c r="D61" s="21" t="str">
        <f>vlookup(B61,Rekap!$A$3:$C$117,3,false)</f>
        <v>#N/A</v>
      </c>
    </row>
    <row r="62">
      <c r="B62" s="24"/>
      <c r="C62" s="20" t="str">
        <f>vlookup(B62,Rekap!$A$3:$C$117,2,false)</f>
        <v>#N/A</v>
      </c>
      <c r="D62" s="21" t="str">
        <f>vlookup(B62,Rekap!$A$3:$C$117,3,false)</f>
        <v>#N/A</v>
      </c>
    </row>
    <row r="63">
      <c r="B63" s="24"/>
      <c r="C63" s="20" t="str">
        <f>vlookup(B63,Rekap!$A$3:$C$117,2,false)</f>
        <v>#N/A</v>
      </c>
      <c r="D63" s="21" t="str">
        <f>vlookup(B63,Rekap!$A$3:$C$117,3,false)</f>
        <v>#N/A</v>
      </c>
    </row>
    <row r="64">
      <c r="B64" s="24"/>
      <c r="C64" s="20" t="str">
        <f>vlookup(B64,Rekap!$A$3:$C$117,2,false)</f>
        <v>#N/A</v>
      </c>
      <c r="D64" s="21" t="str">
        <f>vlookup(B64,Rekap!$A$3:$C$117,3,false)</f>
        <v>#N/A</v>
      </c>
    </row>
    <row r="65">
      <c r="B65" s="24"/>
      <c r="C65" s="20" t="str">
        <f>vlookup(B65,Rekap!$A$3:$C$117,2,false)</f>
        <v>#N/A</v>
      </c>
      <c r="D65" s="21" t="str">
        <f>vlookup(B65,Rekap!$A$3:$C$117,3,false)</f>
        <v>#N/A</v>
      </c>
    </row>
    <row r="66">
      <c r="B66" s="24"/>
      <c r="C66" s="20" t="str">
        <f>vlookup(B66,Rekap!$A$3:$C$117,2,false)</f>
        <v>#N/A</v>
      </c>
      <c r="D66" s="21" t="str">
        <f>vlookup(B66,Rekap!$A$3:$C$117,3,false)</f>
        <v>#N/A</v>
      </c>
    </row>
    <row r="67">
      <c r="B67" s="24"/>
      <c r="C67" s="20" t="str">
        <f>vlookup(B67,Rekap!$A$3:$C$117,2,false)</f>
        <v>#N/A</v>
      </c>
      <c r="D67" s="21" t="str">
        <f>vlookup(B67,Rekap!$A$3:$C$117,3,false)</f>
        <v>#N/A</v>
      </c>
    </row>
    <row r="68">
      <c r="B68" s="24"/>
      <c r="C68" s="20" t="str">
        <f>vlookup(B68,Rekap!$A$3:$C$117,2,false)</f>
        <v>#N/A</v>
      </c>
      <c r="D68" s="21" t="str">
        <f>vlookup(B68,Rekap!$A$3:$C$117,3,false)</f>
        <v>#N/A</v>
      </c>
    </row>
    <row r="69">
      <c r="B69" s="24"/>
      <c r="C69" s="20" t="str">
        <f>vlookup(B69,Rekap!$A$3:$C$117,2,false)</f>
        <v>#N/A</v>
      </c>
      <c r="D69" s="21" t="str">
        <f>vlookup(B69,Rekap!$A$3:$C$117,3,false)</f>
        <v>#N/A</v>
      </c>
    </row>
    <row r="70">
      <c r="B70" s="24"/>
      <c r="C70" s="20" t="str">
        <f>vlookup(B70,Rekap!$A$3:$C$117,2,false)</f>
        <v>#N/A</v>
      </c>
      <c r="D70" s="21" t="str">
        <f>vlookup(B70,Rekap!$A$3:$C$117,3,false)</f>
        <v>#N/A</v>
      </c>
    </row>
    <row r="71">
      <c r="B71" s="24"/>
      <c r="C71" s="20" t="str">
        <f>vlookup(B71,Rekap!$A$3:$C$117,2,false)</f>
        <v>#N/A</v>
      </c>
      <c r="D71" s="21" t="str">
        <f>vlookup(B71,Rekap!$A$3:$C$117,3,false)</f>
        <v>#N/A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10.71"/>
    <col customWidth="1" min="2" max="2" width="42.0"/>
    <col customWidth="1" min="3" max="3" width="5.43"/>
  </cols>
  <sheetData>
    <row r="1">
      <c r="A1" s="1" t="s">
        <v>0</v>
      </c>
      <c r="B1" s="1" t="s">
        <v>1</v>
      </c>
      <c r="C1" s="1" t="s">
        <v>2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127</v>
      </c>
      <c r="I1" s="1" t="s">
        <v>129</v>
      </c>
      <c r="J1" s="1" t="s">
        <v>127</v>
      </c>
      <c r="K1" s="25" t="s">
        <v>130</v>
      </c>
    </row>
    <row r="2">
      <c r="A2" s="1"/>
      <c r="B2" s="1"/>
      <c r="C2" s="1"/>
      <c r="D2" s="2">
        <f t="shared" ref="D2:D117" si="1">IFERROR(average(E2-F2,G2-H2,I2-J2),0)</f>
        <v>100</v>
      </c>
      <c r="E2" s="1">
        <v>100.0</v>
      </c>
      <c r="F2" s="1">
        <v>0.0</v>
      </c>
      <c r="G2" s="1">
        <v>100.0</v>
      </c>
      <c r="H2" s="1">
        <v>0.0</v>
      </c>
      <c r="I2" s="1">
        <v>100.0</v>
      </c>
      <c r="J2" s="1">
        <v>0.0</v>
      </c>
      <c r="K2" s="26" t="s">
        <v>131</v>
      </c>
    </row>
    <row r="3">
      <c r="A3" s="4">
        <v>1.6041813E8</v>
      </c>
      <c r="B3" s="4" t="s">
        <v>7</v>
      </c>
      <c r="C3" s="4" t="s">
        <v>8</v>
      </c>
      <c r="D3" s="27">
        <f t="shared" si="1"/>
        <v>0</v>
      </c>
      <c r="E3" s="4">
        <v>0.0</v>
      </c>
      <c r="G3" s="26">
        <v>0.0</v>
      </c>
      <c r="I3" s="26">
        <v>0.0</v>
      </c>
    </row>
    <row r="4">
      <c r="A4" s="4">
        <v>1.60419005E8</v>
      </c>
      <c r="B4" s="4" t="s">
        <v>9</v>
      </c>
      <c r="C4" s="4" t="s">
        <v>8</v>
      </c>
      <c r="D4" s="27">
        <f t="shared" si="1"/>
        <v>83.33333333</v>
      </c>
      <c r="E4" s="4">
        <v>100.0</v>
      </c>
      <c r="G4" s="4">
        <v>75.0</v>
      </c>
      <c r="I4" s="4">
        <v>75.0</v>
      </c>
    </row>
    <row r="5">
      <c r="A5" s="4">
        <v>1.60419006E8</v>
      </c>
      <c r="B5" s="4" t="s">
        <v>10</v>
      </c>
      <c r="C5" s="4" t="s">
        <v>8</v>
      </c>
      <c r="D5" s="27">
        <f t="shared" si="1"/>
        <v>63.33333333</v>
      </c>
      <c r="E5" s="26">
        <v>0.0</v>
      </c>
      <c r="G5" s="4">
        <v>90.0</v>
      </c>
      <c r="I5" s="4">
        <v>100.0</v>
      </c>
    </row>
    <row r="6">
      <c r="A6" s="4">
        <v>1.60419009E8</v>
      </c>
      <c r="B6" s="4" t="s">
        <v>11</v>
      </c>
      <c r="C6" s="4" t="s">
        <v>8</v>
      </c>
      <c r="D6" s="27">
        <f t="shared" si="1"/>
        <v>88.33333333</v>
      </c>
      <c r="E6" s="4">
        <v>100.0</v>
      </c>
      <c r="G6" s="4">
        <v>75.0</v>
      </c>
      <c r="I6" s="4">
        <v>90.0</v>
      </c>
    </row>
    <row r="7">
      <c r="A7" s="4">
        <v>1.60419021E8</v>
      </c>
      <c r="B7" s="4" t="s">
        <v>12</v>
      </c>
      <c r="C7" s="4" t="s">
        <v>8</v>
      </c>
      <c r="D7" s="27">
        <f t="shared" si="1"/>
        <v>0</v>
      </c>
      <c r="E7" s="26">
        <v>0.0</v>
      </c>
      <c r="G7" s="26">
        <v>0.0</v>
      </c>
      <c r="I7" s="26">
        <v>0.0</v>
      </c>
    </row>
    <row r="8">
      <c r="A8" s="4">
        <v>1.60419025E8</v>
      </c>
      <c r="B8" s="4" t="s">
        <v>13</v>
      </c>
      <c r="C8" s="4" t="s">
        <v>8</v>
      </c>
      <c r="D8" s="27">
        <f t="shared" si="1"/>
        <v>66.66666667</v>
      </c>
      <c r="E8" s="4">
        <v>100.0</v>
      </c>
      <c r="G8" s="4">
        <v>100.0</v>
      </c>
      <c r="I8" s="26">
        <v>0.0</v>
      </c>
    </row>
    <row r="9">
      <c r="A9" s="4">
        <v>1.60419034E8</v>
      </c>
      <c r="B9" s="4" t="s">
        <v>14</v>
      </c>
      <c r="C9" s="4" t="s">
        <v>8</v>
      </c>
      <c r="D9" s="27">
        <f t="shared" si="1"/>
        <v>90</v>
      </c>
      <c r="E9" s="4">
        <v>100.0</v>
      </c>
      <c r="G9" s="4">
        <v>75.0</v>
      </c>
      <c r="I9" s="4">
        <v>95.0</v>
      </c>
    </row>
    <row r="10">
      <c r="A10" s="4">
        <v>1.60419043E8</v>
      </c>
      <c r="B10" s="4" t="s">
        <v>15</v>
      </c>
      <c r="C10" s="4" t="s">
        <v>8</v>
      </c>
      <c r="D10" s="27">
        <f t="shared" si="1"/>
        <v>88.33333333</v>
      </c>
      <c r="E10" s="4">
        <v>100.0</v>
      </c>
      <c r="G10" s="4">
        <v>90.0</v>
      </c>
      <c r="I10" s="4">
        <v>75.0</v>
      </c>
    </row>
    <row r="11">
      <c r="A11" s="4">
        <v>1.60419044E8</v>
      </c>
      <c r="B11" s="4" t="s">
        <v>16</v>
      </c>
      <c r="C11" s="4" t="s">
        <v>8</v>
      </c>
      <c r="D11" s="27">
        <f t="shared" si="1"/>
        <v>13.33333333</v>
      </c>
      <c r="E11" s="4">
        <v>0.0</v>
      </c>
      <c r="G11" s="4">
        <v>40.0</v>
      </c>
      <c r="I11" s="4">
        <v>0.0</v>
      </c>
    </row>
    <row r="12">
      <c r="A12" s="4">
        <v>1.60419045E8</v>
      </c>
      <c r="B12" s="4" t="s">
        <v>17</v>
      </c>
      <c r="C12" s="4" t="s">
        <v>8</v>
      </c>
      <c r="D12" s="27">
        <f t="shared" si="1"/>
        <v>100</v>
      </c>
      <c r="E12" s="4">
        <v>100.0</v>
      </c>
      <c r="G12" s="4">
        <v>100.0</v>
      </c>
      <c r="I12" s="4">
        <v>100.0</v>
      </c>
    </row>
    <row r="13">
      <c r="A13" s="4">
        <v>1.60419048E8</v>
      </c>
      <c r="B13" s="4" t="s">
        <v>18</v>
      </c>
      <c r="C13" s="4" t="s">
        <v>8</v>
      </c>
      <c r="D13" s="27">
        <f t="shared" si="1"/>
        <v>70</v>
      </c>
      <c r="E13" s="4">
        <v>100.0</v>
      </c>
      <c r="G13" s="4">
        <v>50.0</v>
      </c>
      <c r="I13" s="4">
        <v>60.0</v>
      </c>
    </row>
    <row r="14">
      <c r="A14" s="4">
        <v>1.60419052E8</v>
      </c>
      <c r="B14" s="4" t="s">
        <v>19</v>
      </c>
      <c r="C14" s="4" t="s">
        <v>8</v>
      </c>
      <c r="D14" s="27">
        <f t="shared" si="1"/>
        <v>33.33333333</v>
      </c>
      <c r="E14" s="4">
        <v>100.0</v>
      </c>
      <c r="G14" s="26">
        <v>0.0</v>
      </c>
      <c r="I14" s="26">
        <v>0.0</v>
      </c>
    </row>
    <row r="15">
      <c r="A15" s="4">
        <v>1.60419062E8</v>
      </c>
      <c r="B15" s="4" t="s">
        <v>20</v>
      </c>
      <c r="C15" s="4" t="s">
        <v>8</v>
      </c>
      <c r="D15" s="27">
        <f t="shared" si="1"/>
        <v>100</v>
      </c>
      <c r="E15" s="4">
        <v>100.0</v>
      </c>
      <c r="G15" s="4">
        <v>100.0</v>
      </c>
      <c r="I15" s="4">
        <v>100.0</v>
      </c>
    </row>
    <row r="16">
      <c r="A16" s="4">
        <v>1.60419069E8</v>
      </c>
      <c r="B16" s="4" t="s">
        <v>21</v>
      </c>
      <c r="C16" s="4" t="s">
        <v>8</v>
      </c>
      <c r="D16" s="27">
        <f t="shared" si="1"/>
        <v>91.66666667</v>
      </c>
      <c r="E16" s="4">
        <v>100.0</v>
      </c>
      <c r="G16" s="4">
        <v>85.0</v>
      </c>
      <c r="I16" s="4">
        <v>90.0</v>
      </c>
    </row>
    <row r="17">
      <c r="A17" s="4">
        <v>1.60419074E8</v>
      </c>
      <c r="B17" s="4" t="s">
        <v>22</v>
      </c>
      <c r="C17" s="4" t="s">
        <v>8</v>
      </c>
      <c r="D17" s="27">
        <f t="shared" si="1"/>
        <v>80</v>
      </c>
      <c r="E17" s="4">
        <v>100.0</v>
      </c>
      <c r="G17" s="25">
        <v>90.0</v>
      </c>
      <c r="H17" s="4">
        <v>5.0</v>
      </c>
      <c r="I17" s="25">
        <v>60.0</v>
      </c>
      <c r="J17" s="4">
        <v>5.0</v>
      </c>
    </row>
    <row r="18">
      <c r="A18" s="4">
        <v>1.60419076E8</v>
      </c>
      <c r="B18" s="4" t="s">
        <v>23</v>
      </c>
      <c r="C18" s="4" t="s">
        <v>8</v>
      </c>
      <c r="D18" s="27">
        <f t="shared" si="1"/>
        <v>100</v>
      </c>
      <c r="E18" s="4">
        <v>100.0</v>
      </c>
      <c r="G18" s="4">
        <v>100.0</v>
      </c>
      <c r="I18" s="4">
        <v>100.0</v>
      </c>
    </row>
    <row r="19">
      <c r="A19" s="4">
        <v>1.60419078E8</v>
      </c>
      <c r="B19" s="4" t="s">
        <v>24</v>
      </c>
      <c r="C19" s="4" t="s">
        <v>8</v>
      </c>
      <c r="D19" s="27">
        <f t="shared" si="1"/>
        <v>98.33333333</v>
      </c>
      <c r="E19" s="4">
        <v>100.0</v>
      </c>
      <c r="G19" s="4">
        <v>95.0</v>
      </c>
      <c r="I19" s="4">
        <v>100.0</v>
      </c>
    </row>
    <row r="20">
      <c r="A20" s="4">
        <v>1.6041908E8</v>
      </c>
      <c r="B20" s="4" t="s">
        <v>25</v>
      </c>
      <c r="C20" s="4" t="s">
        <v>8</v>
      </c>
      <c r="D20" s="27">
        <f t="shared" si="1"/>
        <v>100</v>
      </c>
      <c r="E20" s="4">
        <v>100.0</v>
      </c>
      <c r="G20" s="4">
        <v>100.0</v>
      </c>
      <c r="I20" s="4">
        <v>100.0</v>
      </c>
    </row>
    <row r="21">
      <c r="A21" s="4">
        <v>1.60419087E8</v>
      </c>
      <c r="B21" s="4" t="s">
        <v>26</v>
      </c>
      <c r="C21" s="4" t="s">
        <v>8</v>
      </c>
      <c r="D21" s="27">
        <f t="shared" si="1"/>
        <v>83.33333333</v>
      </c>
      <c r="E21" s="4">
        <v>100.0</v>
      </c>
      <c r="G21" s="4">
        <v>90.0</v>
      </c>
      <c r="I21" s="25">
        <v>70.0</v>
      </c>
      <c r="J21" s="4">
        <v>10.0</v>
      </c>
    </row>
    <row r="22">
      <c r="A22" s="4">
        <v>1.60419091E8</v>
      </c>
      <c r="B22" s="4" t="s">
        <v>27</v>
      </c>
      <c r="C22" s="4" t="s">
        <v>8</v>
      </c>
      <c r="D22" s="27">
        <f t="shared" si="1"/>
        <v>98.33333333</v>
      </c>
      <c r="E22" s="4">
        <v>100.0</v>
      </c>
      <c r="G22" s="4">
        <v>100.0</v>
      </c>
      <c r="I22" s="4">
        <v>95.0</v>
      </c>
    </row>
    <row r="23">
      <c r="A23" s="4">
        <v>1.60419098E8</v>
      </c>
      <c r="B23" s="4" t="s">
        <v>28</v>
      </c>
      <c r="C23" s="4" t="s">
        <v>8</v>
      </c>
      <c r="D23" s="27">
        <f t="shared" si="1"/>
        <v>90</v>
      </c>
      <c r="E23" s="4">
        <v>100.0</v>
      </c>
      <c r="G23" s="4">
        <v>70.0</v>
      </c>
      <c r="I23" s="4">
        <v>100.0</v>
      </c>
    </row>
    <row r="24">
      <c r="A24" s="4">
        <v>1.60419101E8</v>
      </c>
      <c r="B24" s="4" t="s">
        <v>29</v>
      </c>
      <c r="C24" s="4" t="s">
        <v>8</v>
      </c>
      <c r="D24" s="27">
        <f t="shared" si="1"/>
        <v>20</v>
      </c>
      <c r="E24" s="4">
        <v>60.0</v>
      </c>
      <c r="G24" s="4">
        <v>0.0</v>
      </c>
      <c r="I24" s="4">
        <v>0.0</v>
      </c>
    </row>
    <row r="25">
      <c r="A25" s="4">
        <v>1.60419103E8</v>
      </c>
      <c r="B25" s="4" t="s">
        <v>30</v>
      </c>
      <c r="C25" s="4" t="s">
        <v>8</v>
      </c>
      <c r="D25" s="27">
        <f t="shared" si="1"/>
        <v>60</v>
      </c>
      <c r="E25" s="4">
        <v>70.0</v>
      </c>
      <c r="G25" s="4">
        <v>60.0</v>
      </c>
      <c r="I25" s="4">
        <v>50.0</v>
      </c>
    </row>
    <row r="26">
      <c r="A26" s="4">
        <v>1.60419104E8</v>
      </c>
      <c r="B26" s="4" t="s">
        <v>31</v>
      </c>
      <c r="C26" s="4" t="s">
        <v>8</v>
      </c>
      <c r="D26" s="27">
        <f t="shared" si="1"/>
        <v>83.33333333</v>
      </c>
      <c r="E26" s="4">
        <v>100.0</v>
      </c>
      <c r="G26" s="4">
        <v>80.0</v>
      </c>
      <c r="I26" s="4">
        <v>70.0</v>
      </c>
    </row>
    <row r="27">
      <c r="A27" s="4">
        <v>1.60419108E8</v>
      </c>
      <c r="B27" s="4" t="s">
        <v>32</v>
      </c>
      <c r="C27" s="4" t="s">
        <v>8</v>
      </c>
      <c r="D27" s="27">
        <f t="shared" si="1"/>
        <v>80</v>
      </c>
      <c r="E27" s="4">
        <v>100.0</v>
      </c>
      <c r="G27" s="4">
        <v>80.0</v>
      </c>
      <c r="I27" s="4">
        <v>60.0</v>
      </c>
    </row>
    <row r="28">
      <c r="A28" s="4">
        <v>1.60419112E8</v>
      </c>
      <c r="B28" s="4" t="s">
        <v>33</v>
      </c>
      <c r="C28" s="4" t="s">
        <v>8</v>
      </c>
      <c r="D28" s="27">
        <f t="shared" si="1"/>
        <v>93.33333333</v>
      </c>
      <c r="E28" s="25">
        <v>100.0</v>
      </c>
      <c r="F28" s="4">
        <v>5.0</v>
      </c>
      <c r="G28" s="25">
        <v>100.0</v>
      </c>
      <c r="H28" s="4">
        <v>5.0</v>
      </c>
      <c r="I28" s="25">
        <v>95.0</v>
      </c>
      <c r="J28" s="4">
        <v>5.0</v>
      </c>
    </row>
    <row r="29">
      <c r="A29" s="4">
        <v>1.60419113E8</v>
      </c>
      <c r="B29" s="4" t="s">
        <v>34</v>
      </c>
      <c r="C29" s="4" t="s">
        <v>8</v>
      </c>
      <c r="D29" s="27">
        <f t="shared" si="1"/>
        <v>81.66666667</v>
      </c>
      <c r="E29" s="4">
        <v>100.0</v>
      </c>
      <c r="G29" s="4">
        <v>85.0</v>
      </c>
      <c r="I29" s="4">
        <v>60.0</v>
      </c>
    </row>
    <row r="30">
      <c r="A30" s="4">
        <v>1.60419118E8</v>
      </c>
      <c r="B30" s="4" t="s">
        <v>35</v>
      </c>
      <c r="C30" s="4" t="s">
        <v>8</v>
      </c>
      <c r="D30" s="27">
        <f t="shared" si="1"/>
        <v>86.66666667</v>
      </c>
      <c r="E30" s="4">
        <v>100.0</v>
      </c>
      <c r="G30" s="4">
        <v>75.0</v>
      </c>
      <c r="I30" s="4">
        <v>85.0</v>
      </c>
    </row>
    <row r="31">
      <c r="A31" s="4">
        <v>1.60419122E8</v>
      </c>
      <c r="B31" s="4" t="s">
        <v>36</v>
      </c>
      <c r="C31" s="4" t="s">
        <v>8</v>
      </c>
      <c r="D31" s="27">
        <f t="shared" si="1"/>
        <v>98.33333333</v>
      </c>
      <c r="E31" s="4">
        <v>100.0</v>
      </c>
      <c r="G31" s="4">
        <v>95.0</v>
      </c>
      <c r="I31" s="4">
        <v>100.0</v>
      </c>
    </row>
    <row r="32">
      <c r="A32" s="4">
        <v>1.60419126E8</v>
      </c>
      <c r="B32" s="4" t="s">
        <v>37</v>
      </c>
      <c r="C32" s="4" t="s">
        <v>8</v>
      </c>
      <c r="D32" s="27">
        <f t="shared" si="1"/>
        <v>96.66666667</v>
      </c>
      <c r="E32" s="4">
        <v>100.0</v>
      </c>
      <c r="G32" s="4">
        <v>90.0</v>
      </c>
      <c r="I32" s="4">
        <v>100.0</v>
      </c>
    </row>
    <row r="33">
      <c r="A33" s="4">
        <v>1.60419127E8</v>
      </c>
      <c r="B33" s="4" t="s">
        <v>38</v>
      </c>
      <c r="C33" s="4" t="s">
        <v>8</v>
      </c>
      <c r="D33" s="27">
        <f t="shared" si="1"/>
        <v>66.66666667</v>
      </c>
      <c r="E33" s="4">
        <v>100.0</v>
      </c>
      <c r="G33" s="4">
        <v>100.0</v>
      </c>
      <c r="I33" s="26">
        <v>0.0</v>
      </c>
    </row>
    <row r="34">
      <c r="A34" s="4">
        <v>1.60419128E8</v>
      </c>
      <c r="B34" s="4" t="s">
        <v>39</v>
      </c>
      <c r="C34" s="4" t="s">
        <v>8</v>
      </c>
      <c r="D34" s="27">
        <f t="shared" si="1"/>
        <v>95</v>
      </c>
      <c r="E34" s="4">
        <v>100.0</v>
      </c>
      <c r="G34" s="4">
        <v>100.0</v>
      </c>
      <c r="I34" s="4">
        <v>85.0</v>
      </c>
    </row>
    <row r="35">
      <c r="A35" s="4">
        <v>1.60419131E8</v>
      </c>
      <c r="B35" s="4" t="s">
        <v>40</v>
      </c>
      <c r="C35" s="4" t="s">
        <v>8</v>
      </c>
      <c r="D35" s="27">
        <f t="shared" si="1"/>
        <v>83.33333333</v>
      </c>
      <c r="E35" s="4">
        <v>100.0</v>
      </c>
      <c r="G35" s="4">
        <v>90.0</v>
      </c>
      <c r="I35" s="4">
        <v>60.0</v>
      </c>
    </row>
    <row r="36">
      <c r="A36" s="4">
        <v>1.60419132E8</v>
      </c>
      <c r="B36" s="4" t="s">
        <v>41</v>
      </c>
      <c r="C36" s="4" t="s">
        <v>8</v>
      </c>
      <c r="D36" s="27">
        <f t="shared" si="1"/>
        <v>88.33333333</v>
      </c>
      <c r="E36" s="4">
        <v>100.0</v>
      </c>
      <c r="G36" s="4">
        <v>75.0</v>
      </c>
      <c r="I36" s="4">
        <v>90.0</v>
      </c>
    </row>
    <row r="37">
      <c r="A37" s="4">
        <v>1.60419135E8</v>
      </c>
      <c r="B37" s="4" t="s">
        <v>42</v>
      </c>
      <c r="C37" s="4" t="s">
        <v>8</v>
      </c>
      <c r="D37" s="27">
        <f t="shared" si="1"/>
        <v>85</v>
      </c>
      <c r="E37" s="4">
        <v>100.0</v>
      </c>
      <c r="G37" s="4">
        <v>75.0</v>
      </c>
      <c r="I37" s="4">
        <v>80.0</v>
      </c>
    </row>
    <row r="38">
      <c r="A38" s="4">
        <v>1.60419136E8</v>
      </c>
      <c r="B38" s="4" t="s">
        <v>43</v>
      </c>
      <c r="C38" s="4" t="s">
        <v>8</v>
      </c>
      <c r="D38" s="27">
        <f t="shared" si="1"/>
        <v>0</v>
      </c>
      <c r="E38" s="26">
        <v>0.0</v>
      </c>
      <c r="G38" s="26">
        <v>0.0</v>
      </c>
      <c r="I38" s="26">
        <v>0.0</v>
      </c>
    </row>
    <row r="39">
      <c r="A39" s="4">
        <v>1.60419138E8</v>
      </c>
      <c r="B39" s="4" t="s">
        <v>44</v>
      </c>
      <c r="C39" s="4" t="s">
        <v>8</v>
      </c>
      <c r="D39" s="27">
        <f t="shared" si="1"/>
        <v>63.33333333</v>
      </c>
      <c r="E39" s="4">
        <v>100.0</v>
      </c>
      <c r="G39" s="4">
        <v>50.0</v>
      </c>
      <c r="I39" s="4">
        <v>40.0</v>
      </c>
    </row>
    <row r="40">
      <c r="A40" s="4">
        <v>1.60419145E8</v>
      </c>
      <c r="B40" s="4" t="s">
        <v>45</v>
      </c>
      <c r="C40" s="4" t="s">
        <v>8</v>
      </c>
      <c r="D40" s="27">
        <f t="shared" si="1"/>
        <v>85</v>
      </c>
      <c r="E40" s="4">
        <v>100.0</v>
      </c>
      <c r="G40" s="4">
        <v>75.0</v>
      </c>
      <c r="I40" s="4">
        <v>80.0</v>
      </c>
    </row>
    <row r="41">
      <c r="A41" s="4">
        <v>1.60419152E8</v>
      </c>
      <c r="B41" s="4" t="s">
        <v>46</v>
      </c>
      <c r="C41" s="4" t="s">
        <v>8</v>
      </c>
      <c r="D41" s="27">
        <f t="shared" si="1"/>
        <v>33.33333333</v>
      </c>
      <c r="E41" s="4">
        <v>100.0</v>
      </c>
      <c r="G41" s="26">
        <v>0.0</v>
      </c>
      <c r="I41" s="26">
        <v>0.0</v>
      </c>
    </row>
    <row r="42">
      <c r="A42" s="4">
        <v>1.60419157E8</v>
      </c>
      <c r="B42" s="4" t="s">
        <v>47</v>
      </c>
      <c r="C42" s="4" t="s">
        <v>8</v>
      </c>
      <c r="D42" s="27">
        <f t="shared" si="1"/>
        <v>23.33333333</v>
      </c>
      <c r="E42" s="4">
        <v>70.0</v>
      </c>
      <c r="G42" s="26">
        <v>0.0</v>
      </c>
      <c r="I42" s="26">
        <v>0.0</v>
      </c>
    </row>
    <row r="43">
      <c r="A43" s="4">
        <v>1.60419162E8</v>
      </c>
      <c r="B43" s="4" t="s">
        <v>48</v>
      </c>
      <c r="C43" s="4" t="s">
        <v>8</v>
      </c>
      <c r="D43" s="27">
        <f t="shared" si="1"/>
        <v>58.33333333</v>
      </c>
      <c r="E43" s="4">
        <v>100.0</v>
      </c>
      <c r="G43" s="4">
        <v>75.0</v>
      </c>
      <c r="I43" s="26">
        <v>0.0</v>
      </c>
    </row>
    <row r="44">
      <c r="A44" s="4">
        <v>1.60419164E8</v>
      </c>
      <c r="B44" s="4" t="s">
        <v>49</v>
      </c>
      <c r="C44" s="4" t="s">
        <v>8</v>
      </c>
      <c r="D44" s="27">
        <f t="shared" si="1"/>
        <v>76.66666667</v>
      </c>
      <c r="E44" s="4">
        <v>100.0</v>
      </c>
      <c r="F44" s="4">
        <v>10.0</v>
      </c>
      <c r="G44" s="4">
        <v>80.0</v>
      </c>
      <c r="I44" s="4">
        <v>60.0</v>
      </c>
    </row>
    <row r="45">
      <c r="A45" s="4">
        <v>1.60420002E8</v>
      </c>
      <c r="B45" s="4" t="s">
        <v>50</v>
      </c>
      <c r="C45" s="4" t="s">
        <v>8</v>
      </c>
      <c r="D45" s="27">
        <f t="shared" si="1"/>
        <v>88.33333333</v>
      </c>
      <c r="E45" s="4">
        <v>100.0</v>
      </c>
      <c r="G45" s="4">
        <v>95.0</v>
      </c>
      <c r="I45" s="4">
        <v>70.0</v>
      </c>
    </row>
    <row r="46">
      <c r="A46" s="4">
        <v>1.60420011E8</v>
      </c>
      <c r="B46" s="4" t="s">
        <v>51</v>
      </c>
      <c r="C46" s="4" t="s">
        <v>8</v>
      </c>
      <c r="D46" s="27">
        <f t="shared" si="1"/>
        <v>95</v>
      </c>
      <c r="E46" s="4">
        <v>100.0</v>
      </c>
      <c r="G46" s="4">
        <v>90.0</v>
      </c>
      <c r="I46" s="4">
        <v>95.0</v>
      </c>
    </row>
    <row r="47">
      <c r="A47" s="4">
        <v>1.60420014E8</v>
      </c>
      <c r="B47" s="4" t="s">
        <v>52</v>
      </c>
      <c r="C47" s="4" t="s">
        <v>8</v>
      </c>
      <c r="D47" s="27">
        <f t="shared" si="1"/>
        <v>93.33333333</v>
      </c>
      <c r="E47" s="4">
        <v>100.0</v>
      </c>
      <c r="G47" s="25">
        <v>100.0</v>
      </c>
      <c r="H47" s="4">
        <v>5.0</v>
      </c>
      <c r="I47" s="25">
        <v>90.0</v>
      </c>
      <c r="J47" s="4">
        <v>5.0</v>
      </c>
    </row>
    <row r="48">
      <c r="A48" s="4">
        <v>1.60420015E8</v>
      </c>
      <c r="B48" s="4" t="s">
        <v>53</v>
      </c>
      <c r="C48" s="4" t="s">
        <v>8</v>
      </c>
      <c r="D48" s="27">
        <f t="shared" si="1"/>
        <v>86.66666667</v>
      </c>
      <c r="E48" s="4">
        <v>100.0</v>
      </c>
      <c r="G48" s="4">
        <v>80.0</v>
      </c>
      <c r="I48" s="4">
        <v>80.0</v>
      </c>
    </row>
    <row r="49">
      <c r="A49" s="4">
        <v>1.60420029E8</v>
      </c>
      <c r="B49" s="4" t="s">
        <v>54</v>
      </c>
      <c r="C49" s="4" t="s">
        <v>8</v>
      </c>
      <c r="D49" s="27">
        <f t="shared" si="1"/>
        <v>90</v>
      </c>
      <c r="E49" s="4">
        <v>100.0</v>
      </c>
      <c r="G49" s="4">
        <v>90.0</v>
      </c>
      <c r="I49" s="4">
        <v>80.0</v>
      </c>
    </row>
    <row r="50">
      <c r="A50" s="4">
        <v>1.60420035E8</v>
      </c>
      <c r="B50" s="4" t="s">
        <v>55</v>
      </c>
      <c r="C50" s="4" t="s">
        <v>8</v>
      </c>
      <c r="D50" s="27">
        <f t="shared" si="1"/>
        <v>83.33333333</v>
      </c>
      <c r="E50" s="4">
        <v>100.0</v>
      </c>
      <c r="G50" s="25">
        <v>100.0</v>
      </c>
      <c r="H50" s="4">
        <v>5.0</v>
      </c>
      <c r="I50" s="25">
        <v>60.0</v>
      </c>
      <c r="J50" s="4">
        <v>5.0</v>
      </c>
    </row>
    <row r="51">
      <c r="A51" s="4">
        <v>1.60420038E8</v>
      </c>
      <c r="B51" s="4" t="s">
        <v>56</v>
      </c>
      <c r="C51" s="4" t="s">
        <v>8</v>
      </c>
      <c r="D51" s="27">
        <f t="shared" si="1"/>
        <v>96.66666667</v>
      </c>
      <c r="E51" s="4">
        <v>100.0</v>
      </c>
      <c r="G51" s="4">
        <v>90.0</v>
      </c>
      <c r="I51" s="4">
        <v>100.0</v>
      </c>
    </row>
    <row r="52">
      <c r="A52" s="4">
        <v>1.60420056E8</v>
      </c>
      <c r="B52" s="4" t="s">
        <v>57</v>
      </c>
      <c r="C52" s="4" t="s">
        <v>8</v>
      </c>
      <c r="D52" s="27">
        <f t="shared" si="1"/>
        <v>90</v>
      </c>
      <c r="E52" s="4">
        <v>100.0</v>
      </c>
      <c r="G52" s="4">
        <v>75.0</v>
      </c>
      <c r="I52" s="4">
        <v>95.0</v>
      </c>
    </row>
    <row r="53">
      <c r="A53" s="4">
        <v>1.60420059E8</v>
      </c>
      <c r="B53" s="4" t="s">
        <v>58</v>
      </c>
      <c r="C53" s="4" t="s">
        <v>8</v>
      </c>
      <c r="D53" s="27">
        <f t="shared" si="1"/>
        <v>66.66666667</v>
      </c>
      <c r="E53" s="4">
        <v>100.0</v>
      </c>
      <c r="G53" s="4">
        <v>100.0</v>
      </c>
      <c r="I53" s="26">
        <v>0.0</v>
      </c>
    </row>
    <row r="54">
      <c r="A54" s="4">
        <v>1.6042007E8</v>
      </c>
      <c r="B54" s="4" t="s">
        <v>59</v>
      </c>
      <c r="C54" s="4" t="s">
        <v>8</v>
      </c>
      <c r="D54" s="27">
        <f t="shared" si="1"/>
        <v>88.33333333</v>
      </c>
      <c r="E54" s="4">
        <v>100.0</v>
      </c>
      <c r="G54" s="4">
        <v>90.0</v>
      </c>
      <c r="I54" s="4">
        <v>75.0</v>
      </c>
    </row>
    <row r="55">
      <c r="A55" s="4">
        <v>1.60420074E8</v>
      </c>
      <c r="B55" s="4" t="s">
        <v>60</v>
      </c>
      <c r="C55" s="4" t="s">
        <v>8</v>
      </c>
      <c r="D55" s="27">
        <f t="shared" si="1"/>
        <v>90</v>
      </c>
      <c r="E55" s="4">
        <v>100.0</v>
      </c>
      <c r="G55" s="4">
        <v>80.0</v>
      </c>
      <c r="I55" s="4">
        <v>90.0</v>
      </c>
    </row>
    <row r="56">
      <c r="A56" s="4">
        <v>1.60420076E8</v>
      </c>
      <c r="B56" s="4" t="s">
        <v>61</v>
      </c>
      <c r="C56" s="4" t="s">
        <v>8</v>
      </c>
      <c r="D56" s="27">
        <f t="shared" si="1"/>
        <v>33.33333333</v>
      </c>
      <c r="E56" s="4">
        <v>100.0</v>
      </c>
      <c r="G56" s="4">
        <v>0.0</v>
      </c>
      <c r="I56" s="4">
        <v>0.0</v>
      </c>
    </row>
    <row r="57">
      <c r="A57" s="4">
        <v>1.60420099E8</v>
      </c>
      <c r="B57" s="4" t="s">
        <v>62</v>
      </c>
      <c r="C57" s="4" t="s">
        <v>8</v>
      </c>
      <c r="D57" s="27">
        <f t="shared" si="1"/>
        <v>80</v>
      </c>
      <c r="E57" s="4">
        <v>100.0</v>
      </c>
      <c r="G57" s="4">
        <v>50.0</v>
      </c>
      <c r="I57" s="4">
        <v>90.0</v>
      </c>
    </row>
    <row r="58">
      <c r="A58" s="4">
        <v>1.60420121E8</v>
      </c>
      <c r="B58" s="4" t="s">
        <v>63</v>
      </c>
      <c r="C58" s="4" t="s">
        <v>8</v>
      </c>
      <c r="D58" s="27">
        <f t="shared" si="1"/>
        <v>98.33333333</v>
      </c>
      <c r="E58" s="4">
        <v>100.0</v>
      </c>
      <c r="G58" s="4">
        <v>100.0</v>
      </c>
      <c r="I58" s="4">
        <v>95.0</v>
      </c>
    </row>
    <row r="59">
      <c r="A59" s="4">
        <v>1.60420124E8</v>
      </c>
      <c r="B59" s="4" t="s">
        <v>64</v>
      </c>
      <c r="C59" s="4" t="s">
        <v>8</v>
      </c>
      <c r="D59" s="27">
        <f t="shared" si="1"/>
        <v>98.33333333</v>
      </c>
      <c r="E59" s="4">
        <v>100.0</v>
      </c>
      <c r="G59" s="4">
        <v>100.0</v>
      </c>
      <c r="I59" s="4">
        <v>95.0</v>
      </c>
    </row>
    <row r="60">
      <c r="A60" s="4">
        <v>1.60420131E8</v>
      </c>
      <c r="B60" s="4" t="s">
        <v>65</v>
      </c>
      <c r="C60" s="4" t="s">
        <v>8</v>
      </c>
      <c r="D60" s="27">
        <f t="shared" si="1"/>
        <v>93.33333333</v>
      </c>
      <c r="E60" s="4">
        <v>100.0</v>
      </c>
      <c r="G60" s="4">
        <v>100.0</v>
      </c>
      <c r="I60" s="4">
        <v>80.0</v>
      </c>
    </row>
    <row r="61">
      <c r="A61" s="4">
        <v>1.60415082E8</v>
      </c>
      <c r="B61" s="4" t="s">
        <v>66</v>
      </c>
      <c r="C61" s="4" t="s">
        <v>67</v>
      </c>
      <c r="D61" s="27">
        <f t="shared" si="1"/>
        <v>0</v>
      </c>
      <c r="E61" s="26">
        <v>0.0</v>
      </c>
      <c r="G61" s="26">
        <v>0.0</v>
      </c>
      <c r="I61" s="26">
        <v>0.0</v>
      </c>
    </row>
    <row r="62">
      <c r="A62" s="4">
        <v>1.60415137E8</v>
      </c>
      <c r="B62" s="4" t="s">
        <v>68</v>
      </c>
      <c r="C62" s="4" t="s">
        <v>67</v>
      </c>
      <c r="D62" s="27">
        <f t="shared" si="1"/>
        <v>0</v>
      </c>
      <c r="E62" s="26">
        <v>0.0</v>
      </c>
      <c r="G62" s="26">
        <v>0.0</v>
      </c>
      <c r="I62" s="26">
        <v>0.0</v>
      </c>
    </row>
    <row r="63">
      <c r="A63" s="4">
        <v>1.60417097E8</v>
      </c>
      <c r="B63" s="4" t="s">
        <v>69</v>
      </c>
      <c r="C63" s="4" t="s">
        <v>67</v>
      </c>
      <c r="D63" s="27">
        <f t="shared" si="1"/>
        <v>36.66666667</v>
      </c>
      <c r="E63" s="4">
        <v>50.0</v>
      </c>
      <c r="G63" s="4">
        <v>60.0</v>
      </c>
      <c r="I63" s="4">
        <v>0.0</v>
      </c>
    </row>
    <row r="64">
      <c r="A64" s="4">
        <v>1.60417164E8</v>
      </c>
      <c r="B64" s="4" t="s">
        <v>70</v>
      </c>
      <c r="C64" s="4" t="s">
        <v>67</v>
      </c>
      <c r="D64" s="27">
        <f t="shared" si="1"/>
        <v>0</v>
      </c>
      <c r="E64" s="26">
        <v>0.0</v>
      </c>
      <c r="G64" s="26">
        <v>0.0</v>
      </c>
      <c r="I64" s="4">
        <v>0.0</v>
      </c>
    </row>
    <row r="65">
      <c r="A65" s="4">
        <v>1.60419001E8</v>
      </c>
      <c r="B65" s="4" t="s">
        <v>71</v>
      </c>
      <c r="C65" s="4" t="s">
        <v>67</v>
      </c>
      <c r="D65" s="27">
        <f t="shared" si="1"/>
        <v>83.33333333</v>
      </c>
      <c r="E65" s="4">
        <v>100.0</v>
      </c>
      <c r="G65" s="4">
        <v>75.0</v>
      </c>
      <c r="I65" s="4">
        <v>75.0</v>
      </c>
    </row>
    <row r="66">
      <c r="A66" s="4">
        <v>1.60419007E8</v>
      </c>
      <c r="B66" s="4" t="s">
        <v>72</v>
      </c>
      <c r="C66" s="4" t="s">
        <v>67</v>
      </c>
      <c r="D66" s="27">
        <f t="shared" si="1"/>
        <v>83.33333333</v>
      </c>
      <c r="E66" s="4">
        <v>100.0</v>
      </c>
      <c r="G66" s="4">
        <v>75.0</v>
      </c>
      <c r="I66" s="4">
        <v>75.0</v>
      </c>
    </row>
    <row r="67">
      <c r="A67" s="4">
        <v>1.60419013E8</v>
      </c>
      <c r="B67" s="4" t="s">
        <v>73</v>
      </c>
      <c r="C67" s="4" t="s">
        <v>67</v>
      </c>
      <c r="D67" s="27">
        <f t="shared" si="1"/>
        <v>88.33333333</v>
      </c>
      <c r="E67" s="4">
        <v>100.0</v>
      </c>
      <c r="G67" s="4">
        <v>75.0</v>
      </c>
      <c r="I67" s="4">
        <v>90.0</v>
      </c>
    </row>
    <row r="68">
      <c r="A68" s="4">
        <v>1.60419017E8</v>
      </c>
      <c r="B68" s="4" t="s">
        <v>74</v>
      </c>
      <c r="C68" s="4" t="s">
        <v>67</v>
      </c>
      <c r="D68" s="27">
        <f t="shared" si="1"/>
        <v>58.33333333</v>
      </c>
      <c r="E68" s="4">
        <v>100.0</v>
      </c>
      <c r="G68" s="4">
        <v>75.0</v>
      </c>
      <c r="I68" s="26">
        <v>0.0</v>
      </c>
    </row>
    <row r="69">
      <c r="A69" s="4">
        <v>1.60419051E8</v>
      </c>
      <c r="B69" s="4" t="s">
        <v>75</v>
      </c>
      <c r="C69" s="4" t="s">
        <v>67</v>
      </c>
      <c r="D69" s="27">
        <f t="shared" si="1"/>
        <v>100</v>
      </c>
      <c r="E69" s="4">
        <v>100.0</v>
      </c>
      <c r="G69" s="4">
        <v>100.0</v>
      </c>
      <c r="I69" s="4">
        <v>100.0</v>
      </c>
    </row>
    <row r="70">
      <c r="A70" s="4">
        <v>1.60419058E8</v>
      </c>
      <c r="B70" s="4" t="s">
        <v>76</v>
      </c>
      <c r="C70" s="4" t="s">
        <v>67</v>
      </c>
      <c r="D70" s="27">
        <f t="shared" si="1"/>
        <v>55</v>
      </c>
      <c r="E70" s="4">
        <v>0.0</v>
      </c>
      <c r="G70" s="4">
        <v>75.0</v>
      </c>
      <c r="I70" s="4">
        <v>90.0</v>
      </c>
    </row>
    <row r="71">
      <c r="A71" s="4">
        <v>1.60419063E8</v>
      </c>
      <c r="B71" s="4" t="s">
        <v>77</v>
      </c>
      <c r="C71" s="4" t="s">
        <v>67</v>
      </c>
      <c r="D71" s="27">
        <f t="shared" si="1"/>
        <v>95</v>
      </c>
      <c r="E71" s="4">
        <v>100.0</v>
      </c>
      <c r="G71" s="4">
        <v>95.0</v>
      </c>
      <c r="I71" s="4">
        <v>90.0</v>
      </c>
    </row>
    <row r="72">
      <c r="A72" s="4">
        <v>1.60419071E8</v>
      </c>
      <c r="B72" s="4" t="s">
        <v>78</v>
      </c>
      <c r="C72" s="4" t="s">
        <v>67</v>
      </c>
      <c r="D72" s="27">
        <f t="shared" si="1"/>
        <v>48.33333333</v>
      </c>
      <c r="E72" s="4">
        <v>100.0</v>
      </c>
      <c r="G72" s="25">
        <v>50.0</v>
      </c>
      <c r="H72" s="4">
        <v>5.0</v>
      </c>
      <c r="I72" s="4">
        <v>0.0</v>
      </c>
    </row>
    <row r="73">
      <c r="A73" s="4">
        <v>1.60419072E8</v>
      </c>
      <c r="B73" s="4" t="s">
        <v>79</v>
      </c>
      <c r="C73" s="4" t="s">
        <v>67</v>
      </c>
      <c r="D73" s="27">
        <f t="shared" si="1"/>
        <v>78.33333333</v>
      </c>
      <c r="E73" s="4">
        <v>100.0</v>
      </c>
      <c r="G73" s="4">
        <v>75.0</v>
      </c>
      <c r="I73" s="4">
        <v>60.0</v>
      </c>
    </row>
    <row r="74">
      <c r="A74" s="4">
        <v>1.60419094E8</v>
      </c>
      <c r="B74" s="4" t="s">
        <v>80</v>
      </c>
      <c r="C74" s="4" t="s">
        <v>67</v>
      </c>
      <c r="D74" s="27">
        <f t="shared" si="1"/>
        <v>78.33333333</v>
      </c>
      <c r="E74" s="4">
        <v>100.0</v>
      </c>
      <c r="G74" s="4">
        <v>75.0</v>
      </c>
      <c r="I74" s="4">
        <v>60.0</v>
      </c>
    </row>
    <row r="75">
      <c r="A75" s="4">
        <v>1.60419096E8</v>
      </c>
      <c r="B75" s="4" t="s">
        <v>81</v>
      </c>
      <c r="C75" s="4" t="s">
        <v>67</v>
      </c>
      <c r="D75" s="27">
        <f t="shared" si="1"/>
        <v>50</v>
      </c>
      <c r="E75" s="4">
        <v>100.0</v>
      </c>
      <c r="G75" s="4">
        <v>50.0</v>
      </c>
      <c r="I75" s="26">
        <v>0.0</v>
      </c>
    </row>
    <row r="76">
      <c r="A76" s="4">
        <v>1.60419097E8</v>
      </c>
      <c r="B76" s="4" t="s">
        <v>82</v>
      </c>
      <c r="C76" s="4" t="s">
        <v>67</v>
      </c>
      <c r="D76" s="27">
        <f t="shared" si="1"/>
        <v>83.33333333</v>
      </c>
      <c r="E76" s="4">
        <v>100.0</v>
      </c>
      <c r="G76" s="4">
        <v>80.0</v>
      </c>
      <c r="I76" s="4">
        <v>70.0</v>
      </c>
    </row>
    <row r="77">
      <c r="A77" s="4">
        <v>1.60419105E8</v>
      </c>
      <c r="B77" s="4" t="s">
        <v>83</v>
      </c>
      <c r="C77" s="4" t="s">
        <v>67</v>
      </c>
      <c r="D77" s="27">
        <f t="shared" si="1"/>
        <v>58.33333333</v>
      </c>
      <c r="E77" s="4">
        <v>100.0</v>
      </c>
      <c r="G77" s="4">
        <v>75.0</v>
      </c>
      <c r="I77" s="26">
        <v>0.0</v>
      </c>
    </row>
    <row r="78">
      <c r="A78" s="4">
        <v>1.60419114E8</v>
      </c>
      <c r="B78" s="4" t="s">
        <v>84</v>
      </c>
      <c r="C78" s="4" t="s">
        <v>67</v>
      </c>
      <c r="D78" s="27">
        <f t="shared" si="1"/>
        <v>66.66666667</v>
      </c>
      <c r="E78" s="4">
        <v>100.0</v>
      </c>
      <c r="G78" s="4">
        <v>100.0</v>
      </c>
      <c r="I78" s="26">
        <v>0.0</v>
      </c>
    </row>
    <row r="79">
      <c r="A79" s="4">
        <v>1.60419117E8</v>
      </c>
      <c r="B79" s="4" t="s">
        <v>85</v>
      </c>
      <c r="C79" s="4" t="s">
        <v>67</v>
      </c>
      <c r="D79" s="27">
        <f t="shared" si="1"/>
        <v>66.66666667</v>
      </c>
      <c r="E79" s="4">
        <v>100.0</v>
      </c>
      <c r="G79" s="26">
        <v>0.0</v>
      </c>
      <c r="I79" s="4">
        <v>100.0</v>
      </c>
    </row>
    <row r="80">
      <c r="A80" s="4">
        <v>1.6041912E8</v>
      </c>
      <c r="B80" s="4" t="s">
        <v>86</v>
      </c>
      <c r="C80" s="4" t="s">
        <v>67</v>
      </c>
      <c r="D80" s="27">
        <f t="shared" si="1"/>
        <v>50</v>
      </c>
      <c r="E80" s="4">
        <v>100.0</v>
      </c>
      <c r="G80" s="4">
        <v>50.0</v>
      </c>
      <c r="I80" s="26">
        <v>0.0</v>
      </c>
    </row>
    <row r="81">
      <c r="A81" s="4">
        <v>1.60419129E8</v>
      </c>
      <c r="B81" s="4" t="s">
        <v>87</v>
      </c>
      <c r="C81" s="4" t="s">
        <v>67</v>
      </c>
      <c r="D81" s="27">
        <f t="shared" si="1"/>
        <v>60</v>
      </c>
      <c r="E81" s="4">
        <v>100.0</v>
      </c>
      <c r="G81" s="4">
        <v>80.0</v>
      </c>
      <c r="I81" s="26">
        <v>0.0</v>
      </c>
    </row>
    <row r="82">
      <c r="A82" s="4">
        <v>1.6041913E8</v>
      </c>
      <c r="B82" s="4" t="s">
        <v>88</v>
      </c>
      <c r="C82" s="4" t="s">
        <v>67</v>
      </c>
      <c r="D82" s="27">
        <f t="shared" si="1"/>
        <v>0</v>
      </c>
      <c r="E82" s="26">
        <v>0.0</v>
      </c>
      <c r="G82" s="26">
        <v>0.0</v>
      </c>
      <c r="I82" s="26">
        <v>0.0</v>
      </c>
    </row>
    <row r="83">
      <c r="A83" s="4">
        <v>1.60419137E8</v>
      </c>
      <c r="B83" s="4" t="s">
        <v>89</v>
      </c>
      <c r="C83" s="4" t="s">
        <v>67</v>
      </c>
      <c r="D83" s="27">
        <f t="shared" si="1"/>
        <v>85</v>
      </c>
      <c r="E83" s="4">
        <v>100.0</v>
      </c>
      <c r="G83" s="4">
        <v>95.0</v>
      </c>
      <c r="I83" s="4">
        <v>60.0</v>
      </c>
    </row>
    <row r="84">
      <c r="A84" s="4">
        <v>1.60419139E8</v>
      </c>
      <c r="B84" s="4" t="s">
        <v>90</v>
      </c>
      <c r="C84" s="4" t="s">
        <v>67</v>
      </c>
      <c r="D84" s="27">
        <f t="shared" si="1"/>
        <v>78.33333333</v>
      </c>
      <c r="E84" s="4">
        <v>100.0</v>
      </c>
      <c r="G84" s="4">
        <v>50.0</v>
      </c>
      <c r="I84" s="4">
        <v>85.0</v>
      </c>
    </row>
    <row r="85">
      <c r="A85" s="4">
        <v>1.60419147E8</v>
      </c>
      <c r="B85" s="4" t="s">
        <v>91</v>
      </c>
      <c r="C85" s="4" t="s">
        <v>67</v>
      </c>
      <c r="D85" s="27">
        <f t="shared" si="1"/>
        <v>58.33333333</v>
      </c>
      <c r="E85" s="4">
        <v>100.0</v>
      </c>
      <c r="G85" s="4">
        <v>75.0</v>
      </c>
      <c r="I85" s="26">
        <v>0.0</v>
      </c>
    </row>
    <row r="86">
      <c r="A86" s="4">
        <v>1.60420001E8</v>
      </c>
      <c r="B86" s="4" t="s">
        <v>92</v>
      </c>
      <c r="C86" s="4" t="s">
        <v>67</v>
      </c>
      <c r="D86" s="27">
        <f t="shared" si="1"/>
        <v>85</v>
      </c>
      <c r="E86" s="4">
        <v>100.0</v>
      </c>
      <c r="G86" s="25">
        <v>90.0</v>
      </c>
      <c r="H86" s="4">
        <v>5.0</v>
      </c>
      <c r="I86" s="25">
        <v>75.0</v>
      </c>
      <c r="J86" s="4">
        <v>5.0</v>
      </c>
    </row>
    <row r="87">
      <c r="A87" s="4">
        <v>1.60420003E8</v>
      </c>
      <c r="B87" s="4" t="s">
        <v>93</v>
      </c>
      <c r="C87" s="4" t="s">
        <v>67</v>
      </c>
      <c r="D87" s="27">
        <f t="shared" si="1"/>
        <v>91.66666667</v>
      </c>
      <c r="E87" s="4">
        <v>100.0</v>
      </c>
      <c r="G87" s="4">
        <v>75.0</v>
      </c>
      <c r="I87" s="4">
        <v>100.0</v>
      </c>
    </row>
    <row r="88">
      <c r="A88" s="4">
        <v>1.60420004E8</v>
      </c>
      <c r="B88" s="4" t="s">
        <v>94</v>
      </c>
      <c r="C88" s="4" t="s">
        <v>67</v>
      </c>
      <c r="D88" s="27">
        <f t="shared" si="1"/>
        <v>88.33333333</v>
      </c>
      <c r="E88" s="4">
        <v>100.0</v>
      </c>
      <c r="G88" s="25">
        <v>80.0</v>
      </c>
      <c r="H88" s="4">
        <v>5.0</v>
      </c>
      <c r="I88" s="25">
        <v>95.0</v>
      </c>
      <c r="J88" s="4">
        <v>5.0</v>
      </c>
    </row>
    <row r="89">
      <c r="A89" s="4">
        <v>1.60420005E8</v>
      </c>
      <c r="B89" s="4" t="s">
        <v>95</v>
      </c>
      <c r="C89" s="4" t="s">
        <v>67</v>
      </c>
      <c r="D89" s="27">
        <f t="shared" si="1"/>
        <v>100</v>
      </c>
      <c r="E89" s="4">
        <v>100.0</v>
      </c>
      <c r="G89" s="4">
        <v>100.0</v>
      </c>
      <c r="I89" s="4">
        <v>100.0</v>
      </c>
    </row>
    <row r="90">
      <c r="A90" s="4">
        <v>1.60420008E8</v>
      </c>
      <c r="B90" s="4" t="s">
        <v>96</v>
      </c>
      <c r="C90" s="4" t="s">
        <v>67</v>
      </c>
      <c r="D90" s="27">
        <f t="shared" si="1"/>
        <v>100</v>
      </c>
      <c r="E90" s="4">
        <v>100.0</v>
      </c>
      <c r="G90" s="4">
        <v>100.0</v>
      </c>
      <c r="I90" s="4">
        <v>100.0</v>
      </c>
    </row>
    <row r="91">
      <c r="A91" s="4">
        <v>1.60420013E8</v>
      </c>
      <c r="B91" s="4" t="s">
        <v>97</v>
      </c>
      <c r="C91" s="4" t="s">
        <v>67</v>
      </c>
      <c r="D91" s="27">
        <f t="shared" si="1"/>
        <v>95</v>
      </c>
      <c r="E91" s="4">
        <v>100.0</v>
      </c>
      <c r="G91" s="4">
        <v>90.0</v>
      </c>
      <c r="I91" s="4">
        <v>95.0</v>
      </c>
    </row>
    <row r="92">
      <c r="A92" s="4">
        <v>1.60420016E8</v>
      </c>
      <c r="B92" s="4" t="s">
        <v>98</v>
      </c>
      <c r="C92" s="4" t="s">
        <v>67</v>
      </c>
      <c r="D92" s="27">
        <f t="shared" si="1"/>
        <v>93.33333333</v>
      </c>
      <c r="E92" s="4">
        <v>100.0</v>
      </c>
      <c r="G92" s="4">
        <v>100.0</v>
      </c>
      <c r="I92" s="4">
        <v>80.0</v>
      </c>
    </row>
    <row r="93">
      <c r="A93" s="4">
        <v>1.60420017E8</v>
      </c>
      <c r="B93" s="4" t="s">
        <v>99</v>
      </c>
      <c r="C93" s="4" t="s">
        <v>67</v>
      </c>
      <c r="D93" s="27">
        <f t="shared" si="1"/>
        <v>93.33333333</v>
      </c>
      <c r="E93" s="4">
        <v>100.0</v>
      </c>
      <c r="G93" s="25">
        <v>95.0</v>
      </c>
      <c r="H93" s="4">
        <v>5.0</v>
      </c>
      <c r="I93" s="25">
        <v>95.0</v>
      </c>
      <c r="J93" s="4">
        <v>5.0</v>
      </c>
    </row>
    <row r="94">
      <c r="A94" s="4">
        <v>1.60420023E8</v>
      </c>
      <c r="B94" s="4" t="s">
        <v>100</v>
      </c>
      <c r="C94" s="4" t="s">
        <v>67</v>
      </c>
      <c r="D94" s="27">
        <f t="shared" si="1"/>
        <v>100</v>
      </c>
      <c r="E94" s="4">
        <v>100.0</v>
      </c>
      <c r="G94" s="4">
        <v>100.0</v>
      </c>
      <c r="I94" s="4">
        <v>100.0</v>
      </c>
    </row>
    <row r="95">
      <c r="A95" s="4">
        <v>1.60420024E8</v>
      </c>
      <c r="B95" s="4" t="s">
        <v>101</v>
      </c>
      <c r="C95" s="4" t="s">
        <v>67</v>
      </c>
      <c r="D95" s="27">
        <f t="shared" si="1"/>
        <v>81.66666667</v>
      </c>
      <c r="E95" s="25">
        <v>100.0</v>
      </c>
      <c r="F95" s="4">
        <v>5.0</v>
      </c>
      <c r="G95" s="25">
        <v>75.0</v>
      </c>
      <c r="H95" s="4">
        <v>5.0</v>
      </c>
      <c r="I95" s="25">
        <v>85.0</v>
      </c>
      <c r="J95" s="4">
        <v>5.0</v>
      </c>
    </row>
    <row r="96">
      <c r="A96" s="4">
        <v>1.60420026E8</v>
      </c>
      <c r="B96" s="4" t="s">
        <v>102</v>
      </c>
      <c r="C96" s="4" t="s">
        <v>67</v>
      </c>
      <c r="D96" s="27">
        <f t="shared" si="1"/>
        <v>100</v>
      </c>
      <c r="E96" s="4">
        <v>100.0</v>
      </c>
      <c r="G96" s="4">
        <v>100.0</v>
      </c>
      <c r="I96" s="4">
        <v>100.0</v>
      </c>
    </row>
    <row r="97">
      <c r="A97" s="4">
        <v>1.60420027E8</v>
      </c>
      <c r="B97" s="4" t="s">
        <v>103</v>
      </c>
      <c r="C97" s="4" t="s">
        <v>67</v>
      </c>
      <c r="D97" s="27">
        <f t="shared" si="1"/>
        <v>63.33333333</v>
      </c>
      <c r="E97" s="4">
        <v>30.0</v>
      </c>
      <c r="G97" s="4">
        <v>80.0</v>
      </c>
      <c r="I97" s="4">
        <v>80.0</v>
      </c>
    </row>
    <row r="98">
      <c r="A98" s="4">
        <v>1.6042003E8</v>
      </c>
      <c r="B98" s="4" t="s">
        <v>104</v>
      </c>
      <c r="C98" s="4" t="s">
        <v>67</v>
      </c>
      <c r="D98" s="27">
        <f t="shared" si="1"/>
        <v>80</v>
      </c>
      <c r="E98" s="4">
        <v>70.0</v>
      </c>
      <c r="G98" s="4">
        <v>80.0</v>
      </c>
      <c r="I98" s="4">
        <v>90.0</v>
      </c>
    </row>
    <row r="99">
      <c r="A99" s="4">
        <v>1.60420032E8</v>
      </c>
      <c r="B99" s="4" t="s">
        <v>105</v>
      </c>
      <c r="C99" s="4" t="s">
        <v>67</v>
      </c>
      <c r="D99" s="27">
        <f t="shared" si="1"/>
        <v>70</v>
      </c>
      <c r="E99" s="4">
        <v>100.0</v>
      </c>
      <c r="G99" s="4">
        <v>50.0</v>
      </c>
      <c r="I99" s="4">
        <v>60.0</v>
      </c>
    </row>
    <row r="100">
      <c r="A100" s="4">
        <v>1.60420041E8</v>
      </c>
      <c r="B100" s="4" t="s">
        <v>106</v>
      </c>
      <c r="C100" s="4" t="s">
        <v>67</v>
      </c>
      <c r="D100" s="27">
        <f t="shared" si="1"/>
        <v>93.33333333</v>
      </c>
      <c r="E100" s="4">
        <v>100.0</v>
      </c>
      <c r="G100" s="25">
        <v>95.0</v>
      </c>
      <c r="H100" s="4">
        <v>5.0</v>
      </c>
      <c r="I100" s="4">
        <v>90.0</v>
      </c>
    </row>
    <row r="101">
      <c r="A101" s="4">
        <v>1.60420042E8</v>
      </c>
      <c r="B101" s="4" t="s">
        <v>107</v>
      </c>
      <c r="C101" s="4" t="s">
        <v>67</v>
      </c>
      <c r="D101" s="27">
        <f t="shared" si="1"/>
        <v>90</v>
      </c>
      <c r="E101" s="4">
        <v>100.0</v>
      </c>
      <c r="G101" s="4">
        <v>70.0</v>
      </c>
      <c r="I101" s="4">
        <v>100.0</v>
      </c>
    </row>
    <row r="102">
      <c r="A102" s="4">
        <v>1.60420043E8</v>
      </c>
      <c r="B102" s="4" t="s">
        <v>108</v>
      </c>
      <c r="C102" s="4" t="s">
        <v>67</v>
      </c>
      <c r="D102" s="27">
        <f t="shared" si="1"/>
        <v>33.33333333</v>
      </c>
      <c r="E102" s="4">
        <v>100.0</v>
      </c>
      <c r="G102" s="26">
        <v>0.0</v>
      </c>
      <c r="I102" s="26">
        <v>0.0</v>
      </c>
    </row>
    <row r="103">
      <c r="A103" s="4">
        <v>1.6042005E8</v>
      </c>
      <c r="B103" s="4" t="s">
        <v>109</v>
      </c>
      <c r="C103" s="4" t="s">
        <v>67</v>
      </c>
      <c r="D103" s="27">
        <f t="shared" si="1"/>
        <v>95</v>
      </c>
      <c r="E103" s="4">
        <v>100.0</v>
      </c>
      <c r="G103" s="4">
        <v>100.0</v>
      </c>
      <c r="I103" s="4">
        <v>85.0</v>
      </c>
    </row>
    <row r="104">
      <c r="A104" s="4">
        <v>1.60420062E8</v>
      </c>
      <c r="B104" s="4" t="s">
        <v>110</v>
      </c>
      <c r="C104" s="4" t="s">
        <v>67</v>
      </c>
      <c r="D104" s="27">
        <f t="shared" si="1"/>
        <v>81.66666667</v>
      </c>
      <c r="E104" s="4">
        <v>100.0</v>
      </c>
      <c r="G104" s="4">
        <v>80.0</v>
      </c>
      <c r="I104" s="4">
        <v>65.0</v>
      </c>
    </row>
    <row r="105">
      <c r="A105" s="4">
        <v>1.60420063E8</v>
      </c>
      <c r="B105" s="4" t="s">
        <v>111</v>
      </c>
      <c r="C105" s="4" t="s">
        <v>67</v>
      </c>
      <c r="D105" s="27">
        <f t="shared" si="1"/>
        <v>66.66666667</v>
      </c>
      <c r="E105" s="4">
        <v>100.0</v>
      </c>
      <c r="G105" s="4">
        <v>50.0</v>
      </c>
      <c r="I105" s="4">
        <v>50.0</v>
      </c>
    </row>
    <row r="106">
      <c r="A106" s="4">
        <v>1.60420067E8</v>
      </c>
      <c r="B106" s="4" t="s">
        <v>112</v>
      </c>
      <c r="C106" s="4" t="s">
        <v>67</v>
      </c>
      <c r="D106" s="27">
        <f t="shared" si="1"/>
        <v>96.66666667</v>
      </c>
      <c r="E106" s="4">
        <v>100.0</v>
      </c>
      <c r="G106" s="4">
        <v>95.0</v>
      </c>
      <c r="I106" s="4">
        <v>95.0</v>
      </c>
    </row>
    <row r="107">
      <c r="A107" s="4">
        <v>1.60420068E8</v>
      </c>
      <c r="B107" s="4" t="s">
        <v>113</v>
      </c>
      <c r="C107" s="4" t="s">
        <v>67</v>
      </c>
      <c r="D107" s="27">
        <f t="shared" si="1"/>
        <v>73.33333333</v>
      </c>
      <c r="E107" s="4">
        <v>100.0</v>
      </c>
      <c r="G107" s="4">
        <v>70.0</v>
      </c>
      <c r="I107" s="4">
        <v>50.0</v>
      </c>
    </row>
    <row r="108">
      <c r="A108" s="4">
        <v>1.60420072E8</v>
      </c>
      <c r="B108" s="4" t="s">
        <v>114</v>
      </c>
      <c r="C108" s="4" t="s">
        <v>67</v>
      </c>
      <c r="D108" s="27">
        <f t="shared" si="1"/>
        <v>91.66666667</v>
      </c>
      <c r="E108" s="4">
        <v>100.0</v>
      </c>
      <c r="G108" s="4">
        <v>90.0</v>
      </c>
      <c r="I108" s="25">
        <v>90.0</v>
      </c>
      <c r="J108" s="4">
        <v>5.0</v>
      </c>
    </row>
    <row r="109">
      <c r="A109" s="4">
        <v>1.60420073E8</v>
      </c>
      <c r="B109" s="4" t="s">
        <v>115</v>
      </c>
      <c r="C109" s="4" t="s">
        <v>67</v>
      </c>
      <c r="D109" s="27">
        <f t="shared" si="1"/>
        <v>73.33333333</v>
      </c>
      <c r="E109" s="4">
        <v>100.0</v>
      </c>
      <c r="G109" s="4">
        <v>50.0</v>
      </c>
      <c r="I109" s="4">
        <v>70.0</v>
      </c>
    </row>
    <row r="110">
      <c r="A110" s="4">
        <v>1.60420077E8</v>
      </c>
      <c r="B110" s="4" t="s">
        <v>116</v>
      </c>
      <c r="C110" s="4" t="s">
        <v>67</v>
      </c>
      <c r="D110" s="27">
        <f t="shared" si="1"/>
        <v>83.33333333</v>
      </c>
      <c r="E110" s="4">
        <v>100.0</v>
      </c>
      <c r="G110" s="4">
        <v>75.0</v>
      </c>
      <c r="I110" s="4">
        <v>75.0</v>
      </c>
    </row>
    <row r="111">
      <c r="A111" s="4">
        <v>1.60420079E8</v>
      </c>
      <c r="B111" s="4" t="s">
        <v>117</v>
      </c>
      <c r="C111" s="4" t="s">
        <v>67</v>
      </c>
      <c r="D111" s="27">
        <f t="shared" si="1"/>
        <v>81.66666667</v>
      </c>
      <c r="E111" s="4">
        <v>100.0</v>
      </c>
      <c r="G111" s="4">
        <v>75.0</v>
      </c>
      <c r="I111" s="4">
        <v>75.0</v>
      </c>
      <c r="J111" s="4">
        <v>5.0</v>
      </c>
    </row>
    <row r="112">
      <c r="A112" s="4">
        <v>1.60420082E8</v>
      </c>
      <c r="B112" s="4" t="s">
        <v>118</v>
      </c>
      <c r="C112" s="4" t="s">
        <v>67</v>
      </c>
      <c r="D112" s="27">
        <f t="shared" si="1"/>
        <v>80</v>
      </c>
      <c r="E112" s="4">
        <v>100.0</v>
      </c>
      <c r="G112" s="4">
        <v>50.0</v>
      </c>
      <c r="I112" s="4">
        <v>90.0</v>
      </c>
    </row>
    <row r="113">
      <c r="A113" s="4">
        <v>1.60420096E8</v>
      </c>
      <c r="B113" s="4" t="s">
        <v>119</v>
      </c>
      <c r="C113" s="4" t="s">
        <v>67</v>
      </c>
      <c r="D113" s="27">
        <f t="shared" si="1"/>
        <v>48.33333333</v>
      </c>
      <c r="E113" s="4">
        <v>100.0</v>
      </c>
      <c r="G113" s="25">
        <v>0.0</v>
      </c>
      <c r="I113" s="25">
        <v>50.0</v>
      </c>
      <c r="J113" s="4">
        <v>5.0</v>
      </c>
    </row>
    <row r="114">
      <c r="A114" s="4">
        <v>1.60420115E8</v>
      </c>
      <c r="B114" s="4" t="s">
        <v>120</v>
      </c>
      <c r="C114" s="4" t="s">
        <v>67</v>
      </c>
      <c r="D114" s="27">
        <f t="shared" si="1"/>
        <v>91.66666667</v>
      </c>
      <c r="E114" s="4">
        <v>100.0</v>
      </c>
      <c r="G114" s="4">
        <v>100.0</v>
      </c>
      <c r="I114" s="4">
        <v>75.0</v>
      </c>
    </row>
    <row r="115">
      <c r="A115" s="4">
        <v>1.60420117E8</v>
      </c>
      <c r="B115" s="4" t="s">
        <v>121</v>
      </c>
      <c r="C115" s="4" t="s">
        <v>67</v>
      </c>
      <c r="D115" s="27">
        <f t="shared" si="1"/>
        <v>88.33333333</v>
      </c>
      <c r="E115" s="4">
        <v>100.0</v>
      </c>
      <c r="G115" s="4">
        <v>100.0</v>
      </c>
      <c r="I115" s="4">
        <v>65.0</v>
      </c>
    </row>
    <row r="116">
      <c r="A116" s="4">
        <v>1.60420119E8</v>
      </c>
      <c r="B116" s="4" t="s">
        <v>122</v>
      </c>
      <c r="C116" s="4" t="s">
        <v>67</v>
      </c>
      <c r="D116" s="27">
        <f t="shared" si="1"/>
        <v>95</v>
      </c>
      <c r="E116" s="4">
        <v>100.0</v>
      </c>
      <c r="G116" s="4">
        <v>100.0</v>
      </c>
      <c r="I116" s="4">
        <v>85.0</v>
      </c>
    </row>
    <row r="117">
      <c r="A117" s="4">
        <v>1.60420134E8</v>
      </c>
      <c r="B117" s="4" t="s">
        <v>123</v>
      </c>
      <c r="C117" s="4" t="s">
        <v>67</v>
      </c>
      <c r="D117" s="27">
        <f t="shared" si="1"/>
        <v>96.66666667</v>
      </c>
      <c r="E117" s="4">
        <v>100.0</v>
      </c>
      <c r="G117" s="4">
        <v>100.0</v>
      </c>
      <c r="I117" s="4">
        <v>90.0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2" max="2" width="42.0"/>
    <col customWidth="1" min="3" max="3" width="5.43"/>
    <col customWidth="1" min="4" max="4" width="5.57"/>
  </cols>
  <sheetData>
    <row r="1">
      <c r="A1" s="1" t="s">
        <v>0</v>
      </c>
      <c r="B1" s="1" t="s">
        <v>1</v>
      </c>
      <c r="C1" s="1" t="s">
        <v>2</v>
      </c>
      <c r="D1" s="1" t="s">
        <v>125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127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/>
      <c r="B2" s="1"/>
      <c r="C2" s="1"/>
      <c r="D2" s="2">
        <f>sum(E2:J2)</f>
        <v>100</v>
      </c>
      <c r="E2" s="1">
        <v>20.0</v>
      </c>
      <c r="F2" s="1">
        <v>20.0</v>
      </c>
      <c r="G2" s="1">
        <v>20.0</v>
      </c>
      <c r="H2" s="1">
        <v>20.0</v>
      </c>
      <c r="I2" s="1">
        <v>20.0</v>
      </c>
      <c r="J2" s="1">
        <v>0.0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>
        <v>1.6041813E8</v>
      </c>
      <c r="B3" s="4" t="s">
        <v>7</v>
      </c>
      <c r="C3" s="4" t="s">
        <v>8</v>
      </c>
      <c r="D3" s="2">
        <f t="shared" ref="D3:D24" si="1">max(0, sum(E3:J3))</f>
        <v>30</v>
      </c>
      <c r="E3" s="4">
        <v>5.0</v>
      </c>
      <c r="F3" s="4">
        <v>10.0</v>
      </c>
      <c r="G3" s="4">
        <v>15.0</v>
      </c>
      <c r="H3" s="4">
        <v>0.0</v>
      </c>
      <c r="I3" s="4">
        <v>0.0</v>
      </c>
    </row>
    <row r="4">
      <c r="A4" s="4">
        <v>1.60419005E8</v>
      </c>
      <c r="B4" s="4" t="s">
        <v>9</v>
      </c>
      <c r="C4" s="4" t="s">
        <v>8</v>
      </c>
      <c r="D4" s="2">
        <f t="shared" si="1"/>
        <v>70</v>
      </c>
      <c r="E4" s="4">
        <v>5.0</v>
      </c>
      <c r="F4" s="4">
        <v>20.0</v>
      </c>
      <c r="G4" s="4">
        <v>20.0</v>
      </c>
      <c r="H4" s="4">
        <v>20.0</v>
      </c>
      <c r="I4" s="4">
        <v>5.0</v>
      </c>
    </row>
    <row r="5">
      <c r="A5" s="4">
        <v>1.60419006E8</v>
      </c>
      <c r="B5" s="4" t="s">
        <v>10</v>
      </c>
      <c r="C5" s="4" t="s">
        <v>8</v>
      </c>
      <c r="D5" s="2">
        <f t="shared" si="1"/>
        <v>10</v>
      </c>
      <c r="E5" s="4">
        <v>0.0</v>
      </c>
      <c r="F5" s="4">
        <v>5.0</v>
      </c>
      <c r="G5" s="4">
        <v>5.0</v>
      </c>
      <c r="H5" s="4">
        <v>0.0</v>
      </c>
      <c r="I5" s="4">
        <v>0.0</v>
      </c>
    </row>
    <row r="6">
      <c r="A6" s="4">
        <v>1.60419009E8</v>
      </c>
      <c r="B6" s="4" t="s">
        <v>11</v>
      </c>
      <c r="C6" s="4" t="s">
        <v>8</v>
      </c>
      <c r="D6" s="2">
        <f t="shared" si="1"/>
        <v>85</v>
      </c>
      <c r="E6" s="4">
        <v>20.0</v>
      </c>
      <c r="F6" s="4">
        <v>15.0</v>
      </c>
      <c r="G6" s="4">
        <v>20.0</v>
      </c>
      <c r="H6" s="4">
        <v>20.0</v>
      </c>
      <c r="I6" s="4">
        <v>10.0</v>
      </c>
    </row>
    <row r="7">
      <c r="A7" s="4">
        <v>1.60419021E8</v>
      </c>
      <c r="B7" s="4" t="s">
        <v>12</v>
      </c>
      <c r="C7" s="4" t="s">
        <v>8</v>
      </c>
      <c r="D7" s="2">
        <f t="shared" si="1"/>
        <v>65</v>
      </c>
      <c r="E7" s="4">
        <v>10.0</v>
      </c>
      <c r="F7" s="4">
        <v>20.0</v>
      </c>
      <c r="G7" s="4">
        <v>20.0</v>
      </c>
      <c r="H7" s="4">
        <v>20.0</v>
      </c>
      <c r="I7" s="4">
        <v>5.0</v>
      </c>
      <c r="J7" s="4">
        <v>-10.0</v>
      </c>
    </row>
    <row r="8">
      <c r="A8" s="4">
        <v>1.60419025E8</v>
      </c>
      <c r="B8" s="4" t="s">
        <v>13</v>
      </c>
      <c r="C8" s="4" t="s">
        <v>8</v>
      </c>
      <c r="D8" s="2">
        <f t="shared" si="1"/>
        <v>43</v>
      </c>
      <c r="E8" s="4">
        <v>5.0</v>
      </c>
      <c r="F8" s="4">
        <v>20.0</v>
      </c>
      <c r="G8" s="4">
        <v>18.0</v>
      </c>
      <c r="H8" s="4">
        <v>0.0</v>
      </c>
      <c r="I8" s="4">
        <v>0.0</v>
      </c>
    </row>
    <row r="9">
      <c r="A9" s="4">
        <v>1.60419034E8</v>
      </c>
      <c r="B9" s="4" t="s">
        <v>14</v>
      </c>
      <c r="C9" s="4" t="s">
        <v>8</v>
      </c>
      <c r="D9" s="2">
        <f t="shared" si="1"/>
        <v>35</v>
      </c>
      <c r="E9" s="4">
        <v>5.0</v>
      </c>
      <c r="F9" s="4">
        <v>20.0</v>
      </c>
      <c r="G9" s="4">
        <v>10.0</v>
      </c>
      <c r="H9" s="4">
        <v>0.0</v>
      </c>
      <c r="I9" s="4">
        <v>0.0</v>
      </c>
    </row>
    <row r="10">
      <c r="A10" s="4">
        <v>1.60419043E8</v>
      </c>
      <c r="B10" s="4" t="s">
        <v>15</v>
      </c>
      <c r="C10" s="4" t="s">
        <v>8</v>
      </c>
      <c r="D10" s="2">
        <f t="shared" si="1"/>
        <v>23</v>
      </c>
      <c r="E10" s="4">
        <v>0.0</v>
      </c>
      <c r="F10" s="4">
        <v>5.0</v>
      </c>
      <c r="G10" s="4">
        <v>18.0</v>
      </c>
      <c r="H10" s="4">
        <v>0.0</v>
      </c>
      <c r="I10" s="4">
        <v>0.0</v>
      </c>
    </row>
    <row r="11">
      <c r="A11" s="4">
        <v>1.60419044E8</v>
      </c>
      <c r="B11" s="4" t="s">
        <v>16</v>
      </c>
      <c r="C11" s="4" t="s">
        <v>8</v>
      </c>
      <c r="D11" s="2">
        <f t="shared" si="1"/>
        <v>25</v>
      </c>
      <c r="E11" s="4">
        <v>0.0</v>
      </c>
      <c r="F11" s="4">
        <v>10.0</v>
      </c>
      <c r="G11" s="4">
        <v>10.0</v>
      </c>
      <c r="H11" s="4">
        <v>0.0</v>
      </c>
      <c r="I11" s="4">
        <v>5.0</v>
      </c>
    </row>
    <row r="12">
      <c r="A12" s="4">
        <v>1.60419045E8</v>
      </c>
      <c r="B12" s="4" t="s">
        <v>17</v>
      </c>
      <c r="C12" s="4" t="s">
        <v>8</v>
      </c>
      <c r="D12" s="2">
        <f t="shared" si="1"/>
        <v>85</v>
      </c>
      <c r="E12" s="4">
        <v>15.0</v>
      </c>
      <c r="F12" s="4">
        <v>20.0</v>
      </c>
      <c r="G12" s="4">
        <v>20.0</v>
      </c>
      <c r="H12" s="4">
        <v>20.0</v>
      </c>
      <c r="I12" s="4">
        <v>10.0</v>
      </c>
    </row>
    <row r="13">
      <c r="A13" s="4">
        <v>1.60419048E8</v>
      </c>
      <c r="B13" s="4" t="s">
        <v>18</v>
      </c>
      <c r="C13" s="4" t="s">
        <v>8</v>
      </c>
      <c r="D13" s="2">
        <f t="shared" si="1"/>
        <v>75</v>
      </c>
      <c r="E13" s="4">
        <v>5.0</v>
      </c>
      <c r="F13" s="4">
        <v>20.0</v>
      </c>
      <c r="G13" s="4">
        <v>20.0</v>
      </c>
      <c r="H13" s="4">
        <v>15.0</v>
      </c>
      <c r="I13" s="4">
        <v>15.0</v>
      </c>
    </row>
    <row r="14">
      <c r="A14" s="4">
        <v>1.60419052E8</v>
      </c>
      <c r="B14" s="4" t="s">
        <v>19</v>
      </c>
      <c r="C14" s="4" t="s">
        <v>8</v>
      </c>
      <c r="D14" s="2">
        <f t="shared" si="1"/>
        <v>35</v>
      </c>
      <c r="E14" s="4">
        <v>5.0</v>
      </c>
      <c r="F14" s="4">
        <v>15.0</v>
      </c>
      <c r="G14" s="4">
        <v>10.0</v>
      </c>
      <c r="H14" s="4">
        <v>5.0</v>
      </c>
      <c r="I14" s="4">
        <v>0.0</v>
      </c>
    </row>
    <row r="15">
      <c r="A15" s="4">
        <v>1.60419062E8</v>
      </c>
      <c r="B15" s="4" t="s">
        <v>20</v>
      </c>
      <c r="C15" s="4" t="s">
        <v>8</v>
      </c>
      <c r="D15" s="2">
        <f t="shared" si="1"/>
        <v>85</v>
      </c>
      <c r="E15" s="4">
        <v>15.0</v>
      </c>
      <c r="F15" s="4">
        <v>20.0</v>
      </c>
      <c r="G15" s="4">
        <v>20.0</v>
      </c>
      <c r="H15" s="4">
        <v>20.0</v>
      </c>
      <c r="I15" s="4">
        <v>10.0</v>
      </c>
    </row>
    <row r="16">
      <c r="A16" s="4">
        <v>1.60419069E8</v>
      </c>
      <c r="B16" s="4" t="s">
        <v>21</v>
      </c>
      <c r="C16" s="4" t="s">
        <v>8</v>
      </c>
      <c r="D16" s="2">
        <f t="shared" si="1"/>
        <v>75</v>
      </c>
      <c r="E16" s="4">
        <v>15.0</v>
      </c>
      <c r="F16" s="4">
        <v>20.0</v>
      </c>
      <c r="G16" s="4">
        <v>20.0</v>
      </c>
      <c r="H16" s="4">
        <v>20.0</v>
      </c>
      <c r="I16" s="4">
        <v>0.0</v>
      </c>
    </row>
    <row r="17">
      <c r="A17" s="4">
        <v>1.60419074E8</v>
      </c>
      <c r="B17" s="4" t="s">
        <v>22</v>
      </c>
      <c r="C17" s="4" t="s">
        <v>8</v>
      </c>
      <c r="D17" s="2">
        <f t="shared" si="1"/>
        <v>70</v>
      </c>
      <c r="E17" s="4">
        <v>5.0</v>
      </c>
      <c r="F17" s="4">
        <v>20.0</v>
      </c>
      <c r="G17" s="4">
        <v>20.0</v>
      </c>
      <c r="H17" s="4">
        <v>20.0</v>
      </c>
      <c r="I17" s="4">
        <v>5.0</v>
      </c>
    </row>
    <row r="18">
      <c r="A18" s="4">
        <v>1.60419076E8</v>
      </c>
      <c r="B18" s="4" t="s">
        <v>23</v>
      </c>
      <c r="C18" s="4" t="s">
        <v>8</v>
      </c>
      <c r="D18" s="2">
        <f t="shared" si="1"/>
        <v>84</v>
      </c>
      <c r="E18" s="4">
        <v>15.0</v>
      </c>
      <c r="F18" s="4">
        <v>20.0</v>
      </c>
      <c r="G18" s="4">
        <v>20.0</v>
      </c>
      <c r="H18" s="4">
        <v>20.0</v>
      </c>
      <c r="I18" s="4">
        <v>9.0</v>
      </c>
    </row>
    <row r="19">
      <c r="A19" s="4">
        <v>1.60419078E8</v>
      </c>
      <c r="B19" s="4" t="s">
        <v>24</v>
      </c>
      <c r="C19" s="4" t="s">
        <v>8</v>
      </c>
      <c r="D19" s="2">
        <f t="shared" si="1"/>
        <v>85</v>
      </c>
      <c r="E19" s="4">
        <v>15.0</v>
      </c>
      <c r="F19" s="4">
        <v>20.0</v>
      </c>
      <c r="G19" s="4">
        <v>20.0</v>
      </c>
      <c r="H19" s="4">
        <v>20.0</v>
      </c>
      <c r="I19" s="4">
        <v>10.0</v>
      </c>
    </row>
    <row r="20">
      <c r="A20" s="4">
        <v>1.6041908E8</v>
      </c>
      <c r="B20" s="4" t="s">
        <v>25</v>
      </c>
      <c r="C20" s="4" t="s">
        <v>8</v>
      </c>
      <c r="D20" s="2">
        <f t="shared" si="1"/>
        <v>85</v>
      </c>
      <c r="E20" s="4">
        <v>15.0</v>
      </c>
      <c r="F20" s="4">
        <v>20.0</v>
      </c>
      <c r="G20" s="4">
        <v>20.0</v>
      </c>
      <c r="H20" s="4">
        <v>20.0</v>
      </c>
      <c r="I20" s="4">
        <v>10.0</v>
      </c>
    </row>
    <row r="21">
      <c r="A21" s="4">
        <v>1.60419087E8</v>
      </c>
      <c r="B21" s="4" t="s">
        <v>26</v>
      </c>
      <c r="C21" s="4" t="s">
        <v>8</v>
      </c>
      <c r="D21" s="2">
        <f t="shared" si="1"/>
        <v>24</v>
      </c>
      <c r="E21" s="4">
        <v>0.0</v>
      </c>
      <c r="F21" s="4">
        <v>0.0</v>
      </c>
      <c r="G21" s="4">
        <v>19.0</v>
      </c>
      <c r="H21" s="4">
        <v>5.0</v>
      </c>
      <c r="I21" s="4">
        <v>0.0</v>
      </c>
    </row>
    <row r="22">
      <c r="A22" s="4">
        <v>1.60419091E8</v>
      </c>
      <c r="B22" s="4" t="s">
        <v>27</v>
      </c>
      <c r="C22" s="4" t="s">
        <v>8</v>
      </c>
      <c r="D22" s="2">
        <f t="shared" si="1"/>
        <v>90</v>
      </c>
      <c r="E22" s="4">
        <v>15.0</v>
      </c>
      <c r="F22" s="4">
        <v>15.0</v>
      </c>
      <c r="G22" s="4">
        <v>20.0</v>
      </c>
      <c r="H22" s="4">
        <v>20.0</v>
      </c>
      <c r="I22" s="4">
        <v>20.0</v>
      </c>
    </row>
    <row r="23">
      <c r="A23" s="4">
        <v>1.60419098E8</v>
      </c>
      <c r="B23" s="4" t="s">
        <v>28</v>
      </c>
      <c r="C23" s="4" t="s">
        <v>8</v>
      </c>
      <c r="D23" s="2">
        <f t="shared" si="1"/>
        <v>90</v>
      </c>
      <c r="E23" s="4">
        <v>15.0</v>
      </c>
      <c r="F23" s="4">
        <v>20.0</v>
      </c>
      <c r="G23" s="4">
        <v>20.0</v>
      </c>
      <c r="H23" s="4">
        <v>20.0</v>
      </c>
      <c r="I23" s="4">
        <v>15.0</v>
      </c>
    </row>
    <row r="24">
      <c r="A24" s="4">
        <v>1.60419101E8</v>
      </c>
      <c r="B24" s="4" t="s">
        <v>29</v>
      </c>
      <c r="C24" s="4" t="s">
        <v>8</v>
      </c>
      <c r="D24" s="2">
        <f t="shared" si="1"/>
        <v>50</v>
      </c>
      <c r="E24" s="4">
        <v>15.0</v>
      </c>
      <c r="F24" s="4">
        <v>5.0</v>
      </c>
      <c r="G24" s="4">
        <v>10.0</v>
      </c>
      <c r="H24" s="4">
        <v>20.0</v>
      </c>
      <c r="I24" s="4">
        <v>0.0</v>
      </c>
    </row>
    <row r="25">
      <c r="A25" s="26">
        <v>1.60419103E8</v>
      </c>
      <c r="B25" s="26" t="s">
        <v>30</v>
      </c>
      <c r="C25" s="26" t="s">
        <v>8</v>
      </c>
      <c r="D25" s="28">
        <f>max(0, sum(E25:J25))/2</f>
        <v>22.5</v>
      </c>
      <c r="E25" s="26">
        <v>5.0</v>
      </c>
      <c r="F25" s="26">
        <v>10.0</v>
      </c>
      <c r="G25" s="26">
        <v>10.0</v>
      </c>
      <c r="H25" s="26">
        <v>10.0</v>
      </c>
      <c r="I25" s="26">
        <v>10.0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</row>
    <row r="26">
      <c r="A26" s="4">
        <v>1.60419104E8</v>
      </c>
      <c r="B26" s="4" t="s">
        <v>31</v>
      </c>
      <c r="C26" s="4" t="s">
        <v>8</v>
      </c>
      <c r="D26" s="2">
        <f t="shared" ref="D26:D72" si="2">max(0, sum(E26:J26))</f>
        <v>48</v>
      </c>
      <c r="E26" s="4">
        <v>15.0</v>
      </c>
      <c r="F26" s="4">
        <v>15.0</v>
      </c>
      <c r="G26" s="4">
        <v>18.0</v>
      </c>
      <c r="H26" s="4">
        <v>0.0</v>
      </c>
      <c r="I26" s="4">
        <v>0.0</v>
      </c>
    </row>
    <row r="27">
      <c r="A27" s="4">
        <v>1.60419108E8</v>
      </c>
      <c r="B27" s="4" t="s">
        <v>32</v>
      </c>
      <c r="C27" s="4" t="s">
        <v>8</v>
      </c>
      <c r="D27" s="2">
        <f t="shared" si="2"/>
        <v>70</v>
      </c>
      <c r="E27" s="4">
        <v>0.0</v>
      </c>
      <c r="F27" s="4">
        <v>20.0</v>
      </c>
      <c r="G27" s="4">
        <v>20.0</v>
      </c>
      <c r="H27" s="4">
        <v>20.0</v>
      </c>
      <c r="I27" s="4">
        <v>10.0</v>
      </c>
    </row>
    <row r="28">
      <c r="A28" s="4">
        <v>1.60419112E8</v>
      </c>
      <c r="B28" s="4" t="s">
        <v>33</v>
      </c>
      <c r="C28" s="4" t="s">
        <v>8</v>
      </c>
      <c r="D28" s="2">
        <f t="shared" si="2"/>
        <v>80</v>
      </c>
      <c r="E28" s="4">
        <v>0.0</v>
      </c>
      <c r="F28" s="4">
        <v>20.0</v>
      </c>
      <c r="G28" s="4">
        <v>20.0</v>
      </c>
      <c r="H28" s="4">
        <v>20.0</v>
      </c>
      <c r="I28" s="4">
        <v>20.0</v>
      </c>
    </row>
    <row r="29">
      <c r="A29" s="4">
        <v>1.60419113E8</v>
      </c>
      <c r="B29" s="4" t="s">
        <v>34</v>
      </c>
      <c r="C29" s="4" t="s">
        <v>8</v>
      </c>
      <c r="D29" s="2">
        <f t="shared" si="2"/>
        <v>70</v>
      </c>
      <c r="E29" s="4">
        <v>5.0</v>
      </c>
      <c r="F29" s="4">
        <v>20.0</v>
      </c>
      <c r="G29" s="4">
        <v>20.0</v>
      </c>
      <c r="H29" s="4">
        <v>20.0</v>
      </c>
      <c r="I29" s="4">
        <v>5.0</v>
      </c>
    </row>
    <row r="30">
      <c r="A30" s="4">
        <v>1.60419118E8</v>
      </c>
      <c r="B30" s="4" t="s">
        <v>35</v>
      </c>
      <c r="C30" s="4" t="s">
        <v>8</v>
      </c>
      <c r="D30" s="2">
        <f t="shared" si="2"/>
        <v>50</v>
      </c>
      <c r="E30" s="4">
        <v>10.0</v>
      </c>
      <c r="F30" s="4">
        <v>20.0</v>
      </c>
      <c r="G30" s="4">
        <v>10.0</v>
      </c>
      <c r="H30" s="4">
        <v>5.0</v>
      </c>
      <c r="I30" s="4">
        <v>5.0</v>
      </c>
    </row>
    <row r="31">
      <c r="A31" s="4">
        <v>1.60419122E8</v>
      </c>
      <c r="B31" s="4" t="s">
        <v>36</v>
      </c>
      <c r="C31" s="4" t="s">
        <v>8</v>
      </c>
      <c r="D31" s="2">
        <f t="shared" si="2"/>
        <v>75</v>
      </c>
      <c r="E31" s="4">
        <v>5.0</v>
      </c>
      <c r="F31" s="4">
        <v>20.0</v>
      </c>
      <c r="G31" s="4">
        <v>20.0</v>
      </c>
      <c r="H31" s="4">
        <v>20.0</v>
      </c>
      <c r="I31" s="4">
        <v>10.0</v>
      </c>
    </row>
    <row r="32">
      <c r="A32" s="4">
        <v>1.60419126E8</v>
      </c>
      <c r="B32" s="4" t="s">
        <v>37</v>
      </c>
      <c r="C32" s="4" t="s">
        <v>8</v>
      </c>
      <c r="D32" s="2">
        <f t="shared" si="2"/>
        <v>75</v>
      </c>
      <c r="E32" s="4">
        <v>10.0</v>
      </c>
      <c r="F32" s="4">
        <v>20.0</v>
      </c>
      <c r="G32" s="4">
        <v>20.0</v>
      </c>
      <c r="H32" s="4">
        <v>20.0</v>
      </c>
      <c r="I32" s="4">
        <v>5.0</v>
      </c>
    </row>
    <row r="33">
      <c r="A33" s="4">
        <v>1.60419127E8</v>
      </c>
      <c r="B33" s="4" t="s">
        <v>38</v>
      </c>
      <c r="C33" s="4" t="s">
        <v>8</v>
      </c>
      <c r="D33" s="2">
        <f t="shared" si="2"/>
        <v>40</v>
      </c>
      <c r="E33" s="4">
        <v>5.0</v>
      </c>
      <c r="F33" s="4">
        <v>20.0</v>
      </c>
      <c r="G33" s="4">
        <v>20.0</v>
      </c>
      <c r="H33" s="4">
        <v>0.0</v>
      </c>
      <c r="I33" s="4">
        <v>0.0</v>
      </c>
      <c r="J33" s="4">
        <v>-5.0</v>
      </c>
    </row>
    <row r="34">
      <c r="A34" s="4">
        <v>1.60419128E8</v>
      </c>
      <c r="B34" s="4" t="s">
        <v>39</v>
      </c>
      <c r="C34" s="4" t="s">
        <v>8</v>
      </c>
      <c r="D34" s="2">
        <f t="shared" si="2"/>
        <v>40</v>
      </c>
      <c r="E34" s="4">
        <v>0.0</v>
      </c>
      <c r="F34" s="4">
        <v>15.0</v>
      </c>
      <c r="G34" s="4">
        <v>20.0</v>
      </c>
      <c r="H34" s="4">
        <v>20.0</v>
      </c>
      <c r="I34" s="4">
        <v>0.0</v>
      </c>
      <c r="J34" s="4">
        <v>-15.0</v>
      </c>
    </row>
    <row r="35">
      <c r="A35" s="4">
        <v>1.60419131E8</v>
      </c>
      <c r="B35" s="4" t="s">
        <v>40</v>
      </c>
      <c r="C35" s="4" t="s">
        <v>8</v>
      </c>
      <c r="D35" s="2">
        <f t="shared" si="2"/>
        <v>95</v>
      </c>
      <c r="E35" s="4">
        <v>15.0</v>
      </c>
      <c r="F35" s="4">
        <v>20.0</v>
      </c>
      <c r="G35" s="4">
        <v>20.0</v>
      </c>
      <c r="H35" s="4">
        <v>20.0</v>
      </c>
      <c r="I35" s="4">
        <v>20.0</v>
      </c>
    </row>
    <row r="36">
      <c r="A36" s="4">
        <v>1.60419132E8</v>
      </c>
      <c r="B36" s="4" t="s">
        <v>41</v>
      </c>
      <c r="C36" s="4" t="s">
        <v>8</v>
      </c>
      <c r="D36" s="2">
        <f t="shared" si="2"/>
        <v>100</v>
      </c>
      <c r="E36" s="4">
        <v>20.0</v>
      </c>
      <c r="F36" s="4">
        <v>20.0</v>
      </c>
      <c r="G36" s="4">
        <v>20.0</v>
      </c>
      <c r="H36" s="4">
        <v>20.0</v>
      </c>
      <c r="I36" s="4">
        <v>20.0</v>
      </c>
    </row>
    <row r="37">
      <c r="A37" s="4">
        <v>1.60419135E8</v>
      </c>
      <c r="B37" s="4" t="s">
        <v>42</v>
      </c>
      <c r="C37" s="4" t="s">
        <v>8</v>
      </c>
      <c r="D37" s="2">
        <f t="shared" si="2"/>
        <v>51</v>
      </c>
      <c r="E37" s="4">
        <v>13.0</v>
      </c>
      <c r="F37" s="4">
        <v>18.0</v>
      </c>
      <c r="G37" s="4">
        <v>20.0</v>
      </c>
      <c r="H37" s="4">
        <v>0.0</v>
      </c>
      <c r="I37" s="4">
        <v>0.0</v>
      </c>
    </row>
    <row r="38">
      <c r="A38" s="4">
        <v>1.60419136E8</v>
      </c>
      <c r="B38" s="4" t="s">
        <v>43</v>
      </c>
      <c r="C38" s="4" t="s">
        <v>8</v>
      </c>
      <c r="D38" s="2">
        <f t="shared" si="2"/>
        <v>80</v>
      </c>
      <c r="E38" s="4">
        <v>5.0</v>
      </c>
      <c r="F38" s="4">
        <v>20.0</v>
      </c>
      <c r="G38" s="4">
        <v>20.0</v>
      </c>
      <c r="H38" s="4">
        <v>20.0</v>
      </c>
      <c r="I38" s="4">
        <v>15.0</v>
      </c>
    </row>
    <row r="39">
      <c r="A39" s="4">
        <v>1.60419138E8</v>
      </c>
      <c r="B39" s="4" t="s">
        <v>44</v>
      </c>
      <c r="C39" s="4" t="s">
        <v>8</v>
      </c>
      <c r="D39" s="2">
        <f t="shared" si="2"/>
        <v>53</v>
      </c>
      <c r="E39" s="4">
        <v>10.0</v>
      </c>
      <c r="F39" s="4">
        <v>5.0</v>
      </c>
      <c r="G39" s="4">
        <v>18.0</v>
      </c>
      <c r="H39" s="4">
        <v>20.0</v>
      </c>
      <c r="I39" s="4">
        <v>0.0</v>
      </c>
    </row>
    <row r="40">
      <c r="A40" s="4">
        <v>1.60419145E8</v>
      </c>
      <c r="B40" s="4" t="s">
        <v>45</v>
      </c>
      <c r="C40" s="4" t="s">
        <v>8</v>
      </c>
      <c r="D40" s="2">
        <f t="shared" si="2"/>
        <v>65</v>
      </c>
      <c r="E40" s="4">
        <v>5.0</v>
      </c>
      <c r="F40" s="4">
        <v>15.0</v>
      </c>
      <c r="G40" s="4">
        <v>20.0</v>
      </c>
      <c r="H40" s="4">
        <v>20.0</v>
      </c>
      <c r="I40" s="4">
        <v>5.0</v>
      </c>
    </row>
    <row r="41">
      <c r="A41" s="4">
        <v>1.60419152E8</v>
      </c>
      <c r="B41" s="4" t="s">
        <v>46</v>
      </c>
      <c r="C41" s="4" t="s">
        <v>8</v>
      </c>
      <c r="D41" s="2">
        <f t="shared" si="2"/>
        <v>40</v>
      </c>
      <c r="E41" s="4">
        <v>0.0</v>
      </c>
      <c r="F41" s="4">
        <v>20.0</v>
      </c>
      <c r="G41" s="4">
        <v>20.0</v>
      </c>
      <c r="H41" s="4">
        <v>0.0</v>
      </c>
      <c r="I41" s="4">
        <v>0.0</v>
      </c>
    </row>
    <row r="42">
      <c r="A42" s="4">
        <v>1.60419157E8</v>
      </c>
      <c r="B42" s="4" t="s">
        <v>47</v>
      </c>
      <c r="C42" s="4" t="s">
        <v>8</v>
      </c>
      <c r="D42" s="2">
        <f t="shared" si="2"/>
        <v>48</v>
      </c>
      <c r="E42" s="4">
        <v>15.0</v>
      </c>
      <c r="F42" s="4">
        <v>18.0</v>
      </c>
      <c r="G42" s="4">
        <v>10.0</v>
      </c>
      <c r="H42" s="4">
        <v>5.0</v>
      </c>
      <c r="I42" s="4">
        <v>0.0</v>
      </c>
    </row>
    <row r="43">
      <c r="A43" s="4">
        <v>1.60419162E8</v>
      </c>
      <c r="B43" s="4" t="s">
        <v>48</v>
      </c>
      <c r="C43" s="4" t="s">
        <v>8</v>
      </c>
      <c r="D43" s="2">
        <f t="shared" si="2"/>
        <v>30</v>
      </c>
      <c r="E43" s="4">
        <v>0.0</v>
      </c>
      <c r="F43" s="4">
        <v>0.0</v>
      </c>
      <c r="G43" s="4">
        <v>20.0</v>
      </c>
      <c r="H43" s="4">
        <v>10.0</v>
      </c>
      <c r="I43" s="4">
        <v>0.0</v>
      </c>
    </row>
    <row r="44">
      <c r="A44" s="4">
        <v>1.60419164E8</v>
      </c>
      <c r="B44" s="4" t="s">
        <v>49</v>
      </c>
      <c r="C44" s="4" t="s">
        <v>8</v>
      </c>
      <c r="D44" s="2">
        <f t="shared" si="2"/>
        <v>70</v>
      </c>
      <c r="E44" s="4">
        <v>0.0</v>
      </c>
      <c r="F44" s="4">
        <v>20.0</v>
      </c>
      <c r="G44" s="4">
        <v>20.0</v>
      </c>
      <c r="H44" s="4">
        <v>20.0</v>
      </c>
      <c r="I44" s="4">
        <v>10.0</v>
      </c>
    </row>
    <row r="45">
      <c r="A45" s="4">
        <v>1.60420002E8</v>
      </c>
      <c r="B45" s="4" t="s">
        <v>50</v>
      </c>
      <c r="C45" s="4" t="s">
        <v>8</v>
      </c>
      <c r="D45" s="2">
        <f t="shared" si="2"/>
        <v>85</v>
      </c>
      <c r="E45" s="4">
        <v>15.0</v>
      </c>
      <c r="F45" s="4">
        <v>20.0</v>
      </c>
      <c r="G45" s="4">
        <v>20.0</v>
      </c>
      <c r="H45" s="4">
        <v>20.0</v>
      </c>
      <c r="I45" s="4">
        <v>10.0</v>
      </c>
    </row>
    <row r="46">
      <c r="A46" s="4">
        <v>1.60420011E8</v>
      </c>
      <c r="B46" s="4" t="s">
        <v>51</v>
      </c>
      <c r="C46" s="4" t="s">
        <v>8</v>
      </c>
      <c r="D46" s="2">
        <f t="shared" si="2"/>
        <v>98</v>
      </c>
      <c r="E46" s="4">
        <v>18.0</v>
      </c>
      <c r="F46" s="4">
        <v>20.0</v>
      </c>
      <c r="G46" s="4">
        <v>20.0</v>
      </c>
      <c r="H46" s="4">
        <v>20.0</v>
      </c>
      <c r="I46" s="4">
        <v>20.0</v>
      </c>
    </row>
    <row r="47">
      <c r="A47" s="4">
        <v>1.60420014E8</v>
      </c>
      <c r="B47" s="4" t="s">
        <v>52</v>
      </c>
      <c r="C47" s="4" t="s">
        <v>8</v>
      </c>
      <c r="D47" s="2">
        <f t="shared" si="2"/>
        <v>95</v>
      </c>
      <c r="E47" s="4">
        <v>15.0</v>
      </c>
      <c r="F47" s="4">
        <v>20.0</v>
      </c>
      <c r="G47" s="4">
        <v>20.0</v>
      </c>
      <c r="H47" s="4">
        <v>20.0</v>
      </c>
      <c r="I47" s="4">
        <v>20.0</v>
      </c>
    </row>
    <row r="48">
      <c r="A48" s="4">
        <v>1.60420015E8</v>
      </c>
      <c r="B48" s="4" t="s">
        <v>53</v>
      </c>
      <c r="C48" s="4" t="s">
        <v>8</v>
      </c>
      <c r="D48" s="2">
        <f t="shared" si="2"/>
        <v>100</v>
      </c>
      <c r="E48" s="4">
        <v>20.0</v>
      </c>
      <c r="F48" s="4">
        <v>20.0</v>
      </c>
      <c r="G48" s="4">
        <v>20.0</v>
      </c>
      <c r="H48" s="4">
        <v>20.0</v>
      </c>
      <c r="I48" s="4">
        <v>20.0</v>
      </c>
      <c r="J48" s="4">
        <v>0.0</v>
      </c>
    </row>
    <row r="49">
      <c r="A49" s="4">
        <v>1.60420029E8</v>
      </c>
      <c r="B49" s="4" t="s">
        <v>54</v>
      </c>
      <c r="C49" s="4" t="s">
        <v>8</v>
      </c>
      <c r="D49" s="2">
        <f t="shared" si="2"/>
        <v>85</v>
      </c>
      <c r="E49" s="4">
        <v>15.0</v>
      </c>
      <c r="F49" s="4">
        <v>20.0</v>
      </c>
      <c r="G49" s="4">
        <v>20.0</v>
      </c>
      <c r="H49" s="4">
        <v>20.0</v>
      </c>
      <c r="I49" s="4">
        <v>10.0</v>
      </c>
    </row>
    <row r="50">
      <c r="A50" s="4">
        <v>1.60420035E8</v>
      </c>
      <c r="B50" s="4" t="s">
        <v>55</v>
      </c>
      <c r="C50" s="4" t="s">
        <v>8</v>
      </c>
      <c r="D50" s="2">
        <f t="shared" si="2"/>
        <v>85</v>
      </c>
      <c r="E50" s="4">
        <v>15.0</v>
      </c>
      <c r="F50" s="4">
        <v>20.0</v>
      </c>
      <c r="G50" s="4">
        <v>20.0</v>
      </c>
      <c r="H50" s="4">
        <v>20.0</v>
      </c>
      <c r="I50" s="4">
        <v>10.0</v>
      </c>
    </row>
    <row r="51">
      <c r="A51" s="4">
        <v>1.60420038E8</v>
      </c>
      <c r="B51" s="4" t="s">
        <v>56</v>
      </c>
      <c r="C51" s="4" t="s">
        <v>8</v>
      </c>
      <c r="D51" s="2">
        <f t="shared" si="2"/>
        <v>70</v>
      </c>
      <c r="E51" s="4">
        <v>15.0</v>
      </c>
      <c r="F51" s="4">
        <v>20.0</v>
      </c>
      <c r="G51" s="4">
        <v>15.0</v>
      </c>
      <c r="H51" s="4">
        <v>20.0</v>
      </c>
      <c r="I51" s="4">
        <v>0.0</v>
      </c>
    </row>
    <row r="52">
      <c r="A52" s="4">
        <v>1.60420056E8</v>
      </c>
      <c r="B52" s="4" t="s">
        <v>57</v>
      </c>
      <c r="C52" s="4" t="s">
        <v>8</v>
      </c>
      <c r="D52" s="2">
        <f t="shared" si="2"/>
        <v>95</v>
      </c>
      <c r="E52" s="4">
        <v>15.0</v>
      </c>
      <c r="F52" s="4">
        <v>20.0</v>
      </c>
      <c r="G52" s="4">
        <v>20.0</v>
      </c>
      <c r="H52" s="4">
        <v>20.0</v>
      </c>
      <c r="I52" s="4">
        <v>20.0</v>
      </c>
    </row>
    <row r="53">
      <c r="A53" s="4">
        <v>1.60420059E8</v>
      </c>
      <c r="B53" s="4" t="s">
        <v>58</v>
      </c>
      <c r="C53" s="4" t="s">
        <v>8</v>
      </c>
      <c r="D53" s="2">
        <f t="shared" si="2"/>
        <v>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</row>
    <row r="54">
      <c r="A54" s="4">
        <v>1.6042007E8</v>
      </c>
      <c r="B54" s="4" t="s">
        <v>59</v>
      </c>
      <c r="C54" s="4" t="s">
        <v>8</v>
      </c>
      <c r="D54" s="2">
        <f t="shared" si="2"/>
        <v>95</v>
      </c>
      <c r="E54" s="4">
        <v>15.0</v>
      </c>
      <c r="F54" s="4">
        <v>20.0</v>
      </c>
      <c r="G54" s="4">
        <v>20.0</v>
      </c>
      <c r="H54" s="4">
        <v>20.0</v>
      </c>
      <c r="I54" s="4">
        <v>20.0</v>
      </c>
    </row>
    <row r="55">
      <c r="A55" s="4">
        <v>1.60420074E8</v>
      </c>
      <c r="B55" s="4" t="s">
        <v>60</v>
      </c>
      <c r="C55" s="4" t="s">
        <v>8</v>
      </c>
      <c r="D55" s="2">
        <f t="shared" si="2"/>
        <v>60</v>
      </c>
      <c r="E55" s="4">
        <v>5.0</v>
      </c>
      <c r="F55" s="4">
        <v>20.0</v>
      </c>
      <c r="G55" s="4">
        <v>20.0</v>
      </c>
      <c r="H55" s="4">
        <v>15.0</v>
      </c>
      <c r="I55" s="4">
        <v>0.0</v>
      </c>
    </row>
    <row r="56">
      <c r="A56" s="4">
        <v>1.60420076E8</v>
      </c>
      <c r="B56" s="4" t="s">
        <v>61</v>
      </c>
      <c r="C56" s="4" t="s">
        <v>8</v>
      </c>
      <c r="D56" s="2">
        <f t="shared" si="2"/>
        <v>45</v>
      </c>
      <c r="E56" s="4">
        <v>15.0</v>
      </c>
      <c r="F56" s="4">
        <v>15.0</v>
      </c>
      <c r="G56" s="4">
        <v>10.0</v>
      </c>
      <c r="H56" s="4">
        <v>5.0</v>
      </c>
      <c r="I56" s="4">
        <v>0.0</v>
      </c>
    </row>
    <row r="57">
      <c r="A57" s="4">
        <v>1.60420099E8</v>
      </c>
      <c r="B57" s="4" t="s">
        <v>62</v>
      </c>
      <c r="C57" s="4" t="s">
        <v>8</v>
      </c>
      <c r="D57" s="2">
        <f t="shared" si="2"/>
        <v>60</v>
      </c>
      <c r="E57" s="4">
        <v>5.0</v>
      </c>
      <c r="F57" s="4">
        <v>20.0</v>
      </c>
      <c r="G57" s="4">
        <v>20.0</v>
      </c>
      <c r="H57" s="4">
        <v>15.0</v>
      </c>
      <c r="I57" s="4">
        <v>0.0</v>
      </c>
    </row>
    <row r="58">
      <c r="A58" s="4">
        <v>1.60420121E8</v>
      </c>
      <c r="B58" s="4" t="s">
        <v>63</v>
      </c>
      <c r="C58" s="4" t="s">
        <v>8</v>
      </c>
      <c r="D58" s="2">
        <f t="shared" si="2"/>
        <v>95</v>
      </c>
      <c r="E58" s="4">
        <v>15.0</v>
      </c>
      <c r="F58" s="4">
        <v>20.0</v>
      </c>
      <c r="G58" s="4">
        <v>20.0</v>
      </c>
      <c r="H58" s="4">
        <v>20.0</v>
      </c>
      <c r="I58" s="4">
        <v>20.0</v>
      </c>
    </row>
    <row r="59">
      <c r="A59" s="4">
        <v>1.60420124E8</v>
      </c>
      <c r="B59" s="4" t="s">
        <v>64</v>
      </c>
      <c r="C59" s="4" t="s">
        <v>8</v>
      </c>
      <c r="D59" s="2">
        <f t="shared" si="2"/>
        <v>50</v>
      </c>
      <c r="E59" s="4">
        <v>10.0</v>
      </c>
      <c r="F59" s="4">
        <v>20.0</v>
      </c>
      <c r="G59" s="4">
        <v>10.0</v>
      </c>
      <c r="H59" s="4">
        <v>10.0</v>
      </c>
      <c r="I59" s="4">
        <v>0.0</v>
      </c>
    </row>
    <row r="60">
      <c r="A60" s="4">
        <v>1.60420131E8</v>
      </c>
      <c r="B60" s="4" t="s">
        <v>65</v>
      </c>
      <c r="C60" s="4" t="s">
        <v>8</v>
      </c>
      <c r="D60" s="2">
        <f t="shared" si="2"/>
        <v>38</v>
      </c>
      <c r="E60" s="4">
        <v>15.0</v>
      </c>
      <c r="F60" s="4">
        <v>0.0</v>
      </c>
      <c r="G60" s="4">
        <v>0.0</v>
      </c>
      <c r="H60" s="4">
        <v>18.0</v>
      </c>
      <c r="I60" s="4">
        <v>5.0</v>
      </c>
    </row>
    <row r="61">
      <c r="A61" s="4">
        <v>1.60415082E8</v>
      </c>
      <c r="B61" s="4" t="s">
        <v>66</v>
      </c>
      <c r="C61" s="4" t="s">
        <v>67</v>
      </c>
      <c r="D61" s="2">
        <f t="shared" si="2"/>
        <v>31</v>
      </c>
      <c r="E61" s="4">
        <v>18.0</v>
      </c>
      <c r="F61" s="4">
        <v>20.0</v>
      </c>
      <c r="G61" s="4">
        <v>8.0</v>
      </c>
      <c r="H61" s="4">
        <v>20.0</v>
      </c>
      <c r="I61" s="4">
        <v>0.0</v>
      </c>
      <c r="J61" s="4">
        <v>-35.0</v>
      </c>
    </row>
    <row r="62">
      <c r="A62" s="4">
        <v>1.60415137E8</v>
      </c>
      <c r="B62" s="4" t="s">
        <v>68</v>
      </c>
      <c r="C62" s="4" t="s">
        <v>67</v>
      </c>
      <c r="D62" s="2">
        <f t="shared" si="2"/>
        <v>37</v>
      </c>
      <c r="E62" s="4">
        <v>12.0</v>
      </c>
      <c r="F62" s="4">
        <v>10.0</v>
      </c>
      <c r="G62" s="4">
        <v>10.0</v>
      </c>
      <c r="H62" s="4">
        <v>0.0</v>
      </c>
      <c r="I62" s="4">
        <v>5.0</v>
      </c>
    </row>
    <row r="63">
      <c r="A63" s="4">
        <v>1.60417097E8</v>
      </c>
      <c r="B63" s="4" t="s">
        <v>69</v>
      </c>
      <c r="C63" s="4" t="s">
        <v>67</v>
      </c>
      <c r="D63" s="2">
        <f t="shared" si="2"/>
        <v>5</v>
      </c>
      <c r="E63" s="4">
        <v>0.0</v>
      </c>
      <c r="F63" s="4">
        <v>0.0</v>
      </c>
      <c r="G63" s="4">
        <v>5.0</v>
      </c>
      <c r="H63" s="4">
        <v>0.0</v>
      </c>
      <c r="I63" s="4">
        <v>0.0</v>
      </c>
    </row>
    <row r="64">
      <c r="A64" s="4">
        <v>1.60417164E8</v>
      </c>
      <c r="B64" s="4" t="s">
        <v>70</v>
      </c>
      <c r="C64" s="4" t="s">
        <v>67</v>
      </c>
      <c r="D64" s="2">
        <f t="shared" si="2"/>
        <v>0</v>
      </c>
      <c r="E64" s="4">
        <v>5.0</v>
      </c>
      <c r="F64" s="4">
        <v>5.0</v>
      </c>
      <c r="G64" s="4">
        <v>5.0</v>
      </c>
      <c r="H64" s="4">
        <v>0.0</v>
      </c>
      <c r="I64" s="4">
        <v>0.0</v>
      </c>
      <c r="J64" s="4">
        <v>-50.0</v>
      </c>
    </row>
    <row r="65">
      <c r="A65" s="4">
        <v>1.60419001E8</v>
      </c>
      <c r="B65" s="4" t="s">
        <v>71</v>
      </c>
      <c r="C65" s="4" t="s">
        <v>67</v>
      </c>
      <c r="D65" s="2">
        <f t="shared" si="2"/>
        <v>75</v>
      </c>
      <c r="E65" s="4">
        <v>15.0</v>
      </c>
      <c r="F65" s="4">
        <v>20.0</v>
      </c>
      <c r="G65" s="4">
        <v>20.0</v>
      </c>
      <c r="H65" s="4">
        <v>20.0</v>
      </c>
      <c r="I65" s="4">
        <v>0.0</v>
      </c>
    </row>
    <row r="66">
      <c r="A66" s="4">
        <v>1.60419007E8</v>
      </c>
      <c r="B66" s="4" t="s">
        <v>72</v>
      </c>
      <c r="C66" s="4" t="s">
        <v>67</v>
      </c>
      <c r="D66" s="2">
        <f t="shared" si="2"/>
        <v>75</v>
      </c>
      <c r="E66" s="4">
        <v>20.0</v>
      </c>
      <c r="F66" s="4">
        <v>0.0</v>
      </c>
      <c r="G66" s="4">
        <v>20.0</v>
      </c>
      <c r="H66" s="4">
        <v>20.0</v>
      </c>
      <c r="I66" s="4">
        <v>15.0</v>
      </c>
    </row>
    <row r="67">
      <c r="A67" s="4">
        <v>1.60419013E8</v>
      </c>
      <c r="B67" s="4" t="s">
        <v>73</v>
      </c>
      <c r="C67" s="4" t="s">
        <v>67</v>
      </c>
      <c r="D67" s="2">
        <f t="shared" si="2"/>
        <v>100</v>
      </c>
      <c r="E67" s="4">
        <v>20.0</v>
      </c>
      <c r="F67" s="4">
        <v>20.0</v>
      </c>
      <c r="G67" s="4">
        <v>20.0</v>
      </c>
      <c r="H67" s="4">
        <v>20.0</v>
      </c>
      <c r="I67" s="4">
        <v>20.0</v>
      </c>
    </row>
    <row r="68">
      <c r="A68" s="4">
        <v>1.60419017E8</v>
      </c>
      <c r="B68" s="4" t="s">
        <v>74</v>
      </c>
      <c r="C68" s="4" t="s">
        <v>67</v>
      </c>
      <c r="D68" s="2">
        <f t="shared" si="2"/>
        <v>73</v>
      </c>
      <c r="E68" s="4">
        <v>5.0</v>
      </c>
      <c r="F68" s="4">
        <v>18.0</v>
      </c>
      <c r="G68" s="4">
        <v>20.0</v>
      </c>
      <c r="H68" s="4">
        <v>20.0</v>
      </c>
      <c r="I68" s="4">
        <v>10.0</v>
      </c>
      <c r="J68" s="4">
        <v>0.0</v>
      </c>
    </row>
    <row r="69">
      <c r="A69" s="4">
        <v>1.60419051E8</v>
      </c>
      <c r="B69" s="4" t="s">
        <v>75</v>
      </c>
      <c r="C69" s="4" t="s">
        <v>67</v>
      </c>
      <c r="D69" s="2">
        <f t="shared" si="2"/>
        <v>90</v>
      </c>
      <c r="E69" s="4">
        <v>15.0</v>
      </c>
      <c r="F69" s="4">
        <v>20.0</v>
      </c>
      <c r="G69" s="4">
        <v>20.0</v>
      </c>
      <c r="H69" s="4">
        <v>20.0</v>
      </c>
      <c r="I69" s="4">
        <v>15.0</v>
      </c>
    </row>
    <row r="70">
      <c r="A70" s="4">
        <v>1.60419058E8</v>
      </c>
      <c r="B70" s="4" t="s">
        <v>76</v>
      </c>
      <c r="C70" s="4" t="s">
        <v>67</v>
      </c>
      <c r="D70" s="2">
        <f t="shared" si="2"/>
        <v>92</v>
      </c>
      <c r="E70" s="4">
        <v>18.0</v>
      </c>
      <c r="F70" s="4">
        <v>19.0</v>
      </c>
      <c r="G70" s="4">
        <v>20.0</v>
      </c>
      <c r="H70" s="4">
        <v>20.0</v>
      </c>
      <c r="I70" s="4">
        <v>15.0</v>
      </c>
    </row>
    <row r="71">
      <c r="A71" s="4">
        <v>1.60419063E8</v>
      </c>
      <c r="B71" s="4" t="s">
        <v>77</v>
      </c>
      <c r="C71" s="4" t="s">
        <v>67</v>
      </c>
      <c r="D71" s="2">
        <f t="shared" si="2"/>
        <v>88</v>
      </c>
      <c r="E71" s="4">
        <v>18.0</v>
      </c>
      <c r="F71" s="4">
        <v>20.0</v>
      </c>
      <c r="G71" s="4">
        <v>20.0</v>
      </c>
      <c r="H71" s="4">
        <v>20.0</v>
      </c>
      <c r="I71" s="4">
        <v>10.0</v>
      </c>
    </row>
    <row r="72">
      <c r="A72" s="4">
        <v>1.60419071E8</v>
      </c>
      <c r="B72" s="4" t="s">
        <v>78</v>
      </c>
      <c r="C72" s="4" t="s">
        <v>67</v>
      </c>
      <c r="D72" s="2">
        <f t="shared" si="2"/>
        <v>83</v>
      </c>
      <c r="E72" s="4">
        <v>15.0</v>
      </c>
      <c r="F72" s="4">
        <v>18.0</v>
      </c>
      <c r="G72" s="4">
        <v>20.0</v>
      </c>
      <c r="H72" s="4">
        <v>20.0</v>
      </c>
      <c r="I72" s="4">
        <v>10.0</v>
      </c>
    </row>
    <row r="73">
      <c r="A73" s="26">
        <v>1.60419072E8</v>
      </c>
      <c r="B73" s="26" t="s">
        <v>79</v>
      </c>
      <c r="C73" s="26" t="s">
        <v>67</v>
      </c>
      <c r="D73" s="28">
        <f>max(0, sum(E73:J73))/2</f>
        <v>22.5</v>
      </c>
      <c r="E73" s="26">
        <v>5.0</v>
      </c>
      <c r="F73" s="26">
        <v>10.0</v>
      </c>
      <c r="G73" s="26">
        <v>10.0</v>
      </c>
      <c r="H73" s="26">
        <v>10.0</v>
      </c>
      <c r="I73" s="26">
        <v>10.0</v>
      </c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>
      <c r="A74" s="4">
        <v>1.60419094E8</v>
      </c>
      <c r="B74" s="4" t="s">
        <v>80</v>
      </c>
      <c r="C74" s="4" t="s">
        <v>67</v>
      </c>
      <c r="D74" s="2">
        <f t="shared" ref="D74:D117" si="3">max(0, sum(E74:J74))</f>
        <v>80</v>
      </c>
      <c r="E74" s="4">
        <v>10.0</v>
      </c>
      <c r="F74" s="4">
        <v>20.0</v>
      </c>
      <c r="G74" s="4">
        <v>20.0</v>
      </c>
      <c r="H74" s="4">
        <v>20.0</v>
      </c>
      <c r="I74" s="4">
        <v>10.0</v>
      </c>
    </row>
    <row r="75">
      <c r="A75" s="4">
        <v>1.60419096E8</v>
      </c>
      <c r="B75" s="4" t="s">
        <v>81</v>
      </c>
      <c r="C75" s="4" t="s">
        <v>67</v>
      </c>
      <c r="D75" s="2">
        <f t="shared" si="3"/>
        <v>5</v>
      </c>
      <c r="E75" s="4">
        <v>0.0</v>
      </c>
      <c r="F75" s="4">
        <v>0.0</v>
      </c>
      <c r="G75" s="4">
        <v>5.0</v>
      </c>
      <c r="H75" s="4">
        <v>5.0</v>
      </c>
      <c r="I75" s="4">
        <v>0.0</v>
      </c>
      <c r="J75" s="4">
        <v>-5.0</v>
      </c>
    </row>
    <row r="76">
      <c r="A76" s="4">
        <v>1.60419097E8</v>
      </c>
      <c r="B76" s="4" t="s">
        <v>82</v>
      </c>
      <c r="C76" s="4" t="s">
        <v>67</v>
      </c>
      <c r="D76" s="2">
        <f t="shared" si="3"/>
        <v>20</v>
      </c>
      <c r="E76" s="4">
        <v>5.0</v>
      </c>
      <c r="F76" s="4">
        <v>5.0</v>
      </c>
      <c r="G76" s="4">
        <v>10.0</v>
      </c>
      <c r="H76" s="4">
        <v>0.0</v>
      </c>
      <c r="I76" s="4">
        <v>0.0</v>
      </c>
    </row>
    <row r="77">
      <c r="A77" s="4">
        <v>1.60419105E8</v>
      </c>
      <c r="B77" s="4" t="s">
        <v>83</v>
      </c>
      <c r="C77" s="4" t="s">
        <v>67</v>
      </c>
      <c r="D77" s="2">
        <f t="shared" si="3"/>
        <v>70</v>
      </c>
      <c r="E77" s="4">
        <v>5.0</v>
      </c>
      <c r="F77" s="4">
        <v>20.0</v>
      </c>
      <c r="G77" s="4">
        <v>20.0</v>
      </c>
      <c r="H77" s="4">
        <v>20.0</v>
      </c>
      <c r="I77" s="4">
        <v>5.0</v>
      </c>
    </row>
    <row r="78">
      <c r="A78" s="4">
        <v>1.60419114E8</v>
      </c>
      <c r="B78" s="4" t="s">
        <v>84</v>
      </c>
      <c r="C78" s="4" t="s">
        <v>67</v>
      </c>
      <c r="D78" s="2">
        <f t="shared" si="3"/>
        <v>85</v>
      </c>
      <c r="E78" s="4">
        <v>15.0</v>
      </c>
      <c r="F78" s="4">
        <v>20.0</v>
      </c>
      <c r="G78" s="4">
        <v>20.0</v>
      </c>
      <c r="H78" s="4">
        <v>20.0</v>
      </c>
      <c r="I78" s="4">
        <v>10.0</v>
      </c>
    </row>
    <row r="79">
      <c r="A79" s="4">
        <v>1.60419117E8</v>
      </c>
      <c r="B79" s="4" t="s">
        <v>85</v>
      </c>
      <c r="C79" s="4" t="s">
        <v>67</v>
      </c>
      <c r="D79" s="2">
        <f t="shared" si="3"/>
        <v>45</v>
      </c>
      <c r="E79" s="4">
        <v>5.0</v>
      </c>
      <c r="F79" s="4">
        <v>15.0</v>
      </c>
      <c r="G79" s="4">
        <v>20.0</v>
      </c>
      <c r="H79" s="4">
        <v>5.0</v>
      </c>
      <c r="I79" s="4">
        <v>0.0</v>
      </c>
    </row>
    <row r="80">
      <c r="A80" s="4">
        <v>1.6041912E8</v>
      </c>
      <c r="B80" s="4" t="s">
        <v>86</v>
      </c>
      <c r="C80" s="4" t="s">
        <v>67</v>
      </c>
      <c r="D80" s="2">
        <f t="shared" si="3"/>
        <v>55</v>
      </c>
      <c r="E80" s="4">
        <v>5.0</v>
      </c>
      <c r="F80" s="4">
        <v>15.0</v>
      </c>
      <c r="G80" s="4">
        <v>10.0</v>
      </c>
      <c r="H80" s="4">
        <v>15.0</v>
      </c>
      <c r="I80" s="4">
        <v>10.0</v>
      </c>
    </row>
    <row r="81">
      <c r="A81" s="4">
        <v>1.60419129E8</v>
      </c>
      <c r="B81" s="4" t="s">
        <v>87</v>
      </c>
      <c r="C81" s="4" t="s">
        <v>67</v>
      </c>
      <c r="D81" s="2">
        <f t="shared" si="3"/>
        <v>58</v>
      </c>
      <c r="E81" s="4">
        <v>5.0</v>
      </c>
      <c r="F81" s="4">
        <v>15.0</v>
      </c>
      <c r="G81" s="4">
        <v>8.0</v>
      </c>
      <c r="H81" s="4">
        <v>20.0</v>
      </c>
      <c r="I81" s="4">
        <v>10.0</v>
      </c>
    </row>
    <row r="82">
      <c r="A82" s="4">
        <v>1.6041913E8</v>
      </c>
      <c r="B82" s="4" t="s">
        <v>88</v>
      </c>
      <c r="C82" s="4" t="s">
        <v>67</v>
      </c>
      <c r="D82" s="2">
        <f t="shared" si="3"/>
        <v>88</v>
      </c>
      <c r="E82" s="4">
        <v>18.0</v>
      </c>
      <c r="F82" s="4">
        <v>20.0</v>
      </c>
      <c r="G82" s="4">
        <v>20.0</v>
      </c>
      <c r="H82" s="4">
        <v>20.0</v>
      </c>
      <c r="I82" s="4">
        <v>10.0</v>
      </c>
    </row>
    <row r="83">
      <c r="A83" s="4">
        <v>1.60419137E8</v>
      </c>
      <c r="B83" s="4" t="s">
        <v>89</v>
      </c>
      <c r="C83" s="4" t="s">
        <v>67</v>
      </c>
      <c r="D83" s="2">
        <f t="shared" si="3"/>
        <v>70</v>
      </c>
      <c r="E83" s="4">
        <v>10.0</v>
      </c>
      <c r="F83" s="4">
        <v>10.0</v>
      </c>
      <c r="G83" s="4">
        <v>20.0</v>
      </c>
      <c r="H83" s="4">
        <v>20.0</v>
      </c>
      <c r="I83" s="4">
        <v>10.0</v>
      </c>
    </row>
    <row r="84">
      <c r="A84" s="4">
        <v>1.60419139E8</v>
      </c>
      <c r="B84" s="4" t="s">
        <v>90</v>
      </c>
      <c r="C84" s="4" t="s">
        <v>67</v>
      </c>
      <c r="D84" s="2">
        <f t="shared" si="3"/>
        <v>35</v>
      </c>
      <c r="E84" s="4">
        <v>5.0</v>
      </c>
      <c r="F84" s="4">
        <v>20.0</v>
      </c>
      <c r="G84" s="4">
        <v>10.0</v>
      </c>
      <c r="H84" s="4">
        <v>5.0</v>
      </c>
      <c r="I84" s="4">
        <v>0.0</v>
      </c>
      <c r="J84" s="4">
        <v>-5.0</v>
      </c>
    </row>
    <row r="85">
      <c r="A85" s="4">
        <v>1.60419147E8</v>
      </c>
      <c r="B85" s="4" t="s">
        <v>91</v>
      </c>
      <c r="C85" s="4" t="s">
        <v>67</v>
      </c>
      <c r="D85" s="2">
        <f t="shared" si="3"/>
        <v>88</v>
      </c>
      <c r="E85" s="4">
        <v>18.0</v>
      </c>
      <c r="F85" s="4">
        <v>20.0</v>
      </c>
      <c r="G85" s="4">
        <v>20.0</v>
      </c>
      <c r="H85" s="4">
        <v>20.0</v>
      </c>
      <c r="I85" s="4">
        <v>10.0</v>
      </c>
    </row>
    <row r="86">
      <c r="A86" s="4">
        <v>1.60420001E8</v>
      </c>
      <c r="B86" s="4" t="s">
        <v>92</v>
      </c>
      <c r="C86" s="4" t="s">
        <v>67</v>
      </c>
      <c r="D86" s="2">
        <f t="shared" si="3"/>
        <v>83</v>
      </c>
      <c r="E86" s="4">
        <v>15.0</v>
      </c>
      <c r="F86" s="4">
        <v>20.0</v>
      </c>
      <c r="G86" s="4">
        <v>20.0</v>
      </c>
      <c r="H86" s="4">
        <v>18.0</v>
      </c>
      <c r="I86" s="4">
        <v>10.0</v>
      </c>
    </row>
    <row r="87">
      <c r="A87" s="4">
        <v>1.60420003E8</v>
      </c>
      <c r="B87" s="4" t="s">
        <v>93</v>
      </c>
      <c r="C87" s="4" t="s">
        <v>67</v>
      </c>
      <c r="D87" s="2">
        <f t="shared" si="3"/>
        <v>95</v>
      </c>
      <c r="E87" s="4">
        <v>15.0</v>
      </c>
      <c r="F87" s="4">
        <v>20.0</v>
      </c>
      <c r="G87" s="4">
        <v>20.0</v>
      </c>
      <c r="H87" s="4">
        <v>20.0</v>
      </c>
      <c r="I87" s="4">
        <v>20.0</v>
      </c>
    </row>
    <row r="88">
      <c r="A88" s="4">
        <v>1.60420004E8</v>
      </c>
      <c r="B88" s="4" t="s">
        <v>94</v>
      </c>
      <c r="C88" s="4" t="s">
        <v>67</v>
      </c>
      <c r="D88" s="2">
        <f t="shared" si="3"/>
        <v>92</v>
      </c>
      <c r="E88" s="4">
        <v>12.0</v>
      </c>
      <c r="F88" s="4">
        <v>20.0</v>
      </c>
      <c r="G88" s="4">
        <v>20.0</v>
      </c>
      <c r="H88" s="4">
        <v>20.0</v>
      </c>
      <c r="I88" s="4">
        <v>20.0</v>
      </c>
    </row>
    <row r="89">
      <c r="A89" s="4">
        <v>1.60420005E8</v>
      </c>
      <c r="B89" s="4" t="s">
        <v>95</v>
      </c>
      <c r="C89" s="4" t="s">
        <v>67</v>
      </c>
      <c r="D89" s="2">
        <f t="shared" si="3"/>
        <v>95</v>
      </c>
      <c r="E89" s="4">
        <v>15.0</v>
      </c>
      <c r="F89" s="4">
        <v>20.0</v>
      </c>
      <c r="G89" s="4">
        <v>20.0</v>
      </c>
      <c r="H89" s="4">
        <v>20.0</v>
      </c>
      <c r="I89" s="4">
        <v>20.0</v>
      </c>
    </row>
    <row r="90">
      <c r="A90" s="4">
        <v>1.60420008E8</v>
      </c>
      <c r="B90" s="4" t="s">
        <v>96</v>
      </c>
      <c r="C90" s="4" t="s">
        <v>67</v>
      </c>
      <c r="D90" s="2">
        <f t="shared" si="3"/>
        <v>90</v>
      </c>
      <c r="E90" s="4">
        <v>10.0</v>
      </c>
      <c r="F90" s="4">
        <v>20.0</v>
      </c>
      <c r="G90" s="4">
        <v>20.0</v>
      </c>
      <c r="H90" s="4">
        <v>20.0</v>
      </c>
      <c r="I90" s="4">
        <v>20.0</v>
      </c>
    </row>
    <row r="91">
      <c r="A91" s="4">
        <v>1.60420013E8</v>
      </c>
      <c r="B91" s="4" t="s">
        <v>97</v>
      </c>
      <c r="C91" s="4" t="s">
        <v>67</v>
      </c>
      <c r="D91" s="2">
        <f t="shared" si="3"/>
        <v>85</v>
      </c>
      <c r="E91" s="4">
        <v>15.0</v>
      </c>
      <c r="F91" s="4">
        <v>20.0</v>
      </c>
      <c r="G91" s="4">
        <v>20.0</v>
      </c>
      <c r="H91" s="4">
        <v>20.0</v>
      </c>
      <c r="I91" s="4">
        <v>10.0</v>
      </c>
    </row>
    <row r="92">
      <c r="A92" s="4">
        <v>1.60420016E8</v>
      </c>
      <c r="B92" s="4" t="s">
        <v>98</v>
      </c>
      <c r="C92" s="4" t="s">
        <v>67</v>
      </c>
      <c r="D92" s="2">
        <f t="shared" si="3"/>
        <v>85</v>
      </c>
      <c r="E92" s="4">
        <v>15.0</v>
      </c>
      <c r="F92" s="4">
        <v>20.0</v>
      </c>
      <c r="G92" s="4">
        <v>20.0</v>
      </c>
      <c r="H92" s="4">
        <v>20.0</v>
      </c>
      <c r="I92" s="4">
        <v>10.0</v>
      </c>
    </row>
    <row r="93">
      <c r="A93" s="4">
        <v>1.60420017E8</v>
      </c>
      <c r="B93" s="4" t="s">
        <v>99</v>
      </c>
      <c r="C93" s="4" t="s">
        <v>67</v>
      </c>
      <c r="D93" s="2">
        <f t="shared" si="3"/>
        <v>87</v>
      </c>
      <c r="E93" s="4">
        <v>12.0</v>
      </c>
      <c r="F93" s="4">
        <v>20.0</v>
      </c>
      <c r="G93" s="4">
        <v>20.0</v>
      </c>
      <c r="H93" s="4">
        <v>20.0</v>
      </c>
      <c r="I93" s="4">
        <v>15.0</v>
      </c>
    </row>
    <row r="94">
      <c r="A94" s="4">
        <v>1.60420023E8</v>
      </c>
      <c r="B94" s="4" t="s">
        <v>100</v>
      </c>
      <c r="C94" s="4" t="s">
        <v>67</v>
      </c>
      <c r="D94" s="2">
        <f t="shared" si="3"/>
        <v>95</v>
      </c>
      <c r="E94" s="4">
        <v>15.0</v>
      </c>
      <c r="F94" s="4">
        <v>20.0</v>
      </c>
      <c r="G94" s="4">
        <v>20.0</v>
      </c>
      <c r="H94" s="4">
        <v>20.0</v>
      </c>
      <c r="I94" s="4">
        <v>20.0</v>
      </c>
    </row>
    <row r="95">
      <c r="A95" s="4">
        <v>1.60420024E8</v>
      </c>
      <c r="B95" s="4" t="s">
        <v>101</v>
      </c>
      <c r="C95" s="4" t="s">
        <v>67</v>
      </c>
      <c r="D95" s="2">
        <f t="shared" si="3"/>
        <v>83</v>
      </c>
      <c r="E95" s="4">
        <v>5.0</v>
      </c>
      <c r="F95" s="4">
        <v>18.0</v>
      </c>
      <c r="G95" s="4">
        <v>20.0</v>
      </c>
      <c r="H95" s="4">
        <v>20.0</v>
      </c>
      <c r="I95" s="4">
        <v>20.0</v>
      </c>
    </row>
    <row r="96">
      <c r="A96" s="4">
        <v>1.60420026E8</v>
      </c>
      <c r="B96" s="4" t="s">
        <v>102</v>
      </c>
      <c r="C96" s="4" t="s">
        <v>67</v>
      </c>
      <c r="D96" s="2">
        <f t="shared" si="3"/>
        <v>90</v>
      </c>
      <c r="E96" s="4">
        <v>20.0</v>
      </c>
      <c r="F96" s="4">
        <v>15.0</v>
      </c>
      <c r="G96" s="4">
        <v>15.0</v>
      </c>
      <c r="H96" s="4">
        <v>20.0</v>
      </c>
      <c r="I96" s="4">
        <v>20.0</v>
      </c>
    </row>
    <row r="97">
      <c r="A97" s="4">
        <v>1.60420027E8</v>
      </c>
      <c r="B97" s="4" t="s">
        <v>103</v>
      </c>
      <c r="C97" s="4" t="s">
        <v>67</v>
      </c>
      <c r="D97" s="2">
        <f t="shared" si="3"/>
        <v>55</v>
      </c>
      <c r="E97" s="4">
        <v>0.0</v>
      </c>
      <c r="F97" s="4">
        <v>10.0</v>
      </c>
      <c r="G97" s="4">
        <v>20.0</v>
      </c>
      <c r="H97" s="4">
        <v>20.0</v>
      </c>
      <c r="I97" s="4">
        <v>5.0</v>
      </c>
    </row>
    <row r="98">
      <c r="A98" s="4">
        <v>1.6042003E8</v>
      </c>
      <c r="B98" s="4" t="s">
        <v>104</v>
      </c>
      <c r="C98" s="4" t="s">
        <v>67</v>
      </c>
      <c r="D98" s="2">
        <f t="shared" si="3"/>
        <v>75</v>
      </c>
      <c r="E98" s="4">
        <v>15.0</v>
      </c>
      <c r="F98" s="4">
        <v>20.0</v>
      </c>
      <c r="G98" s="4">
        <v>20.0</v>
      </c>
      <c r="H98" s="4">
        <v>20.0</v>
      </c>
      <c r="I98" s="4">
        <v>0.0</v>
      </c>
    </row>
    <row r="99">
      <c r="A99" s="4">
        <v>1.60420032E8</v>
      </c>
      <c r="B99" s="4" t="s">
        <v>105</v>
      </c>
      <c r="C99" s="4" t="s">
        <v>67</v>
      </c>
      <c r="D99" s="2">
        <f t="shared" si="3"/>
        <v>38</v>
      </c>
      <c r="E99" s="4">
        <v>15.0</v>
      </c>
      <c r="F99" s="4">
        <v>13.0</v>
      </c>
      <c r="G99" s="4">
        <v>10.0</v>
      </c>
      <c r="H99" s="4">
        <v>0.0</v>
      </c>
      <c r="I99" s="4">
        <v>5.0</v>
      </c>
      <c r="J99" s="4">
        <v>-5.0</v>
      </c>
    </row>
    <row r="100">
      <c r="A100" s="4">
        <v>1.60420041E8</v>
      </c>
      <c r="B100" s="4" t="s">
        <v>106</v>
      </c>
      <c r="C100" s="4" t="s">
        <v>67</v>
      </c>
      <c r="D100" s="2">
        <f t="shared" si="3"/>
        <v>85</v>
      </c>
      <c r="E100" s="4">
        <v>15.0</v>
      </c>
      <c r="F100" s="4">
        <v>20.0</v>
      </c>
      <c r="G100" s="4">
        <v>20.0</v>
      </c>
      <c r="H100" s="4">
        <v>20.0</v>
      </c>
      <c r="I100" s="4">
        <v>10.0</v>
      </c>
    </row>
    <row r="101">
      <c r="A101" s="4">
        <v>1.60420042E8</v>
      </c>
      <c r="B101" s="4" t="s">
        <v>107</v>
      </c>
      <c r="C101" s="4" t="s">
        <v>67</v>
      </c>
      <c r="D101" s="2">
        <f t="shared" si="3"/>
        <v>70</v>
      </c>
      <c r="E101" s="4">
        <v>10.0</v>
      </c>
      <c r="F101" s="4">
        <v>20.0</v>
      </c>
      <c r="G101" s="4">
        <v>20.0</v>
      </c>
      <c r="H101" s="4">
        <v>20.0</v>
      </c>
      <c r="I101" s="4">
        <v>0.0</v>
      </c>
    </row>
    <row r="102">
      <c r="A102" s="4">
        <v>1.60420043E8</v>
      </c>
      <c r="B102" s="4" t="s">
        <v>108</v>
      </c>
      <c r="C102" s="4" t="s">
        <v>67</v>
      </c>
      <c r="D102" s="2">
        <f t="shared" si="3"/>
        <v>20</v>
      </c>
      <c r="E102" s="4">
        <v>5.0</v>
      </c>
      <c r="F102" s="4">
        <v>0.0</v>
      </c>
      <c r="G102" s="4">
        <v>15.0</v>
      </c>
      <c r="H102" s="4">
        <v>0.0</v>
      </c>
      <c r="I102" s="4">
        <v>0.0</v>
      </c>
    </row>
    <row r="103">
      <c r="A103" s="4">
        <v>1.6042005E8</v>
      </c>
      <c r="B103" s="4" t="s">
        <v>109</v>
      </c>
      <c r="C103" s="4" t="s">
        <v>67</v>
      </c>
      <c r="D103" s="2">
        <f t="shared" si="3"/>
        <v>95</v>
      </c>
      <c r="E103" s="4">
        <v>15.0</v>
      </c>
      <c r="F103" s="4">
        <v>20.0</v>
      </c>
      <c r="G103" s="4">
        <v>20.0</v>
      </c>
      <c r="H103" s="4">
        <v>20.0</v>
      </c>
      <c r="I103" s="4">
        <v>20.0</v>
      </c>
    </row>
    <row r="104">
      <c r="A104" s="4">
        <v>1.60420062E8</v>
      </c>
      <c r="B104" s="4" t="s">
        <v>110</v>
      </c>
      <c r="C104" s="4" t="s">
        <v>67</v>
      </c>
      <c r="D104" s="2">
        <f t="shared" si="3"/>
        <v>65</v>
      </c>
      <c r="E104" s="4">
        <v>5.0</v>
      </c>
      <c r="F104" s="4">
        <v>20.0</v>
      </c>
      <c r="G104" s="4">
        <v>20.0</v>
      </c>
      <c r="H104" s="4">
        <v>20.0</v>
      </c>
      <c r="I104" s="4">
        <v>0.0</v>
      </c>
    </row>
    <row r="105">
      <c r="A105" s="4">
        <v>1.60420063E8</v>
      </c>
      <c r="B105" s="4" t="s">
        <v>111</v>
      </c>
      <c r="C105" s="4" t="s">
        <v>67</v>
      </c>
      <c r="D105" s="2">
        <f t="shared" si="3"/>
        <v>78</v>
      </c>
      <c r="E105" s="4">
        <v>15.0</v>
      </c>
      <c r="F105" s="4">
        <v>20.0</v>
      </c>
      <c r="G105" s="4">
        <v>20.0</v>
      </c>
      <c r="H105" s="4">
        <v>18.0</v>
      </c>
      <c r="I105" s="4">
        <v>5.0</v>
      </c>
    </row>
    <row r="106">
      <c r="A106" s="4">
        <v>1.60420067E8</v>
      </c>
      <c r="B106" s="4" t="s">
        <v>112</v>
      </c>
      <c r="C106" s="4" t="s">
        <v>67</v>
      </c>
      <c r="D106" s="2">
        <f t="shared" si="3"/>
        <v>95</v>
      </c>
      <c r="E106" s="4">
        <v>15.0</v>
      </c>
      <c r="F106" s="4">
        <v>20.0</v>
      </c>
      <c r="G106" s="4">
        <v>20.0</v>
      </c>
      <c r="H106" s="4">
        <v>20.0</v>
      </c>
      <c r="I106" s="4">
        <v>20.0</v>
      </c>
    </row>
    <row r="107">
      <c r="A107" s="4">
        <v>1.60420068E8</v>
      </c>
      <c r="B107" s="4" t="s">
        <v>113</v>
      </c>
      <c r="C107" s="4" t="s">
        <v>67</v>
      </c>
      <c r="D107" s="2">
        <f t="shared" si="3"/>
        <v>40</v>
      </c>
      <c r="E107" s="4">
        <v>15.0</v>
      </c>
      <c r="F107" s="4">
        <v>20.0</v>
      </c>
      <c r="G107" s="4">
        <v>5.0</v>
      </c>
      <c r="H107" s="4">
        <v>0.0</v>
      </c>
      <c r="I107" s="4">
        <v>0.0</v>
      </c>
    </row>
    <row r="108">
      <c r="A108" s="4">
        <v>1.60420072E8</v>
      </c>
      <c r="B108" s="4" t="s">
        <v>114</v>
      </c>
      <c r="C108" s="4" t="s">
        <v>67</v>
      </c>
      <c r="D108" s="2">
        <f t="shared" si="3"/>
        <v>85</v>
      </c>
      <c r="E108" s="4">
        <v>15.0</v>
      </c>
      <c r="F108" s="4">
        <v>20.0</v>
      </c>
      <c r="G108" s="4">
        <v>20.0</v>
      </c>
      <c r="H108" s="4">
        <v>20.0</v>
      </c>
      <c r="I108" s="4">
        <v>10.0</v>
      </c>
    </row>
    <row r="109">
      <c r="A109" s="4">
        <v>1.60420073E8</v>
      </c>
      <c r="B109" s="4" t="s">
        <v>115</v>
      </c>
      <c r="C109" s="4" t="s">
        <v>67</v>
      </c>
      <c r="D109" s="2">
        <f t="shared" si="3"/>
        <v>55</v>
      </c>
      <c r="E109" s="4">
        <v>20.0</v>
      </c>
      <c r="F109" s="4">
        <v>20.0</v>
      </c>
      <c r="G109" s="4">
        <v>20.0</v>
      </c>
      <c r="H109" s="4">
        <v>0.0</v>
      </c>
      <c r="I109" s="4">
        <v>0.0</v>
      </c>
      <c r="J109" s="4">
        <v>-5.0</v>
      </c>
    </row>
    <row r="110">
      <c r="A110" s="4">
        <v>1.60420077E8</v>
      </c>
      <c r="B110" s="4" t="s">
        <v>116</v>
      </c>
      <c r="C110" s="4" t="s">
        <v>67</v>
      </c>
      <c r="D110" s="2">
        <f t="shared" si="3"/>
        <v>48</v>
      </c>
      <c r="E110" s="4">
        <v>5.0</v>
      </c>
      <c r="F110" s="4">
        <v>15.0</v>
      </c>
      <c r="G110" s="4">
        <v>10.0</v>
      </c>
      <c r="H110" s="4">
        <v>18.0</v>
      </c>
      <c r="I110" s="4">
        <v>0.0</v>
      </c>
    </row>
    <row r="111">
      <c r="A111" s="4">
        <v>1.60420079E8</v>
      </c>
      <c r="B111" s="4" t="s">
        <v>117</v>
      </c>
      <c r="C111" s="4" t="s">
        <v>67</v>
      </c>
      <c r="D111" s="2">
        <f t="shared" si="3"/>
        <v>60</v>
      </c>
      <c r="E111" s="4">
        <v>5.0</v>
      </c>
      <c r="F111" s="4">
        <v>15.0</v>
      </c>
      <c r="G111" s="4">
        <v>20.0</v>
      </c>
      <c r="H111" s="4">
        <v>20.0</v>
      </c>
      <c r="I111" s="4">
        <v>0.0</v>
      </c>
    </row>
    <row r="112">
      <c r="A112" s="4">
        <v>1.60420082E8</v>
      </c>
      <c r="B112" s="4" t="s">
        <v>118</v>
      </c>
      <c r="C112" s="4" t="s">
        <v>67</v>
      </c>
      <c r="D112" s="2">
        <f t="shared" si="3"/>
        <v>70</v>
      </c>
      <c r="E112" s="4">
        <v>15.0</v>
      </c>
      <c r="F112" s="4">
        <v>20.0</v>
      </c>
      <c r="G112" s="4">
        <v>15.0</v>
      </c>
      <c r="H112" s="4">
        <v>20.0</v>
      </c>
      <c r="I112" s="4">
        <v>5.0</v>
      </c>
      <c r="J112" s="4">
        <v>-5.0</v>
      </c>
    </row>
    <row r="113">
      <c r="A113" s="4">
        <v>1.60420096E8</v>
      </c>
      <c r="B113" s="4" t="s">
        <v>119</v>
      </c>
      <c r="C113" s="4" t="s">
        <v>67</v>
      </c>
      <c r="D113" s="2">
        <f t="shared" si="3"/>
        <v>70</v>
      </c>
      <c r="E113" s="4">
        <v>5.0</v>
      </c>
      <c r="F113" s="4">
        <v>20.0</v>
      </c>
      <c r="G113" s="4">
        <v>15.0</v>
      </c>
      <c r="H113" s="4">
        <v>20.0</v>
      </c>
      <c r="I113" s="4">
        <v>10.0</v>
      </c>
    </row>
    <row r="114">
      <c r="A114" s="4">
        <v>1.60420115E8</v>
      </c>
      <c r="B114" s="4" t="s">
        <v>120</v>
      </c>
      <c r="C114" s="4" t="s">
        <v>67</v>
      </c>
      <c r="D114" s="2">
        <f t="shared" si="3"/>
        <v>84</v>
      </c>
      <c r="E114" s="4">
        <v>15.0</v>
      </c>
      <c r="F114" s="4">
        <v>18.0</v>
      </c>
      <c r="G114" s="4">
        <v>18.0</v>
      </c>
      <c r="H114" s="4">
        <v>20.0</v>
      </c>
      <c r="I114" s="4">
        <v>18.0</v>
      </c>
      <c r="J114" s="4">
        <v>-5.0</v>
      </c>
    </row>
    <row r="115">
      <c r="A115" s="4">
        <v>1.60420117E8</v>
      </c>
      <c r="B115" s="4" t="s">
        <v>121</v>
      </c>
      <c r="C115" s="4" t="s">
        <v>67</v>
      </c>
      <c r="D115" s="2">
        <f t="shared" si="3"/>
        <v>85</v>
      </c>
      <c r="E115" s="4">
        <v>10.0</v>
      </c>
      <c r="F115" s="4">
        <v>20.0</v>
      </c>
      <c r="G115" s="4">
        <v>20.0</v>
      </c>
      <c r="H115" s="4">
        <v>20.0</v>
      </c>
      <c r="I115" s="4">
        <v>15.0</v>
      </c>
    </row>
    <row r="116">
      <c r="A116" s="4">
        <v>1.60420119E8</v>
      </c>
      <c r="B116" s="4" t="s">
        <v>122</v>
      </c>
      <c r="C116" s="4" t="s">
        <v>67</v>
      </c>
      <c r="D116" s="2">
        <f t="shared" si="3"/>
        <v>90</v>
      </c>
      <c r="E116" s="4">
        <v>10.0</v>
      </c>
      <c r="F116" s="4">
        <v>20.0</v>
      </c>
      <c r="G116" s="4">
        <v>20.0</v>
      </c>
      <c r="H116" s="4">
        <v>20.0</v>
      </c>
      <c r="I116" s="4">
        <v>20.0</v>
      </c>
    </row>
    <row r="117">
      <c r="A117" s="4">
        <v>1.60420134E8</v>
      </c>
      <c r="B117" s="4" t="s">
        <v>123</v>
      </c>
      <c r="C117" s="4" t="s">
        <v>67</v>
      </c>
      <c r="D117" s="2">
        <f t="shared" si="3"/>
        <v>75</v>
      </c>
      <c r="E117" s="4">
        <v>15.0</v>
      </c>
      <c r="F117" s="4">
        <v>20.0</v>
      </c>
      <c r="G117" s="4">
        <v>20.0</v>
      </c>
      <c r="H117" s="4">
        <v>20.0</v>
      </c>
      <c r="I117" s="4">
        <v>0.0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" t="s">
        <v>137</v>
      </c>
      <c r="B1" s="30" t="s">
        <v>138</v>
      </c>
      <c r="C1" s="30" t="s">
        <v>139</v>
      </c>
    </row>
    <row r="2">
      <c r="A2" s="31">
        <v>0.0</v>
      </c>
      <c r="B2" s="31">
        <v>40.0</v>
      </c>
      <c r="C2" s="30" t="s">
        <v>140</v>
      </c>
    </row>
    <row r="3">
      <c r="A3" s="31">
        <f t="shared" ref="A3:A8" si="1">B2</f>
        <v>40</v>
      </c>
      <c r="B3" s="31">
        <v>55.0</v>
      </c>
      <c r="C3" s="30" t="s">
        <v>141</v>
      </c>
    </row>
    <row r="4">
      <c r="A4" s="31">
        <f t="shared" si="1"/>
        <v>55</v>
      </c>
      <c r="B4" s="31">
        <v>60.0</v>
      </c>
      <c r="C4" s="30" t="s">
        <v>142</v>
      </c>
    </row>
    <row r="5">
      <c r="A5" s="31">
        <f t="shared" si="1"/>
        <v>60</v>
      </c>
      <c r="B5" s="31">
        <v>66.0</v>
      </c>
      <c r="C5" s="30" t="s">
        <v>143</v>
      </c>
    </row>
    <row r="6">
      <c r="A6" s="31">
        <f t="shared" si="1"/>
        <v>66</v>
      </c>
      <c r="B6" s="31">
        <v>73.0</v>
      </c>
      <c r="C6" s="30" t="s">
        <v>144</v>
      </c>
    </row>
    <row r="7">
      <c r="A7" s="31">
        <f t="shared" si="1"/>
        <v>73</v>
      </c>
      <c r="B7" s="31">
        <v>81.0</v>
      </c>
      <c r="C7" s="30" t="s">
        <v>145</v>
      </c>
    </row>
    <row r="8">
      <c r="A8" s="31">
        <f t="shared" si="1"/>
        <v>81</v>
      </c>
      <c r="B8" s="31">
        <v>100.0</v>
      </c>
      <c r="C8" s="30" t="s">
        <v>146</v>
      </c>
    </row>
    <row r="9">
      <c r="A9" s="32" t="s">
        <v>147</v>
      </c>
      <c r="B9" s="32" t="s">
        <v>148</v>
      </c>
      <c r="C9" s="30"/>
    </row>
  </sheetData>
  <drawing r:id="rId1"/>
</worksheet>
</file>