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fisheries production" sheetId="1" r:id="rId1"/>
    <sheet name="Sheet3" sheetId="6" r:id="rId2"/>
    <sheet name="Sheet4" sheetId="7" r:id="rId3"/>
    <sheet name="Sheet1" sheetId="4" r:id="rId4"/>
    <sheet name="capture production" sheetId="2" r:id="rId5"/>
    <sheet name="aquaculture" sheetId="3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5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" i="1"/>
  <c r="O68" i="4" l="1"/>
  <c r="N68" i="4"/>
  <c r="M68" i="4"/>
  <c r="L68" i="4"/>
  <c r="K68" i="4"/>
  <c r="J68" i="4"/>
  <c r="O67" i="4"/>
  <c r="N67" i="4"/>
  <c r="M67" i="4"/>
  <c r="L67" i="4"/>
  <c r="K67" i="4"/>
  <c r="J67" i="4"/>
  <c r="O66" i="4"/>
  <c r="N66" i="4"/>
  <c r="M66" i="4"/>
  <c r="L66" i="4"/>
  <c r="K66" i="4"/>
  <c r="J66" i="4"/>
  <c r="O65" i="4"/>
  <c r="N65" i="4"/>
  <c r="M65" i="4"/>
  <c r="L65" i="4"/>
  <c r="K65" i="4"/>
  <c r="J65" i="4"/>
  <c r="O64" i="4"/>
  <c r="N64" i="4"/>
  <c r="M64" i="4"/>
  <c r="L64" i="4"/>
  <c r="K64" i="4"/>
  <c r="J64" i="4"/>
  <c r="O63" i="4"/>
  <c r="N63" i="4"/>
  <c r="M63" i="4"/>
  <c r="L63" i="4"/>
  <c r="K63" i="4"/>
  <c r="J63" i="4"/>
  <c r="O62" i="4"/>
  <c r="N62" i="4"/>
  <c r="M62" i="4"/>
  <c r="L62" i="4"/>
  <c r="K62" i="4"/>
  <c r="J62" i="4"/>
  <c r="O61" i="4"/>
  <c r="N61" i="4"/>
  <c r="M61" i="4"/>
  <c r="L61" i="4"/>
  <c r="K61" i="4"/>
  <c r="J61" i="4"/>
  <c r="O60" i="4"/>
  <c r="N60" i="4"/>
  <c r="M60" i="4"/>
  <c r="L60" i="4"/>
  <c r="K60" i="4"/>
  <c r="J60" i="4"/>
  <c r="O59" i="4"/>
  <c r="N59" i="4"/>
  <c r="M59" i="4"/>
  <c r="L59" i="4"/>
  <c r="K59" i="4"/>
  <c r="J59" i="4"/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7" i="4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5" i="4"/>
</calcChain>
</file>

<file path=xl/comments1.xml><?xml version="1.0" encoding="utf-8"?>
<comments xmlns="http://schemas.openxmlformats.org/spreadsheetml/2006/main">
  <authors>
    <author>Author</author>
  </authors>
  <commentList>
    <comment ref="I58" authorId="0">
      <text>
        <r>
          <rPr>
            <sz val="9"/>
            <color indexed="81"/>
            <rFont val="Tahoma"/>
            <family val="2"/>
          </rPr>
          <t>Lag or Backshift Order</t>
        </r>
      </text>
    </comment>
    <comment ref="J58" authorId="0">
      <text>
        <r>
          <rPr>
            <sz val="9"/>
            <color indexed="81"/>
            <rFont val="Tahoma"/>
            <family val="2"/>
          </rPr>
          <t>Auto-correlation function</t>
        </r>
      </text>
    </comment>
    <comment ref="K58" authorId="0">
      <text>
        <r>
          <rPr>
            <sz val="9"/>
            <color indexed="81"/>
            <rFont val="Tahoma"/>
            <family val="2"/>
          </rPr>
          <t>Upper limit of the ACF confidence interval</t>
        </r>
      </text>
    </comment>
    <comment ref="L58" authorId="0">
      <text>
        <r>
          <rPr>
            <sz val="9"/>
            <color indexed="81"/>
            <rFont val="Tahoma"/>
            <family val="2"/>
          </rPr>
          <t>Lower limit of the ACF confidence interval</t>
        </r>
      </text>
    </comment>
    <comment ref="M58" authorId="0">
      <text>
        <r>
          <rPr>
            <sz val="9"/>
            <color indexed="81"/>
            <rFont val="Tahoma"/>
            <family val="2"/>
          </rPr>
          <t>Partial autocorrelation function</t>
        </r>
      </text>
    </comment>
    <comment ref="N58" authorId="0">
      <text>
        <r>
          <rPr>
            <sz val="9"/>
            <color indexed="81"/>
            <rFont val="Tahoma"/>
            <family val="2"/>
          </rPr>
          <t>Upper limit of the PACF confidence interval</t>
        </r>
      </text>
    </comment>
    <comment ref="O58" authorId="0">
      <text>
        <r>
          <rPr>
            <sz val="9"/>
            <color indexed="81"/>
            <rFont val="Tahoma"/>
            <family val="2"/>
          </rPr>
          <t>Lower limit of the PACF confidence interval</t>
        </r>
      </text>
    </comment>
  </commentList>
</comments>
</file>

<file path=xl/sharedStrings.xml><?xml version="1.0" encoding="utf-8"?>
<sst xmlns="http://schemas.openxmlformats.org/spreadsheetml/2006/main" count="333" uniqueCount="106">
  <si>
    <t>Country Name</t>
  </si>
  <si>
    <t>Australia</t>
  </si>
  <si>
    <t>Cambodia</t>
  </si>
  <si>
    <t>Lao PDR</t>
  </si>
  <si>
    <t>Myanmar</t>
  </si>
  <si>
    <t>New Zealand</t>
  </si>
  <si>
    <t>Thailand</t>
  </si>
  <si>
    <t>Vietnam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</si>
  <si>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</si>
  <si>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</si>
  <si>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</si>
  <si>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</si>
  <si>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</si>
  <si>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</si>
  <si>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</si>
  <si>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</si>
  <si>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</si>
  <si>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</si>
  <si>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</si>
  <si>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</si>
  <si>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</si>
  <si>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</si>
  <si>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</si>
  <si>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</si>
  <si>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</si>
  <si>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</si>
  <si>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</si>
  <si>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</si>
  <si>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</si>
  <si>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</si>
  <si>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</si>
  <si>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</si>
  <si>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</si>
  <si>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</si>
  <si>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</si>
  <si>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</si>
  <si>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</si>
  <si>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</si>
  <si>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</si>
  <si>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</si>
  <si>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</si>
  <si>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</si>
  <si>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</si>
  <si>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</si>
  <si>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</si>
  <si>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</si>
  <si>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</si>
  <si>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</si>
  <si>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</si>
  <si>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</si>
  <si>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</si>
  <si>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</si>
  <si>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</si>
  <si>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</si>
  <si>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</si>
  <si>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</si>
  <si>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</si>
  <si>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</si>
  <si>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</si>
  <si>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</si>
  <si>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</si>
  <si>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</si>
  <si>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</si>
  <si>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</si>
  <si>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</si>
  <si>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</si>
  <si>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</si>
  <si>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</si>
  <si>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1st diff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</si>
  <si>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</si>
  <si>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</si>
  <si>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</si>
  <si>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</si>
  <si>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</si>
  <si>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</si>
  <si>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</si>
  <si>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</si>
  <si>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</si>
  <si>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</si>
  <si>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</si>
  <si>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</si>
  <si>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</si>
  <si>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</si>
  <si>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</si>
  <si>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</si>
  <si>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</si>
  <si>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</si>
  <si>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</si>
  <si>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</si>
  <si>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</si>
  <si>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</si>
  <si>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</si>
  <si>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</si>
  <si>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</si>
  <si>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log</t>
  </si>
  <si>
    <t>lad 1</t>
  </si>
  <si>
    <t>2nd diff</t>
  </si>
  <si>
    <t>lag of 1st diff</t>
  </si>
  <si>
    <t>significat</t>
  </si>
  <si>
    <t>Correlogram Analysis</t>
  </si>
  <si>
    <t>Lag</t>
  </si>
  <si>
    <t>ACF</t>
  </si>
  <si>
    <t>UL</t>
  </si>
  <si>
    <t>LL</t>
  </si>
  <si>
    <t>PACF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</si>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</sst>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Fisheries Production (1960-2016)</a:t>
            </a:r>
          </a:p>
        </c:rich>
      </c:tx>
      <c:layout>
        <c:manualLayout>
          <c:xMode val="edge"/>
          <c:yMode val="edge"/>
          <c:x val="0.22913654618473894"/>
          <c:y val="2.55591054313099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[1]Data!$B$277</c:f>
              <c:strCache>
                <c:ptCount val="1"/>
                <c:pt idx="0">
                  <c:v>Australia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[1]Data!$A$278:$A$337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[1]Data!$B$278:$B$337</c:f>
              <c:numCache>
                <c:formatCode>General</c:formatCode>
                <c:ptCount val="60"/>
                <c:pt idx="0">
                  <c:v>61345</c:v>
                </c:pt>
                <c:pt idx="1">
                  <c:v>61778</c:v>
                </c:pt>
                <c:pt idx="2">
                  <c:v>67136</c:v>
                </c:pt>
                <c:pt idx="3">
                  <c:v>72999</c:v>
                </c:pt>
                <c:pt idx="4">
                  <c:v>73332</c:v>
                </c:pt>
                <c:pt idx="5">
                  <c:v>83876</c:v>
                </c:pt>
                <c:pt idx="6">
                  <c:v>95708</c:v>
                </c:pt>
                <c:pt idx="7">
                  <c:v>99757</c:v>
                </c:pt>
                <c:pt idx="8">
                  <c:v>110337</c:v>
                </c:pt>
                <c:pt idx="9">
                  <c:v>98579</c:v>
                </c:pt>
                <c:pt idx="10">
                  <c:v>104218</c:v>
                </c:pt>
                <c:pt idx="11">
                  <c:v>115969</c:v>
                </c:pt>
                <c:pt idx="12">
                  <c:v>126697</c:v>
                </c:pt>
                <c:pt idx="13">
                  <c:v>128690</c:v>
                </c:pt>
                <c:pt idx="14">
                  <c:v>143486</c:v>
                </c:pt>
                <c:pt idx="15">
                  <c:v>113404</c:v>
                </c:pt>
                <c:pt idx="16">
                  <c:v>115016</c:v>
                </c:pt>
                <c:pt idx="17">
                  <c:v>147697</c:v>
                </c:pt>
                <c:pt idx="18">
                  <c:v>140839</c:v>
                </c:pt>
                <c:pt idx="19">
                  <c:v>146614</c:v>
                </c:pt>
                <c:pt idx="20">
                  <c:v>145867</c:v>
                </c:pt>
                <c:pt idx="21">
                  <c:v>162333</c:v>
                </c:pt>
                <c:pt idx="22">
                  <c:v>180767</c:v>
                </c:pt>
                <c:pt idx="23">
                  <c:v>178157</c:v>
                </c:pt>
                <c:pt idx="24">
                  <c:v>185799</c:v>
                </c:pt>
                <c:pt idx="25">
                  <c:v>172379</c:v>
                </c:pt>
                <c:pt idx="26">
                  <c:v>192817</c:v>
                </c:pt>
                <c:pt idx="27">
                  <c:v>222489</c:v>
                </c:pt>
                <c:pt idx="28">
                  <c:v>232526</c:v>
                </c:pt>
                <c:pt idx="29">
                  <c:v>210964</c:v>
                </c:pt>
                <c:pt idx="30">
                  <c:v>246942</c:v>
                </c:pt>
                <c:pt idx="31">
                  <c:v>258397</c:v>
                </c:pt>
                <c:pt idx="32">
                  <c:v>266556</c:v>
                </c:pt>
                <c:pt idx="33">
                  <c:v>266979</c:v>
                </c:pt>
                <c:pt idx="34">
                  <c:v>239526</c:v>
                </c:pt>
                <c:pt idx="35">
                  <c:v>250116</c:v>
                </c:pt>
                <c:pt idx="36">
                  <c:v>245323</c:v>
                </c:pt>
                <c:pt idx="37">
                  <c:v>247004</c:v>
                </c:pt>
                <c:pt idx="38">
                  <c:v>252579.4</c:v>
                </c:pt>
                <c:pt idx="39">
                  <c:v>268522</c:v>
                </c:pt>
                <c:pt idx="40">
                  <c:v>238126</c:v>
                </c:pt>
                <c:pt idx="41">
                  <c:v>240630</c:v>
                </c:pt>
                <c:pt idx="42">
                  <c:v>246082</c:v>
                </c:pt>
                <c:pt idx="43">
                  <c:v>263343.2</c:v>
                </c:pt>
                <c:pt idx="44">
                  <c:v>287701</c:v>
                </c:pt>
                <c:pt idx="45">
                  <c:v>293773.3</c:v>
                </c:pt>
                <c:pt idx="46">
                  <c:v>262276</c:v>
                </c:pt>
                <c:pt idx="47">
                  <c:v>246298.3</c:v>
                </c:pt>
                <c:pt idx="48">
                  <c:v>242554.4</c:v>
                </c:pt>
                <c:pt idx="49">
                  <c:v>249222.3</c:v>
                </c:pt>
                <c:pt idx="50">
                  <c:v>254615.8</c:v>
                </c:pt>
                <c:pt idx="51">
                  <c:v>252843.6</c:v>
                </c:pt>
                <c:pt idx="52">
                  <c:v>248311</c:v>
                </c:pt>
                <c:pt idx="53">
                  <c:v>243449.4</c:v>
                </c:pt>
                <c:pt idx="54">
                  <c:v>236915.4</c:v>
                </c:pt>
                <c:pt idx="55">
                  <c:v>251486</c:v>
                </c:pt>
                <c:pt idx="56">
                  <c:v>271477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[1]Data!$C$277</c:f>
              <c:strCache>
                <c:ptCount val="1"/>
                <c:pt idx="0">
                  <c:v>Cambodia</c:v>
                </c:pt>
              </c:strCache>
            </c:strRef>
          </c:tx>
          <c:marker>
            <c:symbol val="none"/>
          </c:marker>
          <c:cat>
            <c:strRef>
              <c:f>[1]Data!$A$278:$A$337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[1]Data!$C$278:$C$337</c:f>
              <c:numCache>
                <c:formatCode>General</c:formatCode>
                <c:ptCount val="60"/>
                <c:pt idx="0">
                  <c:v>35000</c:v>
                </c:pt>
                <c:pt idx="1">
                  <c:v>45000</c:v>
                </c:pt>
                <c:pt idx="2">
                  <c:v>45000</c:v>
                </c:pt>
                <c:pt idx="3">
                  <c:v>40000</c:v>
                </c:pt>
                <c:pt idx="4">
                  <c:v>40000</c:v>
                </c:pt>
                <c:pt idx="5">
                  <c:v>45000</c:v>
                </c:pt>
                <c:pt idx="6">
                  <c:v>45000</c:v>
                </c:pt>
                <c:pt idx="7">
                  <c:v>50000</c:v>
                </c:pt>
                <c:pt idx="8">
                  <c:v>50000</c:v>
                </c:pt>
                <c:pt idx="9">
                  <c:v>52000</c:v>
                </c:pt>
                <c:pt idx="10">
                  <c:v>52200</c:v>
                </c:pt>
                <c:pt idx="11">
                  <c:v>77100</c:v>
                </c:pt>
                <c:pt idx="12">
                  <c:v>87100</c:v>
                </c:pt>
                <c:pt idx="13">
                  <c:v>84700</c:v>
                </c:pt>
                <c:pt idx="14">
                  <c:v>84700</c:v>
                </c:pt>
                <c:pt idx="15">
                  <c:v>84700</c:v>
                </c:pt>
                <c:pt idx="16">
                  <c:v>84704</c:v>
                </c:pt>
                <c:pt idx="17">
                  <c:v>84711</c:v>
                </c:pt>
                <c:pt idx="18">
                  <c:v>40925</c:v>
                </c:pt>
                <c:pt idx="19">
                  <c:v>30053</c:v>
                </c:pt>
                <c:pt idx="20">
                  <c:v>19706</c:v>
                </c:pt>
                <c:pt idx="21">
                  <c:v>51594</c:v>
                </c:pt>
                <c:pt idx="22">
                  <c:v>68715</c:v>
                </c:pt>
                <c:pt idx="23">
                  <c:v>68161</c:v>
                </c:pt>
                <c:pt idx="24">
                  <c:v>64424</c:v>
                </c:pt>
                <c:pt idx="25">
                  <c:v>70578</c:v>
                </c:pt>
                <c:pt idx="26">
                  <c:v>73651</c:v>
                </c:pt>
                <c:pt idx="27">
                  <c:v>82224</c:v>
                </c:pt>
                <c:pt idx="28">
                  <c:v>86896</c:v>
                </c:pt>
                <c:pt idx="29">
                  <c:v>82184</c:v>
                </c:pt>
                <c:pt idx="30">
                  <c:v>111427</c:v>
                </c:pt>
                <c:pt idx="31">
                  <c:v>117854</c:v>
                </c:pt>
                <c:pt idx="32">
                  <c:v>111228</c:v>
                </c:pt>
                <c:pt idx="33">
                  <c:v>108969</c:v>
                </c:pt>
                <c:pt idx="34">
                  <c:v>103254</c:v>
                </c:pt>
                <c:pt idx="35">
                  <c:v>112511</c:v>
                </c:pt>
                <c:pt idx="36">
                  <c:v>104310</c:v>
                </c:pt>
                <c:pt idx="37">
                  <c:v>114600</c:v>
                </c:pt>
                <c:pt idx="38">
                  <c:v>122000</c:v>
                </c:pt>
                <c:pt idx="39">
                  <c:v>284156</c:v>
                </c:pt>
                <c:pt idx="40">
                  <c:v>298798</c:v>
                </c:pt>
                <c:pt idx="41">
                  <c:v>445700</c:v>
                </c:pt>
                <c:pt idx="42">
                  <c:v>424432</c:v>
                </c:pt>
                <c:pt idx="43">
                  <c:v>390657</c:v>
                </c:pt>
                <c:pt idx="44">
                  <c:v>343332</c:v>
                </c:pt>
                <c:pt idx="45">
                  <c:v>428000</c:v>
                </c:pt>
                <c:pt idx="46">
                  <c:v>523510</c:v>
                </c:pt>
                <c:pt idx="47">
                  <c:v>493760</c:v>
                </c:pt>
                <c:pt idx="48">
                  <c:v>471000</c:v>
                </c:pt>
                <c:pt idx="49">
                  <c:v>515000</c:v>
                </c:pt>
                <c:pt idx="50">
                  <c:v>550094</c:v>
                </c:pt>
                <c:pt idx="51">
                  <c:v>632839</c:v>
                </c:pt>
                <c:pt idx="52">
                  <c:v>640695</c:v>
                </c:pt>
                <c:pt idx="53">
                  <c:v>729468</c:v>
                </c:pt>
                <c:pt idx="54">
                  <c:v>745310</c:v>
                </c:pt>
                <c:pt idx="55">
                  <c:v>751193</c:v>
                </c:pt>
                <c:pt idx="56">
                  <c:v>802450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[1]Data!$D$277</c:f>
              <c:strCache>
                <c:ptCount val="1"/>
                <c:pt idx="0">
                  <c:v>Lao PDR</c:v>
                </c:pt>
              </c:strCache>
            </c:strRef>
          </c:tx>
          <c:marker>
            <c:symbol val="none"/>
          </c:marker>
          <c:cat>
            <c:strRef>
              <c:f>[1]Data!$A$278:$A$337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[1]Data!$D$278:$D$337</c:f>
              <c:numCache>
                <c:formatCode>General</c:formatCode>
                <c:ptCount val="60"/>
                <c:pt idx="0">
                  <c:v>12000</c:v>
                </c:pt>
                <c:pt idx="1">
                  <c:v>12000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22000</c:v>
                </c:pt>
                <c:pt idx="16">
                  <c:v>22000</c:v>
                </c:pt>
                <c:pt idx="17">
                  <c:v>22000</c:v>
                </c:pt>
                <c:pt idx="18">
                  <c:v>22000</c:v>
                </c:pt>
                <c:pt idx="19">
                  <c:v>24000</c:v>
                </c:pt>
                <c:pt idx="20">
                  <c:v>24000</c:v>
                </c:pt>
                <c:pt idx="21">
                  <c:v>24000</c:v>
                </c:pt>
                <c:pt idx="22">
                  <c:v>24000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  <c:pt idx="31">
                  <c:v>29000</c:v>
                </c:pt>
                <c:pt idx="32">
                  <c:v>30000</c:v>
                </c:pt>
                <c:pt idx="33">
                  <c:v>30500</c:v>
                </c:pt>
                <c:pt idx="34">
                  <c:v>35000</c:v>
                </c:pt>
                <c:pt idx="35">
                  <c:v>40250</c:v>
                </c:pt>
                <c:pt idx="36">
                  <c:v>39000</c:v>
                </c:pt>
                <c:pt idx="37">
                  <c:v>40000</c:v>
                </c:pt>
                <c:pt idx="38">
                  <c:v>40858</c:v>
                </c:pt>
                <c:pt idx="39">
                  <c:v>60403</c:v>
                </c:pt>
                <c:pt idx="40">
                  <c:v>71316</c:v>
                </c:pt>
                <c:pt idx="41">
                  <c:v>81000</c:v>
                </c:pt>
                <c:pt idx="42">
                  <c:v>93156</c:v>
                </c:pt>
                <c:pt idx="43">
                  <c:v>94700</c:v>
                </c:pt>
                <c:pt idx="44">
                  <c:v>94700</c:v>
                </c:pt>
                <c:pt idx="45">
                  <c:v>86560</c:v>
                </c:pt>
                <c:pt idx="46">
                  <c:v>86925</c:v>
                </c:pt>
                <c:pt idx="47">
                  <c:v>91660</c:v>
                </c:pt>
                <c:pt idx="48">
                  <c:v>93500</c:v>
                </c:pt>
                <c:pt idx="49">
                  <c:v>105800.5</c:v>
                </c:pt>
                <c:pt idx="50">
                  <c:v>113000</c:v>
                </c:pt>
                <c:pt idx="51">
                  <c:v>129600</c:v>
                </c:pt>
                <c:pt idx="52">
                  <c:v>136001</c:v>
                </c:pt>
                <c:pt idx="53">
                  <c:v>146946</c:v>
                </c:pt>
                <c:pt idx="54">
                  <c:v>168597</c:v>
                </c:pt>
                <c:pt idx="55">
                  <c:v>158600</c:v>
                </c:pt>
                <c:pt idx="56">
                  <c:v>180750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[1]Data!$E$277</c:f>
              <c:strCache>
                <c:ptCount val="1"/>
                <c:pt idx="0">
                  <c:v>Myanmar</c:v>
                </c:pt>
              </c:strCache>
            </c:strRef>
          </c:tx>
          <c:marker>
            <c:symbol val="none"/>
          </c:marker>
          <c:cat>
            <c:strRef>
              <c:f>[1]Data!$A$278:$A$337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[1]Data!$E$278:$E$337</c:f>
              <c:numCache>
                <c:formatCode>General</c:formatCode>
                <c:ptCount val="60"/>
                <c:pt idx="0">
                  <c:v>360080</c:v>
                </c:pt>
                <c:pt idx="1">
                  <c:v>360110</c:v>
                </c:pt>
                <c:pt idx="2">
                  <c:v>360140</c:v>
                </c:pt>
                <c:pt idx="3">
                  <c:v>360180</c:v>
                </c:pt>
                <c:pt idx="4">
                  <c:v>360230</c:v>
                </c:pt>
                <c:pt idx="5">
                  <c:v>360290</c:v>
                </c:pt>
                <c:pt idx="6">
                  <c:v>360350</c:v>
                </c:pt>
                <c:pt idx="7">
                  <c:v>381130</c:v>
                </c:pt>
                <c:pt idx="8">
                  <c:v>396620</c:v>
                </c:pt>
                <c:pt idx="9">
                  <c:v>414520</c:v>
                </c:pt>
                <c:pt idx="10">
                  <c:v>432400</c:v>
                </c:pt>
                <c:pt idx="11">
                  <c:v>442700</c:v>
                </c:pt>
                <c:pt idx="12">
                  <c:v>453300</c:v>
                </c:pt>
                <c:pt idx="13">
                  <c:v>463400</c:v>
                </c:pt>
                <c:pt idx="14">
                  <c:v>433840</c:v>
                </c:pt>
                <c:pt idx="15">
                  <c:v>485140</c:v>
                </c:pt>
                <c:pt idx="16">
                  <c:v>501560</c:v>
                </c:pt>
                <c:pt idx="17">
                  <c:v>518700</c:v>
                </c:pt>
                <c:pt idx="18">
                  <c:v>539690</c:v>
                </c:pt>
                <c:pt idx="19">
                  <c:v>564070</c:v>
                </c:pt>
                <c:pt idx="20">
                  <c:v>580010</c:v>
                </c:pt>
                <c:pt idx="21">
                  <c:v>594540</c:v>
                </c:pt>
                <c:pt idx="22">
                  <c:v>584410</c:v>
                </c:pt>
                <c:pt idx="23">
                  <c:v>587550</c:v>
                </c:pt>
                <c:pt idx="24">
                  <c:v>613691</c:v>
                </c:pt>
                <c:pt idx="25">
                  <c:v>648804</c:v>
                </c:pt>
                <c:pt idx="26">
                  <c:v>686523</c:v>
                </c:pt>
                <c:pt idx="27">
                  <c:v>685864</c:v>
                </c:pt>
                <c:pt idx="28">
                  <c:v>704547</c:v>
                </c:pt>
                <c:pt idx="29">
                  <c:v>733763</c:v>
                </c:pt>
                <c:pt idx="30">
                  <c:v>743818</c:v>
                </c:pt>
                <c:pt idx="31">
                  <c:v>735494</c:v>
                </c:pt>
                <c:pt idx="32">
                  <c:v>757498</c:v>
                </c:pt>
                <c:pt idx="33">
                  <c:v>791378</c:v>
                </c:pt>
                <c:pt idx="34">
                  <c:v>810825</c:v>
                </c:pt>
                <c:pt idx="35">
                  <c:v>823410</c:v>
                </c:pt>
                <c:pt idx="36">
                  <c:v>673788</c:v>
                </c:pt>
                <c:pt idx="37">
                  <c:v>863540</c:v>
                </c:pt>
                <c:pt idx="38">
                  <c:v>912618</c:v>
                </c:pt>
                <c:pt idx="39">
                  <c:v>1011124</c:v>
                </c:pt>
                <c:pt idx="40">
                  <c:v>1192112</c:v>
                </c:pt>
                <c:pt idx="41">
                  <c:v>1309146</c:v>
                </c:pt>
                <c:pt idx="42">
                  <c:v>1474460</c:v>
                </c:pt>
                <c:pt idx="43">
                  <c:v>1595870</c:v>
                </c:pt>
                <c:pt idx="44">
                  <c:v>1986960</c:v>
                </c:pt>
                <c:pt idx="45">
                  <c:v>2217470</c:v>
                </c:pt>
                <c:pt idx="46">
                  <c:v>2398440</c:v>
                </c:pt>
                <c:pt idx="47">
                  <c:v>2512410</c:v>
                </c:pt>
                <c:pt idx="48">
                  <c:v>2582074</c:v>
                </c:pt>
                <c:pt idx="49">
                  <c:v>2671896</c:v>
                </c:pt>
                <c:pt idx="50">
                  <c:v>2813941</c:v>
                </c:pt>
                <c:pt idx="51">
                  <c:v>2795076</c:v>
                </c:pt>
                <c:pt idx="52">
                  <c:v>2850599</c:v>
                </c:pt>
                <c:pt idx="53">
                  <c:v>2849780</c:v>
                </c:pt>
                <c:pt idx="54">
                  <c:v>2934806</c:v>
                </c:pt>
                <c:pt idx="55">
                  <c:v>2970100</c:v>
                </c:pt>
                <c:pt idx="56">
                  <c:v>3090034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[1]Data!$F$277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strRef>
              <c:f>[1]Data!$A$278:$A$337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[1]Data!$F$278:$F$337</c:f>
              <c:numCache>
                <c:formatCode>General</c:formatCode>
                <c:ptCount val="60"/>
                <c:pt idx="0">
                  <c:v>52289</c:v>
                </c:pt>
                <c:pt idx="1">
                  <c:v>51134</c:v>
                </c:pt>
                <c:pt idx="2">
                  <c:v>49815</c:v>
                </c:pt>
                <c:pt idx="3">
                  <c:v>50046</c:v>
                </c:pt>
                <c:pt idx="4">
                  <c:v>44557</c:v>
                </c:pt>
                <c:pt idx="5">
                  <c:v>49007</c:v>
                </c:pt>
                <c:pt idx="6">
                  <c:v>56418</c:v>
                </c:pt>
                <c:pt idx="7">
                  <c:v>60971</c:v>
                </c:pt>
                <c:pt idx="8">
                  <c:v>59651</c:v>
                </c:pt>
                <c:pt idx="9">
                  <c:v>50543</c:v>
                </c:pt>
                <c:pt idx="10">
                  <c:v>60203</c:v>
                </c:pt>
                <c:pt idx="11">
                  <c:v>66800</c:v>
                </c:pt>
                <c:pt idx="12">
                  <c:v>59068</c:v>
                </c:pt>
                <c:pt idx="13">
                  <c:v>66884</c:v>
                </c:pt>
                <c:pt idx="14">
                  <c:v>70040</c:v>
                </c:pt>
                <c:pt idx="15">
                  <c:v>65076</c:v>
                </c:pt>
                <c:pt idx="16">
                  <c:v>71637</c:v>
                </c:pt>
                <c:pt idx="17">
                  <c:v>79229</c:v>
                </c:pt>
                <c:pt idx="18">
                  <c:v>99727</c:v>
                </c:pt>
                <c:pt idx="19">
                  <c:v>120169</c:v>
                </c:pt>
                <c:pt idx="20">
                  <c:v>157585</c:v>
                </c:pt>
                <c:pt idx="21">
                  <c:v>170302</c:v>
                </c:pt>
                <c:pt idx="22">
                  <c:v>175682</c:v>
                </c:pt>
                <c:pt idx="23">
                  <c:v>205347</c:v>
                </c:pt>
                <c:pt idx="24">
                  <c:v>218943</c:v>
                </c:pt>
                <c:pt idx="25">
                  <c:v>214819</c:v>
                </c:pt>
                <c:pt idx="26">
                  <c:v>225147</c:v>
                </c:pt>
                <c:pt idx="27">
                  <c:v>260335</c:v>
                </c:pt>
                <c:pt idx="28">
                  <c:v>304555</c:v>
                </c:pt>
                <c:pt idx="29">
                  <c:v>343092</c:v>
                </c:pt>
                <c:pt idx="30">
                  <c:v>380303</c:v>
                </c:pt>
                <c:pt idx="31">
                  <c:v>435024</c:v>
                </c:pt>
                <c:pt idx="32">
                  <c:v>521751</c:v>
                </c:pt>
                <c:pt idx="33">
                  <c:v>485518</c:v>
                </c:pt>
                <c:pt idx="34">
                  <c:v>503846</c:v>
                </c:pt>
                <c:pt idx="35">
                  <c:v>627114</c:v>
                </c:pt>
                <c:pt idx="36">
                  <c:v>500241</c:v>
                </c:pt>
                <c:pt idx="37">
                  <c:v>725767</c:v>
                </c:pt>
                <c:pt idx="38">
                  <c:v>741836.1</c:v>
                </c:pt>
                <c:pt idx="39">
                  <c:v>691838</c:v>
                </c:pt>
                <c:pt idx="40">
                  <c:v>639099</c:v>
                </c:pt>
                <c:pt idx="41">
                  <c:v>645860</c:v>
                </c:pt>
                <c:pt idx="42">
                  <c:v>675232</c:v>
                </c:pt>
                <c:pt idx="43">
                  <c:v>635570</c:v>
                </c:pt>
                <c:pt idx="44">
                  <c:v>638292</c:v>
                </c:pt>
                <c:pt idx="45">
                  <c:v>650762</c:v>
                </c:pt>
                <c:pt idx="46">
                  <c:v>584322</c:v>
                </c:pt>
                <c:pt idx="47">
                  <c:v>606600</c:v>
                </c:pt>
                <c:pt idx="48">
                  <c:v>564892.30000000005</c:v>
                </c:pt>
                <c:pt idx="49">
                  <c:v>544720.4</c:v>
                </c:pt>
                <c:pt idx="50">
                  <c:v>547185.4</c:v>
                </c:pt>
                <c:pt idx="51">
                  <c:v>547604</c:v>
                </c:pt>
                <c:pt idx="52">
                  <c:v>542087.5</c:v>
                </c:pt>
                <c:pt idx="53">
                  <c:v>541150.19999999995</c:v>
                </c:pt>
                <c:pt idx="54">
                  <c:v>552572</c:v>
                </c:pt>
                <c:pt idx="55">
                  <c:v>524588.19999999995</c:v>
                </c:pt>
                <c:pt idx="56">
                  <c:v>533807.19999999995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[1]Data!$G$277</c:f>
              <c:strCache>
                <c:ptCount val="1"/>
                <c:pt idx="0">
                  <c:v>Thailand</c:v>
                </c:pt>
              </c:strCache>
            </c:strRef>
          </c:tx>
          <c:marker>
            <c:symbol val="none"/>
          </c:marker>
          <c:cat>
            <c:strRef>
              <c:f>[1]Data!$A$278:$A$337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[1]Data!$G$278:$G$337</c:f>
              <c:numCache>
                <c:formatCode>General</c:formatCode>
                <c:ptCount val="60"/>
                <c:pt idx="0">
                  <c:v>231420</c:v>
                </c:pt>
                <c:pt idx="1">
                  <c:v>316340</c:v>
                </c:pt>
                <c:pt idx="2">
                  <c:v>351160</c:v>
                </c:pt>
                <c:pt idx="3">
                  <c:v>430905</c:v>
                </c:pt>
                <c:pt idx="4">
                  <c:v>590050</c:v>
                </c:pt>
                <c:pt idx="5">
                  <c:v>629865</c:v>
                </c:pt>
                <c:pt idx="6">
                  <c:v>722092</c:v>
                </c:pt>
                <c:pt idx="7">
                  <c:v>861366</c:v>
                </c:pt>
                <c:pt idx="8">
                  <c:v>1102121</c:v>
                </c:pt>
                <c:pt idx="9">
                  <c:v>1285154</c:v>
                </c:pt>
                <c:pt idx="10">
                  <c:v>1437837</c:v>
                </c:pt>
                <c:pt idx="11">
                  <c:v>1587432</c:v>
                </c:pt>
                <c:pt idx="12">
                  <c:v>1679152</c:v>
                </c:pt>
                <c:pt idx="13">
                  <c:v>1679559</c:v>
                </c:pt>
                <c:pt idx="14">
                  <c:v>1516024</c:v>
                </c:pt>
                <c:pt idx="15">
                  <c:v>1548924</c:v>
                </c:pt>
                <c:pt idx="16">
                  <c:v>1661315</c:v>
                </c:pt>
                <c:pt idx="17">
                  <c:v>2191381</c:v>
                </c:pt>
                <c:pt idx="18">
                  <c:v>2101681</c:v>
                </c:pt>
                <c:pt idx="19">
                  <c:v>1954258</c:v>
                </c:pt>
                <c:pt idx="20">
                  <c:v>1799988</c:v>
                </c:pt>
                <c:pt idx="21">
                  <c:v>1990460</c:v>
                </c:pt>
                <c:pt idx="22">
                  <c:v>2121455</c:v>
                </c:pt>
                <c:pt idx="23">
                  <c:v>2261922</c:v>
                </c:pt>
                <c:pt idx="24">
                  <c:v>2140261</c:v>
                </c:pt>
                <c:pt idx="25">
                  <c:v>2233375</c:v>
                </c:pt>
                <c:pt idx="26">
                  <c:v>2541990</c:v>
                </c:pt>
                <c:pt idx="27">
                  <c:v>2785311</c:v>
                </c:pt>
                <c:pt idx="28">
                  <c:v>2652089</c:v>
                </c:pt>
                <c:pt idx="29">
                  <c:v>2704781</c:v>
                </c:pt>
                <c:pt idx="30">
                  <c:v>2789953</c:v>
                </c:pt>
                <c:pt idx="31">
                  <c:v>2972104</c:v>
                </c:pt>
                <c:pt idx="32">
                  <c:v>3246490</c:v>
                </c:pt>
                <c:pt idx="33">
                  <c:v>3385003</c:v>
                </c:pt>
                <c:pt idx="34">
                  <c:v>3524996</c:v>
                </c:pt>
                <c:pt idx="35">
                  <c:v>3590578</c:v>
                </c:pt>
                <c:pt idx="36">
                  <c:v>3570116</c:v>
                </c:pt>
                <c:pt idx="37">
                  <c:v>3442715</c:v>
                </c:pt>
                <c:pt idx="38">
                  <c:v>3524933</c:v>
                </c:pt>
                <c:pt idx="39">
                  <c:v>3646070</c:v>
                </c:pt>
                <c:pt idx="40">
                  <c:v>3735279</c:v>
                </c:pt>
                <c:pt idx="41">
                  <c:v>3648095</c:v>
                </c:pt>
                <c:pt idx="42">
                  <c:v>3797036</c:v>
                </c:pt>
                <c:pt idx="43">
                  <c:v>3914076</c:v>
                </c:pt>
                <c:pt idx="44">
                  <c:v>4099653</c:v>
                </c:pt>
                <c:pt idx="45">
                  <c:v>4118527</c:v>
                </c:pt>
                <c:pt idx="46">
                  <c:v>4053100</c:v>
                </c:pt>
                <c:pt idx="47">
                  <c:v>3675407</c:v>
                </c:pt>
                <c:pt idx="48">
                  <c:v>3204293</c:v>
                </c:pt>
                <c:pt idx="49">
                  <c:v>3287370</c:v>
                </c:pt>
                <c:pt idx="50">
                  <c:v>3096742</c:v>
                </c:pt>
                <c:pt idx="51">
                  <c:v>3036581</c:v>
                </c:pt>
                <c:pt idx="52">
                  <c:v>2991728</c:v>
                </c:pt>
                <c:pt idx="53">
                  <c:v>2822344</c:v>
                </c:pt>
                <c:pt idx="54">
                  <c:v>2567898</c:v>
                </c:pt>
                <c:pt idx="55">
                  <c:v>2429956</c:v>
                </c:pt>
                <c:pt idx="56">
                  <c:v>2493154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[1]Data!$H$277</c:f>
              <c:strCache>
                <c:ptCount val="1"/>
                <c:pt idx="0">
                  <c:v>Vietnam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[1]Data!$A$278:$A$337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[1]Data!$H$278:$H$337</c:f>
              <c:numCache>
                <c:formatCode>General</c:formatCode>
                <c:ptCount val="60"/>
                <c:pt idx="0">
                  <c:v>473160</c:v>
                </c:pt>
                <c:pt idx="1">
                  <c:v>474120</c:v>
                </c:pt>
                <c:pt idx="2">
                  <c:v>544980</c:v>
                </c:pt>
                <c:pt idx="3">
                  <c:v>629940</c:v>
                </c:pt>
                <c:pt idx="4">
                  <c:v>648510</c:v>
                </c:pt>
                <c:pt idx="5">
                  <c:v>676590</c:v>
                </c:pt>
                <c:pt idx="6">
                  <c:v>682170</c:v>
                </c:pt>
                <c:pt idx="7">
                  <c:v>712460</c:v>
                </c:pt>
                <c:pt idx="8">
                  <c:v>711850</c:v>
                </c:pt>
                <c:pt idx="9">
                  <c:v>765750</c:v>
                </c:pt>
                <c:pt idx="10">
                  <c:v>618000</c:v>
                </c:pt>
                <c:pt idx="11">
                  <c:v>688300</c:v>
                </c:pt>
                <c:pt idx="12">
                  <c:v>778500</c:v>
                </c:pt>
                <c:pt idx="13">
                  <c:v>814300</c:v>
                </c:pt>
                <c:pt idx="14">
                  <c:v>572800</c:v>
                </c:pt>
                <c:pt idx="15">
                  <c:v>546800</c:v>
                </c:pt>
                <c:pt idx="16">
                  <c:v>610800</c:v>
                </c:pt>
                <c:pt idx="17">
                  <c:v>588800</c:v>
                </c:pt>
                <c:pt idx="18">
                  <c:v>584000</c:v>
                </c:pt>
                <c:pt idx="19">
                  <c:v>601000</c:v>
                </c:pt>
                <c:pt idx="20">
                  <c:v>559660</c:v>
                </c:pt>
                <c:pt idx="21">
                  <c:v>597866</c:v>
                </c:pt>
                <c:pt idx="22">
                  <c:v>662208</c:v>
                </c:pt>
                <c:pt idx="23">
                  <c:v>758138</c:v>
                </c:pt>
                <c:pt idx="24">
                  <c:v>777308</c:v>
                </c:pt>
                <c:pt idx="25">
                  <c:v>809510</c:v>
                </c:pt>
                <c:pt idx="26">
                  <c:v>830322</c:v>
                </c:pt>
                <c:pt idx="27">
                  <c:v>869000</c:v>
                </c:pt>
                <c:pt idx="28">
                  <c:v>885033</c:v>
                </c:pt>
                <c:pt idx="29">
                  <c:v>954939</c:v>
                </c:pt>
                <c:pt idx="30">
                  <c:v>941227</c:v>
                </c:pt>
                <c:pt idx="31">
                  <c:v>999174</c:v>
                </c:pt>
                <c:pt idx="32">
                  <c:v>1041006</c:v>
                </c:pt>
                <c:pt idx="33">
                  <c:v>1120204</c:v>
                </c:pt>
                <c:pt idx="34">
                  <c:v>1369993</c:v>
                </c:pt>
                <c:pt idx="35">
                  <c:v>1474008</c:v>
                </c:pt>
                <c:pt idx="36">
                  <c:v>1531932</c:v>
                </c:pt>
                <c:pt idx="37">
                  <c:v>1608703</c:v>
                </c:pt>
                <c:pt idx="38">
                  <c:v>1647874</c:v>
                </c:pt>
                <c:pt idx="39">
                  <c:v>1897168</c:v>
                </c:pt>
                <c:pt idx="40">
                  <c:v>2143129</c:v>
                </c:pt>
                <c:pt idx="41">
                  <c:v>2327856</c:v>
                </c:pt>
                <c:pt idx="42">
                  <c:v>2520639</c:v>
                </c:pt>
                <c:pt idx="43">
                  <c:v>2808507</c:v>
                </c:pt>
                <c:pt idx="44">
                  <c:v>3153651</c:v>
                </c:pt>
                <c:pt idx="45">
                  <c:v>3440200</c:v>
                </c:pt>
                <c:pt idx="46">
                  <c:v>3699327</c:v>
                </c:pt>
                <c:pt idx="47">
                  <c:v>4174900</c:v>
                </c:pt>
                <c:pt idx="48">
                  <c:v>4532150</c:v>
                </c:pt>
                <c:pt idx="49">
                  <c:v>4749480</c:v>
                </c:pt>
                <c:pt idx="50">
                  <c:v>4951028</c:v>
                </c:pt>
                <c:pt idx="51">
                  <c:v>5221685</c:v>
                </c:pt>
                <c:pt idx="52">
                  <c:v>5590574</c:v>
                </c:pt>
                <c:pt idx="53">
                  <c:v>5803722</c:v>
                </c:pt>
                <c:pt idx="54">
                  <c:v>6048983</c:v>
                </c:pt>
                <c:pt idx="55">
                  <c:v>6207514</c:v>
                </c:pt>
                <c:pt idx="56">
                  <c:v>6420471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0848"/>
        <c:axId val="214360832"/>
      </c:lineChart>
      <c:catAx>
        <c:axId val="2143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0832"/>
        <c:crosses val="autoZero"/>
        <c:auto val="1"/>
        <c:lblAlgn val="ctr"/>
        <c:lblOffset val="100"/>
        <c:noMultiLvlLbl val="0"/>
      </c:catAx>
      <c:valAx>
        <c:axId val="21436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Fisheries</a:t>
                </a:r>
                <a:r>
                  <a:rPr lang="en-IN" baseline="0"/>
                  <a:t> production (metric tons)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'fisheries production'!$L$4</c:f>
              <c:strCache>
                <c:ptCount val="1"/>
                <c:pt idx="0">
                  <c:v>Australia</c:v>
                </c:pt>
              </c:strCache>
            </c:strRef>
          </c:tx>
          <c:marker>
            <c:symbol val="none"/>
          </c:marker>
          <c:cat>
            <c:numRef>
              <c:f>'fisheries production'!$K$5:$K$61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'fisheries production'!$L$5:$L$61</c:f>
              <c:numCache>
                <c:formatCode>General</c:formatCode>
                <c:ptCount val="57"/>
                <c:pt idx="0">
                  <c:v>0.22596757736382825</c:v>
                </c:pt>
                <c:pt idx="1">
                  <c:v>0.22756255594396579</c:v>
                </c:pt>
                <c:pt idx="2">
                  <c:v>0.24729903454067931</c:v>
                </c:pt>
                <c:pt idx="3">
                  <c:v>0.26889570755533621</c:v>
                </c:pt>
                <c:pt idx="4">
                  <c:v>0.27012233080518794</c:v>
                </c:pt>
                <c:pt idx="5">
                  <c:v>0.30896171683052337</c:v>
                </c:pt>
                <c:pt idx="6">
                  <c:v>0.35254551950994006</c:v>
                </c:pt>
                <c:pt idx="7">
                  <c:v>0.36746022683321239</c:v>
                </c:pt>
                <c:pt idx="8">
                  <c:v>0.40643222077745078</c:v>
                </c:pt>
                <c:pt idx="9">
                  <c:v>0.3631210010424456</c:v>
                </c:pt>
                <c:pt idx="10">
                  <c:v>0.38389255811726225</c:v>
                </c:pt>
                <c:pt idx="11">
                  <c:v>0.42717799297914738</c:v>
                </c:pt>
                <c:pt idx="12">
                  <c:v>0.46669515281220875</c:v>
                </c:pt>
                <c:pt idx="13">
                  <c:v>0.47403647454480491</c:v>
                </c:pt>
                <c:pt idx="14">
                  <c:v>0.52853832921389288</c:v>
                </c:pt>
                <c:pt idx="15">
                  <c:v>0.41772967875731648</c:v>
                </c:pt>
                <c:pt idx="16">
                  <c:v>0.42366756668152367</c:v>
                </c:pt>
                <c:pt idx="17">
                  <c:v>0.54404977217222816</c:v>
                </c:pt>
                <c:pt idx="18">
                  <c:v>0.51878796362122759</c:v>
                </c:pt>
                <c:pt idx="19">
                  <c:v>0.54006048394523298</c:v>
                </c:pt>
                <c:pt idx="20">
                  <c:v>0.53730886962799795</c:v>
                </c:pt>
                <c:pt idx="21">
                  <c:v>0.59796225831285887</c:v>
                </c:pt>
                <c:pt idx="22">
                  <c:v>0.66586487989774457</c:v>
                </c:pt>
                <c:pt idx="23">
                  <c:v>0.65625080577728501</c:v>
                </c:pt>
                <c:pt idx="24">
                  <c:v>0.68440052011772634</c:v>
                </c:pt>
                <c:pt idx="25">
                  <c:v>0.63496723479337103</c:v>
                </c:pt>
                <c:pt idx="26">
                  <c:v>0.71025169719718428</c:v>
                </c:pt>
                <c:pt idx="27">
                  <c:v>0.81955009079958896</c:v>
                </c:pt>
                <c:pt idx="28">
                  <c:v>0.85652191530037536</c:v>
                </c:pt>
                <c:pt idx="29">
                  <c:v>0.77709713898414967</c:v>
                </c:pt>
                <c:pt idx="30">
                  <c:v>0.90962401971437723</c:v>
                </c:pt>
                <c:pt idx="31">
                  <c:v>0.95181912279861647</c:v>
                </c:pt>
                <c:pt idx="32">
                  <c:v>0.98187323419663541</c:v>
                </c:pt>
                <c:pt idx="33">
                  <c:v>0.98343137724374441</c:v>
                </c:pt>
                <c:pt idx="34">
                  <c:v>0.88230678842038179</c:v>
                </c:pt>
                <c:pt idx="35">
                  <c:v>0.92131561789764882</c:v>
                </c:pt>
                <c:pt idx="36">
                  <c:v>0.90366034691705011</c:v>
                </c:pt>
                <c:pt idx="37">
                  <c:v>0.90985240001915446</c:v>
                </c:pt>
                <c:pt idx="38">
                  <c:v>0.93038968310390935</c:v>
                </c:pt>
                <c:pt idx="39">
                  <c:v>0.98911509999005442</c:v>
                </c:pt>
                <c:pt idx="40">
                  <c:v>0.87714981379638057</c:v>
                </c:pt>
                <c:pt idx="41">
                  <c:v>0.88637343126673718</c:v>
                </c:pt>
                <c:pt idx="42">
                  <c:v>0.90645616387391936</c:v>
                </c:pt>
                <c:pt idx="43">
                  <c:v>0.97003871414521303</c:v>
                </c:pt>
                <c:pt idx="44">
                  <c:v>1.0597619687855693</c:v>
                </c:pt>
                <c:pt idx="45">
                  <c:v>1.0821296095065143</c:v>
                </c:pt>
                <c:pt idx="46">
                  <c:v>0.9661076260604029</c:v>
                </c:pt>
                <c:pt idx="47">
                  <c:v>0.90725291645332751</c:v>
                </c:pt>
                <c:pt idx="48">
                  <c:v>0.89346206124275718</c:v>
                </c:pt>
                <c:pt idx="49">
                  <c:v>0.91802362631088452</c:v>
                </c:pt>
                <c:pt idx="50">
                  <c:v>0.93789087104984947</c:v>
                </c:pt>
                <c:pt idx="51">
                  <c:v>0.9313628778865245</c:v>
                </c:pt>
                <c:pt idx="52">
                  <c:v>0.91466680418599</c:v>
                </c:pt>
                <c:pt idx="53">
                  <c:v>0.89675884144881512</c:v>
                </c:pt>
                <c:pt idx="54">
                  <c:v>0.87269050416794058</c:v>
                </c:pt>
                <c:pt idx="55">
                  <c:v>0.9263620859225643</c:v>
                </c:pt>
                <c:pt idx="5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'fisheries production'!$M$4</c:f>
              <c:strCache>
                <c:ptCount val="1"/>
                <c:pt idx="0">
                  <c:v>Cambodia</c:v>
                </c:pt>
              </c:strCache>
            </c:strRef>
          </c:tx>
          <c:marker>
            <c:symbol val="none"/>
          </c:marker>
          <c:cat>
            <c:numRef>
              <c:f>'fisheries production'!$K$5:$K$61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'fisheries production'!$M$5:$M$61</c:f>
              <c:numCache>
                <c:formatCode>General</c:formatCode>
                <c:ptCount val="57"/>
                <c:pt idx="0">
                  <c:v>4.3616424699358218E-2</c:v>
                </c:pt>
                <c:pt idx="1">
                  <c:v>5.6078260327746279E-2</c:v>
                </c:pt>
                <c:pt idx="2">
                  <c:v>5.6078260327746279E-2</c:v>
                </c:pt>
                <c:pt idx="3">
                  <c:v>4.9847342513552245E-2</c:v>
                </c:pt>
                <c:pt idx="4">
                  <c:v>4.9847342513552245E-2</c:v>
                </c:pt>
                <c:pt idx="5">
                  <c:v>5.6078260327746279E-2</c:v>
                </c:pt>
                <c:pt idx="6">
                  <c:v>5.6078260327746279E-2</c:v>
                </c:pt>
                <c:pt idx="7">
                  <c:v>6.2309178141940307E-2</c:v>
                </c:pt>
                <c:pt idx="8">
                  <c:v>6.2309178141940307E-2</c:v>
                </c:pt>
                <c:pt idx="9">
                  <c:v>6.4801545267617916E-2</c:v>
                </c:pt>
                <c:pt idx="10">
                  <c:v>6.5050781980185685E-2</c:v>
                </c:pt>
                <c:pt idx="11">
                  <c:v>9.6080752694871957E-2</c:v>
                </c:pt>
                <c:pt idx="12">
                  <c:v>0.10854258832326001</c:v>
                </c:pt>
                <c:pt idx="13">
                  <c:v>0.10555174777244689</c:v>
                </c:pt>
                <c:pt idx="14">
                  <c:v>0.10555174777244689</c:v>
                </c:pt>
                <c:pt idx="15">
                  <c:v>0.10555174777244689</c:v>
                </c:pt>
                <c:pt idx="16">
                  <c:v>0.10555673250669824</c:v>
                </c:pt>
                <c:pt idx="17">
                  <c:v>0.1055654557916381</c:v>
                </c:pt>
                <c:pt idx="18">
                  <c:v>5.100006230917814E-2</c:v>
                </c:pt>
                <c:pt idx="19">
                  <c:v>3.7451554613994645E-2</c:v>
                </c:pt>
                <c:pt idx="20">
                  <c:v>2.4557293289301514E-2</c:v>
                </c:pt>
                <c:pt idx="21">
                  <c:v>6.4295594741105369E-2</c:v>
                </c:pt>
                <c:pt idx="22">
                  <c:v>8.5631503520468569E-2</c:v>
                </c:pt>
                <c:pt idx="23">
                  <c:v>8.4941117826655865E-2</c:v>
                </c:pt>
                <c:pt idx="24">
                  <c:v>8.0284129852327246E-2</c:v>
                </c:pt>
                <c:pt idx="25">
                  <c:v>8.7953143498037262E-2</c:v>
                </c:pt>
                <c:pt idx="26">
                  <c:v>9.1782665586640916E-2</c:v>
                </c:pt>
                <c:pt idx="27">
                  <c:v>0.102466197270858</c:v>
                </c:pt>
                <c:pt idx="28">
                  <c:v>0.1082883668764409</c:v>
                </c:pt>
                <c:pt idx="29">
                  <c:v>0.10241634992834445</c:v>
                </c:pt>
                <c:pt idx="30">
                  <c:v>0.13885849585643964</c:v>
                </c:pt>
                <c:pt idx="31">
                  <c:v>0.14686771761480466</c:v>
                </c:pt>
                <c:pt idx="32">
                  <c:v>0.13861050532743474</c:v>
                </c:pt>
                <c:pt idx="33">
                  <c:v>0.13579537665898186</c:v>
                </c:pt>
                <c:pt idx="34">
                  <c:v>0.12867343759735808</c:v>
                </c:pt>
                <c:pt idx="35">
                  <c:v>0.14020935883855692</c:v>
                </c:pt>
                <c:pt idx="36">
                  <c:v>0.12998940743971588</c:v>
                </c:pt>
                <c:pt idx="37">
                  <c:v>0.14281263630132718</c:v>
                </c:pt>
                <c:pt idx="38">
                  <c:v>0.15203439466633434</c:v>
                </c:pt>
                <c:pt idx="39">
                  <c:v>0.35411053648202379</c:v>
                </c:pt>
                <c:pt idx="40">
                  <c:v>0.37235715620910959</c:v>
                </c:pt>
                <c:pt idx="41">
                  <c:v>0.55542401395725594</c:v>
                </c:pt>
                <c:pt idx="42">
                  <c:v>0.52892018194280022</c:v>
                </c:pt>
                <c:pt idx="43">
                  <c:v>0.48683033210791948</c:v>
                </c:pt>
                <c:pt idx="44">
                  <c:v>0.42785469499657297</c:v>
                </c:pt>
                <c:pt idx="45">
                  <c:v>0.533366564895009</c:v>
                </c:pt>
                <c:pt idx="46">
                  <c:v>0.65238955698174339</c:v>
                </c:pt>
                <c:pt idx="47">
                  <c:v>0.61531559598728891</c:v>
                </c:pt>
                <c:pt idx="48">
                  <c:v>0.58695245809707774</c:v>
                </c:pt>
                <c:pt idx="49">
                  <c:v>0.64178453486198517</c:v>
                </c:pt>
                <c:pt idx="50">
                  <c:v>0.6855181008162502</c:v>
                </c:pt>
                <c:pt idx="51">
                  <c:v>0.78863355972334725</c:v>
                </c:pt>
                <c:pt idx="52">
                  <c:v>0.79842357779300888</c:v>
                </c:pt>
                <c:pt idx="53">
                  <c:v>0.90905103121689823</c:v>
                </c:pt>
                <c:pt idx="54">
                  <c:v>0.92879307121939059</c:v>
                </c:pt>
                <c:pt idx="55">
                  <c:v>0.93612436911957131</c:v>
                </c:pt>
                <c:pt idx="5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'fisheries production'!$N$4</c:f>
              <c:strCache>
                <c:ptCount val="1"/>
                <c:pt idx="0">
                  <c:v>Lao PDR</c:v>
                </c:pt>
              </c:strCache>
            </c:strRef>
          </c:tx>
          <c:marker>
            <c:symbol val="none"/>
          </c:marker>
          <c:cat>
            <c:numRef>
              <c:f>'fisheries production'!$K$5:$K$61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'fisheries production'!$N$5:$N$61</c:f>
              <c:numCache>
                <c:formatCode>General</c:formatCode>
                <c:ptCount val="57"/>
                <c:pt idx="0">
                  <c:v>6.6390041493775934E-2</c:v>
                </c:pt>
                <c:pt idx="1">
                  <c:v>6.6390041493775934E-2</c:v>
                </c:pt>
                <c:pt idx="2">
                  <c:v>8.2987551867219914E-2</c:v>
                </c:pt>
                <c:pt idx="3">
                  <c:v>8.2987551867219914E-2</c:v>
                </c:pt>
                <c:pt idx="4">
                  <c:v>8.2987551867219914E-2</c:v>
                </c:pt>
                <c:pt idx="5">
                  <c:v>8.2987551867219914E-2</c:v>
                </c:pt>
                <c:pt idx="6">
                  <c:v>9.9585062240663894E-2</c:v>
                </c:pt>
                <c:pt idx="7">
                  <c:v>9.9585062240663894E-2</c:v>
                </c:pt>
                <c:pt idx="8">
                  <c:v>9.9585062240663894E-2</c:v>
                </c:pt>
                <c:pt idx="9">
                  <c:v>9.9585062240663894E-2</c:v>
                </c:pt>
                <c:pt idx="10">
                  <c:v>0.11065006915629322</c:v>
                </c:pt>
                <c:pt idx="11">
                  <c:v>0.11065006915629322</c:v>
                </c:pt>
                <c:pt idx="12">
                  <c:v>0.11065006915629322</c:v>
                </c:pt>
                <c:pt idx="13">
                  <c:v>0.11065006915629322</c:v>
                </c:pt>
                <c:pt idx="14">
                  <c:v>0.11065006915629322</c:v>
                </c:pt>
                <c:pt idx="15">
                  <c:v>0.12171507607192254</c:v>
                </c:pt>
                <c:pt idx="16">
                  <c:v>0.12171507607192254</c:v>
                </c:pt>
                <c:pt idx="17">
                  <c:v>0.12171507607192254</c:v>
                </c:pt>
                <c:pt idx="18">
                  <c:v>0.12171507607192254</c:v>
                </c:pt>
                <c:pt idx="19">
                  <c:v>0.13278008298755187</c:v>
                </c:pt>
                <c:pt idx="20">
                  <c:v>0.13278008298755187</c:v>
                </c:pt>
                <c:pt idx="21">
                  <c:v>0.13278008298755187</c:v>
                </c:pt>
                <c:pt idx="22">
                  <c:v>0.13278008298755187</c:v>
                </c:pt>
                <c:pt idx="23">
                  <c:v>0.14384508990318118</c:v>
                </c:pt>
                <c:pt idx="24">
                  <c:v>0.14384508990318118</c:v>
                </c:pt>
                <c:pt idx="25">
                  <c:v>0.14384508990318118</c:v>
                </c:pt>
                <c:pt idx="26">
                  <c:v>0.14384508990318118</c:v>
                </c:pt>
                <c:pt idx="27">
                  <c:v>0.15491009681881052</c:v>
                </c:pt>
                <c:pt idx="28">
                  <c:v>0.15491009681881052</c:v>
                </c:pt>
                <c:pt idx="29">
                  <c:v>0.15491009681881052</c:v>
                </c:pt>
                <c:pt idx="30">
                  <c:v>0.15491009681881052</c:v>
                </c:pt>
                <c:pt idx="31">
                  <c:v>0.16044260027662519</c:v>
                </c:pt>
                <c:pt idx="32">
                  <c:v>0.16597510373443983</c:v>
                </c:pt>
                <c:pt idx="33">
                  <c:v>0.16874135546334718</c:v>
                </c:pt>
                <c:pt idx="34">
                  <c:v>0.19363762102351315</c:v>
                </c:pt>
                <c:pt idx="35">
                  <c:v>0.22268326417704012</c:v>
                </c:pt>
                <c:pt idx="36">
                  <c:v>0.21576763485477179</c:v>
                </c:pt>
                <c:pt idx="37">
                  <c:v>0.22130013831258644</c:v>
                </c:pt>
                <c:pt idx="38">
                  <c:v>0.22604702627939141</c:v>
                </c:pt>
                <c:pt idx="39">
                  <c:v>0.33417980636237898</c:v>
                </c:pt>
                <c:pt idx="40">
                  <c:v>0.39455601659751038</c:v>
                </c:pt>
                <c:pt idx="41">
                  <c:v>0.44813278008298757</c:v>
                </c:pt>
                <c:pt idx="42">
                  <c:v>0.51538589211618258</c:v>
                </c:pt>
                <c:pt idx="43">
                  <c:v>0.52392807745504844</c:v>
                </c:pt>
                <c:pt idx="44">
                  <c:v>0.52392807745504844</c:v>
                </c:pt>
                <c:pt idx="45">
                  <c:v>0.47889349930843705</c:v>
                </c:pt>
                <c:pt idx="46">
                  <c:v>0.48091286307053943</c:v>
                </c:pt>
                <c:pt idx="47">
                  <c:v>0.50710926694329184</c:v>
                </c:pt>
                <c:pt idx="48">
                  <c:v>0.51728907330567087</c:v>
                </c:pt>
                <c:pt idx="49">
                  <c:v>0.58534163208852008</c:v>
                </c:pt>
                <c:pt idx="50">
                  <c:v>0.62517289073305671</c:v>
                </c:pt>
                <c:pt idx="51">
                  <c:v>0.71701244813278009</c:v>
                </c:pt>
                <c:pt idx="52">
                  <c:v>0.75242600276625171</c:v>
                </c:pt>
                <c:pt idx="53">
                  <c:v>0.81297925311203323</c:v>
                </c:pt>
                <c:pt idx="54">
                  <c:v>0.93276348547717847</c:v>
                </c:pt>
                <c:pt idx="55">
                  <c:v>0.87745504840940525</c:v>
                </c:pt>
                <c:pt idx="5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'fisheries production'!$O$4</c:f>
              <c:strCache>
                <c:ptCount val="1"/>
                <c:pt idx="0">
                  <c:v>Myanmar</c:v>
                </c:pt>
              </c:strCache>
            </c:strRef>
          </c:tx>
          <c:marker>
            <c:symbol val="none"/>
          </c:marker>
          <c:cat>
            <c:numRef>
              <c:f>'fisheries production'!$K$5:$K$61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'fisheries production'!$O$5:$O$61</c:f>
              <c:numCache>
                <c:formatCode>General</c:formatCode>
                <c:ptCount val="57"/>
                <c:pt idx="0">
                  <c:v>0.11652946213536809</c:v>
                </c:pt>
                <c:pt idx="1">
                  <c:v>0.11653917076640581</c:v>
                </c:pt>
                <c:pt idx="2">
                  <c:v>0.11654887939744352</c:v>
                </c:pt>
                <c:pt idx="3">
                  <c:v>0.11656182423882715</c:v>
                </c:pt>
                <c:pt idx="4">
                  <c:v>0.11657800529055667</c:v>
                </c:pt>
                <c:pt idx="5">
                  <c:v>0.11659742255263211</c:v>
                </c:pt>
                <c:pt idx="6">
                  <c:v>0.11661683981470754</c:v>
                </c:pt>
                <c:pt idx="7">
                  <c:v>0.12334168491349934</c:v>
                </c:pt>
                <c:pt idx="8">
                  <c:v>0.12835457473930709</c:v>
                </c:pt>
                <c:pt idx="9">
                  <c:v>0.13414739125847805</c:v>
                </c:pt>
                <c:pt idx="10">
                  <c:v>0.13993373535695725</c:v>
                </c:pt>
                <c:pt idx="11">
                  <c:v>0.14326703201323998</c:v>
                </c:pt>
                <c:pt idx="12">
                  <c:v>0.14669741497989991</c:v>
                </c:pt>
                <c:pt idx="13">
                  <c:v>0.14996598742926454</c:v>
                </c:pt>
                <c:pt idx="14">
                  <c:v>0.14039974964676763</c:v>
                </c:pt>
                <c:pt idx="15">
                  <c:v>0.15700150872126326</c:v>
                </c:pt>
                <c:pt idx="16">
                  <c:v>0.16231536610924022</c:v>
                </c:pt>
                <c:pt idx="17">
                  <c:v>0.16786223064212238</c:v>
                </c:pt>
                <c:pt idx="18">
                  <c:v>0.17465503615817821</c:v>
                </c:pt>
                <c:pt idx="19">
                  <c:v>0.182544916981496</c:v>
                </c:pt>
                <c:pt idx="20">
                  <c:v>0.18770343627286948</c:v>
                </c:pt>
                <c:pt idx="21">
                  <c:v>0.19240564990547029</c:v>
                </c:pt>
                <c:pt idx="22">
                  <c:v>0.18912736882506795</c:v>
                </c:pt>
                <c:pt idx="23">
                  <c:v>0.19014353887368229</c:v>
                </c:pt>
                <c:pt idx="24">
                  <c:v>0.19860331633891407</c:v>
                </c:pt>
                <c:pt idx="25">
                  <c:v>0.20996662172649233</c:v>
                </c:pt>
                <c:pt idx="26">
                  <c:v>0.22217328353021359</c:v>
                </c:pt>
                <c:pt idx="27">
                  <c:v>0.22196001726841841</c:v>
                </c:pt>
                <c:pt idx="28">
                  <c:v>0.22800622905767379</c:v>
                </c:pt>
                <c:pt idx="29">
                  <c:v>0.23746114120427153</c:v>
                </c:pt>
                <c:pt idx="30">
                  <c:v>0.24071515070707961</c:v>
                </c:pt>
                <c:pt idx="31">
                  <c:v>0.23802132921514779</c:v>
                </c:pt>
                <c:pt idx="32">
                  <c:v>0.24514228646027844</c:v>
                </c:pt>
                <c:pt idx="33">
                  <c:v>0.25610656711220653</c:v>
                </c:pt>
                <c:pt idx="34">
                  <c:v>0.26240002537188911</c:v>
                </c:pt>
                <c:pt idx="35">
                  <c:v>0.26647279609221131</c:v>
                </c:pt>
                <c:pt idx="36">
                  <c:v>0.21805196965470283</c:v>
                </c:pt>
                <c:pt idx="37">
                  <c:v>0.27945970821033039</c:v>
                </c:pt>
                <c:pt idx="38">
                  <c:v>0.2953423813459658</c:v>
                </c:pt>
                <c:pt idx="39">
                  <c:v>0.32722099497934326</c:v>
                </c:pt>
                <c:pt idx="40">
                  <c:v>0.38579251878781917</c:v>
                </c:pt>
                <c:pt idx="41">
                  <c:v>0.42366718295009054</c:v>
                </c:pt>
                <c:pt idx="42">
                  <c:v>0.47716627066239403</c:v>
                </c:pt>
                <c:pt idx="43">
                  <c:v>0.51645710047203364</c:v>
                </c:pt>
                <c:pt idx="44">
                  <c:v>0.64302205089005493</c:v>
                </c:pt>
                <c:pt idx="45">
                  <c:v>0.71761993557352444</c:v>
                </c:pt>
                <c:pt idx="46">
                  <c:v>0.77618563420337772</c:v>
                </c:pt>
                <c:pt idx="47">
                  <c:v>0.81306872351566362</c:v>
                </c:pt>
                <c:pt idx="48">
                  <c:v>0.83561345926938024</c:v>
                </c:pt>
                <c:pt idx="49">
                  <c:v>0.86468174783837326</c:v>
                </c:pt>
                <c:pt idx="50">
                  <c:v>0.91065049769678907</c:v>
                </c:pt>
                <c:pt idx="51">
                  <c:v>0.90454538687923824</c:v>
                </c:pt>
                <c:pt idx="52">
                  <c:v>0.92251379758280971</c:v>
                </c:pt>
                <c:pt idx="53">
                  <c:v>0.92224875195548006</c:v>
                </c:pt>
                <c:pt idx="54">
                  <c:v>0.94976495404257688</c:v>
                </c:pt>
                <c:pt idx="55">
                  <c:v>0.96118683483741607</c:v>
                </c:pt>
                <c:pt idx="5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'fisheries production'!$P$4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numRef>
              <c:f>'fisheries production'!$K$5:$K$61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'fisheries production'!$P$5:$P$61</c:f>
              <c:numCache>
                <c:formatCode>General</c:formatCode>
                <c:ptCount val="57"/>
                <c:pt idx="0">
                  <c:v>9.7954878823245106E-2</c:v>
                </c:pt>
                <c:pt idx="1">
                  <c:v>9.5791175462292558E-2</c:v>
                </c:pt>
                <c:pt idx="2">
                  <c:v>9.3320244957447174E-2</c:v>
                </c:pt>
                <c:pt idx="3">
                  <c:v>9.3752985629637672E-2</c:v>
                </c:pt>
                <c:pt idx="4">
                  <c:v>8.3470242990444116E-2</c:v>
                </c:pt>
                <c:pt idx="5">
                  <c:v>9.1806589272902001E-2</c:v>
                </c:pt>
                <c:pt idx="6">
                  <c:v>0.10568988417162008</c:v>
                </c:pt>
                <c:pt idx="7">
                  <c:v>0.11421918408713262</c:v>
                </c:pt>
                <c:pt idx="8">
                  <c:v>0.11174638024604398</c:v>
                </c:pt>
                <c:pt idx="9">
                  <c:v>9.4684033742532411E-2</c:v>
                </c:pt>
                <c:pt idx="10">
                  <c:v>0.11278046185231741</c:v>
                </c:pt>
                <c:pt idx="11">
                  <c:v>0.12513886104903083</c:v>
                </c:pt>
                <c:pt idx="12">
                  <c:v>0.11065422521622983</c:v>
                </c:pt>
                <c:pt idx="13">
                  <c:v>0.12529622129346374</c:v>
                </c:pt>
                <c:pt idx="14">
                  <c:v>0.13120847047715747</c:v>
                </c:pt>
                <c:pt idx="15">
                  <c:v>0.12190922936566961</c:v>
                </c:pt>
                <c:pt idx="16">
                  <c:v>0.13420018845762607</c:v>
                </c:pt>
                <c:pt idx="17">
                  <c:v>0.14842255721637221</c:v>
                </c:pt>
                <c:pt idx="18">
                  <c:v>0.18682220353048948</c:v>
                </c:pt>
                <c:pt idx="19">
                  <c:v>0.2251169430149848</c:v>
                </c:pt>
                <c:pt idx="20">
                  <c:v>0.29520969189238805</c:v>
                </c:pt>
                <c:pt idx="21">
                  <c:v>0.31903290889778513</c:v>
                </c:pt>
                <c:pt idx="22">
                  <c:v>0.32911145788646456</c:v>
                </c:pt>
                <c:pt idx="23">
                  <c:v>0.3846839775424451</c:v>
                </c:pt>
                <c:pt idx="24">
                  <c:v>0.41015385710565805</c:v>
                </c:pt>
                <c:pt idx="25">
                  <c:v>0.4024282184384993</c:v>
                </c:pt>
                <c:pt idx="26">
                  <c:v>0.4217760351587746</c:v>
                </c:pt>
                <c:pt idx="27">
                  <c:v>0.4876949908862192</c:v>
                </c:pt>
                <c:pt idx="28">
                  <c:v>0.5705339195626884</c:v>
                </c:pt>
                <c:pt idx="29">
                  <c:v>0.64272667836877373</c:v>
                </c:pt>
                <c:pt idx="30">
                  <c:v>0.71243539331631101</c:v>
                </c:pt>
                <c:pt idx="31">
                  <c:v>0.81494622588313759</c:v>
                </c:pt>
                <c:pt idx="32">
                  <c:v>0.97741505825139052</c:v>
                </c:pt>
                <c:pt idx="33">
                  <c:v>0.90953846614975076</c:v>
                </c:pt>
                <c:pt idx="34">
                  <c:v>0.94387297281601779</c:v>
                </c:pt>
                <c:pt idx="35">
                  <c:v>1.1747953848488311</c:v>
                </c:pt>
                <c:pt idx="36">
                  <c:v>0.9371195956591053</c:v>
                </c:pt>
                <c:pt idx="37">
                  <c:v>1.3596056252540711</c:v>
                </c:pt>
                <c:pt idx="38">
                  <c:v>1.3897084526804631</c:v>
                </c:pt>
                <c:pt idx="39">
                  <c:v>1.2960451998568772</c:v>
                </c:pt>
                <c:pt idx="40">
                  <c:v>1.19724731972417</c:v>
                </c:pt>
                <c:pt idx="41">
                  <c:v>1.2099129460647762</c:v>
                </c:pt>
                <c:pt idx="42">
                  <c:v>1.2649365782014848</c:v>
                </c:pt>
                <c:pt idx="43">
                  <c:v>1.1906363161217444</c:v>
                </c:pt>
                <c:pt idx="44">
                  <c:v>1.195735537375868</c:v>
                </c:pt>
                <c:pt idx="45">
                  <c:v>1.2190960403291826</c:v>
                </c:pt>
                <c:pt idx="46">
                  <c:v>1.0946315803277213</c:v>
                </c:pt>
                <c:pt idx="47">
                  <c:v>1.1363657651548218</c:v>
                </c:pt>
                <c:pt idx="48">
                  <c:v>1.0582332191222672</c:v>
                </c:pt>
                <c:pt idx="49">
                  <c:v>1.0204444677570732</c:v>
                </c:pt>
                <c:pt idx="50">
                  <c:v>1.0250622415966819</c:v>
                </c:pt>
                <c:pt idx="51">
                  <c:v>1.0258464201481059</c:v>
                </c:pt>
                <c:pt idx="52">
                  <c:v>1.0155121607622231</c:v>
                </c:pt>
                <c:pt idx="53">
                  <c:v>1.0137562827014257</c:v>
                </c:pt>
                <c:pt idx="54">
                  <c:v>1.0351531546045669</c:v>
                </c:pt>
                <c:pt idx="55">
                  <c:v>0.98273008784073634</c:v>
                </c:pt>
                <c:pt idx="56">
                  <c:v>1.0000003746672486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'fisheries production'!$Q$4</c:f>
              <c:strCache>
                <c:ptCount val="1"/>
                <c:pt idx="0">
                  <c:v>Thailand</c:v>
                </c:pt>
              </c:strCache>
            </c:strRef>
          </c:tx>
          <c:marker>
            <c:symbol val="none"/>
          </c:marker>
          <c:cat>
            <c:numRef>
              <c:f>'fisheries production'!$K$5:$K$61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'fisheries production'!$Q$5:$Q$61</c:f>
              <c:numCache>
                <c:formatCode>General</c:formatCode>
                <c:ptCount val="57"/>
                <c:pt idx="0">
                  <c:v>9.2822184269403335E-2</c:v>
                </c:pt>
                <c:pt idx="1">
                  <c:v>0.12688345766045739</c:v>
                </c:pt>
                <c:pt idx="2">
                  <c:v>0.14084970282621931</c:v>
                </c:pt>
                <c:pt idx="3">
                  <c:v>0.17283529216406207</c:v>
                </c:pt>
                <c:pt idx="4">
                  <c:v>0.23666809190286681</c:v>
                </c:pt>
                <c:pt idx="5">
                  <c:v>0.25263782341564139</c:v>
                </c:pt>
                <c:pt idx="6">
                  <c:v>0.28962992257999304</c:v>
                </c:pt>
                <c:pt idx="7">
                  <c:v>0.3454924966528341</c:v>
                </c:pt>
                <c:pt idx="8">
                  <c:v>0.44205893418537323</c:v>
                </c:pt>
                <c:pt idx="9">
                  <c:v>0.51547317173347496</c:v>
                </c:pt>
                <c:pt idx="10">
                  <c:v>0.57671407381974804</c:v>
                </c:pt>
                <c:pt idx="11">
                  <c:v>0.63671638414634635</c:v>
                </c:pt>
                <c:pt idx="12">
                  <c:v>0.67350512643823846</c:v>
                </c:pt>
                <c:pt idx="13">
                  <c:v>0.67366837347392095</c:v>
                </c:pt>
                <c:pt idx="14">
                  <c:v>0.60807475190060467</c:v>
                </c:pt>
                <c:pt idx="15">
                  <c:v>0.62127088820024756</c:v>
                </c:pt>
                <c:pt idx="16">
                  <c:v>0.66635073485231955</c:v>
                </c:pt>
                <c:pt idx="17">
                  <c:v>0.87895934226285255</c:v>
                </c:pt>
                <c:pt idx="18">
                  <c:v>0.84298081867385644</c:v>
                </c:pt>
                <c:pt idx="19">
                  <c:v>0.78384969400205518</c:v>
                </c:pt>
                <c:pt idx="20">
                  <c:v>0.72197224880613076</c:v>
                </c:pt>
                <c:pt idx="21">
                  <c:v>0.79837025711207565</c:v>
                </c:pt>
                <c:pt idx="22">
                  <c:v>0.85091213779814645</c:v>
                </c:pt>
                <c:pt idx="23">
                  <c:v>0.9072532222237375</c:v>
                </c:pt>
                <c:pt idx="24">
                  <c:v>0.85845519370243473</c:v>
                </c:pt>
                <c:pt idx="25">
                  <c:v>0.89580306711899871</c:v>
                </c:pt>
                <c:pt idx="26">
                  <c:v>1.0195880398884305</c:v>
                </c:pt>
                <c:pt idx="27">
                  <c:v>1.1171836958326682</c:v>
                </c:pt>
                <c:pt idx="28">
                  <c:v>1.0637485690815729</c:v>
                </c:pt>
                <c:pt idx="29">
                  <c:v>1.0848832442761258</c:v>
                </c:pt>
                <c:pt idx="30">
                  <c:v>1.1190455944558579</c:v>
                </c:pt>
                <c:pt idx="31">
                  <c:v>1.1921060632435863</c:v>
                </c:pt>
                <c:pt idx="32">
                  <c:v>1.3021618399826085</c:v>
                </c:pt>
                <c:pt idx="33">
                  <c:v>1.3577191781975761</c:v>
                </c:pt>
                <c:pt idx="34">
                  <c:v>1.4138701419968442</c:v>
                </c:pt>
                <c:pt idx="35">
                  <c:v>1.4401749751519561</c:v>
                </c:pt>
                <c:pt idx="36">
                  <c:v>1.4319677003506401</c:v>
                </c:pt>
                <c:pt idx="37">
                  <c:v>1.380867367198336</c:v>
                </c:pt>
                <c:pt idx="38">
                  <c:v>1.4138448727996746</c:v>
                </c:pt>
                <c:pt idx="39">
                  <c:v>1.4624327257762657</c:v>
                </c:pt>
                <c:pt idx="40">
                  <c:v>1.4982143100666867</c:v>
                </c:pt>
                <c:pt idx="41">
                  <c:v>1.4632449499710005</c:v>
                </c:pt>
                <c:pt idx="42">
                  <c:v>1.5229849419650772</c:v>
                </c:pt>
                <c:pt idx="43">
                  <c:v>1.5699294949289133</c:v>
                </c:pt>
                <c:pt idx="44">
                  <c:v>1.6443641267246227</c:v>
                </c:pt>
                <c:pt idx="45">
                  <c:v>1.6519344573179193</c:v>
                </c:pt>
                <c:pt idx="46">
                  <c:v>1.6256917944098119</c:v>
                </c:pt>
                <c:pt idx="47">
                  <c:v>1.474199748591543</c:v>
                </c:pt>
                <c:pt idx="48">
                  <c:v>1.2852366921578049</c:v>
                </c:pt>
                <c:pt idx="49">
                  <c:v>1.3185587412570583</c:v>
                </c:pt>
                <c:pt idx="50">
                  <c:v>1.2420981616057412</c:v>
                </c:pt>
                <c:pt idx="51">
                  <c:v>1.217967682702312</c:v>
                </c:pt>
                <c:pt idx="52">
                  <c:v>1.1999772176127106</c:v>
                </c:pt>
                <c:pt idx="53">
                  <c:v>1.1320375716863058</c:v>
                </c:pt>
                <c:pt idx="54">
                  <c:v>1.0299796964006234</c:v>
                </c:pt>
                <c:pt idx="55">
                  <c:v>0.97465138535365248</c:v>
                </c:pt>
                <c:pt idx="56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'fisheries production'!$R$4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numRef>
              <c:f>'fisheries production'!$K$5:$K$61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'fisheries production'!$R$5:$R$61</c:f>
              <c:numCache>
                <c:formatCode>General</c:formatCode>
                <c:ptCount val="57"/>
                <c:pt idx="0">
                  <c:v>7.3695527944912451E-2</c:v>
                </c:pt>
                <c:pt idx="1">
                  <c:v>7.3845049685607178E-2</c:v>
                </c:pt>
                <c:pt idx="2">
                  <c:v>8.488162317063655E-2</c:v>
                </c:pt>
                <c:pt idx="3">
                  <c:v>9.8114297222119687E-2</c:v>
                </c:pt>
                <c:pt idx="4">
                  <c:v>0.10100660839368326</c:v>
                </c:pt>
                <c:pt idx="5">
                  <c:v>0.10538011930900397</c:v>
                </c:pt>
                <c:pt idx="6">
                  <c:v>0.10624921442679205</c:v>
                </c:pt>
                <c:pt idx="7">
                  <c:v>0.11096693684933706</c:v>
                </c:pt>
                <c:pt idx="8">
                  <c:v>0.11087192824327062</c:v>
                </c:pt>
                <c:pt idx="9">
                  <c:v>0.11926695097602652</c:v>
                </c:pt>
                <c:pt idx="10">
                  <c:v>9.6254620572229041E-2</c:v>
                </c:pt>
                <c:pt idx="11">
                  <c:v>0.10720397304185315</c:v>
                </c:pt>
                <c:pt idx="12">
                  <c:v>0.12125278659462833</c:v>
                </c:pt>
                <c:pt idx="13">
                  <c:v>0.12682870150803577</c:v>
                </c:pt>
                <c:pt idx="14">
                  <c:v>8.9214638614519087E-2</c:v>
                </c:pt>
                <c:pt idx="15">
                  <c:v>8.5165091470703627E-2</c:v>
                </c:pt>
                <c:pt idx="16">
                  <c:v>9.5133207517018606E-2</c:v>
                </c:pt>
                <c:pt idx="17">
                  <c:v>9.1706667626097832E-2</c:v>
                </c:pt>
                <c:pt idx="18">
                  <c:v>9.0959058922624209E-2</c:v>
                </c:pt>
                <c:pt idx="19">
                  <c:v>9.3606839747426632E-2</c:v>
                </c:pt>
                <c:pt idx="20">
                  <c:v>8.7168059788760049E-2</c:v>
                </c:pt>
                <c:pt idx="21">
                  <c:v>9.3118713564783642E-2</c:v>
                </c:pt>
                <c:pt idx="22">
                  <c:v>0.10314009673122113</c:v>
                </c:pt>
                <c:pt idx="23">
                  <c:v>0.11808136817376794</c:v>
                </c:pt>
                <c:pt idx="24">
                  <c:v>0.12106713043326572</c:v>
                </c:pt>
                <c:pt idx="25">
                  <c:v>0.12608265032269439</c:v>
                </c:pt>
                <c:pt idx="26">
                  <c:v>0.12932415705950545</c:v>
                </c:pt>
                <c:pt idx="27">
                  <c:v>0.13534832569137062</c:v>
                </c:pt>
                <c:pt idx="28">
                  <c:v>0.13784549451278574</c:v>
                </c:pt>
                <c:pt idx="29">
                  <c:v>0.14873348076799972</c:v>
                </c:pt>
                <c:pt idx="30">
                  <c:v>0.14659781190507676</c:v>
                </c:pt>
                <c:pt idx="31">
                  <c:v>0.15562316222594885</c:v>
                </c:pt>
                <c:pt idx="32">
                  <c:v>0.16213857207672147</c:v>
                </c:pt>
                <c:pt idx="33">
                  <c:v>0.17447380418040981</c:v>
                </c:pt>
                <c:pt idx="34">
                  <c:v>0.21337889385373751</c:v>
                </c:pt>
                <c:pt idx="35">
                  <c:v>0.22957941870619772</c:v>
                </c:pt>
                <c:pt idx="36">
                  <c:v>0.23860118673536568</c:v>
                </c:pt>
                <c:pt idx="37">
                  <c:v>0.25055840918836014</c:v>
                </c:pt>
                <c:pt idx="38">
                  <c:v>0.25665936346414459</c:v>
                </c:pt>
                <c:pt idx="39">
                  <c:v>0.29548735598992659</c:v>
                </c:pt>
                <c:pt idx="40">
                  <c:v>0.33379622772223411</c:v>
                </c:pt>
                <c:pt idx="41">
                  <c:v>0.36256779292360325</c:v>
                </c:pt>
                <c:pt idx="42">
                  <c:v>0.39259409473230233</c:v>
                </c:pt>
                <c:pt idx="43">
                  <c:v>0.43743005770137422</c:v>
                </c:pt>
                <c:pt idx="44">
                  <c:v>0.49118686152464514</c:v>
                </c:pt>
                <c:pt idx="45">
                  <c:v>0.535817387852075</c:v>
                </c:pt>
                <c:pt idx="46">
                  <c:v>0.57617688795728539</c:v>
                </c:pt>
                <c:pt idx="47">
                  <c:v>0.65024824502750656</c:v>
                </c:pt>
                <c:pt idx="48">
                  <c:v>0.70589058030166318</c:v>
                </c:pt>
                <c:pt idx="49">
                  <c:v>0.73974012186956373</c:v>
                </c:pt>
                <c:pt idx="50">
                  <c:v>0.77113158832116835</c:v>
                </c:pt>
                <c:pt idx="51">
                  <c:v>0.81328690683284766</c:v>
                </c:pt>
                <c:pt idx="52">
                  <c:v>0.87074203746111456</c:v>
                </c:pt>
                <c:pt idx="53">
                  <c:v>0.90394022494611381</c:v>
                </c:pt>
                <c:pt idx="54">
                  <c:v>0.9421400704091647</c:v>
                </c:pt>
                <c:pt idx="55">
                  <c:v>0.96683156111132662</c:v>
                </c:pt>
                <c:pt idx="5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7408"/>
        <c:axId val="18760832"/>
      </c:lineChart>
      <c:catAx>
        <c:axId val="181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60832"/>
        <c:crosses val="autoZero"/>
        <c:auto val="1"/>
        <c:lblAlgn val="ctr"/>
        <c:lblOffset val="100"/>
        <c:noMultiLvlLbl val="0"/>
      </c:catAx>
      <c:valAx>
        <c:axId val="187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Sheet1!$J$58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Sheet1!$J$59:$J$68</c:f>
              <c:numCache>
                <c:formatCode>0.00%</c:formatCode>
                <c:ptCount val="10"/>
                <c:pt idx="0">
                  <c:v>0.92725761683766428</c:v>
                </c:pt>
                <c:pt idx="1">
                  <c:v>0.85788148607727566</c:v>
                </c:pt>
                <c:pt idx="2">
                  <c:v>0.80162298708456803</c:v>
                </c:pt>
                <c:pt idx="3">
                  <c:v>0.75003685750635796</c:v>
                </c:pt>
                <c:pt idx="4">
                  <c:v>0.69758512036995723</c:v>
                </c:pt>
                <c:pt idx="5">
                  <c:v>0.64814058439588151</c:v>
                </c:pt>
                <c:pt idx="6">
                  <c:v>0.60113124695770126</c:v>
                </c:pt>
                <c:pt idx="7">
                  <c:v>0.55954809260754446</c:v>
                </c:pt>
                <c:pt idx="8">
                  <c:v>0.52920791026355241</c:v>
                </c:pt>
                <c:pt idx="9">
                  <c:v>0.48455568102363006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04576"/>
        <c:axId val="214506112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Sheet1!$K$59:$K$68</c:f>
              <c:numCache>
                <c:formatCode>0.00%</c:formatCode>
                <c:ptCount val="10"/>
                <c:pt idx="0">
                  <c:v>0.25960357162054326</c:v>
                </c:pt>
                <c:pt idx="1">
                  <c:v>0.42811874873368511</c:v>
                </c:pt>
                <c:pt idx="2">
                  <c:v>0.53149256581299331</c:v>
                </c:pt>
                <c:pt idx="3">
                  <c:v>0.60753523005281873</c:v>
                </c:pt>
                <c:pt idx="4">
                  <c:v>0.6670268165990707</c:v>
                </c:pt>
                <c:pt idx="5">
                  <c:v>0.71450402279977399</c:v>
                </c:pt>
                <c:pt idx="6">
                  <c:v>0.75308604536931123</c:v>
                </c:pt>
                <c:pt idx="7">
                  <c:v>0.78475819769184718</c:v>
                </c:pt>
                <c:pt idx="8">
                  <c:v>0.81120081428096391</c:v>
                </c:pt>
                <c:pt idx="9">
                  <c:v>0.83414365242370314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Sheet1!$L$59:$L$68</c:f>
              <c:numCache>
                <c:formatCode>0.00%</c:formatCode>
                <c:ptCount val="10"/>
                <c:pt idx="0">
                  <c:v>-0.25960357162054326</c:v>
                </c:pt>
                <c:pt idx="1">
                  <c:v>-0.42811874873368511</c:v>
                </c:pt>
                <c:pt idx="2">
                  <c:v>-0.53149256581299331</c:v>
                </c:pt>
                <c:pt idx="3">
                  <c:v>-0.60753523005281873</c:v>
                </c:pt>
                <c:pt idx="4">
                  <c:v>-0.6670268165990707</c:v>
                </c:pt>
                <c:pt idx="5">
                  <c:v>-0.71450402279977399</c:v>
                </c:pt>
                <c:pt idx="6">
                  <c:v>-0.75308604536931123</c:v>
                </c:pt>
                <c:pt idx="7">
                  <c:v>-0.78475819769184718</c:v>
                </c:pt>
                <c:pt idx="8">
                  <c:v>-0.81120081428096391</c:v>
                </c:pt>
                <c:pt idx="9">
                  <c:v>-0.83414365242370314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4576"/>
        <c:axId val="214506112"/>
      </c:lineChart>
      <c:catAx>
        <c:axId val="2145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6112"/>
        <c:crosses val="autoZero"/>
        <c:auto val="1"/>
        <c:lblAlgn val="ctr"/>
        <c:lblOffset val="100"/>
        <c:noMultiLvlLbl val="0"/>
      </c:catAx>
      <c:valAx>
        <c:axId val="21450611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4504576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Sheet1!$M$58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Sheet1!$M$59:$M$68</c:f>
              <c:numCache>
                <c:formatCode>0.00%</c:formatCode>
                <c:ptCount val="10"/>
                <c:pt idx="0">
                  <c:v>0.94375831174321645</c:v>
                </c:pt>
                <c:pt idx="1">
                  <c:v>0.12417687703670514</c:v>
                </c:pt>
                <c:pt idx="2">
                  <c:v>0.26441198019453449</c:v>
                </c:pt>
                <c:pt idx="3">
                  <c:v>0.16187403450257976</c:v>
                </c:pt>
                <c:pt idx="4">
                  <c:v>0.25077234193497477</c:v>
                </c:pt>
                <c:pt idx="5">
                  <c:v>-1.2731579796290518E-2</c:v>
                </c:pt>
                <c:pt idx="6">
                  <c:v>-0.16389069540997059</c:v>
                </c:pt>
                <c:pt idx="7">
                  <c:v>-2.2726626536814876E-4</c:v>
                </c:pt>
                <c:pt idx="8">
                  <c:v>4.6948495165395426E-2</c:v>
                </c:pt>
                <c:pt idx="9">
                  <c:v>-5.0542827862214611E-2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3936"/>
        <c:axId val="214665472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Sheet1!$N$59:$N$68</c:f>
              <c:numCache>
                <c:formatCode>0.00%</c:formatCode>
                <c:ptCount val="10"/>
                <c:pt idx="0">
                  <c:v>0.26191120430589926</c:v>
                </c:pt>
                <c:pt idx="1">
                  <c:v>0.26428148976196242</c:v>
                </c:pt>
                <c:pt idx="2">
                  <c:v>0.26671731535307269</c:v>
                </c:pt>
                <c:pt idx="3">
                  <c:v>0.2692217582355414</c:v>
                </c:pt>
                <c:pt idx="4">
                  <c:v>0.27179810170468743</c:v>
                </c:pt>
                <c:pt idx="5">
                  <c:v>0.2744498532963619</c:v>
                </c:pt>
                <c:pt idx="6">
                  <c:v>0.27718076486993548</c:v>
                </c:pt>
                <c:pt idx="7">
                  <c:v>0.27999485493429338</c:v>
                </c:pt>
                <c:pt idx="8">
                  <c:v>0.28289643351904292</c:v>
                </c:pt>
                <c:pt idx="9">
                  <c:v>0.28589012994111446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Sheet1!$O$59:$O$68</c:f>
              <c:numCache>
                <c:formatCode>0.00%</c:formatCode>
                <c:ptCount val="10"/>
                <c:pt idx="0">
                  <c:v>-0.26191120430589926</c:v>
                </c:pt>
                <c:pt idx="1">
                  <c:v>-0.26428148976196242</c:v>
                </c:pt>
                <c:pt idx="2">
                  <c:v>-0.26671731535307269</c:v>
                </c:pt>
                <c:pt idx="3">
                  <c:v>-0.2692217582355414</c:v>
                </c:pt>
                <c:pt idx="4">
                  <c:v>-0.27179810170468743</c:v>
                </c:pt>
                <c:pt idx="5">
                  <c:v>-0.2744498532963619</c:v>
                </c:pt>
                <c:pt idx="6">
                  <c:v>-0.27718076486993548</c:v>
                </c:pt>
                <c:pt idx="7">
                  <c:v>-0.27999485493429338</c:v>
                </c:pt>
                <c:pt idx="8">
                  <c:v>-0.28289643351904292</c:v>
                </c:pt>
                <c:pt idx="9">
                  <c:v>-0.28589012994111446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3936"/>
        <c:axId val="214665472"/>
      </c:lineChart>
      <c:catAx>
        <c:axId val="2146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5472"/>
        <c:crosses val="autoZero"/>
        <c:auto val="1"/>
        <c:lblAlgn val="ctr"/>
        <c:lblOffset val="100"/>
        <c:noMultiLvlLbl val="0"/>
      </c:catAx>
      <c:valAx>
        <c:axId val="21466547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4663936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'capture production'!$B$2</c:f>
              <c:strCache>
                <c:ptCount val="1"/>
                <c:pt idx="0">
                  <c:v>Australia</c:v>
                </c:pt>
              </c:strCache>
            </c:strRef>
          </c:tx>
          <c:marker>
            <c:symbol val="none"/>
          </c:marker>
          <c:cat>
            <c:strRef>
              <c:f>'capture production'!$A$3:$A$59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'capture production'!$B$3:$B$59</c:f>
              <c:numCache>
                <c:formatCode>General</c:formatCode>
                <c:ptCount val="57"/>
                <c:pt idx="0">
                  <c:v>55645</c:v>
                </c:pt>
                <c:pt idx="1">
                  <c:v>55278</c:v>
                </c:pt>
                <c:pt idx="2">
                  <c:v>61336</c:v>
                </c:pt>
                <c:pt idx="3">
                  <c:v>67099</c:v>
                </c:pt>
                <c:pt idx="4">
                  <c:v>67532</c:v>
                </c:pt>
                <c:pt idx="5">
                  <c:v>77276</c:v>
                </c:pt>
                <c:pt idx="6">
                  <c:v>88908</c:v>
                </c:pt>
                <c:pt idx="7">
                  <c:v>92457</c:v>
                </c:pt>
                <c:pt idx="8">
                  <c:v>102837</c:v>
                </c:pt>
                <c:pt idx="9">
                  <c:v>91079</c:v>
                </c:pt>
                <c:pt idx="10">
                  <c:v>97197</c:v>
                </c:pt>
                <c:pt idx="11">
                  <c:v>106169</c:v>
                </c:pt>
                <c:pt idx="12">
                  <c:v>116297</c:v>
                </c:pt>
                <c:pt idx="13">
                  <c:v>119490</c:v>
                </c:pt>
                <c:pt idx="14">
                  <c:v>133002</c:v>
                </c:pt>
                <c:pt idx="15">
                  <c:v>104200</c:v>
                </c:pt>
                <c:pt idx="16">
                  <c:v>104577</c:v>
                </c:pt>
                <c:pt idx="17">
                  <c:v>136571</c:v>
                </c:pt>
                <c:pt idx="18">
                  <c:v>130603</c:v>
                </c:pt>
                <c:pt idx="19">
                  <c:v>137912</c:v>
                </c:pt>
                <c:pt idx="20">
                  <c:v>136873</c:v>
                </c:pt>
                <c:pt idx="21">
                  <c:v>153148</c:v>
                </c:pt>
                <c:pt idx="22">
                  <c:v>171926</c:v>
                </c:pt>
                <c:pt idx="23">
                  <c:v>169101</c:v>
                </c:pt>
                <c:pt idx="24">
                  <c:v>177014</c:v>
                </c:pt>
                <c:pt idx="25">
                  <c:v>162845</c:v>
                </c:pt>
                <c:pt idx="26">
                  <c:v>183734</c:v>
                </c:pt>
                <c:pt idx="27">
                  <c:v>212829</c:v>
                </c:pt>
                <c:pt idx="28">
                  <c:v>219446</c:v>
                </c:pt>
                <c:pt idx="29">
                  <c:v>197279</c:v>
                </c:pt>
                <c:pt idx="30">
                  <c:v>234541</c:v>
                </c:pt>
                <c:pt idx="31">
                  <c:v>244070</c:v>
                </c:pt>
                <c:pt idx="32">
                  <c:v>250134</c:v>
                </c:pt>
                <c:pt idx="33">
                  <c:v>248620</c:v>
                </c:pt>
                <c:pt idx="34">
                  <c:v>220397</c:v>
                </c:pt>
                <c:pt idx="35">
                  <c:v>227721</c:v>
                </c:pt>
                <c:pt idx="36">
                  <c:v>220000</c:v>
                </c:pt>
                <c:pt idx="37">
                  <c:v>220461</c:v>
                </c:pt>
                <c:pt idx="38">
                  <c:v>228009.4</c:v>
                </c:pt>
                <c:pt idx="39">
                  <c:v>239333</c:v>
                </c:pt>
                <c:pt idx="40">
                  <c:v>206380</c:v>
                </c:pt>
                <c:pt idx="41">
                  <c:v>205227</c:v>
                </c:pt>
                <c:pt idx="42">
                  <c:v>207516</c:v>
                </c:pt>
                <c:pt idx="43">
                  <c:v>224550.2</c:v>
                </c:pt>
                <c:pt idx="44">
                  <c:v>243559</c:v>
                </c:pt>
                <c:pt idx="45">
                  <c:v>250986.3</c:v>
                </c:pt>
                <c:pt idx="46">
                  <c:v>212900</c:v>
                </c:pt>
                <c:pt idx="47">
                  <c:v>190499.3</c:v>
                </c:pt>
                <c:pt idx="48">
                  <c:v>183642.7</c:v>
                </c:pt>
                <c:pt idx="49">
                  <c:v>179100.5</c:v>
                </c:pt>
                <c:pt idx="50">
                  <c:v>181291.5</c:v>
                </c:pt>
                <c:pt idx="51">
                  <c:v>176933.1</c:v>
                </c:pt>
                <c:pt idx="52">
                  <c:v>166828.1</c:v>
                </c:pt>
                <c:pt idx="53">
                  <c:v>163630.5</c:v>
                </c:pt>
                <c:pt idx="54">
                  <c:v>162075.20000000001</c:v>
                </c:pt>
                <c:pt idx="55">
                  <c:v>160495.70000000001</c:v>
                </c:pt>
                <c:pt idx="56">
                  <c:v>174629.4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'capture production'!$C$2</c:f>
              <c:strCache>
                <c:ptCount val="1"/>
                <c:pt idx="0">
                  <c:v>Cambodia</c:v>
                </c:pt>
              </c:strCache>
            </c:strRef>
          </c:tx>
          <c:marker>
            <c:symbol val="none"/>
          </c:marker>
          <c:cat>
            <c:strRef>
              <c:f>'capture production'!$A$3:$A$59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'capture production'!$C$3:$C$59</c:f>
              <c:numCache>
                <c:formatCode>General</c:formatCode>
                <c:ptCount val="57"/>
                <c:pt idx="0">
                  <c:v>35000</c:v>
                </c:pt>
                <c:pt idx="1">
                  <c:v>45000</c:v>
                </c:pt>
                <c:pt idx="2">
                  <c:v>45000</c:v>
                </c:pt>
                <c:pt idx="3">
                  <c:v>40000</c:v>
                </c:pt>
                <c:pt idx="4">
                  <c:v>40000</c:v>
                </c:pt>
                <c:pt idx="5">
                  <c:v>45000</c:v>
                </c:pt>
                <c:pt idx="6">
                  <c:v>45000</c:v>
                </c:pt>
                <c:pt idx="7">
                  <c:v>50000</c:v>
                </c:pt>
                <c:pt idx="8">
                  <c:v>50000</c:v>
                </c:pt>
                <c:pt idx="9">
                  <c:v>52000</c:v>
                </c:pt>
                <c:pt idx="10">
                  <c:v>52200</c:v>
                </c:pt>
                <c:pt idx="11">
                  <c:v>77100</c:v>
                </c:pt>
                <c:pt idx="12">
                  <c:v>87100</c:v>
                </c:pt>
                <c:pt idx="13">
                  <c:v>84700</c:v>
                </c:pt>
                <c:pt idx="14">
                  <c:v>84700</c:v>
                </c:pt>
                <c:pt idx="15">
                  <c:v>84700</c:v>
                </c:pt>
                <c:pt idx="16">
                  <c:v>84700</c:v>
                </c:pt>
                <c:pt idx="17">
                  <c:v>84700</c:v>
                </c:pt>
                <c:pt idx="18">
                  <c:v>40900</c:v>
                </c:pt>
                <c:pt idx="19">
                  <c:v>30000</c:v>
                </c:pt>
                <c:pt idx="20">
                  <c:v>19600</c:v>
                </c:pt>
                <c:pt idx="21">
                  <c:v>51354</c:v>
                </c:pt>
                <c:pt idx="22">
                  <c:v>68251</c:v>
                </c:pt>
                <c:pt idx="23">
                  <c:v>67227</c:v>
                </c:pt>
                <c:pt idx="24">
                  <c:v>62814</c:v>
                </c:pt>
                <c:pt idx="25">
                  <c:v>67578</c:v>
                </c:pt>
                <c:pt idx="26">
                  <c:v>71451</c:v>
                </c:pt>
                <c:pt idx="27">
                  <c:v>79724</c:v>
                </c:pt>
                <c:pt idx="28">
                  <c:v>82296</c:v>
                </c:pt>
                <c:pt idx="29">
                  <c:v>76646</c:v>
                </c:pt>
                <c:pt idx="30">
                  <c:v>105027</c:v>
                </c:pt>
                <c:pt idx="31">
                  <c:v>111154</c:v>
                </c:pt>
                <c:pt idx="32">
                  <c:v>102678</c:v>
                </c:pt>
                <c:pt idx="33">
                  <c:v>101069</c:v>
                </c:pt>
                <c:pt idx="34">
                  <c:v>95054</c:v>
                </c:pt>
                <c:pt idx="35">
                  <c:v>103000</c:v>
                </c:pt>
                <c:pt idx="36">
                  <c:v>94710</c:v>
                </c:pt>
                <c:pt idx="37">
                  <c:v>102800</c:v>
                </c:pt>
                <c:pt idx="38">
                  <c:v>107900</c:v>
                </c:pt>
                <c:pt idx="39">
                  <c:v>269156</c:v>
                </c:pt>
                <c:pt idx="40">
                  <c:v>284368</c:v>
                </c:pt>
                <c:pt idx="41">
                  <c:v>428200</c:v>
                </c:pt>
                <c:pt idx="42">
                  <c:v>406182</c:v>
                </c:pt>
                <c:pt idx="43">
                  <c:v>364357</c:v>
                </c:pt>
                <c:pt idx="44">
                  <c:v>305817</c:v>
                </c:pt>
                <c:pt idx="45">
                  <c:v>384000</c:v>
                </c:pt>
                <c:pt idx="46">
                  <c:v>482500</c:v>
                </c:pt>
                <c:pt idx="47">
                  <c:v>458500</c:v>
                </c:pt>
                <c:pt idx="48">
                  <c:v>431000</c:v>
                </c:pt>
                <c:pt idx="49">
                  <c:v>465000</c:v>
                </c:pt>
                <c:pt idx="50">
                  <c:v>490094</c:v>
                </c:pt>
                <c:pt idx="51">
                  <c:v>560839</c:v>
                </c:pt>
                <c:pt idx="52">
                  <c:v>566695</c:v>
                </c:pt>
                <c:pt idx="53">
                  <c:v>639468</c:v>
                </c:pt>
                <c:pt idx="54">
                  <c:v>625255</c:v>
                </c:pt>
                <c:pt idx="55">
                  <c:v>608193</c:v>
                </c:pt>
                <c:pt idx="56">
                  <c:v>629950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'capture production'!$D$2</c:f>
              <c:strCache>
                <c:ptCount val="1"/>
                <c:pt idx="0">
                  <c:v>Lao PDR</c:v>
                </c:pt>
              </c:strCache>
            </c:strRef>
          </c:tx>
          <c:marker>
            <c:symbol val="none"/>
          </c:marker>
          <c:cat>
            <c:strRef>
              <c:f>'capture production'!$A$3:$A$59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'capture production'!$D$3:$D$59</c:f>
              <c:numCache>
                <c:formatCode>General</c:formatCode>
                <c:ptCount val="57"/>
                <c:pt idx="0">
                  <c:v>12000</c:v>
                </c:pt>
                <c:pt idx="1">
                  <c:v>12000</c:v>
                </c:pt>
                <c:pt idx="2">
                  <c:v>15000</c:v>
                </c:pt>
                <c:pt idx="3">
                  <c:v>14984</c:v>
                </c:pt>
                <c:pt idx="4">
                  <c:v>14976</c:v>
                </c:pt>
                <c:pt idx="5">
                  <c:v>14968</c:v>
                </c:pt>
                <c:pt idx="6">
                  <c:v>17952</c:v>
                </c:pt>
                <c:pt idx="7">
                  <c:v>17928</c:v>
                </c:pt>
                <c:pt idx="8">
                  <c:v>17904</c:v>
                </c:pt>
                <c:pt idx="9">
                  <c:v>17872</c:v>
                </c:pt>
                <c:pt idx="10">
                  <c:v>19840</c:v>
                </c:pt>
                <c:pt idx="11">
                  <c:v>19784</c:v>
                </c:pt>
                <c:pt idx="12">
                  <c:v>19728</c:v>
                </c:pt>
                <c:pt idx="13">
                  <c:v>19656</c:v>
                </c:pt>
                <c:pt idx="14">
                  <c:v>19568</c:v>
                </c:pt>
                <c:pt idx="15">
                  <c:v>21464</c:v>
                </c:pt>
                <c:pt idx="16">
                  <c:v>21336</c:v>
                </c:pt>
                <c:pt idx="17">
                  <c:v>21192</c:v>
                </c:pt>
                <c:pt idx="18">
                  <c:v>21016</c:v>
                </c:pt>
                <c:pt idx="19">
                  <c:v>22816</c:v>
                </c:pt>
                <c:pt idx="20">
                  <c:v>22592</c:v>
                </c:pt>
                <c:pt idx="21">
                  <c:v>22320</c:v>
                </c:pt>
                <c:pt idx="22">
                  <c:v>22016</c:v>
                </c:pt>
                <c:pt idx="23">
                  <c:v>23672</c:v>
                </c:pt>
                <c:pt idx="24">
                  <c:v>23500</c:v>
                </c:pt>
                <c:pt idx="25">
                  <c:v>22000</c:v>
                </c:pt>
                <c:pt idx="26">
                  <c:v>21000</c:v>
                </c:pt>
                <c:pt idx="27">
                  <c:v>22000</c:v>
                </c:pt>
                <c:pt idx="28">
                  <c:v>21000</c:v>
                </c:pt>
                <c:pt idx="29">
                  <c:v>20000</c:v>
                </c:pt>
                <c:pt idx="30">
                  <c:v>18000</c:v>
                </c:pt>
                <c:pt idx="31">
                  <c:v>18500</c:v>
                </c:pt>
                <c:pt idx="32">
                  <c:v>19240</c:v>
                </c:pt>
                <c:pt idx="33">
                  <c:v>19500</c:v>
                </c:pt>
                <c:pt idx="34">
                  <c:v>23800</c:v>
                </c:pt>
                <c:pt idx="35">
                  <c:v>27370</c:v>
                </c:pt>
                <c:pt idx="36">
                  <c:v>23000</c:v>
                </c:pt>
                <c:pt idx="37">
                  <c:v>18857</c:v>
                </c:pt>
                <c:pt idx="38">
                  <c:v>19642</c:v>
                </c:pt>
                <c:pt idx="39">
                  <c:v>30041</c:v>
                </c:pt>
                <c:pt idx="40">
                  <c:v>29250</c:v>
                </c:pt>
                <c:pt idx="41">
                  <c:v>31000</c:v>
                </c:pt>
                <c:pt idx="42">
                  <c:v>33440</c:v>
                </c:pt>
                <c:pt idx="43">
                  <c:v>29800</c:v>
                </c:pt>
                <c:pt idx="44">
                  <c:v>29800</c:v>
                </c:pt>
                <c:pt idx="45">
                  <c:v>26560</c:v>
                </c:pt>
                <c:pt idx="46">
                  <c:v>26925</c:v>
                </c:pt>
                <c:pt idx="47">
                  <c:v>28410</c:v>
                </c:pt>
                <c:pt idx="48">
                  <c:v>29200</c:v>
                </c:pt>
                <c:pt idx="49">
                  <c:v>30800</c:v>
                </c:pt>
                <c:pt idx="50">
                  <c:v>30900</c:v>
                </c:pt>
                <c:pt idx="51">
                  <c:v>34000</c:v>
                </c:pt>
                <c:pt idx="52">
                  <c:v>34106</c:v>
                </c:pt>
                <c:pt idx="53">
                  <c:v>38946</c:v>
                </c:pt>
                <c:pt idx="54">
                  <c:v>60237</c:v>
                </c:pt>
                <c:pt idx="55">
                  <c:v>62635</c:v>
                </c:pt>
                <c:pt idx="56">
                  <c:v>70915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'capture production'!$E$2</c:f>
              <c:strCache>
                <c:ptCount val="1"/>
                <c:pt idx="0">
                  <c:v>Myanmar</c:v>
                </c:pt>
              </c:strCache>
            </c:strRef>
          </c:tx>
          <c:marker>
            <c:symbol val="none"/>
          </c:marker>
          <c:cat>
            <c:strRef>
              <c:f>'capture production'!$A$3:$A$59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'capture production'!$E$3:$E$59</c:f>
              <c:numCache>
                <c:formatCode>General</c:formatCode>
                <c:ptCount val="57"/>
                <c:pt idx="0">
                  <c:v>360000</c:v>
                </c:pt>
                <c:pt idx="1">
                  <c:v>360000</c:v>
                </c:pt>
                <c:pt idx="2">
                  <c:v>360000</c:v>
                </c:pt>
                <c:pt idx="3">
                  <c:v>360000</c:v>
                </c:pt>
                <c:pt idx="4">
                  <c:v>360000</c:v>
                </c:pt>
                <c:pt idx="5">
                  <c:v>360000</c:v>
                </c:pt>
                <c:pt idx="6">
                  <c:v>360000</c:v>
                </c:pt>
                <c:pt idx="7">
                  <c:v>380700</c:v>
                </c:pt>
                <c:pt idx="8">
                  <c:v>396100</c:v>
                </c:pt>
                <c:pt idx="9">
                  <c:v>413900</c:v>
                </c:pt>
                <c:pt idx="10">
                  <c:v>431670</c:v>
                </c:pt>
                <c:pt idx="11">
                  <c:v>441840</c:v>
                </c:pt>
                <c:pt idx="12">
                  <c:v>452300</c:v>
                </c:pt>
                <c:pt idx="13">
                  <c:v>462240</c:v>
                </c:pt>
                <c:pt idx="14">
                  <c:v>432510</c:v>
                </c:pt>
                <c:pt idx="15">
                  <c:v>483620</c:v>
                </c:pt>
                <c:pt idx="16">
                  <c:v>499830</c:v>
                </c:pt>
                <c:pt idx="17">
                  <c:v>516730</c:v>
                </c:pt>
                <c:pt idx="18">
                  <c:v>537470</c:v>
                </c:pt>
                <c:pt idx="19">
                  <c:v>561570</c:v>
                </c:pt>
                <c:pt idx="20">
                  <c:v>577220</c:v>
                </c:pt>
                <c:pt idx="21">
                  <c:v>591420</c:v>
                </c:pt>
                <c:pt idx="22">
                  <c:v>580950</c:v>
                </c:pt>
                <c:pt idx="23">
                  <c:v>583710</c:v>
                </c:pt>
                <c:pt idx="24">
                  <c:v>609740</c:v>
                </c:pt>
                <c:pt idx="25">
                  <c:v>643750</c:v>
                </c:pt>
                <c:pt idx="26">
                  <c:v>680718</c:v>
                </c:pt>
                <c:pt idx="27">
                  <c:v>680371</c:v>
                </c:pt>
                <c:pt idx="28">
                  <c:v>698874</c:v>
                </c:pt>
                <c:pt idx="29">
                  <c:v>726816</c:v>
                </c:pt>
                <c:pt idx="30">
                  <c:v>736731</c:v>
                </c:pt>
                <c:pt idx="31">
                  <c:v>726672</c:v>
                </c:pt>
                <c:pt idx="32">
                  <c:v>731544</c:v>
                </c:pt>
                <c:pt idx="33">
                  <c:v>739702</c:v>
                </c:pt>
                <c:pt idx="34">
                  <c:v>746241</c:v>
                </c:pt>
                <c:pt idx="35">
                  <c:v>751710</c:v>
                </c:pt>
                <c:pt idx="36">
                  <c:v>602280</c:v>
                </c:pt>
                <c:pt idx="37">
                  <c:v>780800</c:v>
                </c:pt>
                <c:pt idx="38">
                  <c:v>830650</c:v>
                </c:pt>
                <c:pt idx="39">
                  <c:v>920010</c:v>
                </c:pt>
                <c:pt idx="40">
                  <c:v>1093200</c:v>
                </c:pt>
                <c:pt idx="41">
                  <c:v>1187880</c:v>
                </c:pt>
                <c:pt idx="42">
                  <c:v>1284340</c:v>
                </c:pt>
                <c:pt idx="43">
                  <c:v>1343860</c:v>
                </c:pt>
                <c:pt idx="44">
                  <c:v>1586600</c:v>
                </c:pt>
                <c:pt idx="45">
                  <c:v>1732250</c:v>
                </c:pt>
                <c:pt idx="46">
                  <c:v>1823450</c:v>
                </c:pt>
                <c:pt idx="47">
                  <c:v>1907750</c:v>
                </c:pt>
                <c:pt idx="48">
                  <c:v>1907010</c:v>
                </c:pt>
                <c:pt idx="49">
                  <c:v>1892600</c:v>
                </c:pt>
                <c:pt idx="50">
                  <c:v>1961150</c:v>
                </c:pt>
                <c:pt idx="51">
                  <c:v>1975920</c:v>
                </c:pt>
                <c:pt idx="52">
                  <c:v>1962230</c:v>
                </c:pt>
                <c:pt idx="53">
                  <c:v>1919000</c:v>
                </c:pt>
                <c:pt idx="54">
                  <c:v>1970550</c:v>
                </c:pt>
                <c:pt idx="55">
                  <c:v>1970470</c:v>
                </c:pt>
                <c:pt idx="56">
                  <c:v>2072390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'capture production'!$F$2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strRef>
              <c:f>'capture production'!$A$3:$A$59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'capture production'!$F$3:$F$59</c:f>
              <c:numCache>
                <c:formatCode>General</c:formatCode>
                <c:ptCount val="57"/>
                <c:pt idx="0">
                  <c:v>49489</c:v>
                </c:pt>
                <c:pt idx="1">
                  <c:v>50134</c:v>
                </c:pt>
                <c:pt idx="2">
                  <c:v>47215</c:v>
                </c:pt>
                <c:pt idx="3">
                  <c:v>48146</c:v>
                </c:pt>
                <c:pt idx="4">
                  <c:v>42657</c:v>
                </c:pt>
                <c:pt idx="5">
                  <c:v>46607</c:v>
                </c:pt>
                <c:pt idx="6">
                  <c:v>54118</c:v>
                </c:pt>
                <c:pt idx="7">
                  <c:v>59171</c:v>
                </c:pt>
                <c:pt idx="8">
                  <c:v>57851</c:v>
                </c:pt>
                <c:pt idx="9">
                  <c:v>49243</c:v>
                </c:pt>
                <c:pt idx="10">
                  <c:v>58803</c:v>
                </c:pt>
                <c:pt idx="11">
                  <c:v>64900</c:v>
                </c:pt>
                <c:pt idx="12">
                  <c:v>56168</c:v>
                </c:pt>
                <c:pt idx="13">
                  <c:v>64184</c:v>
                </c:pt>
                <c:pt idx="14">
                  <c:v>67502</c:v>
                </c:pt>
                <c:pt idx="15">
                  <c:v>63005</c:v>
                </c:pt>
                <c:pt idx="16">
                  <c:v>68979</c:v>
                </c:pt>
                <c:pt idx="17">
                  <c:v>77826</c:v>
                </c:pt>
                <c:pt idx="18">
                  <c:v>97889</c:v>
                </c:pt>
                <c:pt idx="19">
                  <c:v>117386</c:v>
                </c:pt>
                <c:pt idx="20">
                  <c:v>154365</c:v>
                </c:pt>
                <c:pt idx="21">
                  <c:v>167304</c:v>
                </c:pt>
                <c:pt idx="22">
                  <c:v>169149</c:v>
                </c:pt>
                <c:pt idx="23">
                  <c:v>195627</c:v>
                </c:pt>
                <c:pt idx="24">
                  <c:v>207998</c:v>
                </c:pt>
                <c:pt idx="25">
                  <c:v>202984</c:v>
                </c:pt>
                <c:pt idx="26">
                  <c:v>208170</c:v>
                </c:pt>
                <c:pt idx="27">
                  <c:v>240969</c:v>
                </c:pt>
                <c:pt idx="28">
                  <c:v>276804</c:v>
                </c:pt>
                <c:pt idx="29">
                  <c:v>316107</c:v>
                </c:pt>
                <c:pt idx="30">
                  <c:v>351703</c:v>
                </c:pt>
                <c:pt idx="31">
                  <c:v>386324</c:v>
                </c:pt>
                <c:pt idx="32">
                  <c:v>470251</c:v>
                </c:pt>
                <c:pt idx="33">
                  <c:v>433017</c:v>
                </c:pt>
                <c:pt idx="34">
                  <c:v>452590</c:v>
                </c:pt>
                <c:pt idx="35">
                  <c:v>556723</c:v>
                </c:pt>
                <c:pt idx="36">
                  <c:v>425441</c:v>
                </c:pt>
                <c:pt idx="37">
                  <c:v>648917</c:v>
                </c:pt>
                <c:pt idx="38">
                  <c:v>648029.1</c:v>
                </c:pt>
                <c:pt idx="39">
                  <c:v>600188</c:v>
                </c:pt>
                <c:pt idx="40">
                  <c:v>553459</c:v>
                </c:pt>
                <c:pt idx="41">
                  <c:v>569836</c:v>
                </c:pt>
                <c:pt idx="42">
                  <c:v>588649</c:v>
                </c:pt>
                <c:pt idx="43">
                  <c:v>550929</c:v>
                </c:pt>
                <c:pt idx="44">
                  <c:v>546072</c:v>
                </c:pt>
                <c:pt idx="45">
                  <c:v>545460</c:v>
                </c:pt>
                <c:pt idx="46">
                  <c:v>476798</c:v>
                </c:pt>
                <c:pt idx="47">
                  <c:v>494692</c:v>
                </c:pt>
                <c:pt idx="48">
                  <c:v>452534.3</c:v>
                </c:pt>
                <c:pt idx="49">
                  <c:v>439762.4</c:v>
                </c:pt>
                <c:pt idx="50">
                  <c:v>436593.4</c:v>
                </c:pt>
                <c:pt idx="51">
                  <c:v>430338</c:v>
                </c:pt>
                <c:pt idx="52">
                  <c:v>441926.5</c:v>
                </c:pt>
                <c:pt idx="53">
                  <c:v>444027.2</c:v>
                </c:pt>
                <c:pt idx="54">
                  <c:v>442698.2</c:v>
                </c:pt>
                <c:pt idx="55">
                  <c:v>433312.9</c:v>
                </c:pt>
                <c:pt idx="56">
                  <c:v>424791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'capture production'!$G$2</c:f>
              <c:strCache>
                <c:ptCount val="1"/>
                <c:pt idx="0">
                  <c:v>Thailand</c:v>
                </c:pt>
              </c:strCache>
            </c:strRef>
          </c:tx>
          <c:marker>
            <c:symbol val="none"/>
          </c:marker>
          <c:cat>
            <c:strRef>
              <c:f>'capture production'!$A$3:$A$59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'capture production'!$G$3:$G$59</c:f>
              <c:numCache>
                <c:formatCode>General</c:formatCode>
                <c:ptCount val="57"/>
                <c:pt idx="0">
                  <c:v>199875</c:v>
                </c:pt>
                <c:pt idx="1">
                  <c:v>274904</c:v>
                </c:pt>
                <c:pt idx="2">
                  <c:v>309267</c:v>
                </c:pt>
                <c:pt idx="3">
                  <c:v>391380</c:v>
                </c:pt>
                <c:pt idx="4">
                  <c:v>549576</c:v>
                </c:pt>
                <c:pt idx="5">
                  <c:v>587753</c:v>
                </c:pt>
                <c:pt idx="6">
                  <c:v>670292</c:v>
                </c:pt>
                <c:pt idx="7">
                  <c:v>806597</c:v>
                </c:pt>
                <c:pt idx="8">
                  <c:v>1038448</c:v>
                </c:pt>
                <c:pt idx="9">
                  <c:v>1212764</c:v>
                </c:pt>
                <c:pt idx="10">
                  <c:v>1356961</c:v>
                </c:pt>
                <c:pt idx="11">
                  <c:v>1498048</c:v>
                </c:pt>
                <c:pt idx="12">
                  <c:v>1626404</c:v>
                </c:pt>
                <c:pt idx="13">
                  <c:v>1636985</c:v>
                </c:pt>
                <c:pt idx="14">
                  <c:v>1468140</c:v>
                </c:pt>
                <c:pt idx="15">
                  <c:v>1468103</c:v>
                </c:pt>
                <c:pt idx="16">
                  <c:v>1536215</c:v>
                </c:pt>
                <c:pt idx="17">
                  <c:v>2040523</c:v>
                </c:pt>
                <c:pt idx="18">
                  <c:v>1970906</c:v>
                </c:pt>
                <c:pt idx="19">
                  <c:v>1835895</c:v>
                </c:pt>
                <c:pt idx="20">
                  <c:v>1704022</c:v>
                </c:pt>
                <c:pt idx="21">
                  <c:v>1861363</c:v>
                </c:pt>
                <c:pt idx="22">
                  <c:v>2034812</c:v>
                </c:pt>
                <c:pt idx="23">
                  <c:v>2161944</c:v>
                </c:pt>
                <c:pt idx="24">
                  <c:v>2028329</c:v>
                </c:pt>
                <c:pt idx="25">
                  <c:v>2097535</c:v>
                </c:pt>
                <c:pt idx="26">
                  <c:v>2407927</c:v>
                </c:pt>
                <c:pt idx="27">
                  <c:v>2633655</c:v>
                </c:pt>
                <c:pt idx="28">
                  <c:v>2433898</c:v>
                </c:pt>
                <c:pt idx="29">
                  <c:v>2444590</c:v>
                </c:pt>
                <c:pt idx="30">
                  <c:v>2498234</c:v>
                </c:pt>
                <c:pt idx="31">
                  <c:v>2618771</c:v>
                </c:pt>
                <c:pt idx="32">
                  <c:v>2875516</c:v>
                </c:pt>
                <c:pt idx="33">
                  <c:v>2927689</c:v>
                </c:pt>
                <c:pt idx="34">
                  <c:v>3015196</c:v>
                </c:pt>
                <c:pt idx="35">
                  <c:v>3031074</c:v>
                </c:pt>
                <c:pt idx="36">
                  <c:v>3013961</c:v>
                </c:pt>
                <c:pt idx="37">
                  <c:v>2902898</c:v>
                </c:pt>
                <c:pt idx="38">
                  <c:v>2930354</c:v>
                </c:pt>
                <c:pt idx="39">
                  <c:v>2952308</c:v>
                </c:pt>
                <c:pt idx="40">
                  <c:v>2997124</c:v>
                </c:pt>
                <c:pt idx="41">
                  <c:v>2833974</c:v>
                </c:pt>
                <c:pt idx="42">
                  <c:v>2842428</c:v>
                </c:pt>
                <c:pt idx="43">
                  <c:v>2849670</c:v>
                </c:pt>
                <c:pt idx="44">
                  <c:v>2839669</c:v>
                </c:pt>
                <c:pt idx="45">
                  <c:v>2814295</c:v>
                </c:pt>
                <c:pt idx="46">
                  <c:v>2698803</c:v>
                </c:pt>
                <c:pt idx="47">
                  <c:v>2304951</c:v>
                </c:pt>
                <c:pt idx="48">
                  <c:v>1873432</c:v>
                </c:pt>
                <c:pt idx="49">
                  <c:v>1870702</c:v>
                </c:pt>
                <c:pt idx="50">
                  <c:v>1810620</c:v>
                </c:pt>
                <c:pt idx="51">
                  <c:v>1835126</c:v>
                </c:pt>
                <c:pt idx="52">
                  <c:v>1719628</c:v>
                </c:pt>
                <c:pt idx="53">
                  <c:v>1824829</c:v>
                </c:pt>
                <c:pt idx="54">
                  <c:v>1670035</c:v>
                </c:pt>
                <c:pt idx="55">
                  <c:v>1501318</c:v>
                </c:pt>
                <c:pt idx="56">
                  <c:v>1530583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'capture production'!$H$2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strRef>
              <c:f>'capture production'!$A$3:$A$59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'capture production'!$H$3:$H$59</c:f>
              <c:numCache>
                <c:formatCode>General</c:formatCode>
                <c:ptCount val="57"/>
                <c:pt idx="0">
                  <c:v>435500</c:v>
                </c:pt>
                <c:pt idx="1">
                  <c:v>433800</c:v>
                </c:pt>
                <c:pt idx="2">
                  <c:v>501940</c:v>
                </c:pt>
                <c:pt idx="3">
                  <c:v>584190</c:v>
                </c:pt>
                <c:pt idx="4">
                  <c:v>599970</c:v>
                </c:pt>
                <c:pt idx="5">
                  <c:v>625260</c:v>
                </c:pt>
                <c:pt idx="6">
                  <c:v>628040</c:v>
                </c:pt>
                <c:pt idx="7">
                  <c:v>655610</c:v>
                </c:pt>
                <c:pt idx="8">
                  <c:v>652270</c:v>
                </c:pt>
                <c:pt idx="9">
                  <c:v>703310</c:v>
                </c:pt>
                <c:pt idx="10">
                  <c:v>552650</c:v>
                </c:pt>
                <c:pt idx="11">
                  <c:v>619940</c:v>
                </c:pt>
                <c:pt idx="12">
                  <c:v>707270</c:v>
                </c:pt>
                <c:pt idx="13">
                  <c:v>740050</c:v>
                </c:pt>
                <c:pt idx="14">
                  <c:v>495580</c:v>
                </c:pt>
                <c:pt idx="15">
                  <c:v>466410</c:v>
                </c:pt>
                <c:pt idx="16">
                  <c:v>527220</c:v>
                </c:pt>
                <c:pt idx="17">
                  <c:v>501780</c:v>
                </c:pt>
                <c:pt idx="18">
                  <c:v>493240</c:v>
                </c:pt>
                <c:pt idx="19">
                  <c:v>506310</c:v>
                </c:pt>
                <c:pt idx="20">
                  <c:v>460500</c:v>
                </c:pt>
                <c:pt idx="21">
                  <c:v>494056</c:v>
                </c:pt>
                <c:pt idx="22">
                  <c:v>553438</c:v>
                </c:pt>
                <c:pt idx="23">
                  <c:v>644218</c:v>
                </c:pt>
                <c:pt idx="24">
                  <c:v>658308</c:v>
                </c:pt>
                <c:pt idx="25">
                  <c:v>680010</c:v>
                </c:pt>
                <c:pt idx="26">
                  <c:v>702873</c:v>
                </c:pt>
                <c:pt idx="27">
                  <c:v>727253</c:v>
                </c:pt>
                <c:pt idx="28">
                  <c:v>730716</c:v>
                </c:pt>
                <c:pt idx="29">
                  <c:v>790022</c:v>
                </c:pt>
                <c:pt idx="30">
                  <c:v>779151</c:v>
                </c:pt>
                <c:pt idx="31">
                  <c:v>831070</c:v>
                </c:pt>
                <c:pt idx="32">
                  <c:v>868107</c:v>
                </c:pt>
                <c:pt idx="33">
                  <c:v>932143</c:v>
                </c:pt>
                <c:pt idx="34">
                  <c:v>1025909</c:v>
                </c:pt>
                <c:pt idx="35">
                  <c:v>1084939</c:v>
                </c:pt>
                <c:pt idx="36">
                  <c:v>1223644</c:v>
                </c:pt>
                <c:pt idx="37">
                  <c:v>1276325</c:v>
                </c:pt>
                <c:pt idx="38">
                  <c:v>1293954</c:v>
                </c:pt>
                <c:pt idx="39">
                  <c:v>1483700</c:v>
                </c:pt>
                <c:pt idx="40">
                  <c:v>1629612</c:v>
                </c:pt>
                <c:pt idx="41">
                  <c:v>1724758</c:v>
                </c:pt>
                <c:pt idx="42">
                  <c:v>1802598</c:v>
                </c:pt>
                <c:pt idx="43">
                  <c:v>1856005</c:v>
                </c:pt>
                <c:pt idx="44">
                  <c:v>1940034</c:v>
                </c:pt>
                <c:pt idx="45">
                  <c:v>1987900</c:v>
                </c:pt>
                <c:pt idx="46">
                  <c:v>2026600</c:v>
                </c:pt>
                <c:pt idx="47">
                  <c:v>2074500</c:v>
                </c:pt>
                <c:pt idx="48">
                  <c:v>2054700</c:v>
                </c:pt>
                <c:pt idx="49">
                  <c:v>2178400</c:v>
                </c:pt>
                <c:pt idx="50">
                  <c:v>2249711</c:v>
                </c:pt>
                <c:pt idx="51">
                  <c:v>2362104</c:v>
                </c:pt>
                <c:pt idx="52">
                  <c:v>2487223</c:v>
                </c:pt>
                <c:pt idx="53">
                  <c:v>2583651</c:v>
                </c:pt>
                <c:pt idx="54">
                  <c:v>2694641</c:v>
                </c:pt>
                <c:pt idx="55">
                  <c:v>2757314</c:v>
                </c:pt>
                <c:pt idx="56">
                  <c:v>2785940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9280"/>
        <c:axId val="214623360"/>
      </c:lineChart>
      <c:catAx>
        <c:axId val="2146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3360"/>
        <c:crosses val="autoZero"/>
        <c:auto val="1"/>
        <c:lblAlgn val="ctr"/>
        <c:lblOffset val="100"/>
        <c:noMultiLvlLbl val="0"/>
      </c:catAx>
      <c:valAx>
        <c:axId val="2146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aquaculture!$B$3</c:f>
              <c:strCache>
                <c:ptCount val="1"/>
                <c:pt idx="0">
                  <c:v>Australia</c:v>
                </c:pt>
              </c:strCache>
            </c:strRef>
          </c:tx>
          <c:marker>
            <c:symbol val="none"/>
          </c:marker>
          <c:cat>
            <c:strRef>
              <c:f>aquaculture!$A$4:$A$60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aquaculture!$B$4:$B$60</c:f>
              <c:numCache>
                <c:formatCode>General</c:formatCode>
                <c:ptCount val="57"/>
                <c:pt idx="0">
                  <c:v>5700</c:v>
                </c:pt>
                <c:pt idx="1">
                  <c:v>6500</c:v>
                </c:pt>
                <c:pt idx="2">
                  <c:v>5800</c:v>
                </c:pt>
                <c:pt idx="3">
                  <c:v>5900</c:v>
                </c:pt>
                <c:pt idx="4">
                  <c:v>5800</c:v>
                </c:pt>
                <c:pt idx="5">
                  <c:v>6600</c:v>
                </c:pt>
                <c:pt idx="6">
                  <c:v>6800</c:v>
                </c:pt>
                <c:pt idx="7">
                  <c:v>7300</c:v>
                </c:pt>
                <c:pt idx="8">
                  <c:v>7500</c:v>
                </c:pt>
                <c:pt idx="9">
                  <c:v>7500</c:v>
                </c:pt>
                <c:pt idx="10">
                  <c:v>7021</c:v>
                </c:pt>
                <c:pt idx="11">
                  <c:v>9800</c:v>
                </c:pt>
                <c:pt idx="12">
                  <c:v>10400</c:v>
                </c:pt>
                <c:pt idx="13">
                  <c:v>9200</c:v>
                </c:pt>
                <c:pt idx="14">
                  <c:v>10484</c:v>
                </c:pt>
                <c:pt idx="15">
                  <c:v>9204</c:v>
                </c:pt>
                <c:pt idx="16">
                  <c:v>10439</c:v>
                </c:pt>
                <c:pt idx="17">
                  <c:v>11126</c:v>
                </c:pt>
                <c:pt idx="18">
                  <c:v>10236</c:v>
                </c:pt>
                <c:pt idx="19">
                  <c:v>8702</c:v>
                </c:pt>
                <c:pt idx="20">
                  <c:v>8994</c:v>
                </c:pt>
                <c:pt idx="21">
                  <c:v>9185</c:v>
                </c:pt>
                <c:pt idx="22">
                  <c:v>8841</c:v>
                </c:pt>
                <c:pt idx="23">
                  <c:v>9056</c:v>
                </c:pt>
                <c:pt idx="24">
                  <c:v>8785</c:v>
                </c:pt>
                <c:pt idx="25">
                  <c:v>9534</c:v>
                </c:pt>
                <c:pt idx="26">
                  <c:v>9083</c:v>
                </c:pt>
                <c:pt idx="27">
                  <c:v>9660</c:v>
                </c:pt>
                <c:pt idx="28">
                  <c:v>13080</c:v>
                </c:pt>
                <c:pt idx="29">
                  <c:v>13685</c:v>
                </c:pt>
                <c:pt idx="30">
                  <c:v>12401</c:v>
                </c:pt>
                <c:pt idx="31">
                  <c:v>14327</c:v>
                </c:pt>
                <c:pt idx="32">
                  <c:v>16422</c:v>
                </c:pt>
                <c:pt idx="33">
                  <c:v>18359</c:v>
                </c:pt>
                <c:pt idx="34">
                  <c:v>19129</c:v>
                </c:pt>
                <c:pt idx="35">
                  <c:v>22395</c:v>
                </c:pt>
                <c:pt idx="36">
                  <c:v>25323</c:v>
                </c:pt>
                <c:pt idx="37">
                  <c:v>26543</c:v>
                </c:pt>
                <c:pt idx="38">
                  <c:v>24570</c:v>
                </c:pt>
                <c:pt idx="39">
                  <c:v>29189</c:v>
                </c:pt>
                <c:pt idx="40">
                  <c:v>31746</c:v>
                </c:pt>
                <c:pt idx="41">
                  <c:v>35403</c:v>
                </c:pt>
                <c:pt idx="42">
                  <c:v>38566</c:v>
                </c:pt>
                <c:pt idx="43">
                  <c:v>38793</c:v>
                </c:pt>
                <c:pt idx="44">
                  <c:v>44142</c:v>
                </c:pt>
                <c:pt idx="45">
                  <c:v>42787</c:v>
                </c:pt>
                <c:pt idx="46">
                  <c:v>49376</c:v>
                </c:pt>
                <c:pt idx="47">
                  <c:v>55799</c:v>
                </c:pt>
                <c:pt idx="48">
                  <c:v>58911.7</c:v>
                </c:pt>
                <c:pt idx="49">
                  <c:v>70121.850000000006</c:v>
                </c:pt>
                <c:pt idx="50">
                  <c:v>73324.210000000006</c:v>
                </c:pt>
                <c:pt idx="51">
                  <c:v>75910.52</c:v>
                </c:pt>
                <c:pt idx="52">
                  <c:v>81482.94</c:v>
                </c:pt>
                <c:pt idx="53">
                  <c:v>79818.899999999994</c:v>
                </c:pt>
                <c:pt idx="54">
                  <c:v>74840.22</c:v>
                </c:pt>
                <c:pt idx="55">
                  <c:v>90990.29</c:v>
                </c:pt>
                <c:pt idx="56">
                  <c:v>96847.64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aquaculture!$C$3</c:f>
              <c:strCache>
                <c:ptCount val="1"/>
                <c:pt idx="0">
                  <c:v>Cambodia</c:v>
                </c:pt>
              </c:strCache>
            </c:strRef>
          </c:tx>
          <c:marker>
            <c:symbol val="none"/>
          </c:marker>
          <c:cat>
            <c:strRef>
              <c:f>aquaculture!$A$4:$A$60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aquaculture!$C$4:$C$60</c:f>
              <c:numCache>
                <c:formatCode>General</c:formatCode>
                <c:ptCount val="57"/>
                <c:pt idx="16">
                  <c:v>4</c:v>
                </c:pt>
                <c:pt idx="17">
                  <c:v>11</c:v>
                </c:pt>
                <c:pt idx="18">
                  <c:v>25</c:v>
                </c:pt>
                <c:pt idx="19">
                  <c:v>53</c:v>
                </c:pt>
                <c:pt idx="20">
                  <c:v>106</c:v>
                </c:pt>
                <c:pt idx="21">
                  <c:v>240</c:v>
                </c:pt>
                <c:pt idx="22">
                  <c:v>464</c:v>
                </c:pt>
                <c:pt idx="23">
                  <c:v>934</c:v>
                </c:pt>
                <c:pt idx="24">
                  <c:v>1610</c:v>
                </c:pt>
                <c:pt idx="25">
                  <c:v>3000</c:v>
                </c:pt>
                <c:pt idx="26">
                  <c:v>2200</c:v>
                </c:pt>
                <c:pt idx="27">
                  <c:v>2500</c:v>
                </c:pt>
                <c:pt idx="28">
                  <c:v>4600</c:v>
                </c:pt>
                <c:pt idx="29">
                  <c:v>5538</c:v>
                </c:pt>
                <c:pt idx="30">
                  <c:v>6400</c:v>
                </c:pt>
                <c:pt idx="31">
                  <c:v>6700</c:v>
                </c:pt>
                <c:pt idx="32">
                  <c:v>8550</c:v>
                </c:pt>
                <c:pt idx="33">
                  <c:v>7900</c:v>
                </c:pt>
                <c:pt idx="34">
                  <c:v>8200</c:v>
                </c:pt>
                <c:pt idx="35">
                  <c:v>9511</c:v>
                </c:pt>
                <c:pt idx="36">
                  <c:v>9600</c:v>
                </c:pt>
                <c:pt idx="37">
                  <c:v>11800</c:v>
                </c:pt>
                <c:pt idx="38">
                  <c:v>14100</c:v>
                </c:pt>
                <c:pt idx="39">
                  <c:v>15000</c:v>
                </c:pt>
                <c:pt idx="40">
                  <c:v>14430</c:v>
                </c:pt>
                <c:pt idx="41">
                  <c:v>17500</c:v>
                </c:pt>
                <c:pt idx="42">
                  <c:v>18250</c:v>
                </c:pt>
                <c:pt idx="43">
                  <c:v>26300</c:v>
                </c:pt>
                <c:pt idx="44">
                  <c:v>37515</c:v>
                </c:pt>
                <c:pt idx="45">
                  <c:v>44000</c:v>
                </c:pt>
                <c:pt idx="46">
                  <c:v>41010</c:v>
                </c:pt>
                <c:pt idx="47">
                  <c:v>35260</c:v>
                </c:pt>
                <c:pt idx="48">
                  <c:v>40000</c:v>
                </c:pt>
                <c:pt idx="49">
                  <c:v>50000</c:v>
                </c:pt>
                <c:pt idx="50">
                  <c:v>60000</c:v>
                </c:pt>
                <c:pt idx="51">
                  <c:v>72000</c:v>
                </c:pt>
                <c:pt idx="52">
                  <c:v>74000</c:v>
                </c:pt>
                <c:pt idx="53">
                  <c:v>90000</c:v>
                </c:pt>
                <c:pt idx="54">
                  <c:v>120055</c:v>
                </c:pt>
                <c:pt idx="55">
                  <c:v>143000</c:v>
                </c:pt>
                <c:pt idx="56">
                  <c:v>172500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aquaculture!$D$3</c:f>
              <c:strCache>
                <c:ptCount val="1"/>
                <c:pt idx="0">
                  <c:v>Lao PDR</c:v>
                </c:pt>
              </c:strCache>
            </c:strRef>
          </c:tx>
          <c:marker>
            <c:symbol val="none"/>
          </c:marker>
          <c:cat>
            <c:strRef>
              <c:f>aquaculture!$A$4:$A$60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aquaculture!$D$4:$D$60</c:f>
              <c:numCache>
                <c:formatCode>General</c:formatCode>
                <c:ptCount val="57"/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96</c:v>
                </c:pt>
                <c:pt idx="9">
                  <c:v>128</c:v>
                </c:pt>
                <c:pt idx="10">
                  <c:v>160</c:v>
                </c:pt>
                <c:pt idx="11">
                  <c:v>216</c:v>
                </c:pt>
                <c:pt idx="12">
                  <c:v>272</c:v>
                </c:pt>
                <c:pt idx="13">
                  <c:v>344</c:v>
                </c:pt>
                <c:pt idx="14">
                  <c:v>432</c:v>
                </c:pt>
                <c:pt idx="15">
                  <c:v>536</c:v>
                </c:pt>
                <c:pt idx="16">
                  <c:v>664</c:v>
                </c:pt>
                <c:pt idx="17">
                  <c:v>808</c:v>
                </c:pt>
                <c:pt idx="18">
                  <c:v>984</c:v>
                </c:pt>
                <c:pt idx="19">
                  <c:v>1184</c:v>
                </c:pt>
                <c:pt idx="20">
                  <c:v>1408</c:v>
                </c:pt>
                <c:pt idx="21">
                  <c:v>1680</c:v>
                </c:pt>
                <c:pt idx="22">
                  <c:v>1984</c:v>
                </c:pt>
                <c:pt idx="23">
                  <c:v>2328</c:v>
                </c:pt>
                <c:pt idx="24">
                  <c:v>2500</c:v>
                </c:pt>
                <c:pt idx="25">
                  <c:v>4000</c:v>
                </c:pt>
                <c:pt idx="26">
                  <c:v>5000</c:v>
                </c:pt>
                <c:pt idx="27">
                  <c:v>6000</c:v>
                </c:pt>
                <c:pt idx="28">
                  <c:v>7000</c:v>
                </c:pt>
                <c:pt idx="29">
                  <c:v>8000</c:v>
                </c:pt>
                <c:pt idx="30">
                  <c:v>10000</c:v>
                </c:pt>
                <c:pt idx="31">
                  <c:v>10500</c:v>
                </c:pt>
                <c:pt idx="32">
                  <c:v>10760</c:v>
                </c:pt>
                <c:pt idx="33">
                  <c:v>11000</c:v>
                </c:pt>
                <c:pt idx="34">
                  <c:v>11200</c:v>
                </c:pt>
                <c:pt idx="35">
                  <c:v>12880</c:v>
                </c:pt>
                <c:pt idx="36">
                  <c:v>16000</c:v>
                </c:pt>
                <c:pt idx="37">
                  <c:v>21143</c:v>
                </c:pt>
                <c:pt idx="38">
                  <c:v>21216</c:v>
                </c:pt>
                <c:pt idx="39">
                  <c:v>30362</c:v>
                </c:pt>
                <c:pt idx="40">
                  <c:v>42066</c:v>
                </c:pt>
                <c:pt idx="41">
                  <c:v>50000</c:v>
                </c:pt>
                <c:pt idx="42">
                  <c:v>59716</c:v>
                </c:pt>
                <c:pt idx="43">
                  <c:v>64900</c:v>
                </c:pt>
                <c:pt idx="44">
                  <c:v>64900</c:v>
                </c:pt>
                <c:pt idx="45">
                  <c:v>60000</c:v>
                </c:pt>
                <c:pt idx="46">
                  <c:v>60000</c:v>
                </c:pt>
                <c:pt idx="47">
                  <c:v>63250</c:v>
                </c:pt>
                <c:pt idx="48">
                  <c:v>64300</c:v>
                </c:pt>
                <c:pt idx="49">
                  <c:v>75000.5</c:v>
                </c:pt>
                <c:pt idx="50">
                  <c:v>82100</c:v>
                </c:pt>
                <c:pt idx="51">
                  <c:v>95600</c:v>
                </c:pt>
                <c:pt idx="52">
                  <c:v>101895</c:v>
                </c:pt>
                <c:pt idx="53">
                  <c:v>108000</c:v>
                </c:pt>
                <c:pt idx="54">
                  <c:v>108360</c:v>
                </c:pt>
                <c:pt idx="55">
                  <c:v>95965</c:v>
                </c:pt>
                <c:pt idx="56">
                  <c:v>109835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aquaculture!$E$3</c:f>
              <c:strCache>
                <c:ptCount val="1"/>
                <c:pt idx="0">
                  <c:v>Myanmar</c:v>
                </c:pt>
              </c:strCache>
            </c:strRef>
          </c:tx>
          <c:marker>
            <c:symbol val="none"/>
          </c:marker>
          <c:cat>
            <c:strRef>
              <c:f>aquaculture!$A$4:$A$60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aquaculture!$E$4:$E$60</c:f>
              <c:numCache>
                <c:formatCode>General</c:formatCode>
                <c:ptCount val="57"/>
                <c:pt idx="0">
                  <c:v>80</c:v>
                </c:pt>
                <c:pt idx="1">
                  <c:v>110</c:v>
                </c:pt>
                <c:pt idx="2">
                  <c:v>140</c:v>
                </c:pt>
                <c:pt idx="3">
                  <c:v>180</c:v>
                </c:pt>
                <c:pt idx="4">
                  <c:v>230</c:v>
                </c:pt>
                <c:pt idx="5">
                  <c:v>290</c:v>
                </c:pt>
                <c:pt idx="6">
                  <c:v>350</c:v>
                </c:pt>
                <c:pt idx="7">
                  <c:v>430</c:v>
                </c:pt>
                <c:pt idx="8">
                  <c:v>520</c:v>
                </c:pt>
                <c:pt idx="9">
                  <c:v>620</c:v>
                </c:pt>
                <c:pt idx="10">
                  <c:v>730</c:v>
                </c:pt>
                <c:pt idx="11">
                  <c:v>860</c:v>
                </c:pt>
                <c:pt idx="12">
                  <c:v>1000</c:v>
                </c:pt>
                <c:pt idx="13">
                  <c:v>1160</c:v>
                </c:pt>
                <c:pt idx="14">
                  <c:v>1330</c:v>
                </c:pt>
                <c:pt idx="15">
                  <c:v>1520</c:v>
                </c:pt>
                <c:pt idx="16">
                  <c:v>1730</c:v>
                </c:pt>
                <c:pt idx="17">
                  <c:v>1970</c:v>
                </c:pt>
                <c:pt idx="18">
                  <c:v>2220</c:v>
                </c:pt>
                <c:pt idx="19">
                  <c:v>2500</c:v>
                </c:pt>
                <c:pt idx="20">
                  <c:v>2790</c:v>
                </c:pt>
                <c:pt idx="21">
                  <c:v>3120</c:v>
                </c:pt>
                <c:pt idx="22">
                  <c:v>3460</c:v>
                </c:pt>
                <c:pt idx="23">
                  <c:v>3840</c:v>
                </c:pt>
                <c:pt idx="24">
                  <c:v>3951</c:v>
                </c:pt>
                <c:pt idx="25">
                  <c:v>5054</c:v>
                </c:pt>
                <c:pt idx="26">
                  <c:v>5805</c:v>
                </c:pt>
                <c:pt idx="27">
                  <c:v>5493</c:v>
                </c:pt>
                <c:pt idx="28">
                  <c:v>5673</c:v>
                </c:pt>
                <c:pt idx="29">
                  <c:v>6947</c:v>
                </c:pt>
                <c:pt idx="30">
                  <c:v>7087</c:v>
                </c:pt>
                <c:pt idx="31">
                  <c:v>8822</c:v>
                </c:pt>
                <c:pt idx="32">
                  <c:v>25954</c:v>
                </c:pt>
                <c:pt idx="33">
                  <c:v>51676</c:v>
                </c:pt>
                <c:pt idx="34">
                  <c:v>64584</c:v>
                </c:pt>
                <c:pt idx="35">
                  <c:v>71700</c:v>
                </c:pt>
                <c:pt idx="36">
                  <c:v>71508</c:v>
                </c:pt>
                <c:pt idx="37">
                  <c:v>82740</c:v>
                </c:pt>
                <c:pt idx="38">
                  <c:v>81968</c:v>
                </c:pt>
                <c:pt idx="39">
                  <c:v>91114</c:v>
                </c:pt>
                <c:pt idx="40">
                  <c:v>98912</c:v>
                </c:pt>
                <c:pt idx="41">
                  <c:v>121266</c:v>
                </c:pt>
                <c:pt idx="42">
                  <c:v>190120</c:v>
                </c:pt>
                <c:pt idx="43">
                  <c:v>252010</c:v>
                </c:pt>
                <c:pt idx="44">
                  <c:v>400360</c:v>
                </c:pt>
                <c:pt idx="45">
                  <c:v>485220</c:v>
                </c:pt>
                <c:pt idx="46">
                  <c:v>574990</c:v>
                </c:pt>
                <c:pt idx="47">
                  <c:v>604660</c:v>
                </c:pt>
                <c:pt idx="48">
                  <c:v>675064</c:v>
                </c:pt>
                <c:pt idx="49">
                  <c:v>779296.4</c:v>
                </c:pt>
                <c:pt idx="50">
                  <c:v>852791</c:v>
                </c:pt>
                <c:pt idx="51">
                  <c:v>819156.4</c:v>
                </c:pt>
                <c:pt idx="52">
                  <c:v>888369</c:v>
                </c:pt>
                <c:pt idx="53">
                  <c:v>930780</c:v>
                </c:pt>
                <c:pt idx="54">
                  <c:v>964255.8</c:v>
                </c:pt>
                <c:pt idx="55">
                  <c:v>999630</c:v>
                </c:pt>
                <c:pt idx="56">
                  <c:v>1017644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aquaculture!$F$3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strRef>
              <c:f>aquaculture!$A$4:$A$60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aquaculture!$F$4:$F$60</c:f>
              <c:numCache>
                <c:formatCode>General</c:formatCode>
                <c:ptCount val="57"/>
                <c:pt idx="0">
                  <c:v>2800</c:v>
                </c:pt>
                <c:pt idx="1">
                  <c:v>1000</c:v>
                </c:pt>
                <c:pt idx="2">
                  <c:v>2600</c:v>
                </c:pt>
                <c:pt idx="3">
                  <c:v>1900</c:v>
                </c:pt>
                <c:pt idx="4">
                  <c:v>1900</c:v>
                </c:pt>
                <c:pt idx="5">
                  <c:v>2400</c:v>
                </c:pt>
                <c:pt idx="6">
                  <c:v>2300</c:v>
                </c:pt>
                <c:pt idx="7">
                  <c:v>1800</c:v>
                </c:pt>
                <c:pt idx="8">
                  <c:v>1800</c:v>
                </c:pt>
                <c:pt idx="9">
                  <c:v>1300</c:v>
                </c:pt>
                <c:pt idx="10">
                  <c:v>1400</c:v>
                </c:pt>
                <c:pt idx="11">
                  <c:v>1900</c:v>
                </c:pt>
                <c:pt idx="12">
                  <c:v>2900</c:v>
                </c:pt>
                <c:pt idx="13">
                  <c:v>2700</c:v>
                </c:pt>
                <c:pt idx="14">
                  <c:v>2538</c:v>
                </c:pt>
                <c:pt idx="15">
                  <c:v>2071</c:v>
                </c:pt>
                <c:pt idx="16">
                  <c:v>2658</c:v>
                </c:pt>
                <c:pt idx="17">
                  <c:v>1403</c:v>
                </c:pt>
                <c:pt idx="18">
                  <c:v>1838</c:v>
                </c:pt>
                <c:pt idx="19">
                  <c:v>2783</c:v>
                </c:pt>
                <c:pt idx="20">
                  <c:v>3220</c:v>
                </c:pt>
                <c:pt idx="21">
                  <c:v>2998</c:v>
                </c:pt>
                <c:pt idx="22">
                  <c:v>6533</c:v>
                </c:pt>
                <c:pt idx="23">
                  <c:v>9720</c:v>
                </c:pt>
                <c:pt idx="24">
                  <c:v>10945</c:v>
                </c:pt>
                <c:pt idx="25">
                  <c:v>11835</c:v>
                </c:pt>
                <c:pt idx="26">
                  <c:v>16977</c:v>
                </c:pt>
                <c:pt idx="27">
                  <c:v>19366</c:v>
                </c:pt>
                <c:pt idx="28">
                  <c:v>27751</c:v>
                </c:pt>
                <c:pt idx="29">
                  <c:v>26985</c:v>
                </c:pt>
                <c:pt idx="30">
                  <c:v>28600</c:v>
                </c:pt>
                <c:pt idx="31">
                  <c:v>48700</c:v>
                </c:pt>
                <c:pt idx="32">
                  <c:v>51500</c:v>
                </c:pt>
                <c:pt idx="33">
                  <c:v>52501</c:v>
                </c:pt>
                <c:pt idx="34">
                  <c:v>51256</c:v>
                </c:pt>
                <c:pt idx="35">
                  <c:v>70391</c:v>
                </c:pt>
                <c:pt idx="36">
                  <c:v>74800</c:v>
                </c:pt>
                <c:pt idx="37">
                  <c:v>76850</c:v>
                </c:pt>
                <c:pt idx="38">
                  <c:v>93807</c:v>
                </c:pt>
                <c:pt idx="39">
                  <c:v>91650</c:v>
                </c:pt>
                <c:pt idx="40">
                  <c:v>85640</c:v>
                </c:pt>
                <c:pt idx="41">
                  <c:v>76024</c:v>
                </c:pt>
                <c:pt idx="42">
                  <c:v>86583</c:v>
                </c:pt>
                <c:pt idx="43">
                  <c:v>84641</c:v>
                </c:pt>
                <c:pt idx="44">
                  <c:v>92220</c:v>
                </c:pt>
                <c:pt idx="45">
                  <c:v>105302</c:v>
                </c:pt>
                <c:pt idx="46">
                  <c:v>107524</c:v>
                </c:pt>
                <c:pt idx="47">
                  <c:v>111908</c:v>
                </c:pt>
                <c:pt idx="48">
                  <c:v>112358</c:v>
                </c:pt>
                <c:pt idx="49">
                  <c:v>104958</c:v>
                </c:pt>
                <c:pt idx="50">
                  <c:v>110592</c:v>
                </c:pt>
                <c:pt idx="51">
                  <c:v>117266</c:v>
                </c:pt>
                <c:pt idx="52">
                  <c:v>100161</c:v>
                </c:pt>
                <c:pt idx="53">
                  <c:v>97123</c:v>
                </c:pt>
                <c:pt idx="54">
                  <c:v>109873.8</c:v>
                </c:pt>
                <c:pt idx="55">
                  <c:v>91275.3</c:v>
                </c:pt>
                <c:pt idx="56">
                  <c:v>109016.2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aquaculture!$G$3</c:f>
              <c:strCache>
                <c:ptCount val="1"/>
                <c:pt idx="0">
                  <c:v>Thailand</c:v>
                </c:pt>
              </c:strCache>
            </c:strRef>
          </c:tx>
          <c:marker>
            <c:symbol val="none"/>
          </c:marker>
          <c:cat>
            <c:strRef>
              <c:f>aquaculture!$A$4:$A$60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aquaculture!$G$4:$G$60</c:f>
              <c:numCache>
                <c:formatCode>General</c:formatCode>
                <c:ptCount val="57"/>
                <c:pt idx="0">
                  <c:v>31545</c:v>
                </c:pt>
                <c:pt idx="1">
                  <c:v>41436</c:v>
                </c:pt>
                <c:pt idx="2">
                  <c:v>41893</c:v>
                </c:pt>
                <c:pt idx="3">
                  <c:v>39525</c:v>
                </c:pt>
                <c:pt idx="4">
                  <c:v>40474</c:v>
                </c:pt>
                <c:pt idx="5">
                  <c:v>42112</c:v>
                </c:pt>
                <c:pt idx="6">
                  <c:v>51800</c:v>
                </c:pt>
                <c:pt idx="7">
                  <c:v>54769</c:v>
                </c:pt>
                <c:pt idx="8">
                  <c:v>63673</c:v>
                </c:pt>
                <c:pt idx="9">
                  <c:v>72390</c:v>
                </c:pt>
                <c:pt idx="10">
                  <c:v>80876</c:v>
                </c:pt>
                <c:pt idx="11">
                  <c:v>89384</c:v>
                </c:pt>
                <c:pt idx="12">
                  <c:v>52748</c:v>
                </c:pt>
                <c:pt idx="13">
                  <c:v>42574</c:v>
                </c:pt>
                <c:pt idx="14">
                  <c:v>47884</c:v>
                </c:pt>
                <c:pt idx="15">
                  <c:v>80821</c:v>
                </c:pt>
                <c:pt idx="16">
                  <c:v>125100</c:v>
                </c:pt>
                <c:pt idx="17">
                  <c:v>150858</c:v>
                </c:pt>
                <c:pt idx="18">
                  <c:v>130775</c:v>
                </c:pt>
                <c:pt idx="19">
                  <c:v>118363</c:v>
                </c:pt>
                <c:pt idx="20">
                  <c:v>95966</c:v>
                </c:pt>
                <c:pt idx="21">
                  <c:v>129097</c:v>
                </c:pt>
                <c:pt idx="22">
                  <c:v>86643</c:v>
                </c:pt>
                <c:pt idx="23">
                  <c:v>99978</c:v>
                </c:pt>
                <c:pt idx="24">
                  <c:v>111932</c:v>
                </c:pt>
                <c:pt idx="25">
                  <c:v>135840</c:v>
                </c:pt>
                <c:pt idx="26">
                  <c:v>134063</c:v>
                </c:pt>
                <c:pt idx="27">
                  <c:v>151656</c:v>
                </c:pt>
                <c:pt idx="28">
                  <c:v>218191</c:v>
                </c:pt>
                <c:pt idx="29">
                  <c:v>260191</c:v>
                </c:pt>
                <c:pt idx="30">
                  <c:v>291719</c:v>
                </c:pt>
                <c:pt idx="31">
                  <c:v>353333</c:v>
                </c:pt>
                <c:pt idx="32">
                  <c:v>370974</c:v>
                </c:pt>
                <c:pt idx="33">
                  <c:v>457314</c:v>
                </c:pt>
                <c:pt idx="34">
                  <c:v>509800</c:v>
                </c:pt>
                <c:pt idx="35">
                  <c:v>559504</c:v>
                </c:pt>
                <c:pt idx="36">
                  <c:v>556155</c:v>
                </c:pt>
                <c:pt idx="37">
                  <c:v>539817</c:v>
                </c:pt>
                <c:pt idx="38">
                  <c:v>594579</c:v>
                </c:pt>
                <c:pt idx="39">
                  <c:v>693762</c:v>
                </c:pt>
                <c:pt idx="40">
                  <c:v>738155</c:v>
                </c:pt>
                <c:pt idx="41">
                  <c:v>814121</c:v>
                </c:pt>
                <c:pt idx="42">
                  <c:v>954608</c:v>
                </c:pt>
                <c:pt idx="43">
                  <c:v>1064406</c:v>
                </c:pt>
                <c:pt idx="44">
                  <c:v>1259984</c:v>
                </c:pt>
                <c:pt idx="45">
                  <c:v>1304232</c:v>
                </c:pt>
                <c:pt idx="46">
                  <c:v>1354297</c:v>
                </c:pt>
                <c:pt idx="47">
                  <c:v>1370456</c:v>
                </c:pt>
                <c:pt idx="48">
                  <c:v>1330861</c:v>
                </c:pt>
                <c:pt idx="49">
                  <c:v>1416668</c:v>
                </c:pt>
                <c:pt idx="50">
                  <c:v>1286122</c:v>
                </c:pt>
                <c:pt idx="51">
                  <c:v>1201455</c:v>
                </c:pt>
                <c:pt idx="52">
                  <c:v>1272100</c:v>
                </c:pt>
                <c:pt idx="53">
                  <c:v>997515</c:v>
                </c:pt>
                <c:pt idx="54">
                  <c:v>897862.9</c:v>
                </c:pt>
                <c:pt idx="55">
                  <c:v>928638</c:v>
                </c:pt>
                <c:pt idx="56">
                  <c:v>962571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aquaculture!$H$3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strRef>
              <c:f>aquaculture!$A$4:$A$60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strCache>
            </c:strRef>
          </c:cat>
          <c:val>
            <c:numRef>
              <c:f>aquaculture!$H$4:$H$60</c:f>
              <c:numCache>
                <c:formatCode>General</c:formatCode>
                <c:ptCount val="57"/>
                <c:pt idx="0">
                  <c:v>37660</c:v>
                </c:pt>
                <c:pt idx="1">
                  <c:v>40320</c:v>
                </c:pt>
                <c:pt idx="2">
                  <c:v>43040</c:v>
                </c:pt>
                <c:pt idx="3">
                  <c:v>45750</c:v>
                </c:pt>
                <c:pt idx="4">
                  <c:v>48540</c:v>
                </c:pt>
                <c:pt idx="5">
                  <c:v>51330</c:v>
                </c:pt>
                <c:pt idx="6">
                  <c:v>54130</c:v>
                </c:pt>
                <c:pt idx="7">
                  <c:v>56850</c:v>
                </c:pt>
                <c:pt idx="8">
                  <c:v>59580</c:v>
                </c:pt>
                <c:pt idx="9">
                  <c:v>62440</c:v>
                </c:pt>
                <c:pt idx="10">
                  <c:v>65350</c:v>
                </c:pt>
                <c:pt idx="11">
                  <c:v>68360</c:v>
                </c:pt>
                <c:pt idx="12">
                  <c:v>71230</c:v>
                </c:pt>
                <c:pt idx="13">
                  <c:v>74250</c:v>
                </c:pt>
                <c:pt idx="14">
                  <c:v>77220</c:v>
                </c:pt>
                <c:pt idx="15">
                  <c:v>80390</c:v>
                </c:pt>
                <c:pt idx="16">
                  <c:v>83580</c:v>
                </c:pt>
                <c:pt idx="17">
                  <c:v>87020</c:v>
                </c:pt>
                <c:pt idx="18">
                  <c:v>90760</c:v>
                </c:pt>
                <c:pt idx="19">
                  <c:v>94690</c:v>
                </c:pt>
                <c:pt idx="20">
                  <c:v>99160</c:v>
                </c:pt>
                <c:pt idx="21">
                  <c:v>103810</c:v>
                </c:pt>
                <c:pt idx="22">
                  <c:v>108770</c:v>
                </c:pt>
                <c:pt idx="23">
                  <c:v>113920</c:v>
                </c:pt>
                <c:pt idx="24">
                  <c:v>119000</c:v>
                </c:pt>
                <c:pt idx="25">
                  <c:v>129500</c:v>
                </c:pt>
                <c:pt idx="26">
                  <c:v>127449</c:v>
                </c:pt>
                <c:pt idx="27">
                  <c:v>141747</c:v>
                </c:pt>
                <c:pt idx="28">
                  <c:v>154317</c:v>
                </c:pt>
                <c:pt idx="29">
                  <c:v>164917</c:v>
                </c:pt>
                <c:pt idx="30">
                  <c:v>162076</c:v>
                </c:pt>
                <c:pt idx="31">
                  <c:v>168104</c:v>
                </c:pt>
                <c:pt idx="32">
                  <c:v>172899</c:v>
                </c:pt>
                <c:pt idx="33">
                  <c:v>188061</c:v>
                </c:pt>
                <c:pt idx="34">
                  <c:v>344084</c:v>
                </c:pt>
                <c:pt idx="35">
                  <c:v>389069</c:v>
                </c:pt>
                <c:pt idx="36">
                  <c:v>308288</c:v>
                </c:pt>
                <c:pt idx="37">
                  <c:v>332378</c:v>
                </c:pt>
                <c:pt idx="38">
                  <c:v>353920</c:v>
                </c:pt>
                <c:pt idx="39">
                  <c:v>413468</c:v>
                </c:pt>
                <c:pt idx="40">
                  <c:v>513517</c:v>
                </c:pt>
                <c:pt idx="41">
                  <c:v>603098</c:v>
                </c:pt>
                <c:pt idx="42">
                  <c:v>718041</c:v>
                </c:pt>
                <c:pt idx="43">
                  <c:v>952502</c:v>
                </c:pt>
                <c:pt idx="44">
                  <c:v>1213617</c:v>
                </c:pt>
                <c:pt idx="45">
                  <c:v>1452300</c:v>
                </c:pt>
                <c:pt idx="46">
                  <c:v>1672727</c:v>
                </c:pt>
                <c:pt idx="47">
                  <c:v>2100400</c:v>
                </c:pt>
                <c:pt idx="48">
                  <c:v>2477450</c:v>
                </c:pt>
                <c:pt idx="49">
                  <c:v>2571080</c:v>
                </c:pt>
                <c:pt idx="50">
                  <c:v>2701317</c:v>
                </c:pt>
                <c:pt idx="51">
                  <c:v>2859581</c:v>
                </c:pt>
                <c:pt idx="52">
                  <c:v>3103351</c:v>
                </c:pt>
                <c:pt idx="53">
                  <c:v>3220071</c:v>
                </c:pt>
                <c:pt idx="54">
                  <c:v>3354342</c:v>
                </c:pt>
                <c:pt idx="55">
                  <c:v>3450200</c:v>
                </c:pt>
                <c:pt idx="56">
                  <c:v>3634531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14816"/>
        <c:axId val="215316352"/>
      </c:lineChart>
      <c:catAx>
        <c:axId val="2153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16352"/>
        <c:crosses val="autoZero"/>
        <c:auto val="1"/>
        <c:lblAlgn val="ctr"/>
        <c:lblOffset val="100"/>
        <c:noMultiLvlLbl val="0"/>
      </c:catAx>
      <c:valAx>
        <c:axId val="2153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64</xdr:row>
      <xdr:rowOff>19050</xdr:rowOff>
    </xdr:from>
    <xdr:to>
      <xdr:col>10</xdr:col>
      <xdr:colOff>390525</xdr:colOff>
      <xdr:row>79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25</xdr:row>
      <xdr:rowOff>152400</xdr:rowOff>
    </xdr:from>
    <xdr:to>
      <xdr:col>17</xdr:col>
      <xdr:colOff>485775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56</xdr:row>
      <xdr:rowOff>0</xdr:rowOff>
    </xdr:from>
    <xdr:to>
      <xdr:col>28</xdr:col>
      <xdr:colOff>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64</xdr:row>
      <xdr:rowOff>0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43</xdr:row>
      <xdr:rowOff>171450</xdr:rowOff>
    </xdr:from>
    <xdr:to>
      <xdr:col>16</xdr:col>
      <xdr:colOff>171450</xdr:colOff>
      <xdr:row>58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30</xdr:row>
      <xdr:rowOff>123825</xdr:rowOff>
    </xdr:from>
    <xdr:to>
      <xdr:col>17</xdr:col>
      <xdr:colOff>38100</xdr:colOff>
      <xdr:row>45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JAY/Downloads/API_ER.FSH.PROD.MT_DS2_en_excel_v2_94073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Metadata - Countries"/>
      <sheetName val="Metadata - Indicators"/>
      <sheetName val="Sheet2"/>
      <sheetName val="Compatibility Report"/>
    </sheetNames>
    <sheetDataSet>
      <sheetData sheetId="0">
        <row r="277">
          <cell r="B277" t="str">
            <v>Australia</v>
          </cell>
          <cell r="C277" t="str">
            <v>Cambodia</v>
          </cell>
          <cell r="D277" t="str">
            <v>Lao PDR</v>
          </cell>
          <cell r="E277" t="str">
            <v>Myanmar</v>
          </cell>
          <cell r="F277" t="str">
            <v>New Zealand</v>
          </cell>
          <cell r="G277" t="str">
            <v>Thailand</v>
          </cell>
          <cell r="H277" t="str">
            <v>Vietnam</v>
          </cell>
        </row>
        <row r="278">
          <cell r="A278" t="str">
            <v>1960</v>
          </cell>
          <cell r="B278">
            <v>61345</v>
          </cell>
          <cell r="C278">
            <v>35000</v>
          </cell>
          <cell r="D278">
            <v>12000</v>
          </cell>
          <cell r="E278">
            <v>360080</v>
          </cell>
          <cell r="F278">
            <v>52289</v>
          </cell>
          <cell r="G278">
            <v>231420</v>
          </cell>
          <cell r="H278">
            <v>473160</v>
          </cell>
        </row>
        <row r="279">
          <cell r="A279" t="str">
            <v>1961</v>
          </cell>
          <cell r="B279">
            <v>61778</v>
          </cell>
          <cell r="C279">
            <v>45000</v>
          </cell>
          <cell r="D279">
            <v>12000</v>
          </cell>
          <cell r="E279">
            <v>360110</v>
          </cell>
          <cell r="F279">
            <v>51134</v>
          </cell>
          <cell r="G279">
            <v>316340</v>
          </cell>
          <cell r="H279">
            <v>474120</v>
          </cell>
        </row>
        <row r="280">
          <cell r="A280" t="str">
            <v>1962</v>
          </cell>
          <cell r="B280">
            <v>67136</v>
          </cell>
          <cell r="C280">
            <v>45000</v>
          </cell>
          <cell r="D280">
            <v>15000</v>
          </cell>
          <cell r="E280">
            <v>360140</v>
          </cell>
          <cell r="F280">
            <v>49815</v>
          </cell>
          <cell r="G280">
            <v>351160</v>
          </cell>
          <cell r="H280">
            <v>544980</v>
          </cell>
        </row>
        <row r="281">
          <cell r="A281" t="str">
            <v>1963</v>
          </cell>
          <cell r="B281">
            <v>72999</v>
          </cell>
          <cell r="C281">
            <v>40000</v>
          </cell>
          <cell r="D281">
            <v>15000</v>
          </cell>
          <cell r="E281">
            <v>360180</v>
          </cell>
          <cell r="F281">
            <v>50046</v>
          </cell>
          <cell r="G281">
            <v>430905</v>
          </cell>
          <cell r="H281">
            <v>629940</v>
          </cell>
        </row>
        <row r="282">
          <cell r="A282" t="str">
            <v>1964</v>
          </cell>
          <cell r="B282">
            <v>73332</v>
          </cell>
          <cell r="C282">
            <v>40000</v>
          </cell>
          <cell r="D282">
            <v>15000</v>
          </cell>
          <cell r="E282">
            <v>360230</v>
          </cell>
          <cell r="F282">
            <v>44557</v>
          </cell>
          <cell r="G282">
            <v>590050</v>
          </cell>
          <cell r="H282">
            <v>648510</v>
          </cell>
        </row>
        <row r="283">
          <cell r="A283" t="str">
            <v>1965</v>
          </cell>
          <cell r="B283">
            <v>83876</v>
          </cell>
          <cell r="C283">
            <v>45000</v>
          </cell>
          <cell r="D283">
            <v>15000</v>
          </cell>
          <cell r="E283">
            <v>360290</v>
          </cell>
          <cell r="F283">
            <v>49007</v>
          </cell>
          <cell r="G283">
            <v>629865</v>
          </cell>
          <cell r="H283">
            <v>676590</v>
          </cell>
        </row>
        <row r="284">
          <cell r="A284" t="str">
            <v>1966</v>
          </cell>
          <cell r="B284">
            <v>95708</v>
          </cell>
          <cell r="C284">
            <v>45000</v>
          </cell>
          <cell r="D284">
            <v>18000</v>
          </cell>
          <cell r="E284">
            <v>360350</v>
          </cell>
          <cell r="F284">
            <v>56418</v>
          </cell>
          <cell r="G284">
            <v>722092</v>
          </cell>
          <cell r="H284">
            <v>682170</v>
          </cell>
        </row>
        <row r="285">
          <cell r="A285" t="str">
            <v>1967</v>
          </cell>
          <cell r="B285">
            <v>99757</v>
          </cell>
          <cell r="C285">
            <v>50000</v>
          </cell>
          <cell r="D285">
            <v>18000</v>
          </cell>
          <cell r="E285">
            <v>381130</v>
          </cell>
          <cell r="F285">
            <v>60971</v>
          </cell>
          <cell r="G285">
            <v>861366</v>
          </cell>
          <cell r="H285">
            <v>712460</v>
          </cell>
        </row>
        <row r="286">
          <cell r="A286" t="str">
            <v>1968</v>
          </cell>
          <cell r="B286">
            <v>110337</v>
          </cell>
          <cell r="C286">
            <v>50000</v>
          </cell>
          <cell r="D286">
            <v>18000</v>
          </cell>
          <cell r="E286">
            <v>396620</v>
          </cell>
          <cell r="F286">
            <v>59651</v>
          </cell>
          <cell r="G286">
            <v>1102121</v>
          </cell>
          <cell r="H286">
            <v>711850</v>
          </cell>
        </row>
        <row r="287">
          <cell r="A287" t="str">
            <v>1969</v>
          </cell>
          <cell r="B287">
            <v>98579</v>
          </cell>
          <cell r="C287">
            <v>52000</v>
          </cell>
          <cell r="D287">
            <v>18000</v>
          </cell>
          <cell r="E287">
            <v>414520</v>
          </cell>
          <cell r="F287">
            <v>50543</v>
          </cell>
          <cell r="G287">
            <v>1285154</v>
          </cell>
          <cell r="H287">
            <v>765750</v>
          </cell>
        </row>
        <row r="288">
          <cell r="A288" t="str">
            <v>1970</v>
          </cell>
          <cell r="B288">
            <v>104218</v>
          </cell>
          <cell r="C288">
            <v>52200</v>
          </cell>
          <cell r="D288">
            <v>20000</v>
          </cell>
          <cell r="E288">
            <v>432400</v>
          </cell>
          <cell r="F288">
            <v>60203</v>
          </cell>
          <cell r="G288">
            <v>1437837</v>
          </cell>
          <cell r="H288">
            <v>618000</v>
          </cell>
        </row>
        <row r="289">
          <cell r="A289" t="str">
            <v>1971</v>
          </cell>
          <cell r="B289">
            <v>115969</v>
          </cell>
          <cell r="C289">
            <v>77100</v>
          </cell>
          <cell r="D289">
            <v>20000</v>
          </cell>
          <cell r="E289">
            <v>442700</v>
          </cell>
          <cell r="F289">
            <v>66800</v>
          </cell>
          <cell r="G289">
            <v>1587432</v>
          </cell>
          <cell r="H289">
            <v>688300</v>
          </cell>
        </row>
        <row r="290">
          <cell r="A290" t="str">
            <v>1972</v>
          </cell>
          <cell r="B290">
            <v>126697</v>
          </cell>
          <cell r="C290">
            <v>87100</v>
          </cell>
          <cell r="D290">
            <v>20000</v>
          </cell>
          <cell r="E290">
            <v>453300</v>
          </cell>
          <cell r="F290">
            <v>59068</v>
          </cell>
          <cell r="G290">
            <v>1679152</v>
          </cell>
          <cell r="H290">
            <v>778500</v>
          </cell>
        </row>
        <row r="291">
          <cell r="A291" t="str">
            <v>1973</v>
          </cell>
          <cell r="B291">
            <v>128690</v>
          </cell>
          <cell r="C291">
            <v>84700</v>
          </cell>
          <cell r="D291">
            <v>20000</v>
          </cell>
          <cell r="E291">
            <v>463400</v>
          </cell>
          <cell r="F291">
            <v>66884</v>
          </cell>
          <cell r="G291">
            <v>1679559</v>
          </cell>
          <cell r="H291">
            <v>814300</v>
          </cell>
        </row>
        <row r="292">
          <cell r="A292" t="str">
            <v>1974</v>
          </cell>
          <cell r="B292">
            <v>143486</v>
          </cell>
          <cell r="C292">
            <v>84700</v>
          </cell>
          <cell r="D292">
            <v>20000</v>
          </cell>
          <cell r="E292">
            <v>433840</v>
          </cell>
          <cell r="F292">
            <v>70040</v>
          </cell>
          <cell r="G292">
            <v>1516024</v>
          </cell>
          <cell r="H292">
            <v>572800</v>
          </cell>
        </row>
        <row r="293">
          <cell r="A293" t="str">
            <v>1975</v>
          </cell>
          <cell r="B293">
            <v>113404</v>
          </cell>
          <cell r="C293">
            <v>84700</v>
          </cell>
          <cell r="D293">
            <v>22000</v>
          </cell>
          <cell r="E293">
            <v>485140</v>
          </cell>
          <cell r="F293">
            <v>65076</v>
          </cell>
          <cell r="G293">
            <v>1548924</v>
          </cell>
          <cell r="H293">
            <v>546800</v>
          </cell>
        </row>
        <row r="294">
          <cell r="A294" t="str">
            <v>1976</v>
          </cell>
          <cell r="B294">
            <v>115016</v>
          </cell>
          <cell r="C294">
            <v>84704</v>
          </cell>
          <cell r="D294">
            <v>22000</v>
          </cell>
          <cell r="E294">
            <v>501560</v>
          </cell>
          <cell r="F294">
            <v>71637</v>
          </cell>
          <cell r="G294">
            <v>1661315</v>
          </cell>
          <cell r="H294">
            <v>610800</v>
          </cell>
        </row>
        <row r="295">
          <cell r="A295" t="str">
            <v>1977</v>
          </cell>
          <cell r="B295">
            <v>147697</v>
          </cell>
          <cell r="C295">
            <v>84711</v>
          </cell>
          <cell r="D295">
            <v>22000</v>
          </cell>
          <cell r="E295">
            <v>518700</v>
          </cell>
          <cell r="F295">
            <v>79229</v>
          </cell>
          <cell r="G295">
            <v>2191381</v>
          </cell>
          <cell r="H295">
            <v>588800</v>
          </cell>
        </row>
        <row r="296">
          <cell r="A296" t="str">
            <v>1978</v>
          </cell>
          <cell r="B296">
            <v>140839</v>
          </cell>
          <cell r="C296">
            <v>40925</v>
          </cell>
          <cell r="D296">
            <v>22000</v>
          </cell>
          <cell r="E296">
            <v>539690</v>
          </cell>
          <cell r="F296">
            <v>99727</v>
          </cell>
          <cell r="G296">
            <v>2101681</v>
          </cell>
          <cell r="H296">
            <v>584000</v>
          </cell>
        </row>
        <row r="297">
          <cell r="A297" t="str">
            <v>1979</v>
          </cell>
          <cell r="B297">
            <v>146614</v>
          </cell>
          <cell r="C297">
            <v>30053</v>
          </cell>
          <cell r="D297">
            <v>24000</v>
          </cell>
          <cell r="E297">
            <v>564070</v>
          </cell>
          <cell r="F297">
            <v>120169</v>
          </cell>
          <cell r="G297">
            <v>1954258</v>
          </cell>
          <cell r="H297">
            <v>601000</v>
          </cell>
        </row>
        <row r="298">
          <cell r="A298" t="str">
            <v>1980</v>
          </cell>
          <cell r="B298">
            <v>145867</v>
          </cell>
          <cell r="C298">
            <v>19706</v>
          </cell>
          <cell r="D298">
            <v>24000</v>
          </cell>
          <cell r="E298">
            <v>580010</v>
          </cell>
          <cell r="F298">
            <v>157585</v>
          </cell>
          <cell r="G298">
            <v>1799988</v>
          </cell>
          <cell r="H298">
            <v>559660</v>
          </cell>
        </row>
        <row r="299">
          <cell r="A299" t="str">
            <v>1981</v>
          </cell>
          <cell r="B299">
            <v>162333</v>
          </cell>
          <cell r="C299">
            <v>51594</v>
          </cell>
          <cell r="D299">
            <v>24000</v>
          </cell>
          <cell r="E299">
            <v>594540</v>
          </cell>
          <cell r="F299">
            <v>170302</v>
          </cell>
          <cell r="G299">
            <v>1990460</v>
          </cell>
          <cell r="H299">
            <v>597866</v>
          </cell>
        </row>
        <row r="300">
          <cell r="A300" t="str">
            <v>1982</v>
          </cell>
          <cell r="B300">
            <v>180767</v>
          </cell>
          <cell r="C300">
            <v>68715</v>
          </cell>
          <cell r="D300">
            <v>24000</v>
          </cell>
          <cell r="E300">
            <v>584410</v>
          </cell>
          <cell r="F300">
            <v>175682</v>
          </cell>
          <cell r="G300">
            <v>2121455</v>
          </cell>
          <cell r="H300">
            <v>662208</v>
          </cell>
        </row>
        <row r="301">
          <cell r="A301" t="str">
            <v>1983</v>
          </cell>
          <cell r="B301">
            <v>178157</v>
          </cell>
          <cell r="C301">
            <v>68161</v>
          </cell>
          <cell r="D301">
            <v>26000</v>
          </cell>
          <cell r="E301">
            <v>587550</v>
          </cell>
          <cell r="F301">
            <v>205347</v>
          </cell>
          <cell r="G301">
            <v>2261922</v>
          </cell>
          <cell r="H301">
            <v>758138</v>
          </cell>
        </row>
        <row r="302">
          <cell r="A302" t="str">
            <v>1984</v>
          </cell>
          <cell r="B302">
            <v>185799</v>
          </cell>
          <cell r="C302">
            <v>64424</v>
          </cell>
          <cell r="D302">
            <v>26000</v>
          </cell>
          <cell r="E302">
            <v>613691</v>
          </cell>
          <cell r="F302">
            <v>218943</v>
          </cell>
          <cell r="G302">
            <v>2140261</v>
          </cell>
          <cell r="H302">
            <v>777308</v>
          </cell>
        </row>
        <row r="303">
          <cell r="A303" t="str">
            <v>1985</v>
          </cell>
          <cell r="B303">
            <v>172379</v>
          </cell>
          <cell r="C303">
            <v>70578</v>
          </cell>
          <cell r="D303">
            <v>26000</v>
          </cell>
          <cell r="E303">
            <v>648804</v>
          </cell>
          <cell r="F303">
            <v>214819</v>
          </cell>
          <cell r="G303">
            <v>2233375</v>
          </cell>
          <cell r="H303">
            <v>809510</v>
          </cell>
        </row>
        <row r="304">
          <cell r="A304" t="str">
            <v>1986</v>
          </cell>
          <cell r="B304">
            <v>192817</v>
          </cell>
          <cell r="C304">
            <v>73651</v>
          </cell>
          <cell r="D304">
            <v>26000</v>
          </cell>
          <cell r="E304">
            <v>686523</v>
          </cell>
          <cell r="F304">
            <v>225147</v>
          </cell>
          <cell r="G304">
            <v>2541990</v>
          </cell>
          <cell r="H304">
            <v>830322</v>
          </cell>
        </row>
        <row r="305">
          <cell r="A305" t="str">
            <v>1987</v>
          </cell>
          <cell r="B305">
            <v>222489</v>
          </cell>
          <cell r="C305">
            <v>82224</v>
          </cell>
          <cell r="D305">
            <v>28000</v>
          </cell>
          <cell r="E305">
            <v>685864</v>
          </cell>
          <cell r="F305">
            <v>260335</v>
          </cell>
          <cell r="G305">
            <v>2785311</v>
          </cell>
          <cell r="H305">
            <v>869000</v>
          </cell>
        </row>
        <row r="306">
          <cell r="A306" t="str">
            <v>1988</v>
          </cell>
          <cell r="B306">
            <v>232526</v>
          </cell>
          <cell r="C306">
            <v>86896</v>
          </cell>
          <cell r="D306">
            <v>28000</v>
          </cell>
          <cell r="E306">
            <v>704547</v>
          </cell>
          <cell r="F306">
            <v>304555</v>
          </cell>
          <cell r="G306">
            <v>2652089</v>
          </cell>
          <cell r="H306">
            <v>885033</v>
          </cell>
        </row>
        <row r="307">
          <cell r="A307" t="str">
            <v>1989</v>
          </cell>
          <cell r="B307">
            <v>210964</v>
          </cell>
          <cell r="C307">
            <v>82184</v>
          </cell>
          <cell r="D307">
            <v>28000</v>
          </cell>
          <cell r="E307">
            <v>733763</v>
          </cell>
          <cell r="F307">
            <v>343092</v>
          </cell>
          <cell r="G307">
            <v>2704781</v>
          </cell>
          <cell r="H307">
            <v>954939</v>
          </cell>
        </row>
        <row r="308">
          <cell r="A308" t="str">
            <v>1990</v>
          </cell>
          <cell r="B308">
            <v>246942</v>
          </cell>
          <cell r="C308">
            <v>111427</v>
          </cell>
          <cell r="D308">
            <v>28000</v>
          </cell>
          <cell r="E308">
            <v>743818</v>
          </cell>
          <cell r="F308">
            <v>380303</v>
          </cell>
          <cell r="G308">
            <v>2789953</v>
          </cell>
          <cell r="H308">
            <v>941227</v>
          </cell>
        </row>
        <row r="309">
          <cell r="A309" t="str">
            <v>1991</v>
          </cell>
          <cell r="B309">
            <v>258397</v>
          </cell>
          <cell r="C309">
            <v>117854</v>
          </cell>
          <cell r="D309">
            <v>29000</v>
          </cell>
          <cell r="E309">
            <v>735494</v>
          </cell>
          <cell r="F309">
            <v>435024</v>
          </cell>
          <cell r="G309">
            <v>2972104</v>
          </cell>
          <cell r="H309">
            <v>999174</v>
          </cell>
        </row>
        <row r="310">
          <cell r="A310" t="str">
            <v>1992</v>
          </cell>
          <cell r="B310">
            <v>266556</v>
          </cell>
          <cell r="C310">
            <v>111228</v>
          </cell>
          <cell r="D310">
            <v>30000</v>
          </cell>
          <cell r="E310">
            <v>757498</v>
          </cell>
          <cell r="F310">
            <v>521751</v>
          </cell>
          <cell r="G310">
            <v>3246490</v>
          </cell>
          <cell r="H310">
            <v>1041006</v>
          </cell>
        </row>
        <row r="311">
          <cell r="A311" t="str">
            <v>1993</v>
          </cell>
          <cell r="B311">
            <v>266979</v>
          </cell>
          <cell r="C311">
            <v>108969</v>
          </cell>
          <cell r="D311">
            <v>30500</v>
          </cell>
          <cell r="E311">
            <v>791378</v>
          </cell>
          <cell r="F311">
            <v>485518</v>
          </cell>
          <cell r="G311">
            <v>3385003</v>
          </cell>
          <cell r="H311">
            <v>1120204</v>
          </cell>
        </row>
        <row r="312">
          <cell r="A312" t="str">
            <v>1994</v>
          </cell>
          <cell r="B312">
            <v>239526</v>
          </cell>
          <cell r="C312">
            <v>103254</v>
          </cell>
          <cell r="D312">
            <v>35000</v>
          </cell>
          <cell r="E312">
            <v>810825</v>
          </cell>
          <cell r="F312">
            <v>503846</v>
          </cell>
          <cell r="G312">
            <v>3524996</v>
          </cell>
          <cell r="H312">
            <v>1369993</v>
          </cell>
        </row>
        <row r="313">
          <cell r="A313" t="str">
            <v>1995</v>
          </cell>
          <cell r="B313">
            <v>250116</v>
          </cell>
          <cell r="C313">
            <v>112511</v>
          </cell>
          <cell r="D313">
            <v>40250</v>
          </cell>
          <cell r="E313">
            <v>823410</v>
          </cell>
          <cell r="F313">
            <v>627114</v>
          </cell>
          <cell r="G313">
            <v>3590578</v>
          </cell>
          <cell r="H313">
            <v>1474008</v>
          </cell>
        </row>
        <row r="314">
          <cell r="A314" t="str">
            <v>1996</v>
          </cell>
          <cell r="B314">
            <v>245323</v>
          </cell>
          <cell r="C314">
            <v>104310</v>
          </cell>
          <cell r="D314">
            <v>39000</v>
          </cell>
          <cell r="E314">
            <v>673788</v>
          </cell>
          <cell r="F314">
            <v>500241</v>
          </cell>
          <cell r="G314">
            <v>3570116</v>
          </cell>
          <cell r="H314">
            <v>1531932</v>
          </cell>
        </row>
        <row r="315">
          <cell r="A315" t="str">
            <v>1997</v>
          </cell>
          <cell r="B315">
            <v>247004</v>
          </cell>
          <cell r="C315">
            <v>114600</v>
          </cell>
          <cell r="D315">
            <v>40000</v>
          </cell>
          <cell r="E315">
            <v>863540</v>
          </cell>
          <cell r="F315">
            <v>725767</v>
          </cell>
          <cell r="G315">
            <v>3442715</v>
          </cell>
          <cell r="H315">
            <v>1608703</v>
          </cell>
        </row>
        <row r="316">
          <cell r="A316" t="str">
            <v>1998</v>
          </cell>
          <cell r="B316">
            <v>252579.4</v>
          </cell>
          <cell r="C316">
            <v>122000</v>
          </cell>
          <cell r="D316">
            <v>40858</v>
          </cell>
          <cell r="E316">
            <v>912618</v>
          </cell>
          <cell r="F316">
            <v>741836.1</v>
          </cell>
          <cell r="G316">
            <v>3524933</v>
          </cell>
          <cell r="H316">
            <v>1647874</v>
          </cell>
        </row>
        <row r="317">
          <cell r="A317" t="str">
            <v>1999</v>
          </cell>
          <cell r="B317">
            <v>268522</v>
          </cell>
          <cell r="C317">
            <v>284156</v>
          </cell>
          <cell r="D317">
            <v>60403</v>
          </cell>
          <cell r="E317">
            <v>1011124</v>
          </cell>
          <cell r="F317">
            <v>691838</v>
          </cell>
          <cell r="G317">
            <v>3646070</v>
          </cell>
          <cell r="H317">
            <v>1897168</v>
          </cell>
        </row>
        <row r="318">
          <cell r="A318" t="str">
            <v>2000</v>
          </cell>
          <cell r="B318">
            <v>238126</v>
          </cell>
          <cell r="C318">
            <v>298798</v>
          </cell>
          <cell r="D318">
            <v>71316</v>
          </cell>
          <cell r="E318">
            <v>1192112</v>
          </cell>
          <cell r="F318">
            <v>639099</v>
          </cell>
          <cell r="G318">
            <v>3735279</v>
          </cell>
          <cell r="H318">
            <v>2143129</v>
          </cell>
        </row>
        <row r="319">
          <cell r="A319" t="str">
            <v>2001</v>
          </cell>
          <cell r="B319">
            <v>240630</v>
          </cell>
          <cell r="C319">
            <v>445700</v>
          </cell>
          <cell r="D319">
            <v>81000</v>
          </cell>
          <cell r="E319">
            <v>1309146</v>
          </cell>
          <cell r="F319">
            <v>645860</v>
          </cell>
          <cell r="G319">
            <v>3648095</v>
          </cell>
          <cell r="H319">
            <v>2327856</v>
          </cell>
        </row>
        <row r="320">
          <cell r="A320" t="str">
            <v>2002</v>
          </cell>
          <cell r="B320">
            <v>246082</v>
          </cell>
          <cell r="C320">
            <v>424432</v>
          </cell>
          <cell r="D320">
            <v>93156</v>
          </cell>
          <cell r="E320">
            <v>1474460</v>
          </cell>
          <cell r="F320">
            <v>675232</v>
          </cell>
          <cell r="G320">
            <v>3797036</v>
          </cell>
          <cell r="H320">
            <v>2520639</v>
          </cell>
        </row>
        <row r="321">
          <cell r="A321" t="str">
            <v>2003</v>
          </cell>
          <cell r="B321">
            <v>263343.2</v>
          </cell>
          <cell r="C321">
            <v>390657</v>
          </cell>
          <cell r="D321">
            <v>94700</v>
          </cell>
          <cell r="E321">
            <v>1595870</v>
          </cell>
          <cell r="F321">
            <v>635570</v>
          </cell>
          <cell r="G321">
            <v>3914076</v>
          </cell>
          <cell r="H321">
            <v>2808507</v>
          </cell>
        </row>
        <row r="322">
          <cell r="A322" t="str">
            <v>2004</v>
          </cell>
          <cell r="B322">
            <v>287701</v>
          </cell>
          <cell r="C322">
            <v>343332</v>
          </cell>
          <cell r="D322">
            <v>94700</v>
          </cell>
          <cell r="E322">
            <v>1986960</v>
          </cell>
          <cell r="F322">
            <v>638292</v>
          </cell>
          <cell r="G322">
            <v>4099653</v>
          </cell>
          <cell r="H322">
            <v>3153651</v>
          </cell>
        </row>
        <row r="323">
          <cell r="A323" t="str">
            <v>2005</v>
          </cell>
          <cell r="B323">
            <v>293773.3</v>
          </cell>
          <cell r="C323">
            <v>428000</v>
          </cell>
          <cell r="D323">
            <v>86560</v>
          </cell>
          <cell r="E323">
            <v>2217470</v>
          </cell>
          <cell r="F323">
            <v>650762</v>
          </cell>
          <cell r="G323">
            <v>4118527</v>
          </cell>
          <cell r="H323">
            <v>3440200</v>
          </cell>
        </row>
        <row r="324">
          <cell r="A324" t="str">
            <v>2006</v>
          </cell>
          <cell r="B324">
            <v>262276</v>
          </cell>
          <cell r="C324">
            <v>523510</v>
          </cell>
          <cell r="D324">
            <v>86925</v>
          </cell>
          <cell r="E324">
            <v>2398440</v>
          </cell>
          <cell r="F324">
            <v>584322</v>
          </cell>
          <cell r="G324">
            <v>4053100</v>
          </cell>
          <cell r="H324">
            <v>3699327</v>
          </cell>
        </row>
        <row r="325">
          <cell r="A325" t="str">
            <v>2007</v>
          </cell>
          <cell r="B325">
            <v>246298.3</v>
          </cell>
          <cell r="C325">
            <v>493760</v>
          </cell>
          <cell r="D325">
            <v>91660</v>
          </cell>
          <cell r="E325">
            <v>2512410</v>
          </cell>
          <cell r="F325">
            <v>606600</v>
          </cell>
          <cell r="G325">
            <v>3675407</v>
          </cell>
          <cell r="H325">
            <v>4174900</v>
          </cell>
        </row>
        <row r="326">
          <cell r="A326" t="str">
            <v>2008</v>
          </cell>
          <cell r="B326">
            <v>242554.4</v>
          </cell>
          <cell r="C326">
            <v>471000</v>
          </cell>
          <cell r="D326">
            <v>93500</v>
          </cell>
          <cell r="E326">
            <v>2582074</v>
          </cell>
          <cell r="F326">
            <v>564892.30000000005</v>
          </cell>
          <cell r="G326">
            <v>3204293</v>
          </cell>
          <cell r="H326">
            <v>4532150</v>
          </cell>
        </row>
        <row r="327">
          <cell r="A327" t="str">
            <v>2009</v>
          </cell>
          <cell r="B327">
            <v>249222.3</v>
          </cell>
          <cell r="C327">
            <v>515000</v>
          </cell>
          <cell r="D327">
            <v>105800.5</v>
          </cell>
          <cell r="E327">
            <v>2671896</v>
          </cell>
          <cell r="F327">
            <v>544720.4</v>
          </cell>
          <cell r="G327">
            <v>3287370</v>
          </cell>
          <cell r="H327">
            <v>4749480</v>
          </cell>
        </row>
        <row r="328">
          <cell r="A328" t="str">
            <v>2010</v>
          </cell>
          <cell r="B328">
            <v>254615.8</v>
          </cell>
          <cell r="C328">
            <v>550094</v>
          </cell>
          <cell r="D328">
            <v>113000</v>
          </cell>
          <cell r="E328">
            <v>2813941</v>
          </cell>
          <cell r="F328">
            <v>547185.4</v>
          </cell>
          <cell r="G328">
            <v>3096742</v>
          </cell>
          <cell r="H328">
            <v>4951028</v>
          </cell>
        </row>
        <row r="329">
          <cell r="A329" t="str">
            <v>2011</v>
          </cell>
          <cell r="B329">
            <v>252843.6</v>
          </cell>
          <cell r="C329">
            <v>632839</v>
          </cell>
          <cell r="D329">
            <v>129600</v>
          </cell>
          <cell r="E329">
            <v>2795076</v>
          </cell>
          <cell r="F329">
            <v>547604</v>
          </cell>
          <cell r="G329">
            <v>3036581</v>
          </cell>
          <cell r="H329">
            <v>5221685</v>
          </cell>
        </row>
        <row r="330">
          <cell r="A330" t="str">
            <v>2012</v>
          </cell>
          <cell r="B330">
            <v>248311</v>
          </cell>
          <cell r="C330">
            <v>640695</v>
          </cell>
          <cell r="D330">
            <v>136001</v>
          </cell>
          <cell r="E330">
            <v>2850599</v>
          </cell>
          <cell r="F330">
            <v>542087.5</v>
          </cell>
          <cell r="G330">
            <v>2991728</v>
          </cell>
          <cell r="H330">
            <v>5590574</v>
          </cell>
        </row>
        <row r="331">
          <cell r="A331" t="str">
            <v>2013</v>
          </cell>
          <cell r="B331">
            <v>243449.4</v>
          </cell>
          <cell r="C331">
            <v>729468</v>
          </cell>
          <cell r="D331">
            <v>146946</v>
          </cell>
          <cell r="E331">
            <v>2849780</v>
          </cell>
          <cell r="F331">
            <v>541150.19999999995</v>
          </cell>
          <cell r="G331">
            <v>2822344</v>
          </cell>
          <cell r="H331">
            <v>5803722</v>
          </cell>
        </row>
        <row r="332">
          <cell r="A332" t="str">
            <v>2014</v>
          </cell>
          <cell r="B332">
            <v>236915.4</v>
          </cell>
          <cell r="C332">
            <v>745310</v>
          </cell>
          <cell r="D332">
            <v>168597</v>
          </cell>
          <cell r="E332">
            <v>2934806</v>
          </cell>
          <cell r="F332">
            <v>552572</v>
          </cell>
          <cell r="G332">
            <v>2567898</v>
          </cell>
          <cell r="H332">
            <v>6048983</v>
          </cell>
        </row>
        <row r="333">
          <cell r="A333" t="str">
            <v>2015</v>
          </cell>
          <cell r="B333">
            <v>251486</v>
          </cell>
          <cell r="C333">
            <v>751193</v>
          </cell>
          <cell r="D333">
            <v>158600</v>
          </cell>
          <cell r="E333">
            <v>2970100</v>
          </cell>
          <cell r="F333">
            <v>524588.19999999995</v>
          </cell>
          <cell r="G333">
            <v>2429956</v>
          </cell>
          <cell r="H333">
            <v>6207514</v>
          </cell>
        </row>
        <row r="334">
          <cell r="A334" t="str">
            <v>2016</v>
          </cell>
          <cell r="B334">
            <v>271477</v>
          </cell>
          <cell r="C334">
            <v>802450</v>
          </cell>
          <cell r="D334">
            <v>180750</v>
          </cell>
          <cell r="E334">
            <v>3090034</v>
          </cell>
          <cell r="F334">
            <v>533807.19999999995</v>
          </cell>
          <cell r="G334">
            <v>2493154</v>
          </cell>
          <cell r="H334">
            <v>6420471</v>
          </cell>
        </row>
        <row r="335">
          <cell r="A335" t="str">
            <v>2017</v>
          </cell>
        </row>
        <row r="336">
          <cell r="A336" t="str">
            <v>2018</v>
          </cell>
        </row>
        <row r="337">
          <cell r="A337" t="str">
            <v>2019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2"/>
  <sheetViews>
    <sheetView tabSelected="1" topLeftCell="A7" workbookViewId="0">
      <selection activeCell="T20" sqref="T20"/>
    </sheetView>
  </sheetViews>
  <sheetFormatPr defaultRowHeight="15" x14ac:dyDescent="0.25"/>
  <sheetData>
    <row r="4" spans="1:18" s="9" customFormat="1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K4" s="9" t="s">
        <v>105</v>
      </c>
      <c r="L4" s="9" t="s">
        <v>1</v>
      </c>
      <c r="M4" s="9" t="s">
        <v>2</v>
      </c>
      <c r="N4" s="9" t="s">
        <v>3</v>
      </c>
      <c r="O4" s="9" t="s">
        <v>4</v>
      </c>
      <c r="P4" s="9" t="s">
        <v>5</v>
      </c>
      <c r="Q4" s="9" t="s">
        <v>6</v>
      </c>
      <c r="R4" s="9" t="s">
        <v>7</v>
      </c>
    </row>
    <row r="5" spans="1:18" x14ac:dyDescent="0.25">
      <c r="A5" t="s">
        <v>8</v>
      </c>
      <c r="B5">
        <v>61345</v>
      </c>
      <c r="C5">
        <v>35000</v>
      </c>
      <c r="D5">
        <v>12000</v>
      </c>
      <c r="E5">
        <v>360080</v>
      </c>
      <c r="F5">
        <v>52289</v>
      </c>
      <c r="G5">
        <v>231420</v>
      </c>
      <c r="H5">
        <v>473160</v>
      </c>
      <c r="K5">
        <v>1960</v>
      </c>
      <c r="L5">
        <f>B5/271477</f>
        <v>0.22596757736382825</v>
      </c>
      <c r="M5">
        <f>C5/802450</f>
        <v>4.3616424699358218E-2</v>
      </c>
      <c r="N5">
        <f>D5/180750</f>
        <v>6.6390041493775934E-2</v>
      </c>
      <c r="O5">
        <f>E5/3090034</f>
        <v>0.11652946213536809</v>
      </c>
      <c r="P5">
        <f>F5/533807</f>
        <v>9.7954878823245106E-2</v>
      </c>
      <c r="Q5">
        <f>G5/2493154</f>
        <v>9.2822184269403335E-2</v>
      </c>
      <c r="R5">
        <f>H5/6420471</f>
        <v>7.3695527944912451E-2</v>
      </c>
    </row>
    <row r="6" spans="1:18" x14ac:dyDescent="0.25">
      <c r="A6" t="s">
        <v>9</v>
      </c>
      <c r="B6">
        <v>61778</v>
      </c>
      <c r="C6">
        <v>45000</v>
      </c>
      <c r="D6">
        <v>12000</v>
      </c>
      <c r="E6">
        <v>360110</v>
      </c>
      <c r="F6">
        <v>51134</v>
      </c>
      <c r="G6">
        <v>316340</v>
      </c>
      <c r="H6">
        <v>474120</v>
      </c>
      <c r="K6">
        <f>K5+1</f>
        <v>1961</v>
      </c>
      <c r="L6">
        <f t="shared" ref="L6:L61" si="0">B6/271477</f>
        <v>0.22756255594396579</v>
      </c>
      <c r="M6">
        <f t="shared" ref="M6:M61" si="1">C6/802450</f>
        <v>5.6078260327746279E-2</v>
      </c>
      <c r="N6">
        <f t="shared" ref="N6:N61" si="2">D6/180750</f>
        <v>6.6390041493775934E-2</v>
      </c>
      <c r="O6">
        <f t="shared" ref="O6:O61" si="3">E6/3090034</f>
        <v>0.11653917076640581</v>
      </c>
      <c r="P6">
        <f t="shared" ref="P6:P61" si="4">F6/533807</f>
        <v>9.5791175462292558E-2</v>
      </c>
      <c r="Q6">
        <f t="shared" ref="Q6:Q61" si="5">G6/2493154</f>
        <v>0.12688345766045739</v>
      </c>
      <c r="R6">
        <f t="shared" ref="R6:R61" si="6">H6/6420471</f>
        <v>7.3845049685607178E-2</v>
      </c>
    </row>
    <row r="7" spans="1:18" x14ac:dyDescent="0.25">
      <c r="A7" t="s">
        <v>10</v>
      </c>
      <c r="B7">
        <v>67136</v>
      </c>
      <c r="C7">
        <v>45000</v>
      </c>
      <c r="D7">
        <v>15000</v>
      </c>
      <c r="E7">
        <v>360140</v>
      </c>
      <c r="F7">
        <v>49815</v>
      </c>
      <c r="G7">
        <v>351160</v>
      </c>
      <c r="H7">
        <v>544980</v>
      </c>
      <c r="K7">
        <f t="shared" ref="K7:K61" si="7">K6+1</f>
        <v>1962</v>
      </c>
      <c r="L7">
        <f t="shared" si="0"/>
        <v>0.24729903454067931</v>
      </c>
      <c r="M7">
        <f t="shared" si="1"/>
        <v>5.6078260327746279E-2</v>
      </c>
      <c r="N7">
        <f t="shared" si="2"/>
        <v>8.2987551867219914E-2</v>
      </c>
      <c r="O7">
        <f t="shared" si="3"/>
        <v>0.11654887939744352</v>
      </c>
      <c r="P7">
        <f t="shared" si="4"/>
        <v>9.3320244957447174E-2</v>
      </c>
      <c r="Q7">
        <f t="shared" si="5"/>
        <v>0.14084970282621931</v>
      </c>
      <c r="R7">
        <f t="shared" si="6"/>
        <v>8.488162317063655E-2</v>
      </c>
    </row>
    <row r="8" spans="1:18" x14ac:dyDescent="0.25">
      <c r="A8" t="s">
        <v>11</v>
      </c>
      <c r="B8">
        <v>72999</v>
      </c>
      <c r="C8">
        <v>40000</v>
      </c>
      <c r="D8">
        <v>15000</v>
      </c>
      <c r="E8">
        <v>360180</v>
      </c>
      <c r="F8">
        <v>50046</v>
      </c>
      <c r="G8">
        <v>430905</v>
      </c>
      <c r="H8">
        <v>629940</v>
      </c>
      <c r="K8">
        <f t="shared" si="7"/>
        <v>1963</v>
      </c>
      <c r="L8">
        <f t="shared" si="0"/>
        <v>0.26889570755533621</v>
      </c>
      <c r="M8">
        <f t="shared" si="1"/>
        <v>4.9847342513552245E-2</v>
      </c>
      <c r="N8">
        <f t="shared" si="2"/>
        <v>8.2987551867219914E-2</v>
      </c>
      <c r="O8">
        <f t="shared" si="3"/>
        <v>0.11656182423882715</v>
      </c>
      <c r="P8">
        <f t="shared" si="4"/>
        <v>9.3752985629637672E-2</v>
      </c>
      <c r="Q8">
        <f t="shared" si="5"/>
        <v>0.17283529216406207</v>
      </c>
      <c r="R8">
        <f t="shared" si="6"/>
        <v>9.8114297222119687E-2</v>
      </c>
    </row>
    <row r="9" spans="1:18" x14ac:dyDescent="0.25">
      <c r="A9" t="s">
        <v>12</v>
      </c>
      <c r="B9">
        <v>73332</v>
      </c>
      <c r="C9">
        <v>40000</v>
      </c>
      <c r="D9">
        <v>15000</v>
      </c>
      <c r="E9">
        <v>360230</v>
      </c>
      <c r="F9">
        <v>44557</v>
      </c>
      <c r="G9">
        <v>590050</v>
      </c>
      <c r="H9">
        <v>648510</v>
      </c>
      <c r="K9">
        <f t="shared" si="7"/>
        <v>1964</v>
      </c>
      <c r="L9">
        <f t="shared" si="0"/>
        <v>0.27012233080518794</v>
      </c>
      <c r="M9">
        <f t="shared" si="1"/>
        <v>4.9847342513552245E-2</v>
      </c>
      <c r="N9">
        <f t="shared" si="2"/>
        <v>8.2987551867219914E-2</v>
      </c>
      <c r="O9">
        <f t="shared" si="3"/>
        <v>0.11657800529055667</v>
      </c>
      <c r="P9">
        <f t="shared" si="4"/>
        <v>8.3470242990444116E-2</v>
      </c>
      <c r="Q9">
        <f t="shared" si="5"/>
        <v>0.23666809190286681</v>
      </c>
      <c r="R9">
        <f t="shared" si="6"/>
        <v>0.10100660839368326</v>
      </c>
    </row>
    <row r="10" spans="1:18" x14ac:dyDescent="0.25">
      <c r="A10" t="s">
        <v>13</v>
      </c>
      <c r="B10">
        <v>83876</v>
      </c>
      <c r="C10">
        <v>45000</v>
      </c>
      <c r="D10">
        <v>15000</v>
      </c>
      <c r="E10">
        <v>360290</v>
      </c>
      <c r="F10">
        <v>49007</v>
      </c>
      <c r="G10">
        <v>629865</v>
      </c>
      <c r="H10">
        <v>676590</v>
      </c>
      <c r="K10">
        <f t="shared" si="7"/>
        <v>1965</v>
      </c>
      <c r="L10">
        <f t="shared" si="0"/>
        <v>0.30896171683052337</v>
      </c>
      <c r="M10">
        <f t="shared" si="1"/>
        <v>5.6078260327746279E-2</v>
      </c>
      <c r="N10">
        <f t="shared" si="2"/>
        <v>8.2987551867219914E-2</v>
      </c>
      <c r="O10">
        <f t="shared" si="3"/>
        <v>0.11659742255263211</v>
      </c>
      <c r="P10">
        <f t="shared" si="4"/>
        <v>9.1806589272902001E-2</v>
      </c>
      <c r="Q10">
        <f t="shared" si="5"/>
        <v>0.25263782341564139</v>
      </c>
      <c r="R10">
        <f t="shared" si="6"/>
        <v>0.10538011930900397</v>
      </c>
    </row>
    <row r="11" spans="1:18" x14ac:dyDescent="0.25">
      <c r="A11" t="s">
        <v>14</v>
      </c>
      <c r="B11">
        <v>95708</v>
      </c>
      <c r="C11">
        <v>45000</v>
      </c>
      <c r="D11">
        <v>18000</v>
      </c>
      <c r="E11">
        <v>360350</v>
      </c>
      <c r="F11">
        <v>56418</v>
      </c>
      <c r="G11">
        <v>722092</v>
      </c>
      <c r="H11">
        <v>682170</v>
      </c>
      <c r="K11">
        <f t="shared" si="7"/>
        <v>1966</v>
      </c>
      <c r="L11">
        <f t="shared" si="0"/>
        <v>0.35254551950994006</v>
      </c>
      <c r="M11">
        <f t="shared" si="1"/>
        <v>5.6078260327746279E-2</v>
      </c>
      <c r="N11">
        <f t="shared" si="2"/>
        <v>9.9585062240663894E-2</v>
      </c>
      <c r="O11">
        <f t="shared" si="3"/>
        <v>0.11661683981470754</v>
      </c>
      <c r="P11">
        <f t="shared" si="4"/>
        <v>0.10568988417162008</v>
      </c>
      <c r="Q11">
        <f t="shared" si="5"/>
        <v>0.28962992257999304</v>
      </c>
      <c r="R11">
        <f t="shared" si="6"/>
        <v>0.10624921442679205</v>
      </c>
    </row>
    <row r="12" spans="1:18" x14ac:dyDescent="0.25">
      <c r="A12" t="s">
        <v>15</v>
      </c>
      <c r="B12">
        <v>99757</v>
      </c>
      <c r="C12">
        <v>50000</v>
      </c>
      <c r="D12">
        <v>18000</v>
      </c>
      <c r="E12">
        <v>381130</v>
      </c>
      <c r="F12">
        <v>60971</v>
      </c>
      <c r="G12">
        <v>861366</v>
      </c>
      <c r="H12">
        <v>712460</v>
      </c>
      <c r="K12">
        <f t="shared" si="7"/>
        <v>1967</v>
      </c>
      <c r="L12">
        <f t="shared" si="0"/>
        <v>0.36746022683321239</v>
      </c>
      <c r="M12">
        <f t="shared" si="1"/>
        <v>6.2309178141940307E-2</v>
      </c>
      <c r="N12">
        <f t="shared" si="2"/>
        <v>9.9585062240663894E-2</v>
      </c>
      <c r="O12">
        <f t="shared" si="3"/>
        <v>0.12334168491349934</v>
      </c>
      <c r="P12">
        <f t="shared" si="4"/>
        <v>0.11421918408713262</v>
      </c>
      <c r="Q12">
        <f t="shared" si="5"/>
        <v>0.3454924966528341</v>
      </c>
      <c r="R12">
        <f t="shared" si="6"/>
        <v>0.11096693684933706</v>
      </c>
    </row>
    <row r="13" spans="1:18" x14ac:dyDescent="0.25">
      <c r="A13" t="s">
        <v>16</v>
      </c>
      <c r="B13">
        <v>110337</v>
      </c>
      <c r="C13">
        <v>50000</v>
      </c>
      <c r="D13">
        <v>18000</v>
      </c>
      <c r="E13">
        <v>396620</v>
      </c>
      <c r="F13">
        <v>59651</v>
      </c>
      <c r="G13">
        <v>1102121</v>
      </c>
      <c r="H13">
        <v>711850</v>
      </c>
      <c r="K13">
        <f t="shared" si="7"/>
        <v>1968</v>
      </c>
      <c r="L13">
        <f t="shared" si="0"/>
        <v>0.40643222077745078</v>
      </c>
      <c r="M13">
        <f t="shared" si="1"/>
        <v>6.2309178141940307E-2</v>
      </c>
      <c r="N13">
        <f t="shared" si="2"/>
        <v>9.9585062240663894E-2</v>
      </c>
      <c r="O13">
        <f t="shared" si="3"/>
        <v>0.12835457473930709</v>
      </c>
      <c r="P13">
        <f t="shared" si="4"/>
        <v>0.11174638024604398</v>
      </c>
      <c r="Q13">
        <f t="shared" si="5"/>
        <v>0.44205893418537323</v>
      </c>
      <c r="R13">
        <f t="shared" si="6"/>
        <v>0.11087192824327062</v>
      </c>
    </row>
    <row r="14" spans="1:18" x14ac:dyDescent="0.25">
      <c r="A14" t="s">
        <v>17</v>
      </c>
      <c r="B14">
        <v>98579</v>
      </c>
      <c r="C14">
        <v>52000</v>
      </c>
      <c r="D14">
        <v>18000</v>
      </c>
      <c r="E14">
        <v>414520</v>
      </c>
      <c r="F14">
        <v>50543</v>
      </c>
      <c r="G14">
        <v>1285154</v>
      </c>
      <c r="H14">
        <v>765750</v>
      </c>
      <c r="K14">
        <f t="shared" si="7"/>
        <v>1969</v>
      </c>
      <c r="L14">
        <f t="shared" si="0"/>
        <v>0.3631210010424456</v>
      </c>
      <c r="M14">
        <f t="shared" si="1"/>
        <v>6.4801545267617916E-2</v>
      </c>
      <c r="N14">
        <f t="shared" si="2"/>
        <v>9.9585062240663894E-2</v>
      </c>
      <c r="O14">
        <f t="shared" si="3"/>
        <v>0.13414739125847805</v>
      </c>
      <c r="P14">
        <f t="shared" si="4"/>
        <v>9.4684033742532411E-2</v>
      </c>
      <c r="Q14">
        <f t="shared" si="5"/>
        <v>0.51547317173347496</v>
      </c>
      <c r="R14">
        <f t="shared" si="6"/>
        <v>0.11926695097602652</v>
      </c>
    </row>
    <row r="15" spans="1:18" x14ac:dyDescent="0.25">
      <c r="A15" t="s">
        <v>18</v>
      </c>
      <c r="B15">
        <v>104218</v>
      </c>
      <c r="C15">
        <v>52200</v>
      </c>
      <c r="D15">
        <v>20000</v>
      </c>
      <c r="E15">
        <v>432400</v>
      </c>
      <c r="F15">
        <v>60203</v>
      </c>
      <c r="G15">
        <v>1437837</v>
      </c>
      <c r="H15">
        <v>618000</v>
      </c>
      <c r="K15">
        <f t="shared" si="7"/>
        <v>1970</v>
      </c>
      <c r="L15">
        <f t="shared" si="0"/>
        <v>0.38389255811726225</v>
      </c>
      <c r="M15">
        <f t="shared" si="1"/>
        <v>6.5050781980185685E-2</v>
      </c>
      <c r="N15">
        <f t="shared" si="2"/>
        <v>0.11065006915629322</v>
      </c>
      <c r="O15">
        <f t="shared" si="3"/>
        <v>0.13993373535695725</v>
      </c>
      <c r="P15">
        <f t="shared" si="4"/>
        <v>0.11278046185231741</v>
      </c>
      <c r="Q15">
        <f t="shared" si="5"/>
        <v>0.57671407381974804</v>
      </c>
      <c r="R15">
        <f t="shared" si="6"/>
        <v>9.6254620572229041E-2</v>
      </c>
    </row>
    <row r="16" spans="1:18" x14ac:dyDescent="0.25">
      <c r="A16" t="s">
        <v>19</v>
      </c>
      <c r="B16">
        <v>115969</v>
      </c>
      <c r="C16">
        <v>77100</v>
      </c>
      <c r="D16">
        <v>20000</v>
      </c>
      <c r="E16">
        <v>442700</v>
      </c>
      <c r="F16">
        <v>66800</v>
      </c>
      <c r="G16">
        <v>1587432</v>
      </c>
      <c r="H16">
        <v>688300</v>
      </c>
      <c r="K16">
        <f t="shared" si="7"/>
        <v>1971</v>
      </c>
      <c r="L16">
        <f t="shared" si="0"/>
        <v>0.42717799297914738</v>
      </c>
      <c r="M16">
        <f t="shared" si="1"/>
        <v>9.6080752694871957E-2</v>
      </c>
      <c r="N16">
        <f t="shared" si="2"/>
        <v>0.11065006915629322</v>
      </c>
      <c r="O16">
        <f t="shared" si="3"/>
        <v>0.14326703201323998</v>
      </c>
      <c r="P16">
        <f t="shared" si="4"/>
        <v>0.12513886104903083</v>
      </c>
      <c r="Q16">
        <f t="shared" si="5"/>
        <v>0.63671638414634635</v>
      </c>
      <c r="R16">
        <f t="shared" si="6"/>
        <v>0.10720397304185315</v>
      </c>
    </row>
    <row r="17" spans="1:18" x14ac:dyDescent="0.25">
      <c r="A17" t="s">
        <v>20</v>
      </c>
      <c r="B17">
        <v>126697</v>
      </c>
      <c r="C17">
        <v>87100</v>
      </c>
      <c r="D17">
        <v>20000</v>
      </c>
      <c r="E17">
        <v>453300</v>
      </c>
      <c r="F17">
        <v>59068</v>
      </c>
      <c r="G17">
        <v>1679152</v>
      </c>
      <c r="H17">
        <v>778500</v>
      </c>
      <c r="K17">
        <f t="shared" si="7"/>
        <v>1972</v>
      </c>
      <c r="L17">
        <f t="shared" si="0"/>
        <v>0.46669515281220875</v>
      </c>
      <c r="M17">
        <f t="shared" si="1"/>
        <v>0.10854258832326001</v>
      </c>
      <c r="N17">
        <f t="shared" si="2"/>
        <v>0.11065006915629322</v>
      </c>
      <c r="O17">
        <f t="shared" si="3"/>
        <v>0.14669741497989991</v>
      </c>
      <c r="P17">
        <f t="shared" si="4"/>
        <v>0.11065422521622983</v>
      </c>
      <c r="Q17">
        <f t="shared" si="5"/>
        <v>0.67350512643823846</v>
      </c>
      <c r="R17">
        <f t="shared" si="6"/>
        <v>0.12125278659462833</v>
      </c>
    </row>
    <row r="18" spans="1:18" x14ac:dyDescent="0.25">
      <c r="A18" t="s">
        <v>21</v>
      </c>
      <c r="B18">
        <v>128690</v>
      </c>
      <c r="C18">
        <v>84700</v>
      </c>
      <c r="D18">
        <v>20000</v>
      </c>
      <c r="E18">
        <v>463400</v>
      </c>
      <c r="F18">
        <v>66884</v>
      </c>
      <c r="G18">
        <v>1679559</v>
      </c>
      <c r="H18">
        <v>814300</v>
      </c>
      <c r="K18">
        <f t="shared" si="7"/>
        <v>1973</v>
      </c>
      <c r="L18">
        <f t="shared" si="0"/>
        <v>0.47403647454480491</v>
      </c>
      <c r="M18">
        <f t="shared" si="1"/>
        <v>0.10555174777244689</v>
      </c>
      <c r="N18">
        <f t="shared" si="2"/>
        <v>0.11065006915629322</v>
      </c>
      <c r="O18">
        <f t="shared" si="3"/>
        <v>0.14996598742926454</v>
      </c>
      <c r="P18">
        <f t="shared" si="4"/>
        <v>0.12529622129346374</v>
      </c>
      <c r="Q18">
        <f t="shared" si="5"/>
        <v>0.67366837347392095</v>
      </c>
      <c r="R18">
        <f t="shared" si="6"/>
        <v>0.12682870150803577</v>
      </c>
    </row>
    <row r="19" spans="1:18" x14ac:dyDescent="0.25">
      <c r="A19" t="s">
        <v>22</v>
      </c>
      <c r="B19">
        <v>143486</v>
      </c>
      <c r="C19">
        <v>84700</v>
      </c>
      <c r="D19">
        <v>20000</v>
      </c>
      <c r="E19">
        <v>433840</v>
      </c>
      <c r="F19">
        <v>70040</v>
      </c>
      <c r="G19">
        <v>1516024</v>
      </c>
      <c r="H19">
        <v>572800</v>
      </c>
      <c r="K19">
        <f t="shared" si="7"/>
        <v>1974</v>
      </c>
      <c r="L19">
        <f t="shared" si="0"/>
        <v>0.52853832921389288</v>
      </c>
      <c r="M19">
        <f t="shared" si="1"/>
        <v>0.10555174777244689</v>
      </c>
      <c r="N19">
        <f t="shared" si="2"/>
        <v>0.11065006915629322</v>
      </c>
      <c r="O19">
        <f t="shared" si="3"/>
        <v>0.14039974964676763</v>
      </c>
      <c r="P19">
        <f t="shared" si="4"/>
        <v>0.13120847047715747</v>
      </c>
      <c r="Q19">
        <f t="shared" si="5"/>
        <v>0.60807475190060467</v>
      </c>
      <c r="R19">
        <f t="shared" si="6"/>
        <v>8.9214638614519087E-2</v>
      </c>
    </row>
    <row r="20" spans="1:18" x14ac:dyDescent="0.25">
      <c r="A20" t="s">
        <v>23</v>
      </c>
      <c r="B20">
        <v>113404</v>
      </c>
      <c r="C20">
        <v>84700</v>
      </c>
      <c r="D20">
        <v>22000</v>
      </c>
      <c r="E20">
        <v>485140</v>
      </c>
      <c r="F20">
        <v>65076</v>
      </c>
      <c r="G20">
        <v>1548924</v>
      </c>
      <c r="H20">
        <v>546800</v>
      </c>
      <c r="K20">
        <f t="shared" si="7"/>
        <v>1975</v>
      </c>
      <c r="L20">
        <f t="shared" si="0"/>
        <v>0.41772967875731648</v>
      </c>
      <c r="M20">
        <f t="shared" si="1"/>
        <v>0.10555174777244689</v>
      </c>
      <c r="N20">
        <f t="shared" si="2"/>
        <v>0.12171507607192254</v>
      </c>
      <c r="O20">
        <f t="shared" si="3"/>
        <v>0.15700150872126326</v>
      </c>
      <c r="P20">
        <f t="shared" si="4"/>
        <v>0.12190922936566961</v>
      </c>
      <c r="Q20">
        <f t="shared" si="5"/>
        <v>0.62127088820024756</v>
      </c>
      <c r="R20">
        <f t="shared" si="6"/>
        <v>8.5165091470703627E-2</v>
      </c>
    </row>
    <row r="21" spans="1:18" x14ac:dyDescent="0.25">
      <c r="A21" t="s">
        <v>24</v>
      </c>
      <c r="B21">
        <v>115016</v>
      </c>
      <c r="C21">
        <v>84704</v>
      </c>
      <c r="D21">
        <v>22000</v>
      </c>
      <c r="E21">
        <v>501560</v>
      </c>
      <c r="F21">
        <v>71637</v>
      </c>
      <c r="G21">
        <v>1661315</v>
      </c>
      <c r="H21">
        <v>610800</v>
      </c>
      <c r="K21">
        <f t="shared" si="7"/>
        <v>1976</v>
      </c>
      <c r="L21">
        <f t="shared" si="0"/>
        <v>0.42366756668152367</v>
      </c>
      <c r="M21">
        <f t="shared" si="1"/>
        <v>0.10555673250669824</v>
      </c>
      <c r="N21">
        <f t="shared" si="2"/>
        <v>0.12171507607192254</v>
      </c>
      <c r="O21">
        <f t="shared" si="3"/>
        <v>0.16231536610924022</v>
      </c>
      <c r="P21">
        <f t="shared" si="4"/>
        <v>0.13420018845762607</v>
      </c>
      <c r="Q21">
        <f t="shared" si="5"/>
        <v>0.66635073485231955</v>
      </c>
      <c r="R21">
        <f t="shared" si="6"/>
        <v>9.5133207517018606E-2</v>
      </c>
    </row>
    <row r="22" spans="1:18" x14ac:dyDescent="0.25">
      <c r="A22" t="s">
        <v>25</v>
      </c>
      <c r="B22">
        <v>147697</v>
      </c>
      <c r="C22">
        <v>84711</v>
      </c>
      <c r="D22">
        <v>22000</v>
      </c>
      <c r="E22">
        <v>518700</v>
      </c>
      <c r="F22">
        <v>79229</v>
      </c>
      <c r="G22">
        <v>2191381</v>
      </c>
      <c r="H22">
        <v>588800</v>
      </c>
      <c r="K22">
        <f t="shared" si="7"/>
        <v>1977</v>
      </c>
      <c r="L22">
        <f t="shared" si="0"/>
        <v>0.54404977217222816</v>
      </c>
      <c r="M22">
        <f t="shared" si="1"/>
        <v>0.1055654557916381</v>
      </c>
      <c r="N22">
        <f t="shared" si="2"/>
        <v>0.12171507607192254</v>
      </c>
      <c r="O22">
        <f t="shared" si="3"/>
        <v>0.16786223064212238</v>
      </c>
      <c r="P22">
        <f t="shared" si="4"/>
        <v>0.14842255721637221</v>
      </c>
      <c r="Q22">
        <f t="shared" si="5"/>
        <v>0.87895934226285255</v>
      </c>
      <c r="R22">
        <f t="shared" si="6"/>
        <v>9.1706667626097832E-2</v>
      </c>
    </row>
    <row r="23" spans="1:18" x14ac:dyDescent="0.25">
      <c r="A23" t="s">
        <v>26</v>
      </c>
      <c r="B23">
        <v>140839</v>
      </c>
      <c r="C23">
        <v>40925</v>
      </c>
      <c r="D23">
        <v>22000</v>
      </c>
      <c r="E23">
        <v>539690</v>
      </c>
      <c r="F23">
        <v>99727</v>
      </c>
      <c r="G23">
        <v>2101681</v>
      </c>
      <c r="H23">
        <v>584000</v>
      </c>
      <c r="K23">
        <f t="shared" si="7"/>
        <v>1978</v>
      </c>
      <c r="L23">
        <f t="shared" si="0"/>
        <v>0.51878796362122759</v>
      </c>
      <c r="M23">
        <f t="shared" si="1"/>
        <v>5.100006230917814E-2</v>
      </c>
      <c r="N23">
        <f t="shared" si="2"/>
        <v>0.12171507607192254</v>
      </c>
      <c r="O23">
        <f t="shared" si="3"/>
        <v>0.17465503615817821</v>
      </c>
      <c r="P23">
        <f t="shared" si="4"/>
        <v>0.18682220353048948</v>
      </c>
      <c r="Q23">
        <f t="shared" si="5"/>
        <v>0.84298081867385644</v>
      </c>
      <c r="R23">
        <f t="shared" si="6"/>
        <v>9.0959058922624209E-2</v>
      </c>
    </row>
    <row r="24" spans="1:18" x14ac:dyDescent="0.25">
      <c r="A24" t="s">
        <v>27</v>
      </c>
      <c r="B24">
        <v>146614</v>
      </c>
      <c r="C24">
        <v>30053</v>
      </c>
      <c r="D24">
        <v>24000</v>
      </c>
      <c r="E24">
        <v>564070</v>
      </c>
      <c r="F24">
        <v>120169</v>
      </c>
      <c r="G24">
        <v>1954258</v>
      </c>
      <c r="H24">
        <v>601000</v>
      </c>
      <c r="K24">
        <f t="shared" si="7"/>
        <v>1979</v>
      </c>
      <c r="L24">
        <f t="shared" si="0"/>
        <v>0.54006048394523298</v>
      </c>
      <c r="M24">
        <f t="shared" si="1"/>
        <v>3.7451554613994645E-2</v>
      </c>
      <c r="N24">
        <f t="shared" si="2"/>
        <v>0.13278008298755187</v>
      </c>
      <c r="O24">
        <f t="shared" si="3"/>
        <v>0.182544916981496</v>
      </c>
      <c r="P24">
        <f t="shared" si="4"/>
        <v>0.2251169430149848</v>
      </c>
      <c r="Q24">
        <f t="shared" si="5"/>
        <v>0.78384969400205518</v>
      </c>
      <c r="R24">
        <f t="shared" si="6"/>
        <v>9.3606839747426632E-2</v>
      </c>
    </row>
    <row r="25" spans="1:18" x14ac:dyDescent="0.25">
      <c r="A25" t="s">
        <v>28</v>
      </c>
      <c r="B25">
        <v>145867</v>
      </c>
      <c r="C25">
        <v>19706</v>
      </c>
      <c r="D25">
        <v>24000</v>
      </c>
      <c r="E25">
        <v>580010</v>
      </c>
      <c r="F25">
        <v>157585</v>
      </c>
      <c r="G25">
        <v>1799988</v>
      </c>
      <c r="H25">
        <v>559660</v>
      </c>
      <c r="K25">
        <f t="shared" si="7"/>
        <v>1980</v>
      </c>
      <c r="L25">
        <f t="shared" si="0"/>
        <v>0.53730886962799795</v>
      </c>
      <c r="M25">
        <f t="shared" si="1"/>
        <v>2.4557293289301514E-2</v>
      </c>
      <c r="N25">
        <f t="shared" si="2"/>
        <v>0.13278008298755187</v>
      </c>
      <c r="O25">
        <f t="shared" si="3"/>
        <v>0.18770343627286948</v>
      </c>
      <c r="P25">
        <f t="shared" si="4"/>
        <v>0.29520969189238805</v>
      </c>
      <c r="Q25">
        <f t="shared" si="5"/>
        <v>0.72197224880613076</v>
      </c>
      <c r="R25">
        <f t="shared" si="6"/>
        <v>8.7168059788760049E-2</v>
      </c>
    </row>
    <row r="26" spans="1:18" x14ac:dyDescent="0.25">
      <c r="A26" t="s">
        <v>29</v>
      </c>
      <c r="B26">
        <v>162333</v>
      </c>
      <c r="C26">
        <v>51594</v>
      </c>
      <c r="D26">
        <v>24000</v>
      </c>
      <c r="E26">
        <v>594540</v>
      </c>
      <c r="F26">
        <v>170302</v>
      </c>
      <c r="G26">
        <v>1990460</v>
      </c>
      <c r="H26">
        <v>597866</v>
      </c>
      <c r="K26">
        <f t="shared" si="7"/>
        <v>1981</v>
      </c>
      <c r="L26">
        <f t="shared" si="0"/>
        <v>0.59796225831285887</v>
      </c>
      <c r="M26">
        <f t="shared" si="1"/>
        <v>6.4295594741105369E-2</v>
      </c>
      <c r="N26">
        <f t="shared" si="2"/>
        <v>0.13278008298755187</v>
      </c>
      <c r="O26">
        <f t="shared" si="3"/>
        <v>0.19240564990547029</v>
      </c>
      <c r="P26">
        <f t="shared" si="4"/>
        <v>0.31903290889778513</v>
      </c>
      <c r="Q26">
        <f t="shared" si="5"/>
        <v>0.79837025711207565</v>
      </c>
      <c r="R26">
        <f t="shared" si="6"/>
        <v>9.3118713564783642E-2</v>
      </c>
    </row>
    <row r="27" spans="1:18" x14ac:dyDescent="0.25">
      <c r="A27" t="s">
        <v>30</v>
      </c>
      <c r="B27">
        <v>180767</v>
      </c>
      <c r="C27">
        <v>68715</v>
      </c>
      <c r="D27">
        <v>24000</v>
      </c>
      <c r="E27">
        <v>584410</v>
      </c>
      <c r="F27">
        <v>175682</v>
      </c>
      <c r="G27">
        <v>2121455</v>
      </c>
      <c r="H27">
        <v>662208</v>
      </c>
      <c r="K27">
        <f t="shared" si="7"/>
        <v>1982</v>
      </c>
      <c r="L27">
        <f t="shared" si="0"/>
        <v>0.66586487989774457</v>
      </c>
      <c r="M27">
        <f t="shared" si="1"/>
        <v>8.5631503520468569E-2</v>
      </c>
      <c r="N27">
        <f t="shared" si="2"/>
        <v>0.13278008298755187</v>
      </c>
      <c r="O27">
        <f t="shared" si="3"/>
        <v>0.18912736882506795</v>
      </c>
      <c r="P27">
        <f t="shared" si="4"/>
        <v>0.32911145788646456</v>
      </c>
      <c r="Q27">
        <f t="shared" si="5"/>
        <v>0.85091213779814645</v>
      </c>
      <c r="R27">
        <f t="shared" si="6"/>
        <v>0.10314009673122113</v>
      </c>
    </row>
    <row r="28" spans="1:18" x14ac:dyDescent="0.25">
      <c r="A28" t="s">
        <v>31</v>
      </c>
      <c r="B28">
        <v>178157</v>
      </c>
      <c r="C28">
        <v>68161</v>
      </c>
      <c r="D28">
        <v>26000</v>
      </c>
      <c r="E28">
        <v>587550</v>
      </c>
      <c r="F28">
        <v>205347</v>
      </c>
      <c r="G28">
        <v>2261922</v>
      </c>
      <c r="H28">
        <v>758138</v>
      </c>
      <c r="K28">
        <f t="shared" si="7"/>
        <v>1983</v>
      </c>
      <c r="L28">
        <f t="shared" si="0"/>
        <v>0.65625080577728501</v>
      </c>
      <c r="M28">
        <f t="shared" si="1"/>
        <v>8.4941117826655865E-2</v>
      </c>
      <c r="N28">
        <f t="shared" si="2"/>
        <v>0.14384508990318118</v>
      </c>
      <c r="O28">
        <f t="shared" si="3"/>
        <v>0.19014353887368229</v>
      </c>
      <c r="P28">
        <f t="shared" si="4"/>
        <v>0.3846839775424451</v>
      </c>
      <c r="Q28">
        <f t="shared" si="5"/>
        <v>0.9072532222237375</v>
      </c>
      <c r="R28">
        <f t="shared" si="6"/>
        <v>0.11808136817376794</v>
      </c>
    </row>
    <row r="29" spans="1:18" x14ac:dyDescent="0.25">
      <c r="A29" t="s">
        <v>32</v>
      </c>
      <c r="B29">
        <v>185799</v>
      </c>
      <c r="C29">
        <v>64424</v>
      </c>
      <c r="D29">
        <v>26000</v>
      </c>
      <c r="E29">
        <v>613691</v>
      </c>
      <c r="F29">
        <v>218943</v>
      </c>
      <c r="G29">
        <v>2140261</v>
      </c>
      <c r="H29">
        <v>777308</v>
      </c>
      <c r="K29">
        <f t="shared" si="7"/>
        <v>1984</v>
      </c>
      <c r="L29">
        <f t="shared" si="0"/>
        <v>0.68440052011772634</v>
      </c>
      <c r="M29">
        <f t="shared" si="1"/>
        <v>8.0284129852327246E-2</v>
      </c>
      <c r="N29">
        <f t="shared" si="2"/>
        <v>0.14384508990318118</v>
      </c>
      <c r="O29">
        <f t="shared" si="3"/>
        <v>0.19860331633891407</v>
      </c>
      <c r="P29">
        <f t="shared" si="4"/>
        <v>0.41015385710565805</v>
      </c>
      <c r="Q29">
        <f t="shared" si="5"/>
        <v>0.85845519370243473</v>
      </c>
      <c r="R29">
        <f t="shared" si="6"/>
        <v>0.12106713043326572</v>
      </c>
    </row>
    <row r="30" spans="1:18" x14ac:dyDescent="0.25">
      <c r="A30" t="s">
        <v>33</v>
      </c>
      <c r="B30">
        <v>172379</v>
      </c>
      <c r="C30">
        <v>70578</v>
      </c>
      <c r="D30">
        <v>26000</v>
      </c>
      <c r="E30">
        <v>648804</v>
      </c>
      <c r="F30">
        <v>214819</v>
      </c>
      <c r="G30">
        <v>2233375</v>
      </c>
      <c r="H30">
        <v>809510</v>
      </c>
      <c r="K30">
        <f t="shared" si="7"/>
        <v>1985</v>
      </c>
      <c r="L30">
        <f t="shared" si="0"/>
        <v>0.63496723479337103</v>
      </c>
      <c r="M30">
        <f t="shared" si="1"/>
        <v>8.7953143498037262E-2</v>
      </c>
      <c r="N30">
        <f t="shared" si="2"/>
        <v>0.14384508990318118</v>
      </c>
      <c r="O30">
        <f t="shared" si="3"/>
        <v>0.20996662172649233</v>
      </c>
      <c r="P30">
        <f t="shared" si="4"/>
        <v>0.4024282184384993</v>
      </c>
      <c r="Q30">
        <f t="shared" si="5"/>
        <v>0.89580306711899871</v>
      </c>
      <c r="R30">
        <f t="shared" si="6"/>
        <v>0.12608265032269439</v>
      </c>
    </row>
    <row r="31" spans="1:18" x14ac:dyDescent="0.25">
      <c r="A31" t="s">
        <v>34</v>
      </c>
      <c r="B31">
        <v>192817</v>
      </c>
      <c r="C31">
        <v>73651</v>
      </c>
      <c r="D31">
        <v>26000</v>
      </c>
      <c r="E31">
        <v>686523</v>
      </c>
      <c r="F31">
        <v>225147</v>
      </c>
      <c r="G31">
        <v>2541990</v>
      </c>
      <c r="H31">
        <v>830322</v>
      </c>
      <c r="K31">
        <f t="shared" si="7"/>
        <v>1986</v>
      </c>
      <c r="L31">
        <f t="shared" si="0"/>
        <v>0.71025169719718428</v>
      </c>
      <c r="M31">
        <f t="shared" si="1"/>
        <v>9.1782665586640916E-2</v>
      </c>
      <c r="N31">
        <f t="shared" si="2"/>
        <v>0.14384508990318118</v>
      </c>
      <c r="O31">
        <f t="shared" si="3"/>
        <v>0.22217328353021359</v>
      </c>
      <c r="P31">
        <f t="shared" si="4"/>
        <v>0.4217760351587746</v>
      </c>
      <c r="Q31">
        <f t="shared" si="5"/>
        <v>1.0195880398884305</v>
      </c>
      <c r="R31">
        <f t="shared" si="6"/>
        <v>0.12932415705950545</v>
      </c>
    </row>
    <row r="32" spans="1:18" x14ac:dyDescent="0.25">
      <c r="A32" t="s">
        <v>35</v>
      </c>
      <c r="B32">
        <v>222489</v>
      </c>
      <c r="C32">
        <v>82224</v>
      </c>
      <c r="D32">
        <v>28000</v>
      </c>
      <c r="E32">
        <v>685864</v>
      </c>
      <c r="F32">
        <v>260335</v>
      </c>
      <c r="G32">
        <v>2785311</v>
      </c>
      <c r="H32">
        <v>869000</v>
      </c>
      <c r="K32">
        <f t="shared" si="7"/>
        <v>1987</v>
      </c>
      <c r="L32">
        <f t="shared" si="0"/>
        <v>0.81955009079958896</v>
      </c>
      <c r="M32">
        <f t="shared" si="1"/>
        <v>0.102466197270858</v>
      </c>
      <c r="N32">
        <f t="shared" si="2"/>
        <v>0.15491009681881052</v>
      </c>
      <c r="O32">
        <f t="shared" si="3"/>
        <v>0.22196001726841841</v>
      </c>
      <c r="P32">
        <f t="shared" si="4"/>
        <v>0.4876949908862192</v>
      </c>
      <c r="Q32">
        <f t="shared" si="5"/>
        <v>1.1171836958326682</v>
      </c>
      <c r="R32">
        <f t="shared" si="6"/>
        <v>0.13534832569137062</v>
      </c>
    </row>
    <row r="33" spans="1:18" x14ac:dyDescent="0.25">
      <c r="A33" t="s">
        <v>36</v>
      </c>
      <c r="B33">
        <v>232526</v>
      </c>
      <c r="C33">
        <v>86896</v>
      </c>
      <c r="D33">
        <v>28000</v>
      </c>
      <c r="E33">
        <v>704547</v>
      </c>
      <c r="F33">
        <v>304555</v>
      </c>
      <c r="G33">
        <v>2652089</v>
      </c>
      <c r="H33">
        <v>885033</v>
      </c>
      <c r="K33">
        <f t="shared" si="7"/>
        <v>1988</v>
      </c>
      <c r="L33">
        <f t="shared" si="0"/>
        <v>0.85652191530037536</v>
      </c>
      <c r="M33">
        <f t="shared" si="1"/>
        <v>0.1082883668764409</v>
      </c>
      <c r="N33">
        <f t="shared" si="2"/>
        <v>0.15491009681881052</v>
      </c>
      <c r="O33">
        <f t="shared" si="3"/>
        <v>0.22800622905767379</v>
      </c>
      <c r="P33">
        <f t="shared" si="4"/>
        <v>0.5705339195626884</v>
      </c>
      <c r="Q33">
        <f t="shared" si="5"/>
        <v>1.0637485690815729</v>
      </c>
      <c r="R33">
        <f t="shared" si="6"/>
        <v>0.13784549451278574</v>
      </c>
    </row>
    <row r="34" spans="1:18" x14ac:dyDescent="0.25">
      <c r="A34" t="s">
        <v>37</v>
      </c>
      <c r="B34">
        <v>210964</v>
      </c>
      <c r="C34">
        <v>82184</v>
      </c>
      <c r="D34">
        <v>28000</v>
      </c>
      <c r="E34">
        <v>733763</v>
      </c>
      <c r="F34">
        <v>343092</v>
      </c>
      <c r="G34">
        <v>2704781</v>
      </c>
      <c r="H34">
        <v>954939</v>
      </c>
      <c r="K34">
        <f t="shared" si="7"/>
        <v>1989</v>
      </c>
      <c r="L34">
        <f t="shared" si="0"/>
        <v>0.77709713898414967</v>
      </c>
      <c r="M34">
        <f t="shared" si="1"/>
        <v>0.10241634992834445</v>
      </c>
      <c r="N34">
        <f t="shared" si="2"/>
        <v>0.15491009681881052</v>
      </c>
      <c r="O34">
        <f t="shared" si="3"/>
        <v>0.23746114120427153</v>
      </c>
      <c r="P34">
        <f t="shared" si="4"/>
        <v>0.64272667836877373</v>
      </c>
      <c r="Q34">
        <f t="shared" si="5"/>
        <v>1.0848832442761258</v>
      </c>
      <c r="R34">
        <f t="shared" si="6"/>
        <v>0.14873348076799972</v>
      </c>
    </row>
    <row r="35" spans="1:18" x14ac:dyDescent="0.25">
      <c r="A35" t="s">
        <v>38</v>
      </c>
      <c r="B35">
        <v>246942</v>
      </c>
      <c r="C35">
        <v>111427</v>
      </c>
      <c r="D35">
        <v>28000</v>
      </c>
      <c r="E35">
        <v>743818</v>
      </c>
      <c r="F35">
        <v>380303</v>
      </c>
      <c r="G35">
        <v>2789953</v>
      </c>
      <c r="H35">
        <v>941227</v>
      </c>
      <c r="K35">
        <f t="shared" si="7"/>
        <v>1990</v>
      </c>
      <c r="L35">
        <f t="shared" si="0"/>
        <v>0.90962401971437723</v>
      </c>
      <c r="M35">
        <f t="shared" si="1"/>
        <v>0.13885849585643964</v>
      </c>
      <c r="N35">
        <f t="shared" si="2"/>
        <v>0.15491009681881052</v>
      </c>
      <c r="O35">
        <f t="shared" si="3"/>
        <v>0.24071515070707961</v>
      </c>
      <c r="P35">
        <f t="shared" si="4"/>
        <v>0.71243539331631101</v>
      </c>
      <c r="Q35">
        <f t="shared" si="5"/>
        <v>1.1190455944558579</v>
      </c>
      <c r="R35">
        <f t="shared" si="6"/>
        <v>0.14659781190507676</v>
      </c>
    </row>
    <row r="36" spans="1:18" x14ac:dyDescent="0.25">
      <c r="A36" t="s">
        <v>39</v>
      </c>
      <c r="B36">
        <v>258397</v>
      </c>
      <c r="C36">
        <v>117854</v>
      </c>
      <c r="D36">
        <v>29000</v>
      </c>
      <c r="E36">
        <v>735494</v>
      </c>
      <c r="F36">
        <v>435024</v>
      </c>
      <c r="G36">
        <v>2972104</v>
      </c>
      <c r="H36">
        <v>999174</v>
      </c>
      <c r="K36">
        <f t="shared" si="7"/>
        <v>1991</v>
      </c>
      <c r="L36">
        <f t="shared" si="0"/>
        <v>0.95181912279861647</v>
      </c>
      <c r="M36">
        <f t="shared" si="1"/>
        <v>0.14686771761480466</v>
      </c>
      <c r="N36">
        <f t="shared" si="2"/>
        <v>0.16044260027662519</v>
      </c>
      <c r="O36">
        <f t="shared" si="3"/>
        <v>0.23802132921514779</v>
      </c>
      <c r="P36">
        <f t="shared" si="4"/>
        <v>0.81494622588313759</v>
      </c>
      <c r="Q36">
        <f t="shared" si="5"/>
        <v>1.1921060632435863</v>
      </c>
      <c r="R36">
        <f t="shared" si="6"/>
        <v>0.15562316222594885</v>
      </c>
    </row>
    <row r="37" spans="1:18" x14ac:dyDescent="0.25">
      <c r="A37" t="s">
        <v>40</v>
      </c>
      <c r="B37">
        <v>266556</v>
      </c>
      <c r="C37">
        <v>111228</v>
      </c>
      <c r="D37">
        <v>30000</v>
      </c>
      <c r="E37">
        <v>757498</v>
      </c>
      <c r="F37">
        <v>521751</v>
      </c>
      <c r="G37">
        <v>3246490</v>
      </c>
      <c r="H37">
        <v>1041006</v>
      </c>
      <c r="K37">
        <f t="shared" si="7"/>
        <v>1992</v>
      </c>
      <c r="L37">
        <f t="shared" si="0"/>
        <v>0.98187323419663541</v>
      </c>
      <c r="M37">
        <f t="shared" si="1"/>
        <v>0.13861050532743474</v>
      </c>
      <c r="N37">
        <f t="shared" si="2"/>
        <v>0.16597510373443983</v>
      </c>
      <c r="O37">
        <f t="shared" si="3"/>
        <v>0.24514228646027844</v>
      </c>
      <c r="P37">
        <f t="shared" si="4"/>
        <v>0.97741505825139052</v>
      </c>
      <c r="Q37">
        <f t="shared" si="5"/>
        <v>1.3021618399826085</v>
      </c>
      <c r="R37">
        <f t="shared" si="6"/>
        <v>0.16213857207672147</v>
      </c>
    </row>
    <row r="38" spans="1:18" x14ac:dyDescent="0.25">
      <c r="A38" t="s">
        <v>41</v>
      </c>
      <c r="B38">
        <v>266979</v>
      </c>
      <c r="C38">
        <v>108969</v>
      </c>
      <c r="D38">
        <v>30500</v>
      </c>
      <c r="E38">
        <v>791378</v>
      </c>
      <c r="F38">
        <v>485518</v>
      </c>
      <c r="G38">
        <v>3385003</v>
      </c>
      <c r="H38">
        <v>1120204</v>
      </c>
      <c r="K38">
        <f t="shared" si="7"/>
        <v>1993</v>
      </c>
      <c r="L38">
        <f t="shared" si="0"/>
        <v>0.98343137724374441</v>
      </c>
      <c r="M38">
        <f t="shared" si="1"/>
        <v>0.13579537665898186</v>
      </c>
      <c r="N38">
        <f t="shared" si="2"/>
        <v>0.16874135546334718</v>
      </c>
      <c r="O38">
        <f t="shared" si="3"/>
        <v>0.25610656711220653</v>
      </c>
      <c r="P38">
        <f t="shared" si="4"/>
        <v>0.90953846614975076</v>
      </c>
      <c r="Q38">
        <f t="shared" si="5"/>
        <v>1.3577191781975761</v>
      </c>
      <c r="R38">
        <f t="shared" si="6"/>
        <v>0.17447380418040981</v>
      </c>
    </row>
    <row r="39" spans="1:18" x14ac:dyDescent="0.25">
      <c r="A39" t="s">
        <v>42</v>
      </c>
      <c r="B39">
        <v>239526</v>
      </c>
      <c r="C39">
        <v>103254</v>
      </c>
      <c r="D39">
        <v>35000</v>
      </c>
      <c r="E39">
        <v>810825</v>
      </c>
      <c r="F39">
        <v>503846</v>
      </c>
      <c r="G39">
        <v>3524996</v>
      </c>
      <c r="H39">
        <v>1369993</v>
      </c>
      <c r="K39">
        <f t="shared" si="7"/>
        <v>1994</v>
      </c>
      <c r="L39">
        <f t="shared" si="0"/>
        <v>0.88230678842038179</v>
      </c>
      <c r="M39">
        <f t="shared" si="1"/>
        <v>0.12867343759735808</v>
      </c>
      <c r="N39">
        <f t="shared" si="2"/>
        <v>0.19363762102351315</v>
      </c>
      <c r="O39">
        <f t="shared" si="3"/>
        <v>0.26240002537188911</v>
      </c>
      <c r="P39">
        <f t="shared" si="4"/>
        <v>0.94387297281601779</v>
      </c>
      <c r="Q39">
        <f t="shared" si="5"/>
        <v>1.4138701419968442</v>
      </c>
      <c r="R39">
        <f t="shared" si="6"/>
        <v>0.21337889385373751</v>
      </c>
    </row>
    <row r="40" spans="1:18" x14ac:dyDescent="0.25">
      <c r="A40" t="s">
        <v>43</v>
      </c>
      <c r="B40">
        <v>250116</v>
      </c>
      <c r="C40">
        <v>112511</v>
      </c>
      <c r="D40">
        <v>40250</v>
      </c>
      <c r="E40">
        <v>823410</v>
      </c>
      <c r="F40">
        <v>627114</v>
      </c>
      <c r="G40">
        <v>3590578</v>
      </c>
      <c r="H40">
        <v>1474008</v>
      </c>
      <c r="K40">
        <f t="shared" si="7"/>
        <v>1995</v>
      </c>
      <c r="L40">
        <f t="shared" si="0"/>
        <v>0.92131561789764882</v>
      </c>
      <c r="M40">
        <f t="shared" si="1"/>
        <v>0.14020935883855692</v>
      </c>
      <c r="N40">
        <f t="shared" si="2"/>
        <v>0.22268326417704012</v>
      </c>
      <c r="O40">
        <f t="shared" si="3"/>
        <v>0.26647279609221131</v>
      </c>
      <c r="P40">
        <f t="shared" si="4"/>
        <v>1.1747953848488311</v>
      </c>
      <c r="Q40">
        <f t="shared" si="5"/>
        <v>1.4401749751519561</v>
      </c>
      <c r="R40">
        <f t="shared" si="6"/>
        <v>0.22957941870619772</v>
      </c>
    </row>
    <row r="41" spans="1:18" x14ac:dyDescent="0.25">
      <c r="A41" t="s">
        <v>44</v>
      </c>
      <c r="B41">
        <v>245323</v>
      </c>
      <c r="C41">
        <v>104310</v>
      </c>
      <c r="D41">
        <v>39000</v>
      </c>
      <c r="E41">
        <v>673788</v>
      </c>
      <c r="F41">
        <v>500241</v>
      </c>
      <c r="G41">
        <v>3570116</v>
      </c>
      <c r="H41">
        <v>1531932</v>
      </c>
      <c r="K41">
        <f t="shared" si="7"/>
        <v>1996</v>
      </c>
      <c r="L41">
        <f t="shared" si="0"/>
        <v>0.90366034691705011</v>
      </c>
      <c r="M41">
        <f t="shared" si="1"/>
        <v>0.12998940743971588</v>
      </c>
      <c r="N41">
        <f t="shared" si="2"/>
        <v>0.21576763485477179</v>
      </c>
      <c r="O41">
        <f t="shared" si="3"/>
        <v>0.21805196965470283</v>
      </c>
      <c r="P41">
        <f t="shared" si="4"/>
        <v>0.9371195956591053</v>
      </c>
      <c r="Q41">
        <f t="shared" si="5"/>
        <v>1.4319677003506401</v>
      </c>
      <c r="R41">
        <f t="shared" si="6"/>
        <v>0.23860118673536568</v>
      </c>
    </row>
    <row r="42" spans="1:18" x14ac:dyDescent="0.25">
      <c r="A42" t="s">
        <v>45</v>
      </c>
      <c r="B42">
        <v>247004</v>
      </c>
      <c r="C42">
        <v>114600</v>
      </c>
      <c r="D42">
        <v>40000</v>
      </c>
      <c r="E42">
        <v>863540</v>
      </c>
      <c r="F42">
        <v>725767</v>
      </c>
      <c r="G42">
        <v>3442715</v>
      </c>
      <c r="H42">
        <v>1608703</v>
      </c>
      <c r="K42">
        <f t="shared" si="7"/>
        <v>1997</v>
      </c>
      <c r="L42">
        <f t="shared" si="0"/>
        <v>0.90985240001915446</v>
      </c>
      <c r="M42">
        <f t="shared" si="1"/>
        <v>0.14281263630132718</v>
      </c>
      <c r="N42">
        <f t="shared" si="2"/>
        <v>0.22130013831258644</v>
      </c>
      <c r="O42">
        <f t="shared" si="3"/>
        <v>0.27945970821033039</v>
      </c>
      <c r="P42">
        <f t="shared" si="4"/>
        <v>1.3596056252540711</v>
      </c>
      <c r="Q42">
        <f t="shared" si="5"/>
        <v>1.380867367198336</v>
      </c>
      <c r="R42">
        <f t="shared" si="6"/>
        <v>0.25055840918836014</v>
      </c>
    </row>
    <row r="43" spans="1:18" x14ac:dyDescent="0.25">
      <c r="A43" t="s">
        <v>46</v>
      </c>
      <c r="B43">
        <v>252579.4</v>
      </c>
      <c r="C43">
        <v>122000</v>
      </c>
      <c r="D43">
        <v>40858</v>
      </c>
      <c r="E43">
        <v>912618</v>
      </c>
      <c r="F43">
        <v>741836.1</v>
      </c>
      <c r="G43">
        <v>3524933</v>
      </c>
      <c r="H43">
        <v>1647874</v>
      </c>
      <c r="K43">
        <f t="shared" si="7"/>
        <v>1998</v>
      </c>
      <c r="L43">
        <f t="shared" si="0"/>
        <v>0.93038968310390935</v>
      </c>
      <c r="M43">
        <f t="shared" si="1"/>
        <v>0.15203439466633434</v>
      </c>
      <c r="N43">
        <f t="shared" si="2"/>
        <v>0.22604702627939141</v>
      </c>
      <c r="O43">
        <f t="shared" si="3"/>
        <v>0.2953423813459658</v>
      </c>
      <c r="P43">
        <f t="shared" si="4"/>
        <v>1.3897084526804631</v>
      </c>
      <c r="Q43">
        <f t="shared" si="5"/>
        <v>1.4138448727996746</v>
      </c>
      <c r="R43">
        <f t="shared" si="6"/>
        <v>0.25665936346414459</v>
      </c>
    </row>
    <row r="44" spans="1:18" x14ac:dyDescent="0.25">
      <c r="A44" t="s">
        <v>47</v>
      </c>
      <c r="B44">
        <v>268522</v>
      </c>
      <c r="C44">
        <v>284156</v>
      </c>
      <c r="D44">
        <v>60403</v>
      </c>
      <c r="E44">
        <v>1011124</v>
      </c>
      <c r="F44">
        <v>691838</v>
      </c>
      <c r="G44">
        <v>3646070</v>
      </c>
      <c r="H44">
        <v>1897168</v>
      </c>
      <c r="K44">
        <f t="shared" si="7"/>
        <v>1999</v>
      </c>
      <c r="L44">
        <f t="shared" si="0"/>
        <v>0.98911509999005442</v>
      </c>
      <c r="M44">
        <f t="shared" si="1"/>
        <v>0.35411053648202379</v>
      </c>
      <c r="N44">
        <f t="shared" si="2"/>
        <v>0.33417980636237898</v>
      </c>
      <c r="O44">
        <f t="shared" si="3"/>
        <v>0.32722099497934326</v>
      </c>
      <c r="P44">
        <f t="shared" si="4"/>
        <v>1.2960451998568772</v>
      </c>
      <c r="Q44">
        <f t="shared" si="5"/>
        <v>1.4624327257762657</v>
      </c>
      <c r="R44">
        <f t="shared" si="6"/>
        <v>0.29548735598992659</v>
      </c>
    </row>
    <row r="45" spans="1:18" x14ac:dyDescent="0.25">
      <c r="A45" t="s">
        <v>48</v>
      </c>
      <c r="B45">
        <v>238126</v>
      </c>
      <c r="C45">
        <v>298798</v>
      </c>
      <c r="D45">
        <v>71316</v>
      </c>
      <c r="E45">
        <v>1192112</v>
      </c>
      <c r="F45">
        <v>639099</v>
      </c>
      <c r="G45">
        <v>3735279</v>
      </c>
      <c r="H45">
        <v>2143129</v>
      </c>
      <c r="K45">
        <f t="shared" si="7"/>
        <v>2000</v>
      </c>
      <c r="L45">
        <f t="shared" si="0"/>
        <v>0.87714981379638057</v>
      </c>
      <c r="M45">
        <f t="shared" si="1"/>
        <v>0.37235715620910959</v>
      </c>
      <c r="N45">
        <f t="shared" si="2"/>
        <v>0.39455601659751038</v>
      </c>
      <c r="O45">
        <f t="shared" si="3"/>
        <v>0.38579251878781917</v>
      </c>
      <c r="P45">
        <f t="shared" si="4"/>
        <v>1.19724731972417</v>
      </c>
      <c r="Q45">
        <f t="shared" si="5"/>
        <v>1.4982143100666867</v>
      </c>
      <c r="R45">
        <f t="shared" si="6"/>
        <v>0.33379622772223411</v>
      </c>
    </row>
    <row r="46" spans="1:18" x14ac:dyDescent="0.25">
      <c r="A46" t="s">
        <v>49</v>
      </c>
      <c r="B46">
        <v>240630</v>
      </c>
      <c r="C46">
        <v>445700</v>
      </c>
      <c r="D46">
        <v>81000</v>
      </c>
      <c r="E46">
        <v>1309146</v>
      </c>
      <c r="F46">
        <v>645860</v>
      </c>
      <c r="G46">
        <v>3648095</v>
      </c>
      <c r="H46">
        <v>2327856</v>
      </c>
      <c r="K46">
        <f t="shared" si="7"/>
        <v>2001</v>
      </c>
      <c r="L46">
        <f t="shared" si="0"/>
        <v>0.88637343126673718</v>
      </c>
      <c r="M46">
        <f t="shared" si="1"/>
        <v>0.55542401395725594</v>
      </c>
      <c r="N46">
        <f t="shared" si="2"/>
        <v>0.44813278008298757</v>
      </c>
      <c r="O46">
        <f t="shared" si="3"/>
        <v>0.42366718295009054</v>
      </c>
      <c r="P46">
        <f t="shared" si="4"/>
        <v>1.2099129460647762</v>
      </c>
      <c r="Q46">
        <f t="shared" si="5"/>
        <v>1.4632449499710005</v>
      </c>
      <c r="R46">
        <f t="shared" si="6"/>
        <v>0.36256779292360325</v>
      </c>
    </row>
    <row r="47" spans="1:18" x14ac:dyDescent="0.25">
      <c r="A47" t="s">
        <v>50</v>
      </c>
      <c r="B47">
        <v>246082</v>
      </c>
      <c r="C47">
        <v>424432</v>
      </c>
      <c r="D47">
        <v>93156</v>
      </c>
      <c r="E47">
        <v>1474460</v>
      </c>
      <c r="F47">
        <v>675232</v>
      </c>
      <c r="G47">
        <v>3797036</v>
      </c>
      <c r="H47">
        <v>2520639</v>
      </c>
      <c r="K47">
        <f t="shared" si="7"/>
        <v>2002</v>
      </c>
      <c r="L47">
        <f t="shared" si="0"/>
        <v>0.90645616387391936</v>
      </c>
      <c r="M47">
        <f t="shared" si="1"/>
        <v>0.52892018194280022</v>
      </c>
      <c r="N47">
        <f t="shared" si="2"/>
        <v>0.51538589211618258</v>
      </c>
      <c r="O47">
        <f t="shared" si="3"/>
        <v>0.47716627066239403</v>
      </c>
      <c r="P47">
        <f t="shared" si="4"/>
        <v>1.2649365782014848</v>
      </c>
      <c r="Q47">
        <f t="shared" si="5"/>
        <v>1.5229849419650772</v>
      </c>
      <c r="R47">
        <f t="shared" si="6"/>
        <v>0.39259409473230233</v>
      </c>
    </row>
    <row r="48" spans="1:18" x14ac:dyDescent="0.25">
      <c r="A48" t="s">
        <v>51</v>
      </c>
      <c r="B48">
        <v>263343.2</v>
      </c>
      <c r="C48">
        <v>390657</v>
      </c>
      <c r="D48">
        <v>94700</v>
      </c>
      <c r="E48">
        <v>1595870</v>
      </c>
      <c r="F48">
        <v>635570</v>
      </c>
      <c r="G48">
        <v>3914076</v>
      </c>
      <c r="H48">
        <v>2808507</v>
      </c>
      <c r="K48">
        <f t="shared" si="7"/>
        <v>2003</v>
      </c>
      <c r="L48">
        <f t="shared" si="0"/>
        <v>0.97003871414521303</v>
      </c>
      <c r="M48">
        <f t="shared" si="1"/>
        <v>0.48683033210791948</v>
      </c>
      <c r="N48">
        <f t="shared" si="2"/>
        <v>0.52392807745504844</v>
      </c>
      <c r="O48">
        <f t="shared" si="3"/>
        <v>0.51645710047203364</v>
      </c>
      <c r="P48">
        <f t="shared" si="4"/>
        <v>1.1906363161217444</v>
      </c>
      <c r="Q48">
        <f t="shared" si="5"/>
        <v>1.5699294949289133</v>
      </c>
      <c r="R48">
        <f t="shared" si="6"/>
        <v>0.43743005770137422</v>
      </c>
    </row>
    <row r="49" spans="1:18" x14ac:dyDescent="0.25">
      <c r="A49" t="s">
        <v>52</v>
      </c>
      <c r="B49">
        <v>287701</v>
      </c>
      <c r="C49">
        <v>343332</v>
      </c>
      <c r="D49">
        <v>94700</v>
      </c>
      <c r="E49">
        <v>1986960</v>
      </c>
      <c r="F49">
        <v>638292</v>
      </c>
      <c r="G49">
        <v>4099653</v>
      </c>
      <c r="H49">
        <v>3153651</v>
      </c>
      <c r="K49">
        <f t="shared" si="7"/>
        <v>2004</v>
      </c>
      <c r="L49">
        <f t="shared" si="0"/>
        <v>1.0597619687855693</v>
      </c>
      <c r="M49">
        <f t="shared" si="1"/>
        <v>0.42785469499657297</v>
      </c>
      <c r="N49">
        <f t="shared" si="2"/>
        <v>0.52392807745504844</v>
      </c>
      <c r="O49">
        <f t="shared" si="3"/>
        <v>0.64302205089005493</v>
      </c>
      <c r="P49">
        <f t="shared" si="4"/>
        <v>1.195735537375868</v>
      </c>
      <c r="Q49">
        <f t="shared" si="5"/>
        <v>1.6443641267246227</v>
      </c>
      <c r="R49">
        <f t="shared" si="6"/>
        <v>0.49118686152464514</v>
      </c>
    </row>
    <row r="50" spans="1:18" x14ac:dyDescent="0.25">
      <c r="A50" t="s">
        <v>53</v>
      </c>
      <c r="B50">
        <v>293773.3</v>
      </c>
      <c r="C50">
        <v>428000</v>
      </c>
      <c r="D50">
        <v>86560</v>
      </c>
      <c r="E50">
        <v>2217470</v>
      </c>
      <c r="F50">
        <v>650762</v>
      </c>
      <c r="G50">
        <v>4118527</v>
      </c>
      <c r="H50">
        <v>3440200</v>
      </c>
      <c r="K50">
        <f t="shared" si="7"/>
        <v>2005</v>
      </c>
      <c r="L50">
        <f t="shared" si="0"/>
        <v>1.0821296095065143</v>
      </c>
      <c r="M50">
        <f t="shared" si="1"/>
        <v>0.533366564895009</v>
      </c>
      <c r="N50">
        <f t="shared" si="2"/>
        <v>0.47889349930843705</v>
      </c>
      <c r="O50">
        <f t="shared" si="3"/>
        <v>0.71761993557352444</v>
      </c>
      <c r="P50">
        <f t="shared" si="4"/>
        <v>1.2190960403291826</v>
      </c>
      <c r="Q50">
        <f t="shared" si="5"/>
        <v>1.6519344573179193</v>
      </c>
      <c r="R50">
        <f t="shared" si="6"/>
        <v>0.535817387852075</v>
      </c>
    </row>
    <row r="51" spans="1:18" x14ac:dyDescent="0.25">
      <c r="A51" t="s">
        <v>54</v>
      </c>
      <c r="B51">
        <v>262276</v>
      </c>
      <c r="C51">
        <v>523510</v>
      </c>
      <c r="D51">
        <v>86925</v>
      </c>
      <c r="E51">
        <v>2398440</v>
      </c>
      <c r="F51">
        <v>584322</v>
      </c>
      <c r="G51">
        <v>4053100</v>
      </c>
      <c r="H51">
        <v>3699327</v>
      </c>
      <c r="K51">
        <f t="shared" si="7"/>
        <v>2006</v>
      </c>
      <c r="L51">
        <f t="shared" si="0"/>
        <v>0.9661076260604029</v>
      </c>
      <c r="M51">
        <f t="shared" si="1"/>
        <v>0.65238955698174339</v>
      </c>
      <c r="N51">
        <f t="shared" si="2"/>
        <v>0.48091286307053943</v>
      </c>
      <c r="O51">
        <f t="shared" si="3"/>
        <v>0.77618563420337772</v>
      </c>
      <c r="P51">
        <f t="shared" si="4"/>
        <v>1.0946315803277213</v>
      </c>
      <c r="Q51">
        <f t="shared" si="5"/>
        <v>1.6256917944098119</v>
      </c>
      <c r="R51">
        <f t="shared" si="6"/>
        <v>0.57617688795728539</v>
      </c>
    </row>
    <row r="52" spans="1:18" x14ac:dyDescent="0.25">
      <c r="A52" t="s">
        <v>55</v>
      </c>
      <c r="B52">
        <v>246298.3</v>
      </c>
      <c r="C52">
        <v>493760</v>
      </c>
      <c r="D52">
        <v>91660</v>
      </c>
      <c r="E52">
        <v>2512410</v>
      </c>
      <c r="F52">
        <v>606600</v>
      </c>
      <c r="G52">
        <v>3675407</v>
      </c>
      <c r="H52">
        <v>4174900</v>
      </c>
      <c r="K52">
        <f t="shared" si="7"/>
        <v>2007</v>
      </c>
      <c r="L52">
        <f t="shared" si="0"/>
        <v>0.90725291645332751</v>
      </c>
      <c r="M52">
        <f t="shared" si="1"/>
        <v>0.61531559598728891</v>
      </c>
      <c r="N52">
        <f t="shared" si="2"/>
        <v>0.50710926694329184</v>
      </c>
      <c r="O52">
        <f t="shared" si="3"/>
        <v>0.81306872351566362</v>
      </c>
      <c r="P52">
        <f t="shared" si="4"/>
        <v>1.1363657651548218</v>
      </c>
      <c r="Q52">
        <f t="shared" si="5"/>
        <v>1.474199748591543</v>
      </c>
      <c r="R52">
        <f t="shared" si="6"/>
        <v>0.65024824502750656</v>
      </c>
    </row>
    <row r="53" spans="1:18" x14ac:dyDescent="0.25">
      <c r="A53" t="s">
        <v>56</v>
      </c>
      <c r="B53">
        <v>242554.4</v>
      </c>
      <c r="C53">
        <v>471000</v>
      </c>
      <c r="D53">
        <v>93500</v>
      </c>
      <c r="E53">
        <v>2582074</v>
      </c>
      <c r="F53">
        <v>564892.30000000005</v>
      </c>
      <c r="G53">
        <v>3204293</v>
      </c>
      <c r="H53">
        <v>4532150</v>
      </c>
      <c r="K53">
        <f t="shared" si="7"/>
        <v>2008</v>
      </c>
      <c r="L53">
        <f t="shared" si="0"/>
        <v>0.89346206124275718</v>
      </c>
      <c r="M53">
        <f t="shared" si="1"/>
        <v>0.58695245809707774</v>
      </c>
      <c r="N53">
        <f t="shared" si="2"/>
        <v>0.51728907330567087</v>
      </c>
      <c r="O53">
        <f t="shared" si="3"/>
        <v>0.83561345926938024</v>
      </c>
      <c r="P53">
        <f t="shared" si="4"/>
        <v>1.0582332191222672</v>
      </c>
      <c r="Q53">
        <f t="shared" si="5"/>
        <v>1.2852366921578049</v>
      </c>
      <c r="R53">
        <f t="shared" si="6"/>
        <v>0.70589058030166318</v>
      </c>
    </row>
    <row r="54" spans="1:18" x14ac:dyDescent="0.25">
      <c r="A54" t="s">
        <v>57</v>
      </c>
      <c r="B54">
        <v>249222.3</v>
      </c>
      <c r="C54">
        <v>515000</v>
      </c>
      <c r="D54">
        <v>105800.5</v>
      </c>
      <c r="E54">
        <v>2671896</v>
      </c>
      <c r="F54">
        <v>544720.4</v>
      </c>
      <c r="G54">
        <v>3287370</v>
      </c>
      <c r="H54">
        <v>4749480</v>
      </c>
      <c r="K54">
        <f t="shared" si="7"/>
        <v>2009</v>
      </c>
      <c r="L54">
        <f t="shared" si="0"/>
        <v>0.91802362631088452</v>
      </c>
      <c r="M54">
        <f t="shared" si="1"/>
        <v>0.64178453486198517</v>
      </c>
      <c r="N54">
        <f t="shared" si="2"/>
        <v>0.58534163208852008</v>
      </c>
      <c r="O54">
        <f t="shared" si="3"/>
        <v>0.86468174783837326</v>
      </c>
      <c r="P54">
        <f t="shared" si="4"/>
        <v>1.0204444677570732</v>
      </c>
      <c r="Q54">
        <f t="shared" si="5"/>
        <v>1.3185587412570583</v>
      </c>
      <c r="R54">
        <f t="shared" si="6"/>
        <v>0.73974012186956373</v>
      </c>
    </row>
    <row r="55" spans="1:18" x14ac:dyDescent="0.25">
      <c r="A55" t="s">
        <v>58</v>
      </c>
      <c r="B55">
        <v>254615.8</v>
      </c>
      <c r="C55">
        <v>550094</v>
      </c>
      <c r="D55">
        <v>113000</v>
      </c>
      <c r="E55">
        <v>2813941</v>
      </c>
      <c r="F55">
        <v>547185.4</v>
      </c>
      <c r="G55">
        <v>3096742</v>
      </c>
      <c r="H55">
        <v>4951028</v>
      </c>
      <c r="K55">
        <f t="shared" si="7"/>
        <v>2010</v>
      </c>
      <c r="L55">
        <f t="shared" si="0"/>
        <v>0.93789087104984947</v>
      </c>
      <c r="M55">
        <f t="shared" si="1"/>
        <v>0.6855181008162502</v>
      </c>
      <c r="N55">
        <f t="shared" si="2"/>
        <v>0.62517289073305671</v>
      </c>
      <c r="O55">
        <f t="shared" si="3"/>
        <v>0.91065049769678907</v>
      </c>
      <c r="P55">
        <f t="shared" si="4"/>
        <v>1.0250622415966819</v>
      </c>
      <c r="Q55">
        <f t="shared" si="5"/>
        <v>1.2420981616057412</v>
      </c>
      <c r="R55">
        <f t="shared" si="6"/>
        <v>0.77113158832116835</v>
      </c>
    </row>
    <row r="56" spans="1:18" x14ac:dyDescent="0.25">
      <c r="A56" t="s">
        <v>59</v>
      </c>
      <c r="B56">
        <v>252843.6</v>
      </c>
      <c r="C56">
        <v>632839</v>
      </c>
      <c r="D56">
        <v>129600</v>
      </c>
      <c r="E56">
        <v>2795076</v>
      </c>
      <c r="F56">
        <v>547604</v>
      </c>
      <c r="G56">
        <v>3036581</v>
      </c>
      <c r="H56">
        <v>5221685</v>
      </c>
      <c r="K56">
        <f t="shared" si="7"/>
        <v>2011</v>
      </c>
      <c r="L56">
        <f t="shared" si="0"/>
        <v>0.9313628778865245</v>
      </c>
      <c r="M56">
        <f t="shared" si="1"/>
        <v>0.78863355972334725</v>
      </c>
      <c r="N56">
        <f t="shared" si="2"/>
        <v>0.71701244813278009</v>
      </c>
      <c r="O56">
        <f t="shared" si="3"/>
        <v>0.90454538687923824</v>
      </c>
      <c r="P56">
        <f t="shared" si="4"/>
        <v>1.0258464201481059</v>
      </c>
      <c r="Q56">
        <f t="shared" si="5"/>
        <v>1.217967682702312</v>
      </c>
      <c r="R56">
        <f t="shared" si="6"/>
        <v>0.81328690683284766</v>
      </c>
    </row>
    <row r="57" spans="1:18" x14ac:dyDescent="0.25">
      <c r="A57" t="s">
        <v>60</v>
      </c>
      <c r="B57">
        <v>248311</v>
      </c>
      <c r="C57">
        <v>640695</v>
      </c>
      <c r="D57">
        <v>136001</v>
      </c>
      <c r="E57">
        <v>2850599</v>
      </c>
      <c r="F57">
        <v>542087.5</v>
      </c>
      <c r="G57">
        <v>2991728</v>
      </c>
      <c r="H57">
        <v>5590574</v>
      </c>
      <c r="K57">
        <f t="shared" si="7"/>
        <v>2012</v>
      </c>
      <c r="L57">
        <f t="shared" si="0"/>
        <v>0.91466680418599</v>
      </c>
      <c r="M57">
        <f t="shared" si="1"/>
        <v>0.79842357779300888</v>
      </c>
      <c r="N57">
        <f t="shared" si="2"/>
        <v>0.75242600276625171</v>
      </c>
      <c r="O57">
        <f t="shared" si="3"/>
        <v>0.92251379758280971</v>
      </c>
      <c r="P57">
        <f t="shared" si="4"/>
        <v>1.0155121607622231</v>
      </c>
      <c r="Q57">
        <f t="shared" si="5"/>
        <v>1.1999772176127106</v>
      </c>
      <c r="R57">
        <f t="shared" si="6"/>
        <v>0.87074203746111456</v>
      </c>
    </row>
    <row r="58" spans="1:18" x14ac:dyDescent="0.25">
      <c r="A58" t="s">
        <v>61</v>
      </c>
      <c r="B58">
        <v>243449.4</v>
      </c>
      <c r="C58">
        <v>729468</v>
      </c>
      <c r="D58">
        <v>146946</v>
      </c>
      <c r="E58">
        <v>2849780</v>
      </c>
      <c r="F58">
        <v>541150.19999999995</v>
      </c>
      <c r="G58">
        <v>2822344</v>
      </c>
      <c r="H58">
        <v>5803722</v>
      </c>
      <c r="K58">
        <f t="shared" si="7"/>
        <v>2013</v>
      </c>
      <c r="L58">
        <f t="shared" si="0"/>
        <v>0.89675884144881512</v>
      </c>
      <c r="M58">
        <f t="shared" si="1"/>
        <v>0.90905103121689823</v>
      </c>
      <c r="N58">
        <f t="shared" si="2"/>
        <v>0.81297925311203323</v>
      </c>
      <c r="O58">
        <f t="shared" si="3"/>
        <v>0.92224875195548006</v>
      </c>
      <c r="P58">
        <f t="shared" si="4"/>
        <v>1.0137562827014257</v>
      </c>
      <c r="Q58">
        <f t="shared" si="5"/>
        <v>1.1320375716863058</v>
      </c>
      <c r="R58">
        <f t="shared" si="6"/>
        <v>0.90394022494611381</v>
      </c>
    </row>
    <row r="59" spans="1:18" x14ac:dyDescent="0.25">
      <c r="A59" t="s">
        <v>62</v>
      </c>
      <c r="B59">
        <v>236915.4</v>
      </c>
      <c r="C59">
        <v>745310</v>
      </c>
      <c r="D59">
        <v>168597</v>
      </c>
      <c r="E59">
        <v>2934806</v>
      </c>
      <c r="F59">
        <v>552572</v>
      </c>
      <c r="G59">
        <v>2567898</v>
      </c>
      <c r="H59">
        <v>6048983</v>
      </c>
      <c r="K59">
        <f t="shared" si="7"/>
        <v>2014</v>
      </c>
      <c r="L59">
        <f t="shared" si="0"/>
        <v>0.87269050416794058</v>
      </c>
      <c r="M59">
        <f t="shared" si="1"/>
        <v>0.92879307121939059</v>
      </c>
      <c r="N59">
        <f t="shared" si="2"/>
        <v>0.93276348547717847</v>
      </c>
      <c r="O59">
        <f t="shared" si="3"/>
        <v>0.94976495404257688</v>
      </c>
      <c r="P59">
        <f t="shared" si="4"/>
        <v>1.0351531546045669</v>
      </c>
      <c r="Q59">
        <f t="shared" si="5"/>
        <v>1.0299796964006234</v>
      </c>
      <c r="R59">
        <f t="shared" si="6"/>
        <v>0.9421400704091647</v>
      </c>
    </row>
    <row r="60" spans="1:18" x14ac:dyDescent="0.25">
      <c r="A60" t="s">
        <v>63</v>
      </c>
      <c r="B60">
        <v>251486</v>
      </c>
      <c r="C60">
        <v>751193</v>
      </c>
      <c r="D60">
        <v>158600</v>
      </c>
      <c r="E60">
        <v>2970100</v>
      </c>
      <c r="F60">
        <v>524588.19999999995</v>
      </c>
      <c r="G60">
        <v>2429956</v>
      </c>
      <c r="H60">
        <v>6207514</v>
      </c>
      <c r="K60">
        <f t="shared" si="7"/>
        <v>2015</v>
      </c>
      <c r="L60">
        <f t="shared" si="0"/>
        <v>0.9263620859225643</v>
      </c>
      <c r="M60">
        <f t="shared" si="1"/>
        <v>0.93612436911957131</v>
      </c>
      <c r="N60">
        <f t="shared" si="2"/>
        <v>0.87745504840940525</v>
      </c>
      <c r="O60">
        <f t="shared" si="3"/>
        <v>0.96118683483741607</v>
      </c>
      <c r="P60">
        <f t="shared" si="4"/>
        <v>0.98273008784073634</v>
      </c>
      <c r="Q60">
        <f t="shared" si="5"/>
        <v>0.97465138535365248</v>
      </c>
      <c r="R60">
        <f t="shared" si="6"/>
        <v>0.96683156111132662</v>
      </c>
    </row>
    <row r="61" spans="1:18" x14ac:dyDescent="0.25">
      <c r="A61" t="s">
        <v>64</v>
      </c>
      <c r="B61">
        <v>271477</v>
      </c>
      <c r="C61">
        <v>802450</v>
      </c>
      <c r="D61">
        <v>180750</v>
      </c>
      <c r="E61">
        <v>3090034</v>
      </c>
      <c r="F61">
        <v>533807.19999999995</v>
      </c>
      <c r="G61">
        <v>2493154</v>
      </c>
      <c r="H61">
        <v>6420471</v>
      </c>
      <c r="K61">
        <f t="shared" si="7"/>
        <v>2016</v>
      </c>
      <c r="L61">
        <f t="shared" si="0"/>
        <v>1</v>
      </c>
      <c r="M61">
        <f t="shared" si="1"/>
        <v>1</v>
      </c>
      <c r="N61">
        <f t="shared" si="2"/>
        <v>1</v>
      </c>
      <c r="O61">
        <f t="shared" si="3"/>
        <v>1</v>
      </c>
      <c r="P61">
        <f t="shared" si="4"/>
        <v>1.0000003746672486</v>
      </c>
      <c r="Q61">
        <f t="shared" si="5"/>
        <v>1</v>
      </c>
      <c r="R61">
        <f t="shared" si="6"/>
        <v>1</v>
      </c>
    </row>
    <row r="62" spans="1:18" x14ac:dyDescent="0.25">
      <c r="A62" t="s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14" sqref="K14"/>
    </sheetView>
  </sheetViews>
  <sheetFormatPr defaultRowHeight="15" x14ac:dyDescent="0.25"/>
  <sheetData>
    <row r="1" spans="1:9" x14ac:dyDescent="0.25">
      <c r="A1" t="s">
        <v>69</v>
      </c>
    </row>
    <row r="2" spans="1:9" ht="15.75" thickBot="1" x14ac:dyDescent="0.3"/>
    <row r="3" spans="1:9" x14ac:dyDescent="0.25">
      <c r="A3" s="4" t="s">
        <v>70</v>
      </c>
      <c r="B3" s="4"/>
    </row>
    <row r="4" spans="1:9" x14ac:dyDescent="0.25">
      <c r="A4" s="1" t="s">
        <v>71</v>
      </c>
      <c r="B4" s="1">
        <v>0.31242085981112677</v>
      </c>
    </row>
    <row r="5" spans="1:9" x14ac:dyDescent="0.25">
      <c r="A5" s="1" t="s">
        <v>72</v>
      </c>
      <c r="B5" s="1">
        <v>9.7606793645123743E-2</v>
      </c>
    </row>
    <row r="6" spans="1:9" x14ac:dyDescent="0.25">
      <c r="A6" s="1" t="s">
        <v>73</v>
      </c>
      <c r="B6" s="1">
        <v>8.0895808342255668E-2</v>
      </c>
    </row>
    <row r="7" spans="1:9" x14ac:dyDescent="0.25">
      <c r="A7" s="1" t="s">
        <v>74</v>
      </c>
      <c r="B7" s="1">
        <v>7.8549144329651321E-2</v>
      </c>
    </row>
    <row r="8" spans="1:9" ht="15.75" thickBot="1" x14ac:dyDescent="0.3">
      <c r="A8" s="2" t="s">
        <v>75</v>
      </c>
      <c r="B8" s="2">
        <v>56</v>
      </c>
    </row>
    <row r="10" spans="1:9" ht="15.75" thickBot="1" x14ac:dyDescent="0.3">
      <c r="A10" t="s">
        <v>76</v>
      </c>
    </row>
    <row r="11" spans="1:9" x14ac:dyDescent="0.25">
      <c r="A11" s="3"/>
      <c r="B11" s="3" t="s">
        <v>81</v>
      </c>
      <c r="C11" s="3" t="s">
        <v>82</v>
      </c>
      <c r="D11" s="3" t="s">
        <v>83</v>
      </c>
      <c r="E11" s="3" t="s">
        <v>84</v>
      </c>
      <c r="F11" s="3" t="s">
        <v>85</v>
      </c>
    </row>
    <row r="12" spans="1:9" x14ac:dyDescent="0.25">
      <c r="A12" s="1" t="s">
        <v>77</v>
      </c>
      <c r="B12" s="1">
        <v>1</v>
      </c>
      <c r="C12" s="1">
        <v>3.6038018690758844E-2</v>
      </c>
      <c r="D12" s="1">
        <v>3.6038018690758844E-2</v>
      </c>
      <c r="E12" s="1">
        <v>5.8408760390909826</v>
      </c>
      <c r="F12" s="1">
        <v>1.906664346241848E-2</v>
      </c>
    </row>
    <row r="13" spans="1:9" x14ac:dyDescent="0.25">
      <c r="A13" s="1" t="s">
        <v>78</v>
      </c>
      <c r="B13" s="1">
        <v>54</v>
      </c>
      <c r="C13" s="1">
        <v>0.33317827604570122</v>
      </c>
      <c r="D13" s="1">
        <v>6.1699680749203933E-3</v>
      </c>
      <c r="E13" s="1"/>
      <c r="F13" s="1"/>
    </row>
    <row r="14" spans="1:9" ht="15.75" thickBot="1" x14ac:dyDescent="0.3">
      <c r="A14" s="2" t="s">
        <v>79</v>
      </c>
      <c r="B14" s="2">
        <v>55</v>
      </c>
      <c r="C14" s="2">
        <v>0.36921629473646006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86</v>
      </c>
      <c r="C16" s="3" t="s">
        <v>74</v>
      </c>
      <c r="D16" s="3" t="s">
        <v>87</v>
      </c>
      <c r="E16" s="3" t="s">
        <v>88</v>
      </c>
      <c r="F16" s="3" t="s">
        <v>89</v>
      </c>
      <c r="G16" s="3" t="s">
        <v>90</v>
      </c>
      <c r="H16" s="3" t="s">
        <v>91</v>
      </c>
      <c r="I16" s="3" t="s">
        <v>92</v>
      </c>
    </row>
    <row r="17" spans="1:9" x14ac:dyDescent="0.25">
      <c r="A17" s="1" t="s">
        <v>80</v>
      </c>
      <c r="B17" s="1">
        <v>0.70491146770050483</v>
      </c>
      <c r="C17" s="1">
        <v>0.2808789547933449</v>
      </c>
      <c r="D17" s="1">
        <v>2.5096628126487421</v>
      </c>
      <c r="E17" s="1">
        <v>1.5115352486524965E-2</v>
      </c>
      <c r="F17" s="1">
        <v>0.14178306874741786</v>
      </c>
      <c r="G17" s="1">
        <v>1.2680398666535919</v>
      </c>
      <c r="H17" s="1">
        <v>0.14178306874741786</v>
      </c>
      <c r="I17" s="1">
        <v>1.2680398666535919</v>
      </c>
    </row>
    <row r="18" spans="1:9" ht="15.75" thickBot="1" x14ac:dyDescent="0.3">
      <c r="A18" s="2" t="s">
        <v>93</v>
      </c>
      <c r="B18" s="2">
        <v>-5.6241688256910172E-2</v>
      </c>
      <c r="C18" s="2">
        <v>2.3271230838432258E-2</v>
      </c>
      <c r="D18" s="2">
        <v>-2.4167904416996913</v>
      </c>
      <c r="E18" s="2">
        <v>1.906664346241841E-2</v>
      </c>
      <c r="F18" s="2">
        <v>-0.10289769697552621</v>
      </c>
      <c r="G18" s="2">
        <v>-9.5856795382941312E-3</v>
      </c>
      <c r="H18" s="2">
        <v>-0.10289769697552621</v>
      </c>
      <c r="I18" s="2">
        <v>-9.5856795382941312E-3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2" sqref="D22"/>
    </sheetView>
  </sheetViews>
  <sheetFormatPr defaultRowHeight="15" x14ac:dyDescent="0.25"/>
  <sheetData>
    <row r="1" spans="1:9" x14ac:dyDescent="0.25">
      <c r="A1" t="s">
        <v>69</v>
      </c>
    </row>
    <row r="2" spans="1:9" ht="15.75" thickBot="1" x14ac:dyDescent="0.3"/>
    <row r="3" spans="1:9" x14ac:dyDescent="0.25">
      <c r="A3" s="4" t="s">
        <v>70</v>
      </c>
      <c r="B3" s="4"/>
    </row>
    <row r="4" spans="1:9" x14ac:dyDescent="0.25">
      <c r="A4" s="1" t="s">
        <v>71</v>
      </c>
      <c r="B4" s="1">
        <v>0.73044217343667084</v>
      </c>
    </row>
    <row r="5" spans="1:9" x14ac:dyDescent="0.25">
      <c r="A5" s="1" t="s">
        <v>72</v>
      </c>
      <c r="B5" s="1">
        <v>0.53354576873488757</v>
      </c>
    </row>
    <row r="6" spans="1:9" x14ac:dyDescent="0.25">
      <c r="A6" s="1" t="s">
        <v>73</v>
      </c>
      <c r="B6" s="1">
        <v>0.52474474550347039</v>
      </c>
    </row>
    <row r="7" spans="1:9" x14ac:dyDescent="0.25">
      <c r="A7" s="1" t="s">
        <v>74</v>
      </c>
      <c r="B7" s="1">
        <v>8.3217216055503709E-2</v>
      </c>
    </row>
    <row r="8" spans="1:9" ht="15.75" thickBot="1" x14ac:dyDescent="0.3">
      <c r="A8" s="2" t="s">
        <v>75</v>
      </c>
      <c r="B8" s="2">
        <v>55</v>
      </c>
    </row>
    <row r="10" spans="1:9" ht="15.75" thickBot="1" x14ac:dyDescent="0.3">
      <c r="A10" t="s">
        <v>76</v>
      </c>
    </row>
    <row r="11" spans="1:9" x14ac:dyDescent="0.25">
      <c r="A11" s="3"/>
      <c r="B11" s="3" t="s">
        <v>81</v>
      </c>
      <c r="C11" s="3" t="s">
        <v>82</v>
      </c>
      <c r="D11" s="3" t="s">
        <v>83</v>
      </c>
      <c r="E11" s="3" t="s">
        <v>84</v>
      </c>
      <c r="F11" s="3" t="s">
        <v>85</v>
      </c>
    </row>
    <row r="12" spans="1:9" x14ac:dyDescent="0.25">
      <c r="A12" s="1" t="s">
        <v>77</v>
      </c>
      <c r="B12" s="1">
        <v>1</v>
      </c>
      <c r="C12" s="1">
        <v>0.41982169564449345</v>
      </c>
      <c r="D12" s="1">
        <v>0.41982169564449345</v>
      </c>
      <c r="E12" s="1">
        <v>60.623151956953933</v>
      </c>
      <c r="F12" s="1">
        <v>2.4600811553301977E-10</v>
      </c>
    </row>
    <row r="13" spans="1:9" x14ac:dyDescent="0.25">
      <c r="A13" s="1" t="s">
        <v>78</v>
      </c>
      <c r="B13" s="1">
        <v>53</v>
      </c>
      <c r="C13" s="1">
        <v>0.36703056754550434</v>
      </c>
      <c r="D13" s="1">
        <v>6.9251050480283833E-3</v>
      </c>
      <c r="E13" s="1"/>
      <c r="F13" s="1"/>
    </row>
    <row r="14" spans="1:9" ht="15.75" thickBot="1" x14ac:dyDescent="0.3">
      <c r="A14" s="2" t="s">
        <v>79</v>
      </c>
      <c r="B14" s="2">
        <v>54</v>
      </c>
      <c r="C14" s="2">
        <v>0.78685226318999779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86</v>
      </c>
      <c r="C16" s="3" t="s">
        <v>74</v>
      </c>
      <c r="D16" s="3" t="s">
        <v>87</v>
      </c>
      <c r="E16" s="3" t="s">
        <v>88</v>
      </c>
      <c r="F16" s="3" t="s">
        <v>89</v>
      </c>
      <c r="G16" s="3" t="s">
        <v>90</v>
      </c>
      <c r="H16" s="3" t="s">
        <v>91</v>
      </c>
      <c r="I16" s="3" t="s">
        <v>92</v>
      </c>
    </row>
    <row r="17" spans="1:9" x14ac:dyDescent="0.25">
      <c r="A17" s="1" t="s">
        <v>80</v>
      </c>
      <c r="B17" s="1">
        <v>2.8711145798022936E-2</v>
      </c>
      <c r="C17" s="1">
        <v>1.1761749384679577E-2</v>
      </c>
      <c r="D17" s="1">
        <v>2.4410608370401961</v>
      </c>
      <c r="E17" s="1">
        <v>1.8017740601405204E-2</v>
      </c>
      <c r="F17" s="1">
        <v>5.120064071769459E-3</v>
      </c>
      <c r="G17" s="1">
        <v>5.2302227524276414E-2</v>
      </c>
      <c r="H17" s="1">
        <v>5.120064071769459E-3</v>
      </c>
      <c r="I17" s="1">
        <v>5.2302227524276414E-2</v>
      </c>
    </row>
    <row r="18" spans="1:9" ht="15.75" thickBot="1" x14ac:dyDescent="0.3">
      <c r="A18" s="2" t="s">
        <v>93</v>
      </c>
      <c r="B18" s="2">
        <v>-1.0700154201778911</v>
      </c>
      <c r="C18" s="2">
        <v>0.13742659306487387</v>
      </c>
      <c r="D18" s="2">
        <v>-7.7860870761219951</v>
      </c>
      <c r="E18" s="2">
        <v>2.4600811553301801E-10</v>
      </c>
      <c r="F18" s="2">
        <v>-1.3456582588679404</v>
      </c>
      <c r="G18" s="2">
        <v>-0.79437258148784173</v>
      </c>
      <c r="H18" s="2">
        <v>-1.3456582588679404</v>
      </c>
      <c r="I18" s="2">
        <v>-0.79437258148784173</v>
      </c>
    </row>
    <row r="21" spans="1:9" x14ac:dyDescent="0.25">
      <c r="D21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O68"/>
  <sheetViews>
    <sheetView topLeftCell="I46" workbookViewId="0">
      <selection activeCell="I57" sqref="I57"/>
    </sheetView>
  </sheetViews>
  <sheetFormatPr defaultRowHeight="15" x14ac:dyDescent="0.25"/>
  <sheetData>
    <row r="4" spans="1:8" x14ac:dyDescent="0.25">
      <c r="A4" t="s">
        <v>0</v>
      </c>
      <c r="B4" t="s">
        <v>1</v>
      </c>
      <c r="C4" t="s">
        <v>94</v>
      </c>
      <c r="D4" t="s">
        <v>95</v>
      </c>
      <c r="E4" t="s">
        <v>68</v>
      </c>
      <c r="G4" t="s">
        <v>96</v>
      </c>
      <c r="H4" t="s">
        <v>97</v>
      </c>
    </row>
    <row r="5" spans="1:8" x14ac:dyDescent="0.25">
      <c r="A5" t="s">
        <v>8</v>
      </c>
      <c r="B5">
        <v>61345</v>
      </c>
      <c r="C5">
        <f>LN(B5)</f>
        <v>11.024268947225282</v>
      </c>
    </row>
    <row r="6" spans="1:8" x14ac:dyDescent="0.25">
      <c r="A6" t="s">
        <v>9</v>
      </c>
      <c r="B6">
        <v>61778</v>
      </c>
      <c r="C6">
        <f t="shared" ref="C6:C61" si="0">LN(B6)</f>
        <v>11.031302593012333</v>
      </c>
      <c r="D6">
        <f>C5</f>
        <v>11.024268947225282</v>
      </c>
      <c r="E6">
        <f>C6-D6</f>
        <v>7.0336457870503466E-3</v>
      </c>
    </row>
    <row r="7" spans="1:8" x14ac:dyDescent="0.25">
      <c r="A7" t="s">
        <v>10</v>
      </c>
      <c r="B7">
        <v>67136</v>
      </c>
      <c r="C7">
        <f t="shared" si="0"/>
        <v>11.114475691755969</v>
      </c>
      <c r="D7">
        <f t="shared" ref="D7:D61" si="1">C6</f>
        <v>11.031302593012333</v>
      </c>
      <c r="E7">
        <f t="shared" ref="E7:E61" si="2">C7-D7</f>
        <v>8.3173098743635876E-2</v>
      </c>
      <c r="G7">
        <f>E7-E6</f>
        <v>7.6139452956585529E-2</v>
      </c>
      <c r="H7">
        <f>E6</f>
        <v>7.0336457870503466E-3</v>
      </c>
    </row>
    <row r="8" spans="1:8" x14ac:dyDescent="0.25">
      <c r="A8" t="s">
        <v>11</v>
      </c>
      <c r="B8">
        <v>72999</v>
      </c>
      <c r="C8">
        <f t="shared" si="0"/>
        <v>11.198201021406565</v>
      </c>
      <c r="D8">
        <f t="shared" si="1"/>
        <v>11.114475691755969</v>
      </c>
      <c r="E8">
        <f t="shared" si="2"/>
        <v>8.3725329650595981E-2</v>
      </c>
      <c r="G8">
        <f t="shared" ref="G8:G61" si="3">E8-E7</f>
        <v>5.5223090696010502E-4</v>
      </c>
      <c r="H8">
        <f t="shared" ref="H8:H61" si="4">E7</f>
        <v>8.3173098743635876E-2</v>
      </c>
    </row>
    <row r="9" spans="1:8" x14ac:dyDescent="0.25">
      <c r="A9" t="s">
        <v>12</v>
      </c>
      <c r="B9">
        <v>73332</v>
      </c>
      <c r="C9">
        <f t="shared" si="0"/>
        <v>11.202752354682916</v>
      </c>
      <c r="D9">
        <f t="shared" si="1"/>
        <v>11.198201021406565</v>
      </c>
      <c r="E9">
        <f t="shared" si="2"/>
        <v>4.551333276351599E-3</v>
      </c>
      <c r="G9">
        <f t="shared" si="3"/>
        <v>-7.9173996374244382E-2</v>
      </c>
      <c r="H9">
        <f t="shared" si="4"/>
        <v>8.3725329650595981E-2</v>
      </c>
    </row>
    <row r="10" spans="1:8" x14ac:dyDescent="0.25">
      <c r="A10" t="s">
        <v>13</v>
      </c>
      <c r="B10">
        <v>83876</v>
      </c>
      <c r="C10">
        <f t="shared" si="0"/>
        <v>11.337094796706635</v>
      </c>
      <c r="D10">
        <f t="shared" si="1"/>
        <v>11.202752354682916</v>
      </c>
      <c r="E10">
        <f t="shared" si="2"/>
        <v>0.13434244202371914</v>
      </c>
      <c r="G10">
        <f t="shared" si="3"/>
        <v>0.12979110874736755</v>
      </c>
      <c r="H10">
        <f t="shared" si="4"/>
        <v>4.551333276351599E-3</v>
      </c>
    </row>
    <row r="11" spans="1:8" x14ac:dyDescent="0.25">
      <c r="A11" t="s">
        <v>14</v>
      </c>
      <c r="B11">
        <v>95708</v>
      </c>
      <c r="C11">
        <f t="shared" si="0"/>
        <v>11.469057168513567</v>
      </c>
      <c r="D11">
        <f t="shared" si="1"/>
        <v>11.337094796706635</v>
      </c>
      <c r="E11">
        <f t="shared" si="2"/>
        <v>0.1319623718069316</v>
      </c>
      <c r="G11">
        <f t="shared" si="3"/>
        <v>-2.3800702167875443E-3</v>
      </c>
      <c r="H11">
        <f t="shared" si="4"/>
        <v>0.13434244202371914</v>
      </c>
    </row>
    <row r="12" spans="1:8" x14ac:dyDescent="0.25">
      <c r="A12" t="s">
        <v>15</v>
      </c>
      <c r="B12">
        <v>99757</v>
      </c>
      <c r="C12">
        <f t="shared" si="0"/>
        <v>11.510492507728525</v>
      </c>
      <c r="D12">
        <f t="shared" si="1"/>
        <v>11.469057168513567</v>
      </c>
      <c r="E12">
        <f t="shared" si="2"/>
        <v>4.1435339214958233E-2</v>
      </c>
      <c r="G12">
        <f t="shared" si="3"/>
        <v>-9.0527032591973366E-2</v>
      </c>
      <c r="H12">
        <f t="shared" si="4"/>
        <v>0.1319623718069316</v>
      </c>
    </row>
    <row r="13" spans="1:8" x14ac:dyDescent="0.25">
      <c r="A13" t="s">
        <v>16</v>
      </c>
      <c r="B13">
        <v>110337</v>
      </c>
      <c r="C13">
        <f t="shared" si="0"/>
        <v>11.611294597767298</v>
      </c>
      <c r="D13">
        <f t="shared" si="1"/>
        <v>11.510492507728525</v>
      </c>
      <c r="E13">
        <f t="shared" si="2"/>
        <v>0.10080209003877272</v>
      </c>
      <c r="G13">
        <f t="shared" si="3"/>
        <v>5.9366750823814485E-2</v>
      </c>
      <c r="H13">
        <f t="shared" si="4"/>
        <v>4.1435339214958233E-2</v>
      </c>
    </row>
    <row r="14" spans="1:8" x14ac:dyDescent="0.25">
      <c r="A14" t="s">
        <v>17</v>
      </c>
      <c r="B14">
        <v>98579</v>
      </c>
      <c r="C14">
        <f t="shared" si="0"/>
        <v>11.498613536162472</v>
      </c>
      <c r="D14">
        <f t="shared" si="1"/>
        <v>11.611294597767298</v>
      </c>
      <c r="E14">
        <f t="shared" si="2"/>
        <v>-0.11268106160482638</v>
      </c>
      <c r="G14">
        <f t="shared" si="3"/>
        <v>-0.2134831516435991</v>
      </c>
      <c r="H14">
        <f t="shared" si="4"/>
        <v>0.10080209003877272</v>
      </c>
    </row>
    <row r="15" spans="1:8" x14ac:dyDescent="0.25">
      <c r="A15" t="s">
        <v>18</v>
      </c>
      <c r="B15">
        <v>104218</v>
      </c>
      <c r="C15">
        <f t="shared" si="0"/>
        <v>11.554240138104442</v>
      </c>
      <c r="D15">
        <f t="shared" si="1"/>
        <v>11.498613536162472</v>
      </c>
      <c r="E15">
        <f t="shared" si="2"/>
        <v>5.5626601941970222E-2</v>
      </c>
      <c r="G15">
        <f t="shared" si="3"/>
        <v>0.1683076635467966</v>
      </c>
      <c r="H15">
        <f t="shared" si="4"/>
        <v>-0.11268106160482638</v>
      </c>
    </row>
    <row r="16" spans="1:8" x14ac:dyDescent="0.25">
      <c r="A16" t="s">
        <v>19</v>
      </c>
      <c r="B16">
        <v>115969</v>
      </c>
      <c r="C16">
        <f t="shared" si="0"/>
        <v>11.66107819299385</v>
      </c>
      <c r="D16">
        <f t="shared" si="1"/>
        <v>11.554240138104442</v>
      </c>
      <c r="E16">
        <f t="shared" si="2"/>
        <v>0.10683805488940834</v>
      </c>
      <c r="G16">
        <f t="shared" si="3"/>
        <v>5.1211452947438119E-2</v>
      </c>
      <c r="H16">
        <f t="shared" si="4"/>
        <v>5.5626601941970222E-2</v>
      </c>
    </row>
    <row r="17" spans="1:8" x14ac:dyDescent="0.25">
      <c r="A17" t="s">
        <v>20</v>
      </c>
      <c r="B17">
        <v>126697</v>
      </c>
      <c r="C17">
        <f t="shared" si="0"/>
        <v>11.749553688049424</v>
      </c>
      <c r="D17">
        <f t="shared" si="1"/>
        <v>11.66107819299385</v>
      </c>
      <c r="E17">
        <f t="shared" si="2"/>
        <v>8.8475495055574171E-2</v>
      </c>
      <c r="G17">
        <f t="shared" si="3"/>
        <v>-1.8362559833834169E-2</v>
      </c>
      <c r="H17">
        <f t="shared" si="4"/>
        <v>0.10683805488940834</v>
      </c>
    </row>
    <row r="18" spans="1:8" x14ac:dyDescent="0.25">
      <c r="A18" t="s">
        <v>21</v>
      </c>
      <c r="B18">
        <v>128690</v>
      </c>
      <c r="C18">
        <f t="shared" si="0"/>
        <v>11.765161690487711</v>
      </c>
      <c r="D18">
        <f t="shared" si="1"/>
        <v>11.749553688049424</v>
      </c>
      <c r="E18">
        <f t="shared" si="2"/>
        <v>1.5608002438286306E-2</v>
      </c>
      <c r="G18">
        <f t="shared" si="3"/>
        <v>-7.2867492617287866E-2</v>
      </c>
      <c r="H18">
        <f t="shared" si="4"/>
        <v>8.8475495055574171E-2</v>
      </c>
    </row>
    <row r="19" spans="1:8" x14ac:dyDescent="0.25">
      <c r="A19" t="s">
        <v>22</v>
      </c>
      <c r="B19">
        <v>143486</v>
      </c>
      <c r="C19">
        <f t="shared" si="0"/>
        <v>11.873992748446822</v>
      </c>
      <c r="D19">
        <f t="shared" si="1"/>
        <v>11.765161690487711</v>
      </c>
      <c r="E19">
        <f t="shared" si="2"/>
        <v>0.10883105795911163</v>
      </c>
      <c r="G19">
        <f t="shared" si="3"/>
        <v>9.3223055520825326E-2</v>
      </c>
      <c r="H19">
        <f t="shared" si="4"/>
        <v>1.5608002438286306E-2</v>
      </c>
    </row>
    <row r="20" spans="1:8" x14ac:dyDescent="0.25">
      <c r="A20" t="s">
        <v>23</v>
      </c>
      <c r="B20">
        <v>113404</v>
      </c>
      <c r="C20">
        <f t="shared" si="0"/>
        <v>11.638711943022304</v>
      </c>
      <c r="D20">
        <f t="shared" si="1"/>
        <v>11.873992748446822</v>
      </c>
      <c r="E20">
        <f t="shared" si="2"/>
        <v>-0.23528080542451768</v>
      </c>
      <c r="G20">
        <f t="shared" si="3"/>
        <v>-0.34411186338362931</v>
      </c>
      <c r="H20">
        <f t="shared" si="4"/>
        <v>0.10883105795911163</v>
      </c>
    </row>
    <row r="21" spans="1:8" x14ac:dyDescent="0.25">
      <c r="A21" t="s">
        <v>24</v>
      </c>
      <c r="B21">
        <v>115016</v>
      </c>
      <c r="C21">
        <f t="shared" si="0"/>
        <v>11.652826528102429</v>
      </c>
      <c r="D21">
        <f t="shared" si="1"/>
        <v>11.638711943022304</v>
      </c>
      <c r="E21">
        <f t="shared" si="2"/>
        <v>1.4114585080124087E-2</v>
      </c>
      <c r="G21">
        <f t="shared" si="3"/>
        <v>0.24939539050464177</v>
      </c>
      <c r="H21">
        <f t="shared" si="4"/>
        <v>-0.23528080542451768</v>
      </c>
    </row>
    <row r="22" spans="1:8" x14ac:dyDescent="0.25">
      <c r="A22" t="s">
        <v>25</v>
      </c>
      <c r="B22">
        <v>147697</v>
      </c>
      <c r="C22">
        <f t="shared" si="0"/>
        <v>11.902918156871079</v>
      </c>
      <c r="D22">
        <f t="shared" si="1"/>
        <v>11.652826528102429</v>
      </c>
      <c r="E22">
        <f t="shared" si="2"/>
        <v>0.25009162876865076</v>
      </c>
      <c r="G22">
        <f t="shared" si="3"/>
        <v>0.23597704368852668</v>
      </c>
      <c r="H22">
        <f t="shared" si="4"/>
        <v>1.4114585080124087E-2</v>
      </c>
    </row>
    <row r="23" spans="1:8" x14ac:dyDescent="0.25">
      <c r="A23" t="s">
        <v>26</v>
      </c>
      <c r="B23">
        <v>140839</v>
      </c>
      <c r="C23">
        <f t="shared" si="0"/>
        <v>11.855372672988173</v>
      </c>
      <c r="D23">
        <f t="shared" si="1"/>
        <v>11.902918156871079</v>
      </c>
      <c r="E23">
        <f t="shared" si="2"/>
        <v>-4.7545483882906581E-2</v>
      </c>
      <c r="G23">
        <f t="shared" si="3"/>
        <v>-0.29763711265155735</v>
      </c>
      <c r="H23">
        <f t="shared" si="4"/>
        <v>0.25009162876865076</v>
      </c>
    </row>
    <row r="24" spans="1:8" x14ac:dyDescent="0.25">
      <c r="A24" t="s">
        <v>27</v>
      </c>
      <c r="B24">
        <v>146614</v>
      </c>
      <c r="C24">
        <f t="shared" si="0"/>
        <v>11.895558561828665</v>
      </c>
      <c r="D24">
        <f t="shared" si="1"/>
        <v>11.855372672988173</v>
      </c>
      <c r="E24">
        <f t="shared" si="2"/>
        <v>4.0185888840492012E-2</v>
      </c>
      <c r="G24">
        <f t="shared" si="3"/>
        <v>8.7731372723398593E-2</v>
      </c>
      <c r="H24">
        <f t="shared" si="4"/>
        <v>-4.7545483882906581E-2</v>
      </c>
    </row>
    <row r="25" spans="1:8" x14ac:dyDescent="0.25">
      <c r="A25" t="s">
        <v>28</v>
      </c>
      <c r="B25">
        <v>145867</v>
      </c>
      <c r="C25">
        <f t="shared" si="0"/>
        <v>11.890450526611144</v>
      </c>
      <c r="D25">
        <f t="shared" si="1"/>
        <v>11.895558561828665</v>
      </c>
      <c r="E25">
        <f t="shared" si="2"/>
        <v>-5.108035217521234E-3</v>
      </c>
      <c r="G25">
        <f t="shared" si="3"/>
        <v>-4.5293924058013246E-2</v>
      </c>
      <c r="H25">
        <f t="shared" si="4"/>
        <v>4.0185888840492012E-2</v>
      </c>
    </row>
    <row r="26" spans="1:8" x14ac:dyDescent="0.25">
      <c r="A26" t="s">
        <v>29</v>
      </c>
      <c r="B26">
        <v>162333</v>
      </c>
      <c r="C26">
        <f t="shared" si="0"/>
        <v>11.997405060006418</v>
      </c>
      <c r="D26">
        <f t="shared" si="1"/>
        <v>11.890450526611144</v>
      </c>
      <c r="E26">
        <f t="shared" si="2"/>
        <v>0.10695453339527461</v>
      </c>
      <c r="G26">
        <f t="shared" si="3"/>
        <v>0.11206256861279584</v>
      </c>
      <c r="H26">
        <f t="shared" si="4"/>
        <v>-5.108035217521234E-3</v>
      </c>
    </row>
    <row r="27" spans="1:8" x14ac:dyDescent="0.25">
      <c r="A27" t="s">
        <v>30</v>
      </c>
      <c r="B27">
        <v>180767</v>
      </c>
      <c r="C27">
        <f t="shared" si="0"/>
        <v>12.10496418815713</v>
      </c>
      <c r="D27">
        <f t="shared" si="1"/>
        <v>11.997405060006418</v>
      </c>
      <c r="E27">
        <f t="shared" si="2"/>
        <v>0.10755912815071156</v>
      </c>
      <c r="G27">
        <f t="shared" si="3"/>
        <v>6.0459475543694907E-4</v>
      </c>
      <c r="H27">
        <f t="shared" si="4"/>
        <v>0.10695453339527461</v>
      </c>
    </row>
    <row r="28" spans="1:8" x14ac:dyDescent="0.25">
      <c r="A28" t="s">
        <v>31</v>
      </c>
      <c r="B28">
        <v>178157</v>
      </c>
      <c r="C28">
        <f t="shared" si="0"/>
        <v>12.090420462992888</v>
      </c>
      <c r="D28">
        <f t="shared" si="1"/>
        <v>12.10496418815713</v>
      </c>
      <c r="E28">
        <f t="shared" si="2"/>
        <v>-1.4543725164241295E-2</v>
      </c>
      <c r="G28">
        <f t="shared" si="3"/>
        <v>-0.12210285331495285</v>
      </c>
      <c r="H28">
        <f t="shared" si="4"/>
        <v>0.10755912815071156</v>
      </c>
    </row>
    <row r="29" spans="1:8" x14ac:dyDescent="0.25">
      <c r="A29" t="s">
        <v>32</v>
      </c>
      <c r="B29">
        <v>185799</v>
      </c>
      <c r="C29">
        <f t="shared" si="0"/>
        <v>12.132420723216068</v>
      </c>
      <c r="D29">
        <f t="shared" si="1"/>
        <v>12.090420462992888</v>
      </c>
      <c r="E29">
        <f t="shared" si="2"/>
        <v>4.2000260223179708E-2</v>
      </c>
      <c r="G29">
        <f t="shared" si="3"/>
        <v>5.6543985387421003E-2</v>
      </c>
      <c r="H29">
        <f t="shared" si="4"/>
        <v>-1.4543725164241295E-2</v>
      </c>
    </row>
    <row r="30" spans="1:8" x14ac:dyDescent="0.25">
      <c r="A30" t="s">
        <v>33</v>
      </c>
      <c r="B30">
        <v>172379</v>
      </c>
      <c r="C30">
        <f t="shared" si="0"/>
        <v>12.05745082004754</v>
      </c>
      <c r="D30">
        <f t="shared" si="1"/>
        <v>12.132420723216068</v>
      </c>
      <c r="E30">
        <f t="shared" si="2"/>
        <v>-7.4969903168527807E-2</v>
      </c>
      <c r="G30">
        <f t="shared" si="3"/>
        <v>-0.11697016339170752</v>
      </c>
      <c r="H30">
        <f t="shared" si="4"/>
        <v>4.2000260223179708E-2</v>
      </c>
    </row>
    <row r="31" spans="1:8" x14ac:dyDescent="0.25">
      <c r="A31" t="s">
        <v>34</v>
      </c>
      <c r="B31">
        <v>192817</v>
      </c>
      <c r="C31">
        <f t="shared" si="0"/>
        <v>12.169496831545318</v>
      </c>
      <c r="D31">
        <f t="shared" si="1"/>
        <v>12.05745082004754</v>
      </c>
      <c r="E31">
        <f t="shared" si="2"/>
        <v>0.11204601149777815</v>
      </c>
      <c r="G31">
        <f t="shared" si="3"/>
        <v>0.18701591466630596</v>
      </c>
      <c r="H31">
        <f t="shared" si="4"/>
        <v>-7.4969903168527807E-2</v>
      </c>
    </row>
    <row r="32" spans="1:8" x14ac:dyDescent="0.25">
      <c r="A32" t="s">
        <v>35</v>
      </c>
      <c r="B32">
        <v>222489</v>
      </c>
      <c r="C32">
        <f t="shared" si="0"/>
        <v>12.312632941164077</v>
      </c>
      <c r="D32">
        <f t="shared" si="1"/>
        <v>12.169496831545318</v>
      </c>
      <c r="E32">
        <f t="shared" si="2"/>
        <v>0.14313610961875867</v>
      </c>
      <c r="G32">
        <f t="shared" si="3"/>
        <v>3.1090098120980514E-2</v>
      </c>
      <c r="H32">
        <f t="shared" si="4"/>
        <v>0.11204601149777815</v>
      </c>
    </row>
    <row r="33" spans="1:8" x14ac:dyDescent="0.25">
      <c r="A33" t="s">
        <v>36</v>
      </c>
      <c r="B33">
        <v>232526</v>
      </c>
      <c r="C33">
        <f t="shared" si="0"/>
        <v>12.356757325714257</v>
      </c>
      <c r="D33">
        <f t="shared" si="1"/>
        <v>12.312632941164077</v>
      </c>
      <c r="E33">
        <f t="shared" si="2"/>
        <v>4.4124384550180196E-2</v>
      </c>
      <c r="G33">
        <f t="shared" si="3"/>
        <v>-9.9011725068578471E-2</v>
      </c>
      <c r="H33">
        <f t="shared" si="4"/>
        <v>0.14313610961875867</v>
      </c>
    </row>
    <row r="34" spans="1:8" x14ac:dyDescent="0.25">
      <c r="A34" t="s">
        <v>37</v>
      </c>
      <c r="B34">
        <v>210964</v>
      </c>
      <c r="C34">
        <f t="shared" si="0"/>
        <v>12.259442781787875</v>
      </c>
      <c r="D34">
        <f t="shared" si="1"/>
        <v>12.356757325714257</v>
      </c>
      <c r="E34">
        <f t="shared" si="2"/>
        <v>-9.7314543926382058E-2</v>
      </c>
      <c r="G34">
        <f t="shared" si="3"/>
        <v>-0.14143892847656225</v>
      </c>
      <c r="H34">
        <f t="shared" si="4"/>
        <v>4.4124384550180196E-2</v>
      </c>
    </row>
    <row r="35" spans="1:8" x14ac:dyDescent="0.25">
      <c r="A35" t="s">
        <v>38</v>
      </c>
      <c r="B35">
        <v>246942</v>
      </c>
      <c r="C35">
        <f t="shared" si="0"/>
        <v>12.41690877022233</v>
      </c>
      <c r="D35">
        <f t="shared" si="1"/>
        <v>12.259442781787875</v>
      </c>
      <c r="E35">
        <f t="shared" si="2"/>
        <v>0.15746598843445447</v>
      </c>
      <c r="G35">
        <f t="shared" si="3"/>
        <v>0.25478053236083653</v>
      </c>
      <c r="H35">
        <f t="shared" si="4"/>
        <v>-9.7314543926382058E-2</v>
      </c>
    </row>
    <row r="36" spans="1:8" x14ac:dyDescent="0.25">
      <c r="A36" t="s">
        <v>39</v>
      </c>
      <c r="B36">
        <v>258397</v>
      </c>
      <c r="C36">
        <f t="shared" si="0"/>
        <v>12.462252440916068</v>
      </c>
      <c r="D36">
        <f t="shared" si="1"/>
        <v>12.41690877022233</v>
      </c>
      <c r="E36">
        <f t="shared" si="2"/>
        <v>4.5343670693737792E-2</v>
      </c>
      <c r="G36">
        <f t="shared" si="3"/>
        <v>-0.11212231774071668</v>
      </c>
      <c r="H36">
        <f t="shared" si="4"/>
        <v>0.15746598843445447</v>
      </c>
    </row>
    <row r="37" spans="1:8" x14ac:dyDescent="0.25">
      <c r="A37" t="s">
        <v>40</v>
      </c>
      <c r="B37">
        <v>266556</v>
      </c>
      <c r="C37">
        <f t="shared" si="0"/>
        <v>12.493339631845624</v>
      </c>
      <c r="D37">
        <f t="shared" si="1"/>
        <v>12.462252440916068</v>
      </c>
      <c r="E37">
        <f t="shared" si="2"/>
        <v>3.108719092955603E-2</v>
      </c>
      <c r="G37">
        <f t="shared" si="3"/>
        <v>-1.4256479764181762E-2</v>
      </c>
      <c r="H37">
        <f t="shared" si="4"/>
        <v>4.5343670693737792E-2</v>
      </c>
    </row>
    <row r="38" spans="1:8" x14ac:dyDescent="0.25">
      <c r="A38" t="s">
        <v>41</v>
      </c>
      <c r="B38">
        <v>266979</v>
      </c>
      <c r="C38">
        <f t="shared" si="0"/>
        <v>12.494925282603788</v>
      </c>
      <c r="D38">
        <f t="shared" si="1"/>
        <v>12.493339631845624</v>
      </c>
      <c r="E38">
        <f t="shared" si="2"/>
        <v>1.5856507581641921E-3</v>
      </c>
      <c r="G38">
        <f t="shared" si="3"/>
        <v>-2.9501540171391838E-2</v>
      </c>
      <c r="H38">
        <f t="shared" si="4"/>
        <v>3.108719092955603E-2</v>
      </c>
    </row>
    <row r="39" spans="1:8" x14ac:dyDescent="0.25">
      <c r="A39" t="s">
        <v>42</v>
      </c>
      <c r="B39">
        <v>239526</v>
      </c>
      <c r="C39">
        <f t="shared" si="0"/>
        <v>12.386417249439907</v>
      </c>
      <c r="D39">
        <f t="shared" si="1"/>
        <v>12.494925282603788</v>
      </c>
      <c r="E39">
        <f t="shared" si="2"/>
        <v>-0.10850803316388102</v>
      </c>
      <c r="G39">
        <f t="shared" si="3"/>
        <v>-0.11009368392204522</v>
      </c>
      <c r="H39">
        <f t="shared" si="4"/>
        <v>1.5856507581641921E-3</v>
      </c>
    </row>
    <row r="40" spans="1:8" x14ac:dyDescent="0.25">
      <c r="A40" t="s">
        <v>43</v>
      </c>
      <c r="B40">
        <v>250116</v>
      </c>
      <c r="C40">
        <f t="shared" si="0"/>
        <v>12.42968008922967</v>
      </c>
      <c r="D40">
        <f t="shared" si="1"/>
        <v>12.386417249439907</v>
      </c>
      <c r="E40">
        <f t="shared" si="2"/>
        <v>4.3262839789763419E-2</v>
      </c>
      <c r="G40">
        <f t="shared" si="3"/>
        <v>0.15177087295364444</v>
      </c>
      <c r="H40">
        <f t="shared" si="4"/>
        <v>-0.10850803316388102</v>
      </c>
    </row>
    <row r="41" spans="1:8" x14ac:dyDescent="0.25">
      <c r="A41" t="s">
        <v>44</v>
      </c>
      <c r="B41">
        <v>245323</v>
      </c>
      <c r="C41">
        <f t="shared" si="0"/>
        <v>12.410330988590632</v>
      </c>
      <c r="D41">
        <f t="shared" si="1"/>
        <v>12.42968008922967</v>
      </c>
      <c r="E41">
        <f t="shared" si="2"/>
        <v>-1.9349100639038497E-2</v>
      </c>
      <c r="G41">
        <f t="shared" si="3"/>
        <v>-6.2611940428801915E-2</v>
      </c>
      <c r="H41">
        <f t="shared" si="4"/>
        <v>4.3262839789763419E-2</v>
      </c>
    </row>
    <row r="42" spans="1:8" x14ac:dyDescent="0.25">
      <c r="A42" t="s">
        <v>45</v>
      </c>
      <c r="B42">
        <v>247004</v>
      </c>
      <c r="C42">
        <f t="shared" si="0"/>
        <v>12.417159809810972</v>
      </c>
      <c r="D42">
        <f t="shared" si="1"/>
        <v>12.410330988590632</v>
      </c>
      <c r="E42">
        <f t="shared" si="2"/>
        <v>6.828821220340231E-3</v>
      </c>
      <c r="G42">
        <f t="shared" si="3"/>
        <v>2.6177921859378728E-2</v>
      </c>
      <c r="H42">
        <f t="shared" si="4"/>
        <v>-1.9349100639038497E-2</v>
      </c>
    </row>
    <row r="43" spans="1:8" x14ac:dyDescent="0.25">
      <c r="A43" t="s">
        <v>46</v>
      </c>
      <c r="B43">
        <v>252579.4</v>
      </c>
      <c r="C43">
        <f t="shared" si="0"/>
        <v>12.439480933712344</v>
      </c>
      <c r="D43">
        <f t="shared" si="1"/>
        <v>12.417159809810972</v>
      </c>
      <c r="E43">
        <f t="shared" si="2"/>
        <v>2.232112390137253E-2</v>
      </c>
      <c r="G43">
        <f t="shared" si="3"/>
        <v>1.5492302681032299E-2</v>
      </c>
      <c r="H43">
        <f t="shared" si="4"/>
        <v>6.828821220340231E-3</v>
      </c>
    </row>
    <row r="44" spans="1:8" x14ac:dyDescent="0.25">
      <c r="A44" t="s">
        <v>47</v>
      </c>
      <c r="B44">
        <v>268522</v>
      </c>
      <c r="C44">
        <f t="shared" si="0"/>
        <v>12.500688126259718</v>
      </c>
      <c r="D44">
        <f t="shared" si="1"/>
        <v>12.439480933712344</v>
      </c>
      <c r="E44">
        <f t="shared" si="2"/>
        <v>6.1207192547373168E-2</v>
      </c>
      <c r="G44">
        <f t="shared" si="3"/>
        <v>3.8886068646000638E-2</v>
      </c>
      <c r="H44">
        <f t="shared" si="4"/>
        <v>2.232112390137253E-2</v>
      </c>
    </row>
    <row r="45" spans="1:8" x14ac:dyDescent="0.25">
      <c r="A45" t="s">
        <v>48</v>
      </c>
      <c r="B45">
        <v>238126</v>
      </c>
      <c r="C45">
        <f t="shared" si="0"/>
        <v>12.380555224329351</v>
      </c>
      <c r="D45">
        <f t="shared" si="1"/>
        <v>12.500688126259718</v>
      </c>
      <c r="E45">
        <f t="shared" si="2"/>
        <v>-0.12013290193036674</v>
      </c>
      <c r="G45">
        <f t="shared" si="3"/>
        <v>-0.18134009447773991</v>
      </c>
      <c r="H45">
        <f t="shared" si="4"/>
        <v>6.1207192547373168E-2</v>
      </c>
    </row>
    <row r="46" spans="1:8" x14ac:dyDescent="0.25">
      <c r="A46" t="s">
        <v>49</v>
      </c>
      <c r="B46">
        <v>240630</v>
      </c>
      <c r="C46">
        <f t="shared" si="0"/>
        <v>12.391015763029079</v>
      </c>
      <c r="D46">
        <f t="shared" si="1"/>
        <v>12.380555224329351</v>
      </c>
      <c r="E46">
        <f t="shared" si="2"/>
        <v>1.0460538699728517E-2</v>
      </c>
      <c r="G46">
        <f t="shared" si="3"/>
        <v>0.13059344063009526</v>
      </c>
      <c r="H46">
        <f t="shared" si="4"/>
        <v>-0.12013290193036674</v>
      </c>
    </row>
    <row r="47" spans="1:8" x14ac:dyDescent="0.25">
      <c r="A47" t="s">
        <v>50</v>
      </c>
      <c r="B47">
        <v>246082</v>
      </c>
      <c r="C47">
        <f t="shared" si="0"/>
        <v>12.413420092704619</v>
      </c>
      <c r="D47">
        <f t="shared" si="1"/>
        <v>12.391015763029079</v>
      </c>
      <c r="E47">
        <f t="shared" si="2"/>
        <v>2.2404329675540069E-2</v>
      </c>
      <c r="G47">
        <f t="shared" si="3"/>
        <v>1.1943790975811552E-2</v>
      </c>
      <c r="H47">
        <f t="shared" si="4"/>
        <v>1.0460538699728517E-2</v>
      </c>
    </row>
    <row r="48" spans="1:8" x14ac:dyDescent="0.25">
      <c r="A48" t="s">
        <v>51</v>
      </c>
      <c r="B48">
        <v>263343.2</v>
      </c>
      <c r="C48">
        <f t="shared" si="0"/>
        <v>12.481213403427605</v>
      </c>
      <c r="D48">
        <f t="shared" si="1"/>
        <v>12.413420092704619</v>
      </c>
      <c r="E48">
        <f t="shared" si="2"/>
        <v>6.7793310722985112E-2</v>
      </c>
      <c r="G48">
        <f t="shared" si="3"/>
        <v>4.5388981047445043E-2</v>
      </c>
      <c r="H48">
        <f t="shared" si="4"/>
        <v>2.2404329675540069E-2</v>
      </c>
    </row>
    <row r="49" spans="1:15" x14ac:dyDescent="0.25">
      <c r="A49" t="s">
        <v>52</v>
      </c>
      <c r="B49">
        <v>287701</v>
      </c>
      <c r="C49">
        <f t="shared" si="0"/>
        <v>12.569677025376491</v>
      </c>
      <c r="D49">
        <f t="shared" si="1"/>
        <v>12.481213403427605</v>
      </c>
      <c r="E49">
        <f t="shared" si="2"/>
        <v>8.8463621948886129E-2</v>
      </c>
      <c r="G49">
        <f t="shared" si="3"/>
        <v>2.0670311225901017E-2</v>
      </c>
      <c r="H49">
        <f t="shared" si="4"/>
        <v>6.7793310722985112E-2</v>
      </c>
    </row>
    <row r="50" spans="1:15" x14ac:dyDescent="0.25">
      <c r="A50" t="s">
        <v>53</v>
      </c>
      <c r="B50">
        <v>293773.3</v>
      </c>
      <c r="C50">
        <f t="shared" si="0"/>
        <v>12.590563660443845</v>
      </c>
      <c r="D50">
        <f t="shared" si="1"/>
        <v>12.569677025376491</v>
      </c>
      <c r="E50">
        <f t="shared" si="2"/>
        <v>2.088663506735422E-2</v>
      </c>
      <c r="G50">
        <f t="shared" si="3"/>
        <v>-6.7576986881531909E-2</v>
      </c>
      <c r="H50">
        <f t="shared" si="4"/>
        <v>8.8463621948886129E-2</v>
      </c>
    </row>
    <row r="51" spans="1:15" x14ac:dyDescent="0.25">
      <c r="A51" t="s">
        <v>54</v>
      </c>
      <c r="B51">
        <v>262276</v>
      </c>
      <c r="C51">
        <f t="shared" si="0"/>
        <v>12.477152663384334</v>
      </c>
      <c r="D51">
        <f t="shared" si="1"/>
        <v>12.590563660443845</v>
      </c>
      <c r="E51">
        <f t="shared" si="2"/>
        <v>-0.11341099705951052</v>
      </c>
      <c r="G51">
        <f t="shared" si="3"/>
        <v>-0.13429763212686474</v>
      </c>
      <c r="H51">
        <f t="shared" si="4"/>
        <v>2.088663506735422E-2</v>
      </c>
    </row>
    <row r="52" spans="1:15" x14ac:dyDescent="0.25">
      <c r="A52" t="s">
        <v>55</v>
      </c>
      <c r="B52">
        <v>246298.3</v>
      </c>
      <c r="C52">
        <f t="shared" si="0"/>
        <v>12.414298681932962</v>
      </c>
      <c r="D52">
        <f t="shared" si="1"/>
        <v>12.477152663384334</v>
      </c>
      <c r="E52">
        <f t="shared" si="2"/>
        <v>-6.2853981451372221E-2</v>
      </c>
      <c r="G52">
        <f t="shared" si="3"/>
        <v>5.05570156081383E-2</v>
      </c>
      <c r="H52">
        <f t="shared" si="4"/>
        <v>-0.11341099705951052</v>
      </c>
    </row>
    <row r="53" spans="1:15" x14ac:dyDescent="0.25">
      <c r="A53" t="s">
        <v>56</v>
      </c>
      <c r="B53">
        <v>242554.4</v>
      </c>
      <c r="C53">
        <f t="shared" si="0"/>
        <v>12.398981294098393</v>
      </c>
      <c r="D53">
        <f t="shared" si="1"/>
        <v>12.414298681932962</v>
      </c>
      <c r="E53">
        <f t="shared" si="2"/>
        <v>-1.5317387834569374E-2</v>
      </c>
      <c r="G53">
        <f t="shared" si="3"/>
        <v>4.7536593616802847E-2</v>
      </c>
      <c r="H53">
        <f t="shared" si="4"/>
        <v>-6.2853981451372221E-2</v>
      </c>
    </row>
    <row r="54" spans="1:15" x14ac:dyDescent="0.25">
      <c r="A54" t="s">
        <v>57</v>
      </c>
      <c r="B54">
        <v>249222.3</v>
      </c>
      <c r="C54">
        <f t="shared" si="0"/>
        <v>12.42610054824811</v>
      </c>
      <c r="D54">
        <f t="shared" si="1"/>
        <v>12.398981294098393</v>
      </c>
      <c r="E54">
        <f t="shared" si="2"/>
        <v>2.7119254149717165E-2</v>
      </c>
      <c r="G54">
        <f t="shared" si="3"/>
        <v>4.2436641984286538E-2</v>
      </c>
      <c r="H54">
        <f t="shared" si="4"/>
        <v>-1.5317387834569374E-2</v>
      </c>
    </row>
    <row r="55" spans="1:15" x14ac:dyDescent="0.25">
      <c r="A55" t="s">
        <v>58</v>
      </c>
      <c r="B55">
        <v>254615.8</v>
      </c>
      <c r="C55">
        <f t="shared" si="0"/>
        <v>12.447511021310318</v>
      </c>
      <c r="D55">
        <f t="shared" si="1"/>
        <v>12.42610054824811</v>
      </c>
      <c r="E55">
        <f t="shared" si="2"/>
        <v>2.1410473062207558E-2</v>
      </c>
      <c r="G55">
        <f t="shared" si="3"/>
        <v>-5.7087810875096068E-3</v>
      </c>
      <c r="H55">
        <f t="shared" si="4"/>
        <v>2.7119254149717165E-2</v>
      </c>
    </row>
    <row r="56" spans="1:15" x14ac:dyDescent="0.25">
      <c r="A56" t="s">
        <v>59</v>
      </c>
      <c r="B56">
        <v>252843.6</v>
      </c>
      <c r="C56">
        <f t="shared" si="0"/>
        <v>12.440526394738313</v>
      </c>
      <c r="D56">
        <f t="shared" si="1"/>
        <v>12.447511021310318</v>
      </c>
      <c r="E56">
        <f t="shared" si="2"/>
        <v>-6.98462657200416E-3</v>
      </c>
      <c r="G56">
        <f t="shared" si="3"/>
        <v>-2.8395099634211718E-2</v>
      </c>
      <c r="H56">
        <f t="shared" si="4"/>
        <v>2.1410473062207558E-2</v>
      </c>
    </row>
    <row r="57" spans="1:15" ht="15.75" thickBot="1" x14ac:dyDescent="0.3">
      <c r="A57" t="s">
        <v>60</v>
      </c>
      <c r="B57">
        <v>248311</v>
      </c>
      <c r="C57">
        <f t="shared" si="0"/>
        <v>12.422437271763476</v>
      </c>
      <c r="D57">
        <f t="shared" si="1"/>
        <v>12.440526394738313</v>
      </c>
      <c r="E57">
        <f t="shared" si="2"/>
        <v>-1.8089122974837224E-2</v>
      </c>
      <c r="G57">
        <f t="shared" si="3"/>
        <v>-1.1104496402833064E-2</v>
      </c>
      <c r="H57">
        <f t="shared" si="4"/>
        <v>-6.98462657200416E-3</v>
      </c>
      <c r="I57" s="5" t="s">
        <v>99</v>
      </c>
    </row>
    <row r="58" spans="1:15" ht="15.75" thickBot="1" x14ac:dyDescent="0.3">
      <c r="A58" t="s">
        <v>61</v>
      </c>
      <c r="B58">
        <v>243449.4</v>
      </c>
      <c r="C58">
        <f t="shared" si="0"/>
        <v>12.402664397036029</v>
      </c>
      <c r="D58">
        <f t="shared" si="1"/>
        <v>12.422437271763476</v>
      </c>
      <c r="E58">
        <f t="shared" si="2"/>
        <v>-1.9772874727447487E-2</v>
      </c>
      <c r="G58">
        <f t="shared" si="3"/>
        <v>-1.683751752610263E-3</v>
      </c>
      <c r="H58">
        <f t="shared" si="4"/>
        <v>-1.8089122974837224E-2</v>
      </c>
      <c r="I58" s="6" t="s">
        <v>100</v>
      </c>
      <c r="J58" s="6" t="s">
        <v>101</v>
      </c>
      <c r="K58" s="6" t="s">
        <v>102</v>
      </c>
      <c r="L58" s="6" t="s">
        <v>103</v>
      </c>
      <c r="M58" s="6" t="s">
        <v>104</v>
      </c>
      <c r="N58" s="6" t="s">
        <v>102</v>
      </c>
      <c r="O58" s="6" t="s">
        <v>103</v>
      </c>
    </row>
    <row r="59" spans="1:15" x14ac:dyDescent="0.25">
      <c r="A59" t="s">
        <v>62</v>
      </c>
      <c r="B59">
        <v>236915.4</v>
      </c>
      <c r="C59">
        <f t="shared" si="0"/>
        <v>12.375458394365843</v>
      </c>
      <c r="D59">
        <f t="shared" si="1"/>
        <v>12.402664397036029</v>
      </c>
      <c r="E59">
        <f t="shared" si="2"/>
        <v>-2.720600267018547E-2</v>
      </c>
      <c r="G59">
        <f t="shared" si="3"/>
        <v>-7.4331279427379826E-3</v>
      </c>
      <c r="H59">
        <f t="shared" si="4"/>
        <v>-1.9772874727447487E-2</v>
      </c>
      <c r="I59" s="7">
        <v>1</v>
      </c>
      <c r="J59" s="8">
        <f>_xll.ACF(Sheet1!$C$5:$C$61,1,$I59,0)</f>
        <v>0.92725761683766428</v>
      </c>
      <c r="K59" s="8">
        <f>_xll.ACFCI(Sheet1!$C$5:$C$61,1,$I59,0,0.05,1)</f>
        <v>0.25960357162054326</v>
      </c>
      <c r="L59" s="8">
        <f>_xll.ACFCI(Sheet1!$C$5:$C$61,1,$I59,0,0.05,0)</f>
        <v>-0.25960357162054326</v>
      </c>
      <c r="M59" s="8">
        <f>_xll.PACF(Sheet1!$C$5:$C$61,1,$I59)</f>
        <v>0.94375831174321645</v>
      </c>
      <c r="N59" s="8">
        <f>_xll.PACFCI(Sheet1!$C$5:$C$61,1,$I59,0.05,1)</f>
        <v>0.26191120430589926</v>
      </c>
      <c r="O59" s="8">
        <f>_xll.PACFCI(Sheet1!$C$5:$C$61,1,$I59,0.05,0)</f>
        <v>-0.26191120430589926</v>
      </c>
    </row>
    <row r="60" spans="1:15" x14ac:dyDescent="0.25">
      <c r="A60" t="s">
        <v>63</v>
      </c>
      <c r="B60">
        <v>251486</v>
      </c>
      <c r="C60">
        <f t="shared" si="0"/>
        <v>12.435142600968545</v>
      </c>
      <c r="D60">
        <f t="shared" si="1"/>
        <v>12.375458394365843</v>
      </c>
      <c r="E60">
        <f t="shared" si="2"/>
        <v>5.9684206602701906E-2</v>
      </c>
      <c r="G60">
        <f t="shared" si="3"/>
        <v>8.6890209272887375E-2</v>
      </c>
      <c r="H60">
        <f t="shared" si="4"/>
        <v>-2.720600267018547E-2</v>
      </c>
      <c r="I60" s="7">
        <v>2</v>
      </c>
      <c r="J60" s="8">
        <f>_xll.ACF(Sheet1!$C$5:$C$61,1,$I60,0)</f>
        <v>0.85788148607727566</v>
      </c>
      <c r="K60" s="8">
        <f>_xll.ACFCI(Sheet1!$C$5:$C$61,1,$I60,0,0.05,1)</f>
        <v>0.42811874873368511</v>
      </c>
      <c r="L60" s="8">
        <f>_xll.ACFCI(Sheet1!$C$5:$C$61,1,$I60,0,0.05,0)</f>
        <v>-0.42811874873368511</v>
      </c>
      <c r="M60" s="8">
        <f>_xll.PACF(Sheet1!$C$5:$C$61,1,$I60)</f>
        <v>0.12417687703670514</v>
      </c>
      <c r="N60" s="8">
        <f>_xll.PACFCI(Sheet1!$C$5:$C$61,1,$I60,0.05,1)</f>
        <v>0.26428148976196242</v>
      </c>
      <c r="O60" s="8">
        <f>_xll.PACFCI(Sheet1!$C$5:$C$61,1,$I60,0.05,0)</f>
        <v>-0.26428148976196242</v>
      </c>
    </row>
    <row r="61" spans="1:15" x14ac:dyDescent="0.25">
      <c r="A61" t="s">
        <v>64</v>
      </c>
      <c r="B61">
        <v>271477</v>
      </c>
      <c r="C61">
        <f t="shared" si="0"/>
        <v>12.511632700218843</v>
      </c>
      <c r="D61">
        <f t="shared" si="1"/>
        <v>12.435142600968545</v>
      </c>
      <c r="E61">
        <f t="shared" si="2"/>
        <v>7.6490099250298371E-2</v>
      </c>
      <c r="G61">
        <f t="shared" si="3"/>
        <v>1.6805892647596465E-2</v>
      </c>
      <c r="H61">
        <f t="shared" si="4"/>
        <v>5.9684206602701906E-2</v>
      </c>
      <c r="I61" s="7">
        <v>3</v>
      </c>
      <c r="J61" s="8">
        <f>_xll.ACF(Sheet1!$C$5:$C$61,1,$I61,0)</f>
        <v>0.80162298708456803</v>
      </c>
      <c r="K61" s="8">
        <f>_xll.ACFCI(Sheet1!$C$5:$C$61,1,$I61,0,0.05,1)</f>
        <v>0.53149256581299331</v>
      </c>
      <c r="L61" s="8">
        <f>_xll.ACFCI(Sheet1!$C$5:$C$61,1,$I61,0,0.05,0)</f>
        <v>-0.53149256581299331</v>
      </c>
      <c r="M61" s="8">
        <f>_xll.PACF(Sheet1!$C$5:$C$61,1,$I61)</f>
        <v>0.26441198019453449</v>
      </c>
      <c r="N61" s="8">
        <f>_xll.PACFCI(Sheet1!$C$5:$C$61,1,$I61,0.05,1)</f>
        <v>0.26671731535307269</v>
      </c>
      <c r="O61" s="8">
        <f>_xll.PACFCI(Sheet1!$C$5:$C$61,1,$I61,0.05,0)</f>
        <v>-0.26671731535307269</v>
      </c>
    </row>
    <row r="62" spans="1:15" x14ac:dyDescent="0.25">
      <c r="A62" t="s">
        <v>65</v>
      </c>
      <c r="I62" s="7">
        <v>4</v>
      </c>
      <c r="J62" s="8">
        <f>_xll.ACF(Sheet1!$C$5:$C$61,1,$I62,0)</f>
        <v>0.75003685750635796</v>
      </c>
      <c r="K62" s="8">
        <f>_xll.ACFCI(Sheet1!$C$5:$C$61,1,$I62,0,0.05,1)</f>
        <v>0.60753523005281873</v>
      </c>
      <c r="L62" s="8">
        <f>_xll.ACFCI(Sheet1!$C$5:$C$61,1,$I62,0,0.05,0)</f>
        <v>-0.60753523005281873</v>
      </c>
      <c r="M62" s="8">
        <f>_xll.PACF(Sheet1!$C$5:$C$61,1,$I62)</f>
        <v>0.16187403450257976</v>
      </c>
      <c r="N62" s="8">
        <f>_xll.PACFCI(Sheet1!$C$5:$C$61,1,$I62,0.05,1)</f>
        <v>0.2692217582355414</v>
      </c>
      <c r="O62" s="8">
        <f>_xll.PACFCI(Sheet1!$C$5:$C$61,1,$I62,0.05,0)</f>
        <v>-0.2692217582355414</v>
      </c>
    </row>
    <row r="63" spans="1:15" x14ac:dyDescent="0.25">
      <c r="I63" s="7">
        <v>5</v>
      </c>
      <c r="J63" s="8">
        <f>_xll.ACF(Sheet1!$C$5:$C$61,1,$I63,0)</f>
        <v>0.69758512036995723</v>
      </c>
      <c r="K63" s="8">
        <f>_xll.ACFCI(Sheet1!$C$5:$C$61,1,$I63,0,0.05,1)</f>
        <v>0.6670268165990707</v>
      </c>
      <c r="L63" s="8">
        <f>_xll.ACFCI(Sheet1!$C$5:$C$61,1,$I63,0,0.05,0)</f>
        <v>-0.6670268165990707</v>
      </c>
      <c r="M63" s="8">
        <f>_xll.PACF(Sheet1!$C$5:$C$61,1,$I63)</f>
        <v>0.25077234193497477</v>
      </c>
      <c r="N63" s="8">
        <f>_xll.PACFCI(Sheet1!$C$5:$C$61,1,$I63,0.05,1)</f>
        <v>0.27179810170468743</v>
      </c>
      <c r="O63" s="8">
        <f>_xll.PACFCI(Sheet1!$C$5:$C$61,1,$I63,0.05,0)</f>
        <v>-0.27179810170468743</v>
      </c>
    </row>
    <row r="64" spans="1:15" x14ac:dyDescent="0.25">
      <c r="I64" s="7">
        <v>6</v>
      </c>
      <c r="J64" s="8">
        <f>_xll.ACF(Sheet1!$C$5:$C$61,1,$I64,0)</f>
        <v>0.64814058439588151</v>
      </c>
      <c r="K64" s="8">
        <f>_xll.ACFCI(Sheet1!$C$5:$C$61,1,$I64,0,0.05,1)</f>
        <v>0.71450402279977399</v>
      </c>
      <c r="L64" s="8">
        <f>_xll.ACFCI(Sheet1!$C$5:$C$61,1,$I64,0,0.05,0)</f>
        <v>-0.71450402279977399</v>
      </c>
      <c r="M64" s="8">
        <f>_xll.PACF(Sheet1!$C$5:$C$61,1,$I64)</f>
        <v>-1.2731579796290518E-2</v>
      </c>
      <c r="N64" s="8">
        <f>_xll.PACFCI(Sheet1!$C$5:$C$61,1,$I64,0.05,1)</f>
        <v>0.2744498532963619</v>
      </c>
      <c r="O64" s="8">
        <f>_xll.PACFCI(Sheet1!$C$5:$C$61,1,$I64,0.05,0)</f>
        <v>-0.2744498532963619</v>
      </c>
    </row>
    <row r="65" spans="9:15" x14ac:dyDescent="0.25">
      <c r="I65" s="7">
        <v>7</v>
      </c>
      <c r="J65" s="8">
        <f>_xll.ACF(Sheet1!$C$5:$C$61,1,$I65,0)</f>
        <v>0.60113124695770126</v>
      </c>
      <c r="K65" s="8">
        <f>_xll.ACFCI(Sheet1!$C$5:$C$61,1,$I65,0,0.05,1)</f>
        <v>0.75308604536931123</v>
      </c>
      <c r="L65" s="8">
        <f>_xll.ACFCI(Sheet1!$C$5:$C$61,1,$I65,0,0.05,0)</f>
        <v>-0.75308604536931123</v>
      </c>
      <c r="M65" s="8">
        <f>_xll.PACF(Sheet1!$C$5:$C$61,1,$I65)</f>
        <v>-0.16389069540997059</v>
      </c>
      <c r="N65" s="8">
        <f>_xll.PACFCI(Sheet1!$C$5:$C$61,1,$I65,0.05,1)</f>
        <v>0.27718076486993548</v>
      </c>
      <c r="O65" s="8">
        <f>_xll.PACFCI(Sheet1!$C$5:$C$61,1,$I65,0.05,0)</f>
        <v>-0.27718076486993548</v>
      </c>
    </row>
    <row r="66" spans="9:15" x14ac:dyDescent="0.25">
      <c r="I66" s="7">
        <v>8</v>
      </c>
      <c r="J66" s="8">
        <f>_xll.ACF(Sheet1!$C$5:$C$61,1,$I66,0)</f>
        <v>0.55954809260754446</v>
      </c>
      <c r="K66" s="8">
        <f>_xll.ACFCI(Sheet1!$C$5:$C$61,1,$I66,0,0.05,1)</f>
        <v>0.78475819769184718</v>
      </c>
      <c r="L66" s="8">
        <f>_xll.ACFCI(Sheet1!$C$5:$C$61,1,$I66,0,0.05,0)</f>
        <v>-0.78475819769184718</v>
      </c>
      <c r="M66" s="8">
        <f>_xll.PACF(Sheet1!$C$5:$C$61,1,$I66)</f>
        <v>-2.2726626536814876E-4</v>
      </c>
      <c r="N66" s="8">
        <f>_xll.PACFCI(Sheet1!$C$5:$C$61,1,$I66,0.05,1)</f>
        <v>0.27999485493429338</v>
      </c>
      <c r="O66" s="8">
        <f>_xll.PACFCI(Sheet1!$C$5:$C$61,1,$I66,0.05,0)</f>
        <v>-0.27999485493429338</v>
      </c>
    </row>
    <row r="67" spans="9:15" x14ac:dyDescent="0.25">
      <c r="I67" s="7">
        <v>9</v>
      </c>
      <c r="J67" s="8">
        <f>_xll.ACF(Sheet1!$C$5:$C$61,1,$I67,0)</f>
        <v>0.52920791026355241</v>
      </c>
      <c r="K67" s="8">
        <f>_xll.ACFCI(Sheet1!$C$5:$C$61,1,$I67,0,0.05,1)</f>
        <v>0.81120081428096391</v>
      </c>
      <c r="L67" s="8">
        <f>_xll.ACFCI(Sheet1!$C$5:$C$61,1,$I67,0,0.05,0)</f>
        <v>-0.81120081428096391</v>
      </c>
      <c r="M67" s="8">
        <f>_xll.PACF(Sheet1!$C$5:$C$61,1,$I67)</f>
        <v>4.6948495165395426E-2</v>
      </c>
      <c r="N67" s="8">
        <f>_xll.PACFCI(Sheet1!$C$5:$C$61,1,$I67,0.05,1)</f>
        <v>0.28289643351904292</v>
      </c>
      <c r="O67" s="8">
        <f>_xll.PACFCI(Sheet1!$C$5:$C$61,1,$I67,0.05,0)</f>
        <v>-0.28289643351904292</v>
      </c>
    </row>
    <row r="68" spans="9:15" x14ac:dyDescent="0.25">
      <c r="I68" s="7">
        <v>10</v>
      </c>
      <c r="J68" s="8">
        <f>_xll.ACF(Sheet1!$C$5:$C$61,1,$I68,0)</f>
        <v>0.48455568102363006</v>
      </c>
      <c r="K68" s="8">
        <f>_xll.ACFCI(Sheet1!$C$5:$C$61,1,$I68,0,0.05,1)</f>
        <v>0.83414365242370314</v>
      </c>
      <c r="L68" s="8">
        <f>_xll.ACFCI(Sheet1!$C$5:$C$61,1,$I68,0,0.05,0)</f>
        <v>-0.83414365242370314</v>
      </c>
      <c r="M68" s="8">
        <f>_xll.PACF(Sheet1!$C$5:$C$61,1,$I68)</f>
        <v>-5.0542827862214611E-2</v>
      </c>
      <c r="N68" s="8">
        <f>_xll.PACFCI(Sheet1!$C$5:$C$61,1,$I68,0.05,1)</f>
        <v>0.28589012994111446</v>
      </c>
      <c r="O68" s="8">
        <f>_xll.PACFCI(Sheet1!$C$5:$C$61,1,$I68,0.05,0)</f>
        <v>-0.28589012994111446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topLeftCell="A78" workbookViewId="0">
      <selection activeCell="R46" sqref="R46"/>
    </sheetView>
  </sheetViews>
  <sheetFormatPr defaultRowHeight="15" x14ac:dyDescent="0.25"/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t="s">
        <v>8</v>
      </c>
      <c r="B3">
        <v>55645</v>
      </c>
      <c r="C3">
        <v>35000</v>
      </c>
      <c r="D3">
        <v>12000</v>
      </c>
      <c r="E3">
        <v>360000</v>
      </c>
      <c r="F3">
        <v>49489</v>
      </c>
      <c r="G3">
        <v>199875</v>
      </c>
      <c r="H3">
        <v>435500</v>
      </c>
    </row>
    <row r="4" spans="1:8" x14ac:dyDescent="0.25">
      <c r="A4" t="s">
        <v>9</v>
      </c>
      <c r="B4">
        <v>55278</v>
      </c>
      <c r="C4">
        <v>45000</v>
      </c>
      <c r="D4">
        <v>12000</v>
      </c>
      <c r="E4">
        <v>360000</v>
      </c>
      <c r="F4">
        <v>50134</v>
      </c>
      <c r="G4">
        <v>274904</v>
      </c>
      <c r="H4">
        <v>433800</v>
      </c>
    </row>
    <row r="5" spans="1:8" x14ac:dyDescent="0.25">
      <c r="A5" t="s">
        <v>10</v>
      </c>
      <c r="B5">
        <v>61336</v>
      </c>
      <c r="C5">
        <v>45000</v>
      </c>
      <c r="D5">
        <v>15000</v>
      </c>
      <c r="E5">
        <v>360000</v>
      </c>
      <c r="F5">
        <v>47215</v>
      </c>
      <c r="G5">
        <v>309267</v>
      </c>
      <c r="H5">
        <v>501940</v>
      </c>
    </row>
    <row r="6" spans="1:8" x14ac:dyDescent="0.25">
      <c r="A6" t="s">
        <v>11</v>
      </c>
      <c r="B6">
        <v>67099</v>
      </c>
      <c r="C6">
        <v>40000</v>
      </c>
      <c r="D6">
        <v>14984</v>
      </c>
      <c r="E6">
        <v>360000</v>
      </c>
      <c r="F6">
        <v>48146</v>
      </c>
      <c r="G6">
        <v>391380</v>
      </c>
      <c r="H6">
        <v>584190</v>
      </c>
    </row>
    <row r="7" spans="1:8" x14ac:dyDescent="0.25">
      <c r="A7" t="s">
        <v>12</v>
      </c>
      <c r="B7">
        <v>67532</v>
      </c>
      <c r="C7">
        <v>40000</v>
      </c>
      <c r="D7">
        <v>14976</v>
      </c>
      <c r="E7">
        <v>360000</v>
      </c>
      <c r="F7">
        <v>42657</v>
      </c>
      <c r="G7">
        <v>549576</v>
      </c>
      <c r="H7">
        <v>599970</v>
      </c>
    </row>
    <row r="8" spans="1:8" x14ac:dyDescent="0.25">
      <c r="A8" t="s">
        <v>13</v>
      </c>
      <c r="B8">
        <v>77276</v>
      </c>
      <c r="C8">
        <v>45000</v>
      </c>
      <c r="D8">
        <v>14968</v>
      </c>
      <c r="E8">
        <v>360000</v>
      </c>
      <c r="F8">
        <v>46607</v>
      </c>
      <c r="G8">
        <v>587753</v>
      </c>
      <c r="H8">
        <v>625260</v>
      </c>
    </row>
    <row r="9" spans="1:8" x14ac:dyDescent="0.25">
      <c r="A9" t="s">
        <v>14</v>
      </c>
      <c r="B9">
        <v>88908</v>
      </c>
      <c r="C9">
        <v>45000</v>
      </c>
      <c r="D9">
        <v>17952</v>
      </c>
      <c r="E9">
        <v>360000</v>
      </c>
      <c r="F9">
        <v>54118</v>
      </c>
      <c r="G9">
        <v>670292</v>
      </c>
      <c r="H9">
        <v>628040</v>
      </c>
    </row>
    <row r="10" spans="1:8" x14ac:dyDescent="0.25">
      <c r="A10" t="s">
        <v>15</v>
      </c>
      <c r="B10">
        <v>92457</v>
      </c>
      <c r="C10">
        <v>50000</v>
      </c>
      <c r="D10">
        <v>17928</v>
      </c>
      <c r="E10">
        <v>380700</v>
      </c>
      <c r="F10">
        <v>59171</v>
      </c>
      <c r="G10">
        <v>806597</v>
      </c>
      <c r="H10">
        <v>655610</v>
      </c>
    </row>
    <row r="11" spans="1:8" x14ac:dyDescent="0.25">
      <c r="A11" t="s">
        <v>16</v>
      </c>
      <c r="B11">
        <v>102837</v>
      </c>
      <c r="C11">
        <v>50000</v>
      </c>
      <c r="D11">
        <v>17904</v>
      </c>
      <c r="E11">
        <v>396100</v>
      </c>
      <c r="F11">
        <v>57851</v>
      </c>
      <c r="G11">
        <v>1038448</v>
      </c>
      <c r="H11">
        <v>652270</v>
      </c>
    </row>
    <row r="12" spans="1:8" x14ac:dyDescent="0.25">
      <c r="A12" t="s">
        <v>17</v>
      </c>
      <c r="B12">
        <v>91079</v>
      </c>
      <c r="C12">
        <v>52000</v>
      </c>
      <c r="D12">
        <v>17872</v>
      </c>
      <c r="E12">
        <v>413900</v>
      </c>
      <c r="F12">
        <v>49243</v>
      </c>
      <c r="G12">
        <v>1212764</v>
      </c>
      <c r="H12">
        <v>703310</v>
      </c>
    </row>
    <row r="13" spans="1:8" x14ac:dyDescent="0.25">
      <c r="A13" t="s">
        <v>18</v>
      </c>
      <c r="B13">
        <v>97197</v>
      </c>
      <c r="C13">
        <v>52200</v>
      </c>
      <c r="D13">
        <v>19840</v>
      </c>
      <c r="E13">
        <v>431670</v>
      </c>
      <c r="F13">
        <v>58803</v>
      </c>
      <c r="G13">
        <v>1356961</v>
      </c>
      <c r="H13">
        <v>552650</v>
      </c>
    </row>
    <row r="14" spans="1:8" x14ac:dyDescent="0.25">
      <c r="A14" t="s">
        <v>19</v>
      </c>
      <c r="B14">
        <v>106169</v>
      </c>
      <c r="C14">
        <v>77100</v>
      </c>
      <c r="D14">
        <v>19784</v>
      </c>
      <c r="E14">
        <v>441840</v>
      </c>
      <c r="F14">
        <v>64900</v>
      </c>
      <c r="G14">
        <v>1498048</v>
      </c>
      <c r="H14">
        <v>619940</v>
      </c>
    </row>
    <row r="15" spans="1:8" x14ac:dyDescent="0.25">
      <c r="A15" t="s">
        <v>20</v>
      </c>
      <c r="B15">
        <v>116297</v>
      </c>
      <c r="C15">
        <v>87100</v>
      </c>
      <c r="D15">
        <v>19728</v>
      </c>
      <c r="E15">
        <v>452300</v>
      </c>
      <c r="F15">
        <v>56168</v>
      </c>
      <c r="G15">
        <v>1626404</v>
      </c>
      <c r="H15">
        <v>707270</v>
      </c>
    </row>
    <row r="16" spans="1:8" x14ac:dyDescent="0.25">
      <c r="A16" t="s">
        <v>21</v>
      </c>
      <c r="B16">
        <v>119490</v>
      </c>
      <c r="C16">
        <v>84700</v>
      </c>
      <c r="D16">
        <v>19656</v>
      </c>
      <c r="E16">
        <v>462240</v>
      </c>
      <c r="F16">
        <v>64184</v>
      </c>
      <c r="G16">
        <v>1636985</v>
      </c>
      <c r="H16">
        <v>740050</v>
      </c>
    </row>
    <row r="17" spans="1:8" x14ac:dyDescent="0.25">
      <c r="A17" t="s">
        <v>22</v>
      </c>
      <c r="B17">
        <v>133002</v>
      </c>
      <c r="C17">
        <v>84700</v>
      </c>
      <c r="D17">
        <v>19568</v>
      </c>
      <c r="E17">
        <v>432510</v>
      </c>
      <c r="F17">
        <v>67502</v>
      </c>
      <c r="G17">
        <v>1468140</v>
      </c>
      <c r="H17">
        <v>495580</v>
      </c>
    </row>
    <row r="18" spans="1:8" x14ac:dyDescent="0.25">
      <c r="A18" t="s">
        <v>23</v>
      </c>
      <c r="B18">
        <v>104200</v>
      </c>
      <c r="C18">
        <v>84700</v>
      </c>
      <c r="D18">
        <v>21464</v>
      </c>
      <c r="E18">
        <v>483620</v>
      </c>
      <c r="F18">
        <v>63005</v>
      </c>
      <c r="G18">
        <v>1468103</v>
      </c>
      <c r="H18">
        <v>466410</v>
      </c>
    </row>
    <row r="19" spans="1:8" x14ac:dyDescent="0.25">
      <c r="A19" t="s">
        <v>24</v>
      </c>
      <c r="B19">
        <v>104577</v>
      </c>
      <c r="C19">
        <v>84700</v>
      </c>
      <c r="D19">
        <v>21336</v>
      </c>
      <c r="E19">
        <v>499830</v>
      </c>
      <c r="F19">
        <v>68979</v>
      </c>
      <c r="G19">
        <v>1536215</v>
      </c>
      <c r="H19">
        <v>527220</v>
      </c>
    </row>
    <row r="20" spans="1:8" x14ac:dyDescent="0.25">
      <c r="A20" t="s">
        <v>25</v>
      </c>
      <c r="B20">
        <v>136571</v>
      </c>
      <c r="C20">
        <v>84700</v>
      </c>
      <c r="D20">
        <v>21192</v>
      </c>
      <c r="E20">
        <v>516730</v>
      </c>
      <c r="F20">
        <v>77826</v>
      </c>
      <c r="G20">
        <v>2040523</v>
      </c>
      <c r="H20">
        <v>501780</v>
      </c>
    </row>
    <row r="21" spans="1:8" x14ac:dyDescent="0.25">
      <c r="A21" t="s">
        <v>26</v>
      </c>
      <c r="B21">
        <v>130603</v>
      </c>
      <c r="C21">
        <v>40900</v>
      </c>
      <c r="D21">
        <v>21016</v>
      </c>
      <c r="E21">
        <v>537470</v>
      </c>
      <c r="F21">
        <v>97889</v>
      </c>
      <c r="G21">
        <v>1970906</v>
      </c>
      <c r="H21">
        <v>493240</v>
      </c>
    </row>
    <row r="22" spans="1:8" x14ac:dyDescent="0.25">
      <c r="A22" t="s">
        <v>27</v>
      </c>
      <c r="B22">
        <v>137912</v>
      </c>
      <c r="C22">
        <v>30000</v>
      </c>
      <c r="D22">
        <v>22816</v>
      </c>
      <c r="E22">
        <v>561570</v>
      </c>
      <c r="F22">
        <v>117386</v>
      </c>
      <c r="G22">
        <v>1835895</v>
      </c>
      <c r="H22">
        <v>506310</v>
      </c>
    </row>
    <row r="23" spans="1:8" x14ac:dyDescent="0.25">
      <c r="A23" t="s">
        <v>28</v>
      </c>
      <c r="B23">
        <v>136873</v>
      </c>
      <c r="C23">
        <v>19600</v>
      </c>
      <c r="D23">
        <v>22592</v>
      </c>
      <c r="E23">
        <v>577220</v>
      </c>
      <c r="F23">
        <v>154365</v>
      </c>
      <c r="G23">
        <v>1704022</v>
      </c>
      <c r="H23">
        <v>460500</v>
      </c>
    </row>
    <row r="24" spans="1:8" x14ac:dyDescent="0.25">
      <c r="A24" t="s">
        <v>29</v>
      </c>
      <c r="B24">
        <v>153148</v>
      </c>
      <c r="C24">
        <v>51354</v>
      </c>
      <c r="D24">
        <v>22320</v>
      </c>
      <c r="E24">
        <v>591420</v>
      </c>
      <c r="F24">
        <v>167304</v>
      </c>
      <c r="G24">
        <v>1861363</v>
      </c>
      <c r="H24">
        <v>494056</v>
      </c>
    </row>
    <row r="25" spans="1:8" x14ac:dyDescent="0.25">
      <c r="A25" t="s">
        <v>30</v>
      </c>
      <c r="B25">
        <v>171926</v>
      </c>
      <c r="C25">
        <v>68251</v>
      </c>
      <c r="D25">
        <v>22016</v>
      </c>
      <c r="E25">
        <v>580950</v>
      </c>
      <c r="F25">
        <v>169149</v>
      </c>
      <c r="G25">
        <v>2034812</v>
      </c>
      <c r="H25">
        <v>553438</v>
      </c>
    </row>
    <row r="26" spans="1:8" x14ac:dyDescent="0.25">
      <c r="A26" t="s">
        <v>31</v>
      </c>
      <c r="B26">
        <v>169101</v>
      </c>
      <c r="C26">
        <v>67227</v>
      </c>
      <c r="D26">
        <v>23672</v>
      </c>
      <c r="E26">
        <v>583710</v>
      </c>
      <c r="F26">
        <v>195627</v>
      </c>
      <c r="G26">
        <v>2161944</v>
      </c>
      <c r="H26">
        <v>644218</v>
      </c>
    </row>
    <row r="27" spans="1:8" x14ac:dyDescent="0.25">
      <c r="A27" t="s">
        <v>32</v>
      </c>
      <c r="B27">
        <v>177014</v>
      </c>
      <c r="C27">
        <v>62814</v>
      </c>
      <c r="D27">
        <v>23500</v>
      </c>
      <c r="E27">
        <v>609740</v>
      </c>
      <c r="F27">
        <v>207998</v>
      </c>
      <c r="G27">
        <v>2028329</v>
      </c>
      <c r="H27">
        <v>658308</v>
      </c>
    </row>
    <row r="28" spans="1:8" x14ac:dyDescent="0.25">
      <c r="A28" t="s">
        <v>33</v>
      </c>
      <c r="B28">
        <v>162845</v>
      </c>
      <c r="C28">
        <v>67578</v>
      </c>
      <c r="D28">
        <v>22000</v>
      </c>
      <c r="E28">
        <v>643750</v>
      </c>
      <c r="F28">
        <v>202984</v>
      </c>
      <c r="G28">
        <v>2097535</v>
      </c>
      <c r="H28">
        <v>680010</v>
      </c>
    </row>
    <row r="29" spans="1:8" x14ac:dyDescent="0.25">
      <c r="A29" t="s">
        <v>34</v>
      </c>
      <c r="B29">
        <v>183734</v>
      </c>
      <c r="C29">
        <v>71451</v>
      </c>
      <c r="D29">
        <v>21000</v>
      </c>
      <c r="E29">
        <v>680718</v>
      </c>
      <c r="F29">
        <v>208170</v>
      </c>
      <c r="G29">
        <v>2407927</v>
      </c>
      <c r="H29">
        <v>702873</v>
      </c>
    </row>
    <row r="30" spans="1:8" x14ac:dyDescent="0.25">
      <c r="A30" t="s">
        <v>35</v>
      </c>
      <c r="B30">
        <v>212829</v>
      </c>
      <c r="C30">
        <v>79724</v>
      </c>
      <c r="D30">
        <v>22000</v>
      </c>
      <c r="E30">
        <v>680371</v>
      </c>
      <c r="F30">
        <v>240969</v>
      </c>
      <c r="G30">
        <v>2633655</v>
      </c>
      <c r="H30">
        <v>727253</v>
      </c>
    </row>
    <row r="31" spans="1:8" x14ac:dyDescent="0.25">
      <c r="A31" t="s">
        <v>36</v>
      </c>
      <c r="B31">
        <v>219446</v>
      </c>
      <c r="C31">
        <v>82296</v>
      </c>
      <c r="D31">
        <v>21000</v>
      </c>
      <c r="E31">
        <v>698874</v>
      </c>
      <c r="F31">
        <v>276804</v>
      </c>
      <c r="G31">
        <v>2433898</v>
      </c>
      <c r="H31">
        <v>730716</v>
      </c>
    </row>
    <row r="32" spans="1:8" x14ac:dyDescent="0.25">
      <c r="A32" t="s">
        <v>37</v>
      </c>
      <c r="B32">
        <v>197279</v>
      </c>
      <c r="C32">
        <v>76646</v>
      </c>
      <c r="D32">
        <v>20000</v>
      </c>
      <c r="E32">
        <v>726816</v>
      </c>
      <c r="F32">
        <v>316107</v>
      </c>
      <c r="G32">
        <v>2444590</v>
      </c>
      <c r="H32">
        <v>790022</v>
      </c>
    </row>
    <row r="33" spans="1:8" x14ac:dyDescent="0.25">
      <c r="A33" t="s">
        <v>38</v>
      </c>
      <c r="B33">
        <v>234541</v>
      </c>
      <c r="C33">
        <v>105027</v>
      </c>
      <c r="D33">
        <v>18000</v>
      </c>
      <c r="E33">
        <v>736731</v>
      </c>
      <c r="F33">
        <v>351703</v>
      </c>
      <c r="G33">
        <v>2498234</v>
      </c>
      <c r="H33">
        <v>779151</v>
      </c>
    </row>
    <row r="34" spans="1:8" x14ac:dyDescent="0.25">
      <c r="A34" t="s">
        <v>39</v>
      </c>
      <c r="B34">
        <v>244070</v>
      </c>
      <c r="C34">
        <v>111154</v>
      </c>
      <c r="D34">
        <v>18500</v>
      </c>
      <c r="E34">
        <v>726672</v>
      </c>
      <c r="F34">
        <v>386324</v>
      </c>
      <c r="G34">
        <v>2618771</v>
      </c>
      <c r="H34">
        <v>831070</v>
      </c>
    </row>
    <row r="35" spans="1:8" x14ac:dyDescent="0.25">
      <c r="A35" t="s">
        <v>40</v>
      </c>
      <c r="B35">
        <v>250134</v>
      </c>
      <c r="C35">
        <v>102678</v>
      </c>
      <c r="D35">
        <v>19240</v>
      </c>
      <c r="E35">
        <v>731544</v>
      </c>
      <c r="F35">
        <v>470251</v>
      </c>
      <c r="G35">
        <v>2875516</v>
      </c>
      <c r="H35">
        <v>868107</v>
      </c>
    </row>
    <row r="36" spans="1:8" x14ac:dyDescent="0.25">
      <c r="A36" t="s">
        <v>41</v>
      </c>
      <c r="B36">
        <v>248620</v>
      </c>
      <c r="C36">
        <v>101069</v>
      </c>
      <c r="D36">
        <v>19500</v>
      </c>
      <c r="E36">
        <v>739702</v>
      </c>
      <c r="F36">
        <v>433017</v>
      </c>
      <c r="G36">
        <v>2927689</v>
      </c>
      <c r="H36">
        <v>932143</v>
      </c>
    </row>
    <row r="37" spans="1:8" x14ac:dyDescent="0.25">
      <c r="A37" t="s">
        <v>42</v>
      </c>
      <c r="B37">
        <v>220397</v>
      </c>
      <c r="C37">
        <v>95054</v>
      </c>
      <c r="D37">
        <v>23800</v>
      </c>
      <c r="E37">
        <v>746241</v>
      </c>
      <c r="F37">
        <v>452590</v>
      </c>
      <c r="G37">
        <v>3015196</v>
      </c>
      <c r="H37">
        <v>1025909</v>
      </c>
    </row>
    <row r="38" spans="1:8" x14ac:dyDescent="0.25">
      <c r="A38" t="s">
        <v>43</v>
      </c>
      <c r="B38">
        <v>227721</v>
      </c>
      <c r="C38">
        <v>103000</v>
      </c>
      <c r="D38">
        <v>27370</v>
      </c>
      <c r="E38">
        <v>751710</v>
      </c>
      <c r="F38">
        <v>556723</v>
      </c>
      <c r="G38">
        <v>3031074</v>
      </c>
      <c r="H38">
        <v>1084939</v>
      </c>
    </row>
    <row r="39" spans="1:8" x14ac:dyDescent="0.25">
      <c r="A39" t="s">
        <v>44</v>
      </c>
      <c r="B39">
        <v>220000</v>
      </c>
      <c r="C39">
        <v>94710</v>
      </c>
      <c r="D39">
        <v>23000</v>
      </c>
      <c r="E39">
        <v>602280</v>
      </c>
      <c r="F39">
        <v>425441</v>
      </c>
      <c r="G39">
        <v>3013961</v>
      </c>
      <c r="H39">
        <v>1223644</v>
      </c>
    </row>
    <row r="40" spans="1:8" x14ac:dyDescent="0.25">
      <c r="A40" t="s">
        <v>45</v>
      </c>
      <c r="B40">
        <v>220461</v>
      </c>
      <c r="C40">
        <v>102800</v>
      </c>
      <c r="D40">
        <v>18857</v>
      </c>
      <c r="E40">
        <v>780800</v>
      </c>
      <c r="F40">
        <v>648917</v>
      </c>
      <c r="G40">
        <v>2902898</v>
      </c>
      <c r="H40">
        <v>1276325</v>
      </c>
    </row>
    <row r="41" spans="1:8" x14ac:dyDescent="0.25">
      <c r="A41" t="s">
        <v>46</v>
      </c>
      <c r="B41">
        <v>228009.4</v>
      </c>
      <c r="C41">
        <v>107900</v>
      </c>
      <c r="D41">
        <v>19642</v>
      </c>
      <c r="E41">
        <v>830650</v>
      </c>
      <c r="F41">
        <v>648029.1</v>
      </c>
      <c r="G41">
        <v>2930354</v>
      </c>
      <c r="H41">
        <v>1293954</v>
      </c>
    </row>
    <row r="42" spans="1:8" x14ac:dyDescent="0.25">
      <c r="A42" t="s">
        <v>47</v>
      </c>
      <c r="B42">
        <v>239333</v>
      </c>
      <c r="C42">
        <v>269156</v>
      </c>
      <c r="D42">
        <v>30041</v>
      </c>
      <c r="E42">
        <v>920010</v>
      </c>
      <c r="F42">
        <v>600188</v>
      </c>
      <c r="G42">
        <v>2952308</v>
      </c>
      <c r="H42">
        <v>1483700</v>
      </c>
    </row>
    <row r="43" spans="1:8" x14ac:dyDescent="0.25">
      <c r="A43" t="s">
        <v>48</v>
      </c>
      <c r="B43">
        <v>206380</v>
      </c>
      <c r="C43">
        <v>284368</v>
      </c>
      <c r="D43">
        <v>29250</v>
      </c>
      <c r="E43">
        <v>1093200</v>
      </c>
      <c r="F43">
        <v>553459</v>
      </c>
      <c r="G43">
        <v>2997124</v>
      </c>
      <c r="H43">
        <v>1629612</v>
      </c>
    </row>
    <row r="44" spans="1:8" x14ac:dyDescent="0.25">
      <c r="A44" t="s">
        <v>49</v>
      </c>
      <c r="B44">
        <v>205227</v>
      </c>
      <c r="C44">
        <v>428200</v>
      </c>
      <c r="D44">
        <v>31000</v>
      </c>
      <c r="E44">
        <v>1187880</v>
      </c>
      <c r="F44">
        <v>569836</v>
      </c>
      <c r="G44">
        <v>2833974</v>
      </c>
      <c r="H44">
        <v>1724758</v>
      </c>
    </row>
    <row r="45" spans="1:8" x14ac:dyDescent="0.25">
      <c r="A45" t="s">
        <v>50</v>
      </c>
      <c r="B45">
        <v>207516</v>
      </c>
      <c r="C45">
        <v>406182</v>
      </c>
      <c r="D45">
        <v>33440</v>
      </c>
      <c r="E45">
        <v>1284340</v>
      </c>
      <c r="F45">
        <v>588649</v>
      </c>
      <c r="G45">
        <v>2842428</v>
      </c>
      <c r="H45">
        <v>1802598</v>
      </c>
    </row>
    <row r="46" spans="1:8" x14ac:dyDescent="0.25">
      <c r="A46" t="s">
        <v>51</v>
      </c>
      <c r="B46">
        <v>224550.2</v>
      </c>
      <c r="C46">
        <v>364357</v>
      </c>
      <c r="D46">
        <v>29800</v>
      </c>
      <c r="E46">
        <v>1343860</v>
      </c>
      <c r="F46">
        <v>550929</v>
      </c>
      <c r="G46">
        <v>2849670</v>
      </c>
      <c r="H46">
        <v>1856005</v>
      </c>
    </row>
    <row r="47" spans="1:8" x14ac:dyDescent="0.25">
      <c r="A47" t="s">
        <v>52</v>
      </c>
      <c r="B47">
        <v>243559</v>
      </c>
      <c r="C47">
        <v>305817</v>
      </c>
      <c r="D47">
        <v>29800</v>
      </c>
      <c r="E47">
        <v>1586600</v>
      </c>
      <c r="F47">
        <v>546072</v>
      </c>
      <c r="G47">
        <v>2839669</v>
      </c>
      <c r="H47">
        <v>1940034</v>
      </c>
    </row>
    <row r="48" spans="1:8" x14ac:dyDescent="0.25">
      <c r="A48" t="s">
        <v>53</v>
      </c>
      <c r="B48">
        <v>250986.3</v>
      </c>
      <c r="C48">
        <v>384000</v>
      </c>
      <c r="D48">
        <v>26560</v>
      </c>
      <c r="E48">
        <v>1732250</v>
      </c>
      <c r="F48">
        <v>545460</v>
      </c>
      <c r="G48">
        <v>2814295</v>
      </c>
      <c r="H48">
        <v>1987900</v>
      </c>
    </row>
    <row r="49" spans="1:8" x14ac:dyDescent="0.25">
      <c r="A49" t="s">
        <v>54</v>
      </c>
      <c r="B49">
        <v>212900</v>
      </c>
      <c r="C49">
        <v>482500</v>
      </c>
      <c r="D49">
        <v>26925</v>
      </c>
      <c r="E49">
        <v>1823450</v>
      </c>
      <c r="F49">
        <v>476798</v>
      </c>
      <c r="G49">
        <v>2698803</v>
      </c>
      <c r="H49">
        <v>2026600</v>
      </c>
    </row>
    <row r="50" spans="1:8" x14ac:dyDescent="0.25">
      <c r="A50" t="s">
        <v>55</v>
      </c>
      <c r="B50">
        <v>190499.3</v>
      </c>
      <c r="C50">
        <v>458500</v>
      </c>
      <c r="D50">
        <v>28410</v>
      </c>
      <c r="E50">
        <v>1907750</v>
      </c>
      <c r="F50">
        <v>494692</v>
      </c>
      <c r="G50">
        <v>2304951</v>
      </c>
      <c r="H50">
        <v>2074500</v>
      </c>
    </row>
    <row r="51" spans="1:8" x14ac:dyDescent="0.25">
      <c r="A51" t="s">
        <v>56</v>
      </c>
      <c r="B51">
        <v>183642.7</v>
      </c>
      <c r="C51">
        <v>431000</v>
      </c>
      <c r="D51">
        <v>29200</v>
      </c>
      <c r="E51">
        <v>1907010</v>
      </c>
      <c r="F51">
        <v>452534.3</v>
      </c>
      <c r="G51">
        <v>1873432</v>
      </c>
      <c r="H51">
        <v>2054700</v>
      </c>
    </row>
    <row r="52" spans="1:8" x14ac:dyDescent="0.25">
      <c r="A52" t="s">
        <v>57</v>
      </c>
      <c r="B52">
        <v>179100.5</v>
      </c>
      <c r="C52">
        <v>465000</v>
      </c>
      <c r="D52">
        <v>30800</v>
      </c>
      <c r="E52">
        <v>1892600</v>
      </c>
      <c r="F52">
        <v>439762.4</v>
      </c>
      <c r="G52">
        <v>1870702</v>
      </c>
      <c r="H52">
        <v>2178400</v>
      </c>
    </row>
    <row r="53" spans="1:8" x14ac:dyDescent="0.25">
      <c r="A53" t="s">
        <v>58</v>
      </c>
      <c r="B53">
        <v>181291.5</v>
      </c>
      <c r="C53">
        <v>490094</v>
      </c>
      <c r="D53">
        <v>30900</v>
      </c>
      <c r="E53">
        <v>1961150</v>
      </c>
      <c r="F53">
        <v>436593.4</v>
      </c>
      <c r="G53">
        <v>1810620</v>
      </c>
      <c r="H53">
        <v>2249711</v>
      </c>
    </row>
    <row r="54" spans="1:8" x14ac:dyDescent="0.25">
      <c r="A54" t="s">
        <v>59</v>
      </c>
      <c r="B54">
        <v>176933.1</v>
      </c>
      <c r="C54">
        <v>560839</v>
      </c>
      <c r="D54">
        <v>34000</v>
      </c>
      <c r="E54">
        <v>1975920</v>
      </c>
      <c r="F54">
        <v>430338</v>
      </c>
      <c r="G54">
        <v>1835126</v>
      </c>
      <c r="H54">
        <v>2362104</v>
      </c>
    </row>
    <row r="55" spans="1:8" x14ac:dyDescent="0.25">
      <c r="A55" t="s">
        <v>60</v>
      </c>
      <c r="B55">
        <v>166828.1</v>
      </c>
      <c r="C55">
        <v>566695</v>
      </c>
      <c r="D55">
        <v>34106</v>
      </c>
      <c r="E55">
        <v>1962230</v>
      </c>
      <c r="F55">
        <v>441926.5</v>
      </c>
      <c r="G55">
        <v>1719628</v>
      </c>
      <c r="H55">
        <v>2487223</v>
      </c>
    </row>
    <row r="56" spans="1:8" x14ac:dyDescent="0.25">
      <c r="A56" t="s">
        <v>61</v>
      </c>
      <c r="B56">
        <v>163630.5</v>
      </c>
      <c r="C56">
        <v>639468</v>
      </c>
      <c r="D56">
        <v>38946</v>
      </c>
      <c r="E56">
        <v>1919000</v>
      </c>
      <c r="F56">
        <v>444027.2</v>
      </c>
      <c r="G56">
        <v>1824829</v>
      </c>
      <c r="H56">
        <v>2583651</v>
      </c>
    </row>
    <row r="57" spans="1:8" x14ac:dyDescent="0.25">
      <c r="A57" t="s">
        <v>62</v>
      </c>
      <c r="B57">
        <v>162075.20000000001</v>
      </c>
      <c r="C57">
        <v>625255</v>
      </c>
      <c r="D57">
        <v>60237</v>
      </c>
      <c r="E57">
        <v>1970550</v>
      </c>
      <c r="F57">
        <v>442698.2</v>
      </c>
      <c r="G57">
        <v>1670035</v>
      </c>
      <c r="H57">
        <v>2694641</v>
      </c>
    </row>
    <row r="58" spans="1:8" x14ac:dyDescent="0.25">
      <c r="A58" t="s">
        <v>63</v>
      </c>
      <c r="B58">
        <v>160495.70000000001</v>
      </c>
      <c r="C58">
        <v>608193</v>
      </c>
      <c r="D58">
        <v>62635</v>
      </c>
      <c r="E58">
        <v>1970470</v>
      </c>
      <c r="F58">
        <v>433312.9</v>
      </c>
      <c r="G58">
        <v>1501318</v>
      </c>
      <c r="H58">
        <v>2757314</v>
      </c>
    </row>
    <row r="59" spans="1:8" x14ac:dyDescent="0.25">
      <c r="A59" t="s">
        <v>64</v>
      </c>
      <c r="B59">
        <v>174629.4</v>
      </c>
      <c r="C59">
        <v>629950</v>
      </c>
      <c r="D59">
        <v>70915</v>
      </c>
      <c r="E59">
        <v>2072390</v>
      </c>
      <c r="F59">
        <v>424791</v>
      </c>
      <c r="G59">
        <v>1530583</v>
      </c>
      <c r="H59">
        <v>2785940</v>
      </c>
    </row>
    <row r="60" spans="1:8" x14ac:dyDescent="0.25">
      <c r="A60" t="s">
        <v>65</v>
      </c>
    </row>
    <row r="61" spans="1:8" x14ac:dyDescent="0.25">
      <c r="A61" t="s">
        <v>66</v>
      </c>
    </row>
    <row r="62" spans="1:8" x14ac:dyDescent="0.25">
      <c r="A62" t="s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0"/>
  <sheetViews>
    <sheetView workbookViewId="0">
      <selection activeCell="L30" sqref="L30"/>
    </sheetView>
  </sheetViews>
  <sheetFormatPr defaultRowHeight="15" x14ac:dyDescent="0.25"/>
  <sheetData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5700</v>
      </c>
      <c r="E4">
        <v>80</v>
      </c>
      <c r="F4">
        <v>2800</v>
      </c>
      <c r="G4">
        <v>31545</v>
      </c>
      <c r="H4">
        <v>37660</v>
      </c>
    </row>
    <row r="5" spans="1:8" x14ac:dyDescent="0.25">
      <c r="A5" t="s">
        <v>9</v>
      </c>
      <c r="B5">
        <v>6500</v>
      </c>
      <c r="E5">
        <v>110</v>
      </c>
      <c r="F5">
        <v>1000</v>
      </c>
      <c r="G5">
        <v>41436</v>
      </c>
      <c r="H5">
        <v>40320</v>
      </c>
    </row>
    <row r="6" spans="1:8" x14ac:dyDescent="0.25">
      <c r="A6" t="s">
        <v>10</v>
      </c>
      <c r="B6">
        <v>5800</v>
      </c>
      <c r="E6">
        <v>140</v>
      </c>
      <c r="F6">
        <v>2600</v>
      </c>
      <c r="G6">
        <v>41893</v>
      </c>
      <c r="H6">
        <v>43040</v>
      </c>
    </row>
    <row r="7" spans="1:8" x14ac:dyDescent="0.25">
      <c r="A7" t="s">
        <v>11</v>
      </c>
      <c r="B7">
        <v>5900</v>
      </c>
      <c r="D7">
        <v>16</v>
      </c>
      <c r="E7">
        <v>180</v>
      </c>
      <c r="F7">
        <v>1900</v>
      </c>
      <c r="G7">
        <v>39525</v>
      </c>
      <c r="H7">
        <v>45750</v>
      </c>
    </row>
    <row r="8" spans="1:8" x14ac:dyDescent="0.25">
      <c r="A8" t="s">
        <v>12</v>
      </c>
      <c r="B8">
        <v>5800</v>
      </c>
      <c r="D8">
        <v>24</v>
      </c>
      <c r="E8">
        <v>230</v>
      </c>
      <c r="F8">
        <v>1900</v>
      </c>
      <c r="G8">
        <v>40474</v>
      </c>
      <c r="H8">
        <v>48540</v>
      </c>
    </row>
    <row r="9" spans="1:8" x14ac:dyDescent="0.25">
      <c r="A9" t="s">
        <v>13</v>
      </c>
      <c r="B9">
        <v>6600</v>
      </c>
      <c r="D9">
        <v>32</v>
      </c>
      <c r="E9">
        <v>290</v>
      </c>
      <c r="F9">
        <v>2400</v>
      </c>
      <c r="G9">
        <v>42112</v>
      </c>
      <c r="H9">
        <v>51330</v>
      </c>
    </row>
    <row r="10" spans="1:8" x14ac:dyDescent="0.25">
      <c r="A10" t="s">
        <v>14</v>
      </c>
      <c r="B10">
        <v>6800</v>
      </c>
      <c r="D10">
        <v>48</v>
      </c>
      <c r="E10">
        <v>350</v>
      </c>
      <c r="F10">
        <v>2300</v>
      </c>
      <c r="G10">
        <v>51800</v>
      </c>
      <c r="H10">
        <v>54130</v>
      </c>
    </row>
    <row r="11" spans="1:8" x14ac:dyDescent="0.25">
      <c r="A11" t="s">
        <v>15</v>
      </c>
      <c r="B11">
        <v>7300</v>
      </c>
      <c r="D11">
        <v>72</v>
      </c>
      <c r="E11">
        <v>430</v>
      </c>
      <c r="F11">
        <v>1800</v>
      </c>
      <c r="G11">
        <v>54769</v>
      </c>
      <c r="H11">
        <v>56850</v>
      </c>
    </row>
    <row r="12" spans="1:8" x14ac:dyDescent="0.25">
      <c r="A12" t="s">
        <v>16</v>
      </c>
      <c r="B12">
        <v>7500</v>
      </c>
      <c r="D12">
        <v>96</v>
      </c>
      <c r="E12">
        <v>520</v>
      </c>
      <c r="F12">
        <v>1800</v>
      </c>
      <c r="G12">
        <v>63673</v>
      </c>
      <c r="H12">
        <v>59580</v>
      </c>
    </row>
    <row r="13" spans="1:8" x14ac:dyDescent="0.25">
      <c r="A13" t="s">
        <v>17</v>
      </c>
      <c r="B13">
        <v>7500</v>
      </c>
      <c r="D13">
        <v>128</v>
      </c>
      <c r="E13">
        <v>620</v>
      </c>
      <c r="F13">
        <v>1300</v>
      </c>
      <c r="G13">
        <v>72390</v>
      </c>
      <c r="H13">
        <v>62440</v>
      </c>
    </row>
    <row r="14" spans="1:8" x14ac:dyDescent="0.25">
      <c r="A14" t="s">
        <v>18</v>
      </c>
      <c r="B14">
        <v>7021</v>
      </c>
      <c r="D14">
        <v>160</v>
      </c>
      <c r="E14">
        <v>730</v>
      </c>
      <c r="F14">
        <v>1400</v>
      </c>
      <c r="G14">
        <v>80876</v>
      </c>
      <c r="H14">
        <v>65350</v>
      </c>
    </row>
    <row r="15" spans="1:8" x14ac:dyDescent="0.25">
      <c r="A15" t="s">
        <v>19</v>
      </c>
      <c r="B15">
        <v>9800</v>
      </c>
      <c r="D15">
        <v>216</v>
      </c>
      <c r="E15">
        <v>860</v>
      </c>
      <c r="F15">
        <v>1900</v>
      </c>
      <c r="G15">
        <v>89384</v>
      </c>
      <c r="H15">
        <v>68360</v>
      </c>
    </row>
    <row r="16" spans="1:8" x14ac:dyDescent="0.25">
      <c r="A16" t="s">
        <v>20</v>
      </c>
      <c r="B16">
        <v>10400</v>
      </c>
      <c r="D16">
        <v>272</v>
      </c>
      <c r="E16">
        <v>1000</v>
      </c>
      <c r="F16">
        <v>2900</v>
      </c>
      <c r="G16">
        <v>52748</v>
      </c>
      <c r="H16">
        <v>71230</v>
      </c>
    </row>
    <row r="17" spans="1:8" x14ac:dyDescent="0.25">
      <c r="A17" t="s">
        <v>21</v>
      </c>
      <c r="B17">
        <v>9200</v>
      </c>
      <c r="D17">
        <v>344</v>
      </c>
      <c r="E17">
        <v>1160</v>
      </c>
      <c r="F17">
        <v>2700</v>
      </c>
      <c r="G17">
        <v>42574</v>
      </c>
      <c r="H17">
        <v>74250</v>
      </c>
    </row>
    <row r="18" spans="1:8" x14ac:dyDescent="0.25">
      <c r="A18" t="s">
        <v>22</v>
      </c>
      <c r="B18">
        <v>10484</v>
      </c>
      <c r="D18">
        <v>432</v>
      </c>
      <c r="E18">
        <v>1330</v>
      </c>
      <c r="F18">
        <v>2538</v>
      </c>
      <c r="G18">
        <v>47884</v>
      </c>
      <c r="H18">
        <v>77220</v>
      </c>
    </row>
    <row r="19" spans="1:8" x14ac:dyDescent="0.25">
      <c r="A19" t="s">
        <v>23</v>
      </c>
      <c r="B19">
        <v>9204</v>
      </c>
      <c r="D19">
        <v>536</v>
      </c>
      <c r="E19">
        <v>1520</v>
      </c>
      <c r="F19">
        <v>2071</v>
      </c>
      <c r="G19">
        <v>80821</v>
      </c>
      <c r="H19">
        <v>80390</v>
      </c>
    </row>
    <row r="20" spans="1:8" x14ac:dyDescent="0.25">
      <c r="A20" t="s">
        <v>24</v>
      </c>
      <c r="B20">
        <v>10439</v>
      </c>
      <c r="C20">
        <v>4</v>
      </c>
      <c r="D20">
        <v>664</v>
      </c>
      <c r="E20">
        <v>1730</v>
      </c>
      <c r="F20">
        <v>2658</v>
      </c>
      <c r="G20">
        <v>125100</v>
      </c>
      <c r="H20">
        <v>83580</v>
      </c>
    </row>
    <row r="21" spans="1:8" x14ac:dyDescent="0.25">
      <c r="A21" t="s">
        <v>25</v>
      </c>
      <c r="B21">
        <v>11126</v>
      </c>
      <c r="C21">
        <v>11</v>
      </c>
      <c r="D21">
        <v>808</v>
      </c>
      <c r="E21">
        <v>1970</v>
      </c>
      <c r="F21">
        <v>1403</v>
      </c>
      <c r="G21">
        <v>150858</v>
      </c>
      <c r="H21">
        <v>87020</v>
      </c>
    </row>
    <row r="22" spans="1:8" x14ac:dyDescent="0.25">
      <c r="A22" t="s">
        <v>26</v>
      </c>
      <c r="B22">
        <v>10236</v>
      </c>
      <c r="C22">
        <v>25</v>
      </c>
      <c r="D22">
        <v>984</v>
      </c>
      <c r="E22">
        <v>2220</v>
      </c>
      <c r="F22">
        <v>1838</v>
      </c>
      <c r="G22">
        <v>130775</v>
      </c>
      <c r="H22">
        <v>90760</v>
      </c>
    </row>
    <row r="23" spans="1:8" x14ac:dyDescent="0.25">
      <c r="A23" t="s">
        <v>27</v>
      </c>
      <c r="B23">
        <v>8702</v>
      </c>
      <c r="C23">
        <v>53</v>
      </c>
      <c r="D23">
        <v>1184</v>
      </c>
      <c r="E23">
        <v>2500</v>
      </c>
      <c r="F23">
        <v>2783</v>
      </c>
      <c r="G23">
        <v>118363</v>
      </c>
      <c r="H23">
        <v>94690</v>
      </c>
    </row>
    <row r="24" spans="1:8" x14ac:dyDescent="0.25">
      <c r="A24" t="s">
        <v>28</v>
      </c>
      <c r="B24">
        <v>8994</v>
      </c>
      <c r="C24">
        <v>106</v>
      </c>
      <c r="D24">
        <v>1408</v>
      </c>
      <c r="E24">
        <v>2790</v>
      </c>
      <c r="F24">
        <v>3220</v>
      </c>
      <c r="G24">
        <v>95966</v>
      </c>
      <c r="H24">
        <v>99160</v>
      </c>
    </row>
    <row r="25" spans="1:8" x14ac:dyDescent="0.25">
      <c r="A25" t="s">
        <v>29</v>
      </c>
      <c r="B25">
        <v>9185</v>
      </c>
      <c r="C25">
        <v>240</v>
      </c>
      <c r="D25">
        <v>1680</v>
      </c>
      <c r="E25">
        <v>3120</v>
      </c>
      <c r="F25">
        <v>2998</v>
      </c>
      <c r="G25">
        <v>129097</v>
      </c>
      <c r="H25">
        <v>103810</v>
      </c>
    </row>
    <row r="26" spans="1:8" x14ac:dyDescent="0.25">
      <c r="A26" t="s">
        <v>30</v>
      </c>
      <c r="B26">
        <v>8841</v>
      </c>
      <c r="C26">
        <v>464</v>
      </c>
      <c r="D26">
        <v>1984</v>
      </c>
      <c r="E26">
        <v>3460</v>
      </c>
      <c r="F26">
        <v>6533</v>
      </c>
      <c r="G26">
        <v>86643</v>
      </c>
      <c r="H26">
        <v>108770</v>
      </c>
    </row>
    <row r="27" spans="1:8" x14ac:dyDescent="0.25">
      <c r="A27" t="s">
        <v>31</v>
      </c>
      <c r="B27">
        <v>9056</v>
      </c>
      <c r="C27">
        <v>934</v>
      </c>
      <c r="D27">
        <v>2328</v>
      </c>
      <c r="E27">
        <v>3840</v>
      </c>
      <c r="F27">
        <v>9720</v>
      </c>
      <c r="G27">
        <v>99978</v>
      </c>
      <c r="H27">
        <v>113920</v>
      </c>
    </row>
    <row r="28" spans="1:8" x14ac:dyDescent="0.25">
      <c r="A28" t="s">
        <v>32</v>
      </c>
      <c r="B28">
        <v>8785</v>
      </c>
      <c r="C28">
        <v>1610</v>
      </c>
      <c r="D28">
        <v>2500</v>
      </c>
      <c r="E28">
        <v>3951</v>
      </c>
      <c r="F28">
        <v>10945</v>
      </c>
      <c r="G28">
        <v>111932</v>
      </c>
      <c r="H28">
        <v>119000</v>
      </c>
    </row>
    <row r="29" spans="1:8" x14ac:dyDescent="0.25">
      <c r="A29" t="s">
        <v>33</v>
      </c>
      <c r="B29">
        <v>9534</v>
      </c>
      <c r="C29">
        <v>3000</v>
      </c>
      <c r="D29">
        <v>4000</v>
      </c>
      <c r="E29">
        <v>5054</v>
      </c>
      <c r="F29">
        <v>11835</v>
      </c>
      <c r="G29">
        <v>135840</v>
      </c>
      <c r="H29">
        <v>129500</v>
      </c>
    </row>
    <row r="30" spans="1:8" x14ac:dyDescent="0.25">
      <c r="A30" t="s">
        <v>34</v>
      </c>
      <c r="B30">
        <v>9083</v>
      </c>
      <c r="C30">
        <v>2200</v>
      </c>
      <c r="D30">
        <v>5000</v>
      </c>
      <c r="E30">
        <v>5805</v>
      </c>
      <c r="F30">
        <v>16977</v>
      </c>
      <c r="G30">
        <v>134063</v>
      </c>
      <c r="H30">
        <v>127449</v>
      </c>
    </row>
    <row r="31" spans="1:8" x14ac:dyDescent="0.25">
      <c r="A31" t="s">
        <v>35</v>
      </c>
      <c r="B31">
        <v>9660</v>
      </c>
      <c r="C31">
        <v>2500</v>
      </c>
      <c r="D31">
        <v>6000</v>
      </c>
      <c r="E31">
        <v>5493</v>
      </c>
      <c r="F31">
        <v>19366</v>
      </c>
      <c r="G31">
        <v>151656</v>
      </c>
      <c r="H31">
        <v>141747</v>
      </c>
    </row>
    <row r="32" spans="1:8" x14ac:dyDescent="0.25">
      <c r="A32" t="s">
        <v>36</v>
      </c>
      <c r="B32">
        <v>13080</v>
      </c>
      <c r="C32">
        <v>4600</v>
      </c>
      <c r="D32">
        <v>7000</v>
      </c>
      <c r="E32">
        <v>5673</v>
      </c>
      <c r="F32">
        <v>27751</v>
      </c>
      <c r="G32">
        <v>218191</v>
      </c>
      <c r="H32">
        <v>154317</v>
      </c>
    </row>
    <row r="33" spans="1:8" x14ac:dyDescent="0.25">
      <c r="A33" t="s">
        <v>37</v>
      </c>
      <c r="B33">
        <v>13685</v>
      </c>
      <c r="C33">
        <v>5538</v>
      </c>
      <c r="D33">
        <v>8000</v>
      </c>
      <c r="E33">
        <v>6947</v>
      </c>
      <c r="F33">
        <v>26985</v>
      </c>
      <c r="G33">
        <v>260191</v>
      </c>
      <c r="H33">
        <v>164917</v>
      </c>
    </row>
    <row r="34" spans="1:8" x14ac:dyDescent="0.25">
      <c r="A34" t="s">
        <v>38</v>
      </c>
      <c r="B34">
        <v>12401</v>
      </c>
      <c r="C34">
        <v>6400</v>
      </c>
      <c r="D34">
        <v>10000</v>
      </c>
      <c r="E34">
        <v>7087</v>
      </c>
      <c r="F34">
        <v>28600</v>
      </c>
      <c r="G34">
        <v>291719</v>
      </c>
      <c r="H34">
        <v>162076</v>
      </c>
    </row>
    <row r="35" spans="1:8" x14ac:dyDescent="0.25">
      <c r="A35" t="s">
        <v>39</v>
      </c>
      <c r="B35">
        <v>14327</v>
      </c>
      <c r="C35">
        <v>6700</v>
      </c>
      <c r="D35">
        <v>10500</v>
      </c>
      <c r="E35">
        <v>8822</v>
      </c>
      <c r="F35">
        <v>48700</v>
      </c>
      <c r="G35">
        <v>353333</v>
      </c>
      <c r="H35">
        <v>168104</v>
      </c>
    </row>
    <row r="36" spans="1:8" x14ac:dyDescent="0.25">
      <c r="A36" t="s">
        <v>40</v>
      </c>
      <c r="B36">
        <v>16422</v>
      </c>
      <c r="C36">
        <v>8550</v>
      </c>
      <c r="D36">
        <v>10760</v>
      </c>
      <c r="E36">
        <v>25954</v>
      </c>
      <c r="F36">
        <v>51500</v>
      </c>
      <c r="G36">
        <v>370974</v>
      </c>
      <c r="H36">
        <v>172899</v>
      </c>
    </row>
    <row r="37" spans="1:8" x14ac:dyDescent="0.25">
      <c r="A37" t="s">
        <v>41</v>
      </c>
      <c r="B37">
        <v>18359</v>
      </c>
      <c r="C37">
        <v>7900</v>
      </c>
      <c r="D37">
        <v>11000</v>
      </c>
      <c r="E37">
        <v>51676</v>
      </c>
      <c r="F37">
        <v>52501</v>
      </c>
      <c r="G37">
        <v>457314</v>
      </c>
      <c r="H37">
        <v>188061</v>
      </c>
    </row>
    <row r="38" spans="1:8" x14ac:dyDescent="0.25">
      <c r="A38" t="s">
        <v>42</v>
      </c>
      <c r="B38">
        <v>19129</v>
      </c>
      <c r="C38">
        <v>8200</v>
      </c>
      <c r="D38">
        <v>11200</v>
      </c>
      <c r="E38">
        <v>64584</v>
      </c>
      <c r="F38">
        <v>51256</v>
      </c>
      <c r="G38">
        <v>509800</v>
      </c>
      <c r="H38">
        <v>344084</v>
      </c>
    </row>
    <row r="39" spans="1:8" x14ac:dyDescent="0.25">
      <c r="A39" t="s">
        <v>43</v>
      </c>
      <c r="B39">
        <v>22395</v>
      </c>
      <c r="C39">
        <v>9511</v>
      </c>
      <c r="D39">
        <v>12880</v>
      </c>
      <c r="E39">
        <v>71700</v>
      </c>
      <c r="F39">
        <v>70391</v>
      </c>
      <c r="G39">
        <v>559504</v>
      </c>
      <c r="H39">
        <v>389069</v>
      </c>
    </row>
    <row r="40" spans="1:8" x14ac:dyDescent="0.25">
      <c r="A40" t="s">
        <v>44</v>
      </c>
      <c r="B40">
        <v>25323</v>
      </c>
      <c r="C40">
        <v>9600</v>
      </c>
      <c r="D40">
        <v>16000</v>
      </c>
      <c r="E40">
        <v>71508</v>
      </c>
      <c r="F40">
        <v>74800</v>
      </c>
      <c r="G40">
        <v>556155</v>
      </c>
      <c r="H40">
        <v>308288</v>
      </c>
    </row>
    <row r="41" spans="1:8" x14ac:dyDescent="0.25">
      <c r="A41" t="s">
        <v>45</v>
      </c>
      <c r="B41">
        <v>26543</v>
      </c>
      <c r="C41">
        <v>11800</v>
      </c>
      <c r="D41">
        <v>21143</v>
      </c>
      <c r="E41">
        <v>82740</v>
      </c>
      <c r="F41">
        <v>76850</v>
      </c>
      <c r="G41">
        <v>539817</v>
      </c>
      <c r="H41">
        <v>332378</v>
      </c>
    </row>
    <row r="42" spans="1:8" x14ac:dyDescent="0.25">
      <c r="A42" t="s">
        <v>46</v>
      </c>
      <c r="B42">
        <v>24570</v>
      </c>
      <c r="C42">
        <v>14100</v>
      </c>
      <c r="D42">
        <v>21216</v>
      </c>
      <c r="E42">
        <v>81968</v>
      </c>
      <c r="F42">
        <v>93807</v>
      </c>
      <c r="G42">
        <v>594579</v>
      </c>
      <c r="H42">
        <v>353920</v>
      </c>
    </row>
    <row r="43" spans="1:8" x14ac:dyDescent="0.25">
      <c r="A43" t="s">
        <v>47</v>
      </c>
      <c r="B43">
        <v>29189</v>
      </c>
      <c r="C43">
        <v>15000</v>
      </c>
      <c r="D43">
        <v>30362</v>
      </c>
      <c r="E43">
        <v>91114</v>
      </c>
      <c r="F43">
        <v>91650</v>
      </c>
      <c r="G43">
        <v>693762</v>
      </c>
      <c r="H43">
        <v>413468</v>
      </c>
    </row>
    <row r="44" spans="1:8" x14ac:dyDescent="0.25">
      <c r="A44" t="s">
        <v>48</v>
      </c>
      <c r="B44">
        <v>31746</v>
      </c>
      <c r="C44">
        <v>14430</v>
      </c>
      <c r="D44">
        <v>42066</v>
      </c>
      <c r="E44">
        <v>98912</v>
      </c>
      <c r="F44">
        <v>85640</v>
      </c>
      <c r="G44">
        <v>738155</v>
      </c>
      <c r="H44">
        <v>513517</v>
      </c>
    </row>
    <row r="45" spans="1:8" x14ac:dyDescent="0.25">
      <c r="A45" t="s">
        <v>49</v>
      </c>
      <c r="B45">
        <v>35403</v>
      </c>
      <c r="C45">
        <v>17500</v>
      </c>
      <c r="D45">
        <v>50000</v>
      </c>
      <c r="E45">
        <v>121266</v>
      </c>
      <c r="F45">
        <v>76024</v>
      </c>
      <c r="G45">
        <v>814121</v>
      </c>
      <c r="H45">
        <v>603098</v>
      </c>
    </row>
    <row r="46" spans="1:8" x14ac:dyDescent="0.25">
      <c r="A46" t="s">
        <v>50</v>
      </c>
      <c r="B46">
        <v>38566</v>
      </c>
      <c r="C46">
        <v>18250</v>
      </c>
      <c r="D46">
        <v>59716</v>
      </c>
      <c r="E46">
        <v>190120</v>
      </c>
      <c r="F46">
        <v>86583</v>
      </c>
      <c r="G46">
        <v>954608</v>
      </c>
      <c r="H46">
        <v>718041</v>
      </c>
    </row>
    <row r="47" spans="1:8" x14ac:dyDescent="0.25">
      <c r="A47" t="s">
        <v>51</v>
      </c>
      <c r="B47">
        <v>38793</v>
      </c>
      <c r="C47">
        <v>26300</v>
      </c>
      <c r="D47">
        <v>64900</v>
      </c>
      <c r="E47">
        <v>252010</v>
      </c>
      <c r="F47">
        <v>84641</v>
      </c>
      <c r="G47">
        <v>1064406</v>
      </c>
      <c r="H47">
        <v>952502</v>
      </c>
    </row>
    <row r="48" spans="1:8" x14ac:dyDescent="0.25">
      <c r="A48" t="s">
        <v>52</v>
      </c>
      <c r="B48">
        <v>44142</v>
      </c>
      <c r="C48">
        <v>37515</v>
      </c>
      <c r="D48">
        <v>64900</v>
      </c>
      <c r="E48">
        <v>400360</v>
      </c>
      <c r="F48">
        <v>92220</v>
      </c>
      <c r="G48">
        <v>1259984</v>
      </c>
      <c r="H48">
        <v>1213617</v>
      </c>
    </row>
    <row r="49" spans="1:8" x14ac:dyDescent="0.25">
      <c r="A49" t="s">
        <v>53</v>
      </c>
      <c r="B49">
        <v>42787</v>
      </c>
      <c r="C49">
        <v>44000</v>
      </c>
      <c r="D49">
        <v>60000</v>
      </c>
      <c r="E49">
        <v>485220</v>
      </c>
      <c r="F49">
        <v>105302</v>
      </c>
      <c r="G49">
        <v>1304232</v>
      </c>
      <c r="H49">
        <v>1452300</v>
      </c>
    </row>
    <row r="50" spans="1:8" x14ac:dyDescent="0.25">
      <c r="A50" t="s">
        <v>54</v>
      </c>
      <c r="B50">
        <v>49376</v>
      </c>
      <c r="C50">
        <v>41010</v>
      </c>
      <c r="D50">
        <v>60000</v>
      </c>
      <c r="E50">
        <v>574990</v>
      </c>
      <c r="F50">
        <v>107524</v>
      </c>
      <c r="G50">
        <v>1354297</v>
      </c>
      <c r="H50">
        <v>1672727</v>
      </c>
    </row>
    <row r="51" spans="1:8" x14ac:dyDescent="0.25">
      <c r="A51" t="s">
        <v>55</v>
      </c>
      <c r="B51">
        <v>55799</v>
      </c>
      <c r="C51">
        <v>35260</v>
      </c>
      <c r="D51">
        <v>63250</v>
      </c>
      <c r="E51">
        <v>604660</v>
      </c>
      <c r="F51">
        <v>111908</v>
      </c>
      <c r="G51">
        <v>1370456</v>
      </c>
      <c r="H51">
        <v>2100400</v>
      </c>
    </row>
    <row r="52" spans="1:8" x14ac:dyDescent="0.25">
      <c r="A52" t="s">
        <v>56</v>
      </c>
      <c r="B52">
        <v>58911.7</v>
      </c>
      <c r="C52">
        <v>40000</v>
      </c>
      <c r="D52">
        <v>64300</v>
      </c>
      <c r="E52">
        <v>675064</v>
      </c>
      <c r="F52">
        <v>112358</v>
      </c>
      <c r="G52">
        <v>1330861</v>
      </c>
      <c r="H52">
        <v>2477450</v>
      </c>
    </row>
    <row r="53" spans="1:8" x14ac:dyDescent="0.25">
      <c r="A53" t="s">
        <v>57</v>
      </c>
      <c r="B53">
        <v>70121.850000000006</v>
      </c>
      <c r="C53">
        <v>50000</v>
      </c>
      <c r="D53">
        <v>75000.5</v>
      </c>
      <c r="E53">
        <v>779296.4</v>
      </c>
      <c r="F53">
        <v>104958</v>
      </c>
      <c r="G53">
        <v>1416668</v>
      </c>
      <c r="H53">
        <v>2571080</v>
      </c>
    </row>
    <row r="54" spans="1:8" x14ac:dyDescent="0.25">
      <c r="A54" t="s">
        <v>58</v>
      </c>
      <c r="B54">
        <v>73324.210000000006</v>
      </c>
      <c r="C54">
        <v>60000</v>
      </c>
      <c r="D54">
        <v>82100</v>
      </c>
      <c r="E54">
        <v>852791</v>
      </c>
      <c r="F54">
        <v>110592</v>
      </c>
      <c r="G54">
        <v>1286122</v>
      </c>
      <c r="H54">
        <v>2701317</v>
      </c>
    </row>
    <row r="55" spans="1:8" x14ac:dyDescent="0.25">
      <c r="A55" t="s">
        <v>59</v>
      </c>
      <c r="B55">
        <v>75910.52</v>
      </c>
      <c r="C55">
        <v>72000</v>
      </c>
      <c r="D55">
        <v>95600</v>
      </c>
      <c r="E55">
        <v>819156.4</v>
      </c>
      <c r="F55">
        <v>117266</v>
      </c>
      <c r="G55">
        <v>1201455</v>
      </c>
      <c r="H55">
        <v>2859581</v>
      </c>
    </row>
    <row r="56" spans="1:8" x14ac:dyDescent="0.25">
      <c r="A56" t="s">
        <v>60</v>
      </c>
      <c r="B56">
        <v>81482.94</v>
      </c>
      <c r="C56">
        <v>74000</v>
      </c>
      <c r="D56">
        <v>101895</v>
      </c>
      <c r="E56">
        <v>888369</v>
      </c>
      <c r="F56">
        <v>100161</v>
      </c>
      <c r="G56">
        <v>1272100</v>
      </c>
      <c r="H56">
        <v>3103351</v>
      </c>
    </row>
    <row r="57" spans="1:8" x14ac:dyDescent="0.25">
      <c r="A57" t="s">
        <v>61</v>
      </c>
      <c r="B57">
        <v>79818.899999999994</v>
      </c>
      <c r="C57">
        <v>90000</v>
      </c>
      <c r="D57">
        <v>108000</v>
      </c>
      <c r="E57">
        <v>930780</v>
      </c>
      <c r="F57">
        <v>97123</v>
      </c>
      <c r="G57">
        <v>997515</v>
      </c>
      <c r="H57">
        <v>3220071</v>
      </c>
    </row>
    <row r="58" spans="1:8" x14ac:dyDescent="0.25">
      <c r="A58" t="s">
        <v>62</v>
      </c>
      <c r="B58">
        <v>74840.22</v>
      </c>
      <c r="C58">
        <v>120055</v>
      </c>
      <c r="D58">
        <v>108360</v>
      </c>
      <c r="E58">
        <v>964255.8</v>
      </c>
      <c r="F58">
        <v>109873.8</v>
      </c>
      <c r="G58">
        <v>897862.9</v>
      </c>
      <c r="H58">
        <v>3354342</v>
      </c>
    </row>
    <row r="59" spans="1:8" x14ac:dyDescent="0.25">
      <c r="A59" t="s">
        <v>63</v>
      </c>
      <c r="B59">
        <v>90990.29</v>
      </c>
      <c r="C59">
        <v>143000</v>
      </c>
      <c r="D59">
        <v>95965</v>
      </c>
      <c r="E59">
        <v>999630</v>
      </c>
      <c r="F59">
        <v>91275.3</v>
      </c>
      <c r="G59">
        <v>928638</v>
      </c>
      <c r="H59">
        <v>3450200</v>
      </c>
    </row>
    <row r="60" spans="1:8" x14ac:dyDescent="0.25">
      <c r="A60" t="s">
        <v>64</v>
      </c>
      <c r="B60">
        <v>96847.64</v>
      </c>
      <c r="C60">
        <v>172500</v>
      </c>
      <c r="D60">
        <v>109835</v>
      </c>
      <c r="E60">
        <v>1017644</v>
      </c>
      <c r="F60">
        <v>109016.2</v>
      </c>
      <c r="G60">
        <v>962571</v>
      </c>
      <c r="H60">
        <v>3634531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fisheries production</vt:lpstr>
      <vt:lpstr>Sheet3</vt:lpstr>
      <vt:lpstr>Sheet4</vt:lpstr>
      <vt:lpstr>Sheet1</vt:lpstr>
      <vt:lpstr>capture production</vt:lpstr>
      <vt:lpstr>aquaculture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2020-04-19T11:48:20Z</dcterms:modified>
</cp:coreProperties>
</file>