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"/>
    </mc:Choice>
  </mc:AlternateContent>
  <xr:revisionPtr revIDLastSave="0" documentId="13_ncr:1_{C9CDC586-9AAF-4680-A435-6EE9A30A4B44}" xr6:coauthVersionLast="47" xr6:coauthVersionMax="47" xr10:uidLastSave="{00000000-0000-0000-0000-000000000000}"/>
  <bookViews>
    <workbookView xWindow="-108" yWindow="-108" windowWidth="23256" windowHeight="12456" xr2:uid="{B4799B72-27ED-4181-9C29-6FBEE0147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5" i="1" l="1"/>
  <c r="AT6" i="1"/>
  <c r="AT7" i="1"/>
  <c r="AT4" i="1"/>
  <c r="V18" i="1" l="1"/>
  <c r="V19" i="1"/>
  <c r="V20" i="1"/>
  <c r="V21" i="1"/>
  <c r="V22" i="1"/>
  <c r="V23" i="1"/>
  <c r="V24" i="1"/>
  <c r="V25" i="1"/>
  <c r="V26" i="1"/>
  <c r="V17" i="1"/>
  <c r="W18" i="1"/>
  <c r="W19" i="1"/>
  <c r="W20" i="1"/>
  <c r="W21" i="1"/>
  <c r="W22" i="1"/>
  <c r="W23" i="1"/>
  <c r="W24" i="1"/>
  <c r="W25" i="1"/>
  <c r="W26" i="1"/>
  <c r="W17" i="1"/>
  <c r="U18" i="1"/>
  <c r="U19" i="1"/>
  <c r="U20" i="1"/>
  <c r="U21" i="1"/>
  <c r="U22" i="1"/>
  <c r="U23" i="1"/>
  <c r="U24" i="1"/>
  <c r="U25" i="1"/>
  <c r="U26" i="1"/>
  <c r="U17" i="1"/>
  <c r="I16" i="1"/>
  <c r="AD11" i="1"/>
  <c r="AD10" i="1"/>
  <c r="AD9" i="1"/>
  <c r="Z10" i="1"/>
  <c r="Z11" i="1"/>
  <c r="Z12" i="1"/>
  <c r="Z13" i="1"/>
  <c r="Z9" i="1"/>
  <c r="Z6" i="1"/>
  <c r="Z5" i="1"/>
  <c r="Z4" i="1"/>
  <c r="Z3" i="1"/>
  <c r="Z2" i="1"/>
  <c r="V3" i="1"/>
  <c r="V4" i="1"/>
  <c r="V5" i="1"/>
  <c r="V6" i="1"/>
  <c r="V2" i="1"/>
  <c r="Q20" i="1"/>
  <c r="Q19" i="1"/>
  <c r="Q18" i="1"/>
  <c r="Q17" i="1"/>
  <c r="Q15" i="1"/>
  <c r="Q14" i="1"/>
  <c r="M14" i="1"/>
  <c r="I15" i="1"/>
  <c r="I12" i="1"/>
  <c r="E14" i="1"/>
  <c r="E12" i="1"/>
  <c r="B15" i="1"/>
  <c r="B14" i="1"/>
  <c r="B12" i="1"/>
</calcChain>
</file>

<file path=xl/sharedStrings.xml><?xml version="1.0" encoding="utf-8"?>
<sst xmlns="http://schemas.openxmlformats.org/spreadsheetml/2006/main" count="148" uniqueCount="86">
  <si>
    <t>1.average</t>
  </si>
  <si>
    <t>2.sum</t>
  </si>
  <si>
    <t>3.SumIf</t>
  </si>
  <si>
    <t>Car type</t>
  </si>
  <si>
    <t>Number</t>
  </si>
  <si>
    <t>Mazda</t>
  </si>
  <si>
    <t>Honda</t>
  </si>
  <si>
    <t>Maruti</t>
  </si>
  <si>
    <t>Hundai</t>
  </si>
  <si>
    <t>Toyota</t>
  </si>
  <si>
    <t>Sumif</t>
  </si>
  <si>
    <t>4.Count</t>
  </si>
  <si>
    <t>count</t>
  </si>
  <si>
    <t>5.CountA</t>
  </si>
  <si>
    <t>countA</t>
  </si>
  <si>
    <t>countblank</t>
  </si>
  <si>
    <t>countif</t>
  </si>
  <si>
    <t>6.Concatenate</t>
  </si>
  <si>
    <t>first Name</t>
  </si>
  <si>
    <t>Last Name</t>
  </si>
  <si>
    <t xml:space="preserve">Viral </t>
  </si>
  <si>
    <t>Gajjar</t>
  </si>
  <si>
    <t xml:space="preserve">Vishnu </t>
  </si>
  <si>
    <t>Patel</t>
  </si>
  <si>
    <t>Raj</t>
  </si>
  <si>
    <t>Shah</t>
  </si>
  <si>
    <t>Mayur</t>
  </si>
  <si>
    <t>Koshti</t>
  </si>
  <si>
    <t>Jimmy</t>
  </si>
  <si>
    <t>Thakkar</t>
  </si>
  <si>
    <t>7.if</t>
  </si>
  <si>
    <t>Fruit:</t>
  </si>
  <si>
    <t>Apple</t>
  </si>
  <si>
    <t>Potato</t>
  </si>
  <si>
    <t>Tomato</t>
  </si>
  <si>
    <t>Chilli</t>
  </si>
  <si>
    <t>8.vlookup</t>
  </si>
  <si>
    <t>Name</t>
  </si>
  <si>
    <t>Email Add</t>
  </si>
  <si>
    <t>Revenue</t>
  </si>
  <si>
    <t>Viral Gajjar</t>
  </si>
  <si>
    <t>Aarti Patel</t>
  </si>
  <si>
    <t>Guru Shah</t>
  </si>
  <si>
    <t>Manoj Pandya</t>
  </si>
  <si>
    <t>Jignesh Patel</t>
  </si>
  <si>
    <t>viral@gmail.com</t>
  </si>
  <si>
    <t>aarti@gmail.com</t>
  </si>
  <si>
    <t>guru@gmail.com</t>
  </si>
  <si>
    <t>manoj@gmail.com</t>
  </si>
  <si>
    <t>jignesh@gmail.com</t>
  </si>
  <si>
    <t>Email</t>
  </si>
  <si>
    <t>Phone</t>
  </si>
  <si>
    <t>9.Drop down list</t>
  </si>
  <si>
    <t>Viral</t>
  </si>
  <si>
    <t>Vishnu</t>
  </si>
  <si>
    <t>Amount</t>
  </si>
  <si>
    <t>Aanal</t>
  </si>
  <si>
    <t>Aarvi</t>
  </si>
  <si>
    <t>Mukesh</t>
  </si>
  <si>
    <t>Savita</t>
  </si>
  <si>
    <t>Pratik</t>
  </si>
  <si>
    <t>Keta</t>
  </si>
  <si>
    <t>Dhun</t>
  </si>
  <si>
    <t>Ghanshyam</t>
  </si>
  <si>
    <t>Gita</t>
  </si>
  <si>
    <t>Good</t>
  </si>
  <si>
    <t>Amount&gt;15000 Then " Good</t>
  </si>
  <si>
    <t>Amount&gt;15000and&lt;20000 Then " Good"</t>
  </si>
  <si>
    <t>&gt;15000and&lt;20000="Good" ,&gt;=20000 then"Exceptional"</t>
  </si>
  <si>
    <t>10.Index &amp; Match</t>
  </si>
  <si>
    <t>S.No.</t>
  </si>
  <si>
    <t>Math</t>
  </si>
  <si>
    <t>Language</t>
  </si>
  <si>
    <t>History</t>
  </si>
  <si>
    <t>Physics</t>
  </si>
  <si>
    <t>Subject</t>
  </si>
  <si>
    <t>Enoch  </t>
  </si>
  <si>
    <t>Alex</t>
  </si>
  <si>
    <t>Aron</t>
  </si>
  <si>
    <t>Aubrey  </t>
  </si>
  <si>
    <t>Calista  </t>
  </si>
  <si>
    <t>Chase  </t>
  </si>
  <si>
    <t>Claris  </t>
  </si>
  <si>
    <t>Curt  </t>
  </si>
  <si>
    <t>Delaine  </t>
  </si>
  <si>
    <t>Florene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</si>
</sst>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ru@gmail.com" TargetMode="External"/><Relationship Id="rId2" Type="http://schemas.openxmlformats.org/officeDocument/2006/relationships/hyperlink" Target="mailto:aarti@gmail.com" TargetMode="External"/><Relationship Id="rId1" Type="http://schemas.openxmlformats.org/officeDocument/2006/relationships/hyperlink" Target="mailto:viral@gmail.com" TargetMode="External"/><Relationship Id="rId5" Type="http://schemas.openxmlformats.org/officeDocument/2006/relationships/hyperlink" Target="mailto:jignesh@gmail.com" TargetMode="External"/><Relationship Id="rId4" Type="http://schemas.openxmlformats.org/officeDocument/2006/relationships/hyperlink" Target="mailto:man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8702-825F-4838-9A55-9DDAC25E93BC}">
  <dimension ref="A1:AT26"/>
  <sheetViews>
    <sheetView tabSelected="1" topLeftCell="O1" zoomScaleNormal="100" workbookViewId="0">
      <selection activeCell="U20" sqref="U20"/>
    </sheetView>
  </sheetViews>
  <sheetFormatPr defaultRowHeight="14.4" x14ac:dyDescent="0.3"/>
  <cols>
    <col min="21" max="21" width="16.21875" customWidth="1"/>
    <col min="22" max="22" width="14.33203125" customWidth="1"/>
    <col min="23" max="23" width="18.88671875" customWidth="1"/>
    <col min="30" max="30" width="16.88671875" bestFit="1" customWidth="1"/>
    <col min="34" max="34" width="14.44140625" bestFit="1" customWidth="1"/>
  </cols>
  <sheetData>
    <row r="1" spans="1:46" x14ac:dyDescent="0.3">
      <c r="A1" t="s">
        <v>0</v>
      </c>
      <c r="D1" t="s">
        <v>1</v>
      </c>
      <c r="G1" t="s">
        <v>2</v>
      </c>
      <c r="H1" t="s">
        <v>3</v>
      </c>
      <c r="I1" t="s">
        <v>4</v>
      </c>
      <c r="K1" t="s">
        <v>11</v>
      </c>
      <c r="L1" t="s">
        <v>3</v>
      </c>
      <c r="M1" t="s">
        <v>4</v>
      </c>
      <c r="O1" t="s">
        <v>13</v>
      </c>
      <c r="P1" t="s">
        <v>3</v>
      </c>
      <c r="Q1" t="s">
        <v>4</v>
      </c>
      <c r="S1" t="s">
        <v>17</v>
      </c>
      <c r="T1" t="s">
        <v>18</v>
      </c>
      <c r="U1" t="s">
        <v>19</v>
      </c>
      <c r="W1" t="s">
        <v>18</v>
      </c>
      <c r="X1" t="s">
        <v>30</v>
      </c>
      <c r="Y1" t="s">
        <v>31</v>
      </c>
      <c r="AB1" t="s">
        <v>36</v>
      </c>
      <c r="AC1" t="s">
        <v>37</v>
      </c>
      <c r="AD1" t="s">
        <v>38</v>
      </c>
      <c r="AE1" t="s">
        <v>4</v>
      </c>
      <c r="AF1" t="s">
        <v>39</v>
      </c>
      <c r="AH1" t="s">
        <v>52</v>
      </c>
      <c r="AI1" t="s">
        <v>37</v>
      </c>
      <c r="AK1" t="s">
        <v>69</v>
      </c>
    </row>
    <row r="2" spans="1:46" x14ac:dyDescent="0.3">
      <c r="B2">
        <v>15</v>
      </c>
      <c r="E2">
        <v>15</v>
      </c>
      <c r="H2" t="s">
        <v>5</v>
      </c>
      <c r="I2">
        <v>123</v>
      </c>
      <c r="L2" t="s">
        <v>5</v>
      </c>
      <c r="M2">
        <v>123</v>
      </c>
      <c r="P2" t="s">
        <v>5</v>
      </c>
      <c r="Q2">
        <v>123</v>
      </c>
      <c r="T2" t="s">
        <v>20</v>
      </c>
      <c r="U2" t="s">
        <v>21</v>
      </c>
      <c r="V2" t="str">
        <f>CONCATENATE(T2," ",U2)</f>
        <v>Viral  Gajjar</v>
      </c>
      <c r="W2" t="s">
        <v>53</v>
      </c>
      <c r="Y2" t="s">
        <v>32</v>
      </c>
      <c r="Z2" t="str">
        <f>IF(Y2="Apple","Fruit","Vegetable")</f>
        <v>Fruit</v>
      </c>
      <c r="AC2" t="s">
        <v>40</v>
      </c>
      <c r="AD2" s="2" t="s">
        <v>45</v>
      </c>
      <c r="AE2">
        <v>123456</v>
      </c>
      <c r="AF2">
        <v>50000</v>
      </c>
      <c r="AI2" t="s">
        <v>40</v>
      </c>
    </row>
    <row r="3" spans="1:46" x14ac:dyDescent="0.3">
      <c r="B3">
        <v>27</v>
      </c>
      <c r="E3">
        <v>27</v>
      </c>
      <c r="H3" t="s">
        <v>6</v>
      </c>
      <c r="I3">
        <v>431</v>
      </c>
      <c r="L3" t="s">
        <v>6</v>
      </c>
      <c r="M3">
        <v>431</v>
      </c>
      <c r="P3" t="s">
        <v>6</v>
      </c>
      <c r="Q3">
        <v>431</v>
      </c>
      <c r="T3" t="s">
        <v>22</v>
      </c>
      <c r="U3" t="s">
        <v>23</v>
      </c>
      <c r="V3" t="str">
        <f t="shared" ref="V3:V6" si="0">CONCATENATE(T3," ",U3)</f>
        <v>Vishnu  Patel</v>
      </c>
      <c r="W3" t="s">
        <v>54</v>
      </c>
      <c r="Y3" t="s">
        <v>33</v>
      </c>
      <c r="Z3" t="str">
        <f>IF(Y3="Apple","Fruit","Vegetable")</f>
        <v>Vegetable</v>
      </c>
      <c r="AC3" t="s">
        <v>41</v>
      </c>
      <c r="AD3" s="2" t="s">
        <v>46</v>
      </c>
      <c r="AE3">
        <v>324567</v>
      </c>
      <c r="AF3">
        <v>100000</v>
      </c>
      <c r="AI3" t="s">
        <v>41</v>
      </c>
      <c r="AL3" t="s">
        <v>70</v>
      </c>
      <c r="AM3" t="s">
        <v>71</v>
      </c>
      <c r="AN3" t="s">
        <v>72</v>
      </c>
      <c r="AO3" t="s">
        <v>73</v>
      </c>
      <c r="AP3" t="s">
        <v>74</v>
      </c>
      <c r="AQ3" t="s">
        <v>37</v>
      </c>
      <c r="AS3" t="s">
        <v>75</v>
      </c>
      <c r="AT3" t="s">
        <v>78</v>
      </c>
    </row>
    <row r="4" spans="1:46" x14ac:dyDescent="0.3">
      <c r="B4">
        <v>45</v>
      </c>
      <c r="E4">
        <v>45</v>
      </c>
      <c r="H4" t="s">
        <v>7</v>
      </c>
      <c r="I4">
        <v>190</v>
      </c>
      <c r="L4" t="s">
        <v>7</v>
      </c>
      <c r="M4">
        <v>190</v>
      </c>
      <c r="P4" t="s">
        <v>7</v>
      </c>
      <c r="T4" t="s">
        <v>24</v>
      </c>
      <c r="U4" t="s">
        <v>25</v>
      </c>
      <c r="V4" t="str">
        <f t="shared" si="0"/>
        <v>Raj Shah</v>
      </c>
      <c r="W4" t="s">
        <v>24</v>
      </c>
      <c r="Y4" t="s">
        <v>32</v>
      </c>
      <c r="Z4" t="str">
        <f>IF(Y4="Apple","Fruit","Vegetable")</f>
        <v>Fruit</v>
      </c>
      <c r="AC4" t="s">
        <v>42</v>
      </c>
      <c r="AD4" s="2" t="s">
        <v>47</v>
      </c>
      <c r="AE4">
        <v>345987</v>
      </c>
      <c r="AF4">
        <v>90000</v>
      </c>
      <c r="AI4" t="s">
        <v>42</v>
      </c>
      <c r="AL4">
        <v>1</v>
      </c>
      <c r="AM4">
        <v>45</v>
      </c>
      <c r="AN4">
        <v>62</v>
      </c>
      <c r="AO4">
        <v>100</v>
      </c>
      <c r="AP4">
        <v>99</v>
      </c>
      <c r="AQ4" t="s">
        <v>77</v>
      </c>
      <c r="AS4" t="s">
        <v>71</v>
      </c>
      <c r="AT4">
        <f>INDEX($AL$3:$AQ$13,MATCH($AT$3,$AQ$3:$AQ$13,0),MATCH(AS4,$AL$3:$AP$3,0))</f>
        <v>30</v>
      </c>
    </row>
    <row r="5" spans="1:46" x14ac:dyDescent="0.3">
      <c r="B5">
        <v>65</v>
      </c>
      <c r="E5">
        <v>65</v>
      </c>
      <c r="H5" t="s">
        <v>8</v>
      </c>
      <c r="I5">
        <v>456</v>
      </c>
      <c r="L5" t="s">
        <v>8</v>
      </c>
      <c r="M5">
        <v>456</v>
      </c>
      <c r="P5" t="s">
        <v>8</v>
      </c>
      <c r="Q5">
        <v>456</v>
      </c>
      <c r="T5" t="s">
        <v>26</v>
      </c>
      <c r="U5" t="s">
        <v>27</v>
      </c>
      <c r="V5" t="str">
        <f t="shared" si="0"/>
        <v>Mayur Koshti</v>
      </c>
      <c r="W5" t="s">
        <v>26</v>
      </c>
      <c r="Y5" t="s">
        <v>34</v>
      </c>
      <c r="Z5" t="str">
        <f>IF(Y5="Apple","Fruit","Vegetable")</f>
        <v>Vegetable</v>
      </c>
      <c r="AC5" t="s">
        <v>43</v>
      </c>
      <c r="AD5" s="2" t="s">
        <v>48</v>
      </c>
      <c r="AE5">
        <v>120987</v>
      </c>
      <c r="AF5">
        <v>43000</v>
      </c>
      <c r="AI5" t="s">
        <v>43</v>
      </c>
      <c r="AL5">
        <v>2</v>
      </c>
      <c r="AM5">
        <v>30</v>
      </c>
      <c r="AN5">
        <v>90</v>
      </c>
      <c r="AO5">
        <v>66</v>
      </c>
      <c r="AP5">
        <v>72</v>
      </c>
      <c r="AQ5" t="s">
        <v>78</v>
      </c>
      <c r="AS5" t="s">
        <v>72</v>
      </c>
      <c r="AT5">
        <f t="shared" ref="AT5:AT7" si="1">INDEX($AL$3:$AQ$13,MATCH($AT$3,$AQ$3:$AQ$13,0),MATCH(AS5,$AL$3:$AP$3,0))</f>
        <v>90</v>
      </c>
    </row>
    <row r="6" spans="1:46" x14ac:dyDescent="0.3">
      <c r="B6">
        <v>10</v>
      </c>
      <c r="E6">
        <v>10</v>
      </c>
      <c r="H6" t="s">
        <v>9</v>
      </c>
      <c r="I6">
        <v>300</v>
      </c>
      <c r="L6" t="s">
        <v>9</v>
      </c>
      <c r="M6">
        <v>300</v>
      </c>
      <c r="P6" t="s">
        <v>9</v>
      </c>
      <c r="Q6">
        <v>300</v>
      </c>
      <c r="T6" t="s">
        <v>28</v>
      </c>
      <c r="U6" t="s">
        <v>29</v>
      </c>
      <c r="V6" t="str">
        <f t="shared" si="0"/>
        <v>Jimmy Thakkar</v>
      </c>
      <c r="W6" t="s">
        <v>28</v>
      </c>
      <c r="Y6" t="s">
        <v>35</v>
      </c>
      <c r="Z6" t="str">
        <f>IF(Y6="Apple","Fruit","Vegetable")</f>
        <v>Vegetable</v>
      </c>
      <c r="AC6" t="s">
        <v>44</v>
      </c>
      <c r="AD6" s="2" t="s">
        <v>49</v>
      </c>
      <c r="AE6">
        <v>130747</v>
      </c>
      <c r="AF6">
        <v>35000</v>
      </c>
      <c r="AI6" t="s">
        <v>44</v>
      </c>
      <c r="AL6">
        <v>3</v>
      </c>
      <c r="AM6">
        <v>99</v>
      </c>
      <c r="AN6">
        <v>70</v>
      </c>
      <c r="AO6">
        <v>51</v>
      </c>
      <c r="AP6">
        <v>80</v>
      </c>
      <c r="AQ6" t="s">
        <v>79</v>
      </c>
      <c r="AS6" t="s">
        <v>73</v>
      </c>
      <c r="AT6">
        <f t="shared" si="1"/>
        <v>66</v>
      </c>
    </row>
    <row r="7" spans="1:46" x14ac:dyDescent="0.3">
      <c r="B7">
        <v>18</v>
      </c>
      <c r="E7">
        <v>18</v>
      </c>
      <c r="H7" t="s">
        <v>5</v>
      </c>
      <c r="I7">
        <v>100</v>
      </c>
      <c r="L7" t="s">
        <v>5</v>
      </c>
      <c r="M7">
        <v>100</v>
      </c>
      <c r="P7" t="s">
        <v>5</v>
      </c>
      <c r="Q7">
        <v>100</v>
      </c>
      <c r="AL7">
        <v>4</v>
      </c>
      <c r="AM7">
        <v>82</v>
      </c>
      <c r="AN7">
        <v>52</v>
      </c>
      <c r="AO7">
        <v>74</v>
      </c>
      <c r="AP7">
        <v>66</v>
      </c>
      <c r="AQ7" t="s">
        <v>80</v>
      </c>
      <c r="AS7" t="s">
        <v>74</v>
      </c>
      <c r="AT7">
        <f t="shared" si="1"/>
        <v>72</v>
      </c>
    </row>
    <row r="8" spans="1:46" x14ac:dyDescent="0.3">
      <c r="B8">
        <v>45</v>
      </c>
      <c r="E8">
        <v>45</v>
      </c>
      <c r="H8" t="s">
        <v>9</v>
      </c>
      <c r="I8">
        <v>109</v>
      </c>
      <c r="L8" t="s">
        <v>9</v>
      </c>
      <c r="M8">
        <v>109</v>
      </c>
      <c r="P8" t="s">
        <v>9</v>
      </c>
      <c r="AC8" t="s">
        <v>37</v>
      </c>
      <c r="AD8" t="s">
        <v>41</v>
      </c>
      <c r="AL8">
        <v>5</v>
      </c>
      <c r="AM8">
        <v>92</v>
      </c>
      <c r="AN8">
        <v>96</v>
      </c>
      <c r="AO8">
        <v>90</v>
      </c>
      <c r="AP8">
        <v>58</v>
      </c>
      <c r="AQ8" t="s">
        <v>81</v>
      </c>
    </row>
    <row r="9" spans="1:46" x14ac:dyDescent="0.3">
      <c r="B9">
        <v>23</v>
      </c>
      <c r="E9">
        <v>23</v>
      </c>
      <c r="H9" t="s">
        <v>6</v>
      </c>
      <c r="I9">
        <v>149</v>
      </c>
      <c r="L9" t="s">
        <v>6</v>
      </c>
      <c r="M9">
        <v>149</v>
      </c>
      <c r="P9" t="s">
        <v>6</v>
      </c>
      <c r="Y9">
        <v>14</v>
      </c>
      <c r="Z9">
        <f>IF(Y9&gt;30,Y9*10,0)</f>
        <v>0</v>
      </c>
      <c r="AC9" t="s">
        <v>50</v>
      </c>
      <c r="AD9" t="str">
        <f>VLOOKUP(AD8,AC2:AF6,2,0)</f>
        <v>aarti@gmail.com</v>
      </c>
      <c r="AL9">
        <v>6</v>
      </c>
      <c r="AM9">
        <v>38</v>
      </c>
      <c r="AN9">
        <v>43</v>
      </c>
      <c r="AO9">
        <v>52</v>
      </c>
      <c r="AP9">
        <v>97</v>
      </c>
      <c r="AQ9" t="s">
        <v>82</v>
      </c>
      <c r="AS9" t="s">
        <v>71</v>
      </c>
    </row>
    <row r="10" spans="1:46" x14ac:dyDescent="0.3">
      <c r="B10">
        <v>90</v>
      </c>
      <c r="E10">
        <v>90</v>
      </c>
      <c r="H10" t="s">
        <v>8</v>
      </c>
      <c r="I10">
        <v>324</v>
      </c>
      <c r="L10" t="s">
        <v>8</v>
      </c>
      <c r="M10">
        <v>324</v>
      </c>
      <c r="P10" t="s">
        <v>8</v>
      </c>
      <c r="Q10">
        <v>324</v>
      </c>
      <c r="Y10">
        <v>16</v>
      </c>
      <c r="Z10">
        <f t="shared" ref="Z10:Z13" si="2">IF(Y10&gt;30,Y10*10,0)</f>
        <v>0</v>
      </c>
      <c r="AC10" t="s">
        <v>51</v>
      </c>
      <c r="AD10">
        <f>VLOOKUP(AD8,AC2:AF6,3,0)</f>
        <v>324567</v>
      </c>
      <c r="AL10">
        <v>7</v>
      </c>
      <c r="AM10">
        <v>59</v>
      </c>
      <c r="AN10">
        <v>76</v>
      </c>
      <c r="AO10">
        <v>72</v>
      </c>
      <c r="AP10">
        <v>50</v>
      </c>
      <c r="AQ10" t="s">
        <v>83</v>
      </c>
      <c r="AS10" t="s">
        <v>72</v>
      </c>
    </row>
    <row r="11" spans="1:46" x14ac:dyDescent="0.3">
      <c r="B11">
        <v>87</v>
      </c>
      <c r="E11">
        <v>87</v>
      </c>
      <c r="H11" t="s">
        <v>9</v>
      </c>
      <c r="I11">
        <v>347</v>
      </c>
      <c r="L11" t="s">
        <v>9</v>
      </c>
      <c r="M11">
        <v>347</v>
      </c>
      <c r="P11" t="s">
        <v>9</v>
      </c>
      <c r="Q11">
        <v>123</v>
      </c>
      <c r="Y11">
        <v>63</v>
      </c>
      <c r="Z11">
        <f t="shared" si="2"/>
        <v>630</v>
      </c>
      <c r="AC11" t="s">
        <v>39</v>
      </c>
      <c r="AD11">
        <f>VLOOKUP(AD8,AC2:AF6,4,0)</f>
        <v>100000</v>
      </c>
      <c r="AL11">
        <v>8</v>
      </c>
      <c r="AM11">
        <v>50</v>
      </c>
      <c r="AN11">
        <v>37</v>
      </c>
      <c r="AO11">
        <v>30</v>
      </c>
      <c r="AP11">
        <v>31</v>
      </c>
      <c r="AQ11" t="s">
        <v>84</v>
      </c>
      <c r="AS11" t="s">
        <v>73</v>
      </c>
    </row>
    <row r="12" spans="1:46" x14ac:dyDescent="0.3">
      <c r="B12">
        <f>AVERAGE(B2:B11)</f>
        <v>42.5</v>
      </c>
      <c r="E12">
        <f>SUM(E2:E11)</f>
        <v>425</v>
      </c>
      <c r="I12">
        <f>SUM(I2:I11)</f>
        <v>2529</v>
      </c>
      <c r="Y12">
        <v>25</v>
      </c>
      <c r="Z12">
        <f t="shared" si="2"/>
        <v>0</v>
      </c>
      <c r="AL12">
        <v>9</v>
      </c>
      <c r="AM12">
        <v>34</v>
      </c>
      <c r="AN12">
        <v>35</v>
      </c>
      <c r="AO12">
        <v>51</v>
      </c>
      <c r="AP12">
        <v>36</v>
      </c>
      <c r="AQ12" t="s">
        <v>76</v>
      </c>
      <c r="AS12" t="s">
        <v>74</v>
      </c>
    </row>
    <row r="13" spans="1:46" x14ac:dyDescent="0.3">
      <c r="Y13">
        <v>40</v>
      </c>
      <c r="Z13">
        <f t="shared" si="2"/>
        <v>400</v>
      </c>
      <c r="AL13">
        <v>10</v>
      </c>
      <c r="AM13">
        <v>45</v>
      </c>
      <c r="AN13">
        <v>77</v>
      </c>
      <c r="AO13">
        <v>32</v>
      </c>
      <c r="AP13">
        <v>87</v>
      </c>
      <c r="AQ13" t="s">
        <v>85</v>
      </c>
    </row>
    <row r="14" spans="1:46" x14ac:dyDescent="0.3">
      <c r="B14">
        <f>AVERAGE(100,200)</f>
        <v>150</v>
      </c>
      <c r="E14">
        <f>SUM(40+17)</f>
        <v>57</v>
      </c>
      <c r="H14" t="s">
        <v>3</v>
      </c>
      <c r="I14" t="s">
        <v>10</v>
      </c>
      <c r="L14" t="s">
        <v>12</v>
      </c>
      <c r="M14">
        <f>COUNT(M2:M11)</f>
        <v>10</v>
      </c>
      <c r="P14" t="s">
        <v>14</v>
      </c>
      <c r="Q14">
        <f>COUNTA(Q2:Q11)</f>
        <v>7</v>
      </c>
      <c r="U14">
        <v>15000</v>
      </c>
      <c r="V14">
        <v>15000</v>
      </c>
      <c r="W14">
        <v>15000</v>
      </c>
      <c r="X14">
        <v>20000</v>
      </c>
      <c r="AD14" s="3">
        <v>44937</v>
      </c>
    </row>
    <row r="15" spans="1:46" x14ac:dyDescent="0.3">
      <c r="B15">
        <f>AVERAGE(100,200,300)</f>
        <v>200</v>
      </c>
      <c r="H15" t="s">
        <v>9</v>
      </c>
      <c r="I15" s="1">
        <f>SUMIF(H2:H11,H15,I2:I11)</f>
        <v>756</v>
      </c>
      <c r="P15" t="s">
        <v>15</v>
      </c>
      <c r="Q15">
        <f>COUNTBLANK(Q2:Q11)</f>
        <v>3</v>
      </c>
      <c r="U15" t="s">
        <v>65</v>
      </c>
      <c r="V15">
        <v>20000</v>
      </c>
      <c r="W15">
        <v>20000</v>
      </c>
      <c r="X15">
        <v>15000</v>
      </c>
    </row>
    <row r="16" spans="1:46" ht="43.2" x14ac:dyDescent="0.3">
      <c r="I16">
        <f>SUMIF(H2:H11,H15,I2:I11)</f>
        <v>756</v>
      </c>
      <c r="P16" t="s">
        <v>16</v>
      </c>
      <c r="S16" t="s">
        <v>37</v>
      </c>
      <c r="T16" t="s">
        <v>55</v>
      </c>
      <c r="U16" s="5" t="s">
        <v>66</v>
      </c>
      <c r="V16" s="4" t="s">
        <v>67</v>
      </c>
      <c r="W16" s="4" t="s">
        <v>68</v>
      </c>
    </row>
    <row r="17" spans="16:23" x14ac:dyDescent="0.3">
      <c r="P17" t="s">
        <v>5</v>
      </c>
      <c r="Q17">
        <f>COUNTIF(P2:P11,P17)</f>
        <v>2</v>
      </c>
      <c r="S17" t="s">
        <v>53</v>
      </c>
      <c r="T17">
        <v>11649</v>
      </c>
      <c r="U17" s="4" t="str">
        <f>IF(T17&gt;$U$14,$U$15,"")</f>
        <v/>
      </c>
      <c r="V17" t="str">
        <f>IF(AND(T17&gt;$U$14,T17&lt;$V$15),$U$15,"")</f>
        <v/>
      </c>
      <c r="W17">
        <f>IF(AND(T17&gt;$V$14,T17&lt;$V$15),$U$15,IF(T17&gt;=$W$15,"Exceptional",$T$17))</f>
        <v>11649</v>
      </c>
    </row>
    <row r="18" spans="16:23" x14ac:dyDescent="0.3">
      <c r="P18" t="s">
        <v>6</v>
      </c>
      <c r="Q18">
        <f>COUNTIF(P2:P11,P18)</f>
        <v>2</v>
      </c>
      <c r="S18" t="s">
        <v>56</v>
      </c>
      <c r="T18">
        <v>7718</v>
      </c>
      <c r="U18" s="4" t="str">
        <f t="shared" ref="U18:U26" si="3">IF(T18&gt;$U$14,$U$15,"")</f>
        <v/>
      </c>
      <c r="V18" t="str">
        <f t="shared" ref="V18:V26" si="4">IF(AND(T18&gt;$U$14,T18&lt;$V$15),$U$15,"")</f>
        <v/>
      </c>
      <c r="W18">
        <f t="shared" ref="W18:W26" si="5">IF(AND(T18&gt;$V$14,T18&lt;$V$15),$U$15,IF(T18&gt;=$W$15,"Exceptional",$T$17))</f>
        <v>11649</v>
      </c>
    </row>
    <row r="19" spans="16:23" x14ac:dyDescent="0.3">
      <c r="P19" t="s">
        <v>8</v>
      </c>
      <c r="Q19">
        <f>COUNTIF(P2:P11,P19)</f>
        <v>2</v>
      </c>
      <c r="S19" t="s">
        <v>57</v>
      </c>
      <c r="T19">
        <v>15033</v>
      </c>
      <c r="U19" s="4" t="str">
        <f t="shared" si="3"/>
        <v>Good</v>
      </c>
      <c r="V19" t="str">
        <f t="shared" si="4"/>
        <v>Good</v>
      </c>
      <c r="W19" t="str">
        <f t="shared" si="5"/>
        <v>Good</v>
      </c>
    </row>
    <row r="20" spans="16:23" x14ac:dyDescent="0.3">
      <c r="P20" t="s">
        <v>9</v>
      </c>
      <c r="Q20">
        <f>COUNTIF(P2:P11,P20)</f>
        <v>3</v>
      </c>
      <c r="S20" t="s">
        <v>58</v>
      </c>
      <c r="T20">
        <v>18701</v>
      </c>
      <c r="U20" s="4" t="str">
        <f t="shared" si="3"/>
        <v>Good</v>
      </c>
      <c r="V20" t="str">
        <f t="shared" si="4"/>
        <v>Good</v>
      </c>
      <c r="W20" t="str">
        <f t="shared" si="5"/>
        <v>Good</v>
      </c>
    </row>
    <row r="21" spans="16:23" x14ac:dyDescent="0.3">
      <c r="S21" t="s">
        <v>59</v>
      </c>
      <c r="T21">
        <v>14432</v>
      </c>
      <c r="U21" s="4" t="str">
        <f t="shared" si="3"/>
        <v/>
      </c>
      <c r="V21" t="str">
        <f t="shared" si="4"/>
        <v/>
      </c>
      <c r="W21">
        <f t="shared" si="5"/>
        <v>11649</v>
      </c>
    </row>
    <row r="22" spans="16:23" x14ac:dyDescent="0.3">
      <c r="S22" t="s">
        <v>60</v>
      </c>
      <c r="T22">
        <v>17990</v>
      </c>
      <c r="U22" s="4" t="str">
        <f t="shared" si="3"/>
        <v>Good</v>
      </c>
      <c r="V22" t="str">
        <f t="shared" si="4"/>
        <v>Good</v>
      </c>
      <c r="W22" t="str">
        <f t="shared" si="5"/>
        <v>Good</v>
      </c>
    </row>
    <row r="23" spans="16:23" x14ac:dyDescent="0.3">
      <c r="S23" t="s">
        <v>61</v>
      </c>
      <c r="T23">
        <v>11022</v>
      </c>
      <c r="U23" s="4" t="str">
        <f t="shared" si="3"/>
        <v/>
      </c>
      <c r="V23" t="str">
        <f t="shared" si="4"/>
        <v/>
      </c>
      <c r="W23">
        <f t="shared" si="5"/>
        <v>11649</v>
      </c>
    </row>
    <row r="24" spans="16:23" x14ac:dyDescent="0.3">
      <c r="S24" t="s">
        <v>62</v>
      </c>
      <c r="T24">
        <v>17760</v>
      </c>
      <c r="U24" s="4" t="str">
        <f t="shared" si="3"/>
        <v>Good</v>
      </c>
      <c r="V24" t="str">
        <f t="shared" si="4"/>
        <v>Good</v>
      </c>
      <c r="W24" t="str">
        <f t="shared" si="5"/>
        <v>Good</v>
      </c>
    </row>
    <row r="25" spans="16:23" x14ac:dyDescent="0.3">
      <c r="S25" t="s">
        <v>63</v>
      </c>
      <c r="T25">
        <v>30400</v>
      </c>
      <c r="U25" s="4" t="str">
        <f t="shared" si="3"/>
        <v>Good</v>
      </c>
      <c r="V25" t="str">
        <f t="shared" si="4"/>
        <v/>
      </c>
      <c r="W25" t="str">
        <f t="shared" si="5"/>
        <v>Exceptional</v>
      </c>
    </row>
    <row r="26" spans="16:23" x14ac:dyDescent="0.3">
      <c r="S26" t="s">
        <v>64</v>
      </c>
      <c r="T26">
        <v>20400</v>
      </c>
      <c r="U26" s="4" t="str">
        <f t="shared" si="3"/>
        <v>Good</v>
      </c>
      <c r="V26" t="str">
        <f t="shared" si="4"/>
        <v/>
      </c>
      <c r="W26" t="str">
        <f t="shared" si="5"/>
        <v>Exceptional</v>
      </c>
    </row>
  </sheetData>
  <dataValidations count="2">
    <dataValidation type="list" allowBlank="1" showInputMessage="1" showErrorMessage="1" sqref="AD8" xr:uid="{C4C0219A-5062-4B74-BF37-9FEEF1BE3EF4}">
      <formula1>$AC$2:$AC$6</formula1>
    </dataValidation>
    <dataValidation type="list" allowBlank="1" showInputMessage="1" showErrorMessage="1" sqref="AT3" xr:uid="{22310257-829F-4C21-8E46-CF3DFAB2BBA9}">
      <formula1>$AQ$4:$AQ$13</formula1>
    </dataValidation>
  </dataValidations>
  <hyperlinks>
    <hyperlink ref="AD2" r:id="rId1" xr:uid="{CBDE2EBA-0A9A-4432-A821-919274FD982B}"/>
    <hyperlink ref="AD3" r:id="rId2" xr:uid="{75FD7DDF-8207-4DCB-844D-55DE0355A4DE}"/>
    <hyperlink ref="AD4" r:id="rId3" xr:uid="{896FAEF5-3D03-4EB6-99E7-D472D4398774}"/>
    <hyperlink ref="AD5" r:id="rId4" xr:uid="{6C4CD390-966A-4819-938F-BFF3678E8564}"/>
    <hyperlink ref="AD6" r:id="rId5" xr:uid="{28A89680-31DC-4930-9E60-BF8A1AAC9F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Gajjar</dc:creator>
  <cp:lastModifiedBy>Viral Gajjar</cp:lastModifiedBy>
  <dcterms:created xsi:type="dcterms:W3CDTF">2022-12-29T10:34:01Z</dcterms:created>
  <dcterms:modified xsi:type="dcterms:W3CDTF">2023-01-25T09:27:09Z</dcterms:modified>
</cp:coreProperties>
</file>