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ral\Desktop\week1\"/>
    </mc:Choice>
  </mc:AlternateContent>
  <xr:revisionPtr revIDLastSave="0" documentId="13_ncr:1_{1B3F46F6-4A69-4008-AFAF-769F2FF264B2}" xr6:coauthVersionLast="45" xr6:coauthVersionMax="45" xr10:uidLastSave="{00000000-0000-0000-0000-000000000000}"/>
  <bookViews>
    <workbookView xWindow="-120" yWindow="-120" windowWidth="20730" windowHeight="11160" activeTab="2" xr2:uid="{A85B7526-582F-4E98-9FA1-B35FA7F4B8B5}"/>
  </bookViews>
  <sheets>
    <sheet name="Outcomes Based on Goals" sheetId="1" r:id="rId1"/>
    <sheet name="Outcomes Based on Launch Date" sheetId="2" r:id="rId2"/>
    <sheet name="kickstart" sheetId="4" r:id="rId3"/>
  </sheets>
  <definedNames>
    <definedName name="_xlnm._FilterDatabase" localSheetId="2" hidden="1">kickstart!$G$1:$G$1067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2" i="4"/>
  <c r="D12" i="1" l="1"/>
  <c r="C12" i="1"/>
  <c r="D11" i="1" l="1"/>
  <c r="C11" i="1"/>
  <c r="B11" i="1"/>
  <c r="E11" i="1" s="1"/>
  <c r="F11" i="1" s="1"/>
  <c r="D13" i="1"/>
  <c r="C13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B13" i="1"/>
  <c r="B12" i="1"/>
  <c r="E12" i="1" s="1"/>
  <c r="B10" i="1"/>
  <c r="B9" i="1"/>
  <c r="B8" i="1"/>
  <c r="B7" i="1"/>
  <c r="B6" i="1"/>
  <c r="B5" i="1"/>
  <c r="B4" i="1"/>
  <c r="B3" i="1"/>
  <c r="D2" i="1"/>
  <c r="B2" i="1"/>
  <c r="H12" i="1" l="1"/>
  <c r="G12" i="1"/>
  <c r="E10" i="1"/>
  <c r="H10" i="1" s="1"/>
  <c r="E9" i="1"/>
  <c r="H9" i="1" s="1"/>
  <c r="E2" i="1"/>
  <c r="G2" i="1" s="1"/>
  <c r="G11" i="1"/>
  <c r="E8" i="1"/>
  <c r="H8" i="1" s="1"/>
  <c r="H11" i="1"/>
  <c r="E7" i="1"/>
  <c r="H7" i="1" s="1"/>
  <c r="E3" i="1"/>
  <c r="H3" i="1" s="1"/>
  <c r="E4" i="1"/>
  <c r="G4" i="1" s="1"/>
  <c r="E6" i="1"/>
  <c r="H6" i="1" s="1"/>
  <c r="E13" i="1"/>
  <c r="H13" i="1" s="1"/>
  <c r="E5" i="1"/>
  <c r="F5" i="1" s="1"/>
  <c r="G10" i="1" l="1"/>
  <c r="G6" i="1"/>
  <c r="F2" i="1"/>
  <c r="F10" i="1"/>
  <c r="G8" i="1"/>
  <c r="F4" i="1"/>
  <c r="F13" i="1"/>
  <c r="H4" i="1"/>
  <c r="F9" i="1"/>
  <c r="F3" i="1"/>
  <c r="G13" i="1"/>
  <c r="G9" i="1"/>
  <c r="G3" i="1"/>
  <c r="G7" i="1"/>
  <c r="H2" i="1"/>
  <c r="H5" i="1"/>
  <c r="F7" i="1"/>
  <c r="F6" i="1"/>
  <c r="F8" i="1"/>
  <c r="G5" i="1"/>
</calcChain>
</file>

<file path=xl/sharedStrings.xml><?xml version="1.0" encoding="utf-8"?>
<sst xmlns="http://schemas.openxmlformats.org/spreadsheetml/2006/main" count="7525" uniqueCount="2214">
  <si>
    <t>Goal</t>
  </si>
  <si>
    <t>Number Successful</t>
  </si>
  <si>
    <t>Number Failed</t>
  </si>
  <si>
    <t>Number Canceled</t>
  </si>
  <si>
    <t>Total Project</t>
  </si>
  <si>
    <t>Percentage Successful</t>
  </si>
  <si>
    <t>Percentange fail</t>
  </si>
  <si>
    <t>Percentange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</si>
  <si>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</si>
  <si>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</si>
  <si>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</si>
  <si>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</si>
  <si>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</si>
  <si>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</si>
  <si>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</si>
  <si>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</si>
  <si>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</si>
  <si>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</si>
  <si>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</si>
  <si>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then 50000</t>
  </si>
  <si>
    <t xml:space="preserve">Parent Category </t>
  </si>
  <si>
    <t>theater</t>
  </si>
  <si>
    <t>Quarters</t>
  </si>
  <si>
    <t>(All)</t>
  </si>
  <si>
    <t>Years</t>
  </si>
  <si>
    <t>Count of outcome</t>
  </si>
  <si>
    <t>Column Labels</t>
  </si>
  <si>
    <t>Row Labels</t>
  </si>
  <si>
    <t>canceled</t>
  </si>
  <si>
    <t>failed</t>
  </si>
  <si>
    <t>successful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</si>
  <si>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</si>
  <si>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</si>
  <si>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</si>
  <si>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</si>
  <si>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</si>
  <si>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</si>
  <si>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</si>
  <si>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</si>
  <si>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</si>
  <si>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</si>
  <si>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</si>
  <si>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</si>
  <si>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</si>
  <si>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</si>
  <si>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</si>
  <si>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</si>
  <si>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</si>
  <si>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</si>
  <si>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</si>
  <si>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</si>
  <si>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</si>
  <si>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</si>
  <si>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</si>
  <si>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</si>
  <si>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</si>
  <si>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GB</t>
  </si>
  <si>
    <t>GBP</t>
  </si>
  <si>
    <t>Darktales The Play</t>
  </si>
  <si>
    <t>Tim Arthur's 21st anniversary sell-out production of his 'chilling' and 'sinister' ghostly thriller returns to the Edinburgh Fringe!</t>
  </si>
  <si>
    <t>plays</t>
  </si>
  <si>
    <t>Zero Down</t>
  </si>
  <si>
    <t>Angel on the Corner need YOUR help to raise Â£3,500 to take Zero Down by Sarah Hehir to the Edinburgh Fringe Festival this August!</t>
  </si>
  <si>
    <t>Victory by Madicken Malm</t>
  </si>
  <si>
    <t>We have a brand new play. We urgently need your help to fund our production, which opens at Theatre503 on August 18th.</t>
  </si>
  <si>
    <t>Foresight</t>
  </si>
  <si>
    <t>New writing â€¢ Twisty-turny magical realist retro sci-fi â€¢ Human lives â€¢ Storytelling â€¢ The slope our society slips down...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</si>
  <si>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</si>
  <si>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</si>
  <si>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</si>
  <si>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</si>
  <si>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"The Tale of The Cockatrice" by Peafrog Puppetry</t>
  </si>
  <si>
    <t>A brand new show that unites puppetry, live music and storytelling to bring a forgotten English legend back to life!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</si>
  <si>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</si>
  <si>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</si>
  <si>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</si>
  <si>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</si>
  <si>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</si>
  <si>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</si>
  <si>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Season Scandinavia</t>
  </si>
  <si>
    <t>Empty Deck presents the most exciting unknown contemporary Scandinavian plays in co-production with The Other Room Theatre, Cardiff.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</si>
  <si>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</si>
  <si>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</si>
  <si>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</si>
  <si>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</si>
  <si>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</si>
  <si>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</si>
  <si>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Dinosaur Dreams</t>
  </si>
  <si>
    <t>A play that raises awareness for mental health and explores the psychological effects childhood abuse can have on an adult.</t>
  </si>
  <si>
    <t>Forward Arena Theatre Company: Summer Season</t>
  </si>
  <si>
    <t>Groundbreaking queer theatre.</t>
  </si>
  <si>
    <t>live</t>
  </si>
  <si>
    <t>As You Like It? by Purple Ostrich Productions</t>
  </si>
  <si>
    <t>A new, LGBTQ focused adaptation of As You Like It that puts Celia and Rosalind's romantic relationship centre stage for the first time.</t>
  </si>
  <si>
    <t>Fierce</t>
  </si>
  <si>
    <t>A heart-melting farce about sex, art and the lovelorn lay-abouts of London-town.</t>
  </si>
  <si>
    <t>Dusk Theatre Company presents... Macbeth Rebothered</t>
  </si>
  <si>
    <t>Dusk Theatre have created a brand new adaptation of the hilarious BBC4 comedy "Macbeth Rebothered" originally by The Penny Dreadfuls.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</si>
  <si>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</si>
  <si>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</si>
  <si>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</si>
  <si>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</si>
  <si>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</si>
  <si>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</si>
  <si>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</si>
  <si>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</si>
  <si>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</si>
  <si>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</si>
  <si>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The Eulogy of Toby Peach - Edinburgh Festival 2015</t>
  </si>
  <si>
    <t>An honest &amp; inspiring journey with cancer, discovery of self-mortality &amp; celebration of life. Winner of IdeasTap Underbelly Award 2015.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</si>
  <si>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</si>
  <si>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</si>
  <si>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</si>
  <si>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</si>
  <si>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</si>
  <si>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</si>
  <si>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Ray Gunn and Starburst</t>
  </si>
  <si>
    <t>Ray Gunn and Starburst is an audio sci-fi/comedy sending up the tropes of classic and pulp science-fiction.</t>
  </si>
  <si>
    <t>Stitching by Anthony Neilson</t>
  </si>
  <si>
    <t>Stitching is a play exploring how a couple cope with the loss of their child. It will run for a month at The Drayton Arms Theatre.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</si>
  <si>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</si>
  <si>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</si>
  <si>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</si>
  <si>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</si>
  <si>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</si>
  <si>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</si>
  <si>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</si>
  <si>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</si>
  <si>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</si>
  <si>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</si>
  <si>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Seliges Theater presents "The God of Carnage"</t>
  </si>
  <si>
    <t>Seliges Theater is a brand new theatre company based out of Bristol. "The God of Carnage" will be our debut show. Help us get started!</t>
  </si>
  <si>
    <t>The Night Before Christmas</t>
  </si>
  <si>
    <t>Help Saltmine Theatre Company tell the exciting story of St Nicholas and the importance of gratefulness in their new Christmas show.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</si>
  <si>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</si>
  <si>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</si>
  <si>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</si>
  <si>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</si>
  <si>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Secret Diaries</t>
  </si>
  <si>
    <t>Charting the big stuff in life from dance routines to coming out; exploring homophobia, family, friendship &amp; finding your own voice.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</si>
  <si>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</si>
  <si>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</si>
  <si>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</si>
  <si>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</si>
  <si>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</si>
  <si>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</si>
  <si>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</si>
  <si>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</si>
  <si>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</si>
  <si>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</si>
  <si>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100, Acre Wood</t>
  </si>
  <si>
    <t>NonSens!cal tackles the struggles of four people with mental health issues/disorders inspired by A.A Milne's Winnie the Pooh</t>
  </si>
  <si>
    <t>Ultimate Political Selfie!</t>
  </si>
  <si>
    <t>Almost Random Theatre's play about a candidate - with no policies - who is seeking election in May 2015</t>
  </si>
  <si>
    <t>'Haunting Julia' by Alan Ayckbourn</t>
  </si>
  <si>
    <t>Accessible, original theatre for all!</t>
  </si>
  <si>
    <t>(TBC) I'M JUST HERE TO BUY SOY SAUCE by Jingan Young</t>
  </si>
  <si>
    <t>World premiere of "I'm Just Here to Buy Soy Sauce", a play about China &amp; the UK housing crisis by Jingan Young location TBC</t>
  </si>
  <si>
    <t>The Love Shack</t>
  </si>
  <si>
    <t>A Tequila slammer with a slice of Tarantino, a line of the London Fringe scene and a shot of â€œBreaking Badâ€. New Writing.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</si>
  <si>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</si>
  <si>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</si>
  <si>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</si>
  <si>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</si>
  <si>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</si>
  <si>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</si>
  <si>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</si>
  <si>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</si>
  <si>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Pizza Delique</t>
  </si>
  <si>
    <t>A play that addresses an important social issue, brought to light by members of the UoM Drama Society.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</si>
  <si>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</si>
  <si>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</si>
  <si>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</si>
  <si>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</si>
  <si>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Heroines</t>
  </si>
  <si>
    <t>Help emberfly theatre put on their first production Heroines and pay our actors and creative team! Follow us @emberflytheatre</t>
  </si>
  <si>
    <t>Our Country's Good</t>
  </si>
  <si>
    <t>A UWE Drama Society adaptation of Timberlake Wertenbaker's play. Funding needed for costumes/props to make the show a success. Thanks.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</si>
  <si>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</si>
  <si>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</si>
  <si>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</si>
  <si>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</si>
  <si>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'Gilead', an original theatre piece</t>
  </si>
  <si>
    <t>'Gilead' is an original theatre piece inspired by Margaret Atwood's 'The Handmaid's Tale'. (Brighton Fringe 2014)</t>
  </si>
  <si>
    <t>Stage Adaptation of Studio Ghibli's Princess Mononoke</t>
  </si>
  <si>
    <t>We want to take our stage adaptation of Studio Ghibli's 'Princess Mononoke' to more people.  Help us do it!</t>
  </si>
  <si>
    <t>Faustus</t>
  </si>
  <si>
    <t>Iâ€™ll Be Right Back presents a story of murder and corruption. Faustus is a modern re-imagining of Christopher Marloweâ€™s classic tale.</t>
  </si>
  <si>
    <t>The Fall - an epic theatrical adaptation</t>
  </si>
  <si>
    <t>The theatrical adaptation of the epic film â€˜THE FALLâ€™ for the stage, combining theatre, live music, animation and expansive projection.</t>
  </si>
  <si>
    <t>Cutting Off Kate Bush</t>
  </si>
  <si>
    <t>Cutting Off Kate Bush is a one-woman show written &amp; performed by Lucy Benson-Brown, premiering at the Edinburgh Fringe Festival 2014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</si>
  <si>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</si>
  <si>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</si>
  <si>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</si>
  <si>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</si>
  <si>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</si>
  <si>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</si>
  <si>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</si>
  <si>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</si>
  <si>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</si>
  <si>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</si>
  <si>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</si>
  <si>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</si>
  <si>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BRUTE</t>
  </si>
  <si>
    <t>Brute (winner of the 2015 IdeasTap Underbelly Award) is new writing based on the true story of a rather twisted, horrible schoolgirl.</t>
  </si>
  <si>
    <t>Lonely Soldier Monologues a play by Helen Benedict.</t>
  </si>
  <si>
    <t>A brave &amp; relevant play that looks at the lives of 7 real women who served in the US Armed Forces. Authentic stories that need telling.</t>
  </si>
  <si>
    <t>The Hitchhiker's Guide to the Family</t>
  </si>
  <si>
    <t>A one-man show about love, loss, and motorways, written &amp; performed by Ben Norris. Help us get to the 2015 Edinburgh Fringe and beyond!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</si>
  <si>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</si>
  <si>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</si>
  <si>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</si>
  <si>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</si>
  <si>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Repetitive Beats: A new play premiering at Vault Festival</t>
  </si>
  <si>
    <t>Get Repetitive Beats to Vaults! A high octane play set in Oxford  during one of the most influential &amp; hedonistic movements in music.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</si>
  <si>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</si>
  <si>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</si>
  <si>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</si>
  <si>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</si>
  <si>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</si>
  <si>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</si>
  <si>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'Time Please'</t>
  </si>
  <si>
    <t>'Time Please' is a black comedy set in a failing public house in a run-down part of town, where things are about to get messy.</t>
  </si>
  <si>
    <t>Open Letter Theatre presents 'Boys' by Ella Hickson</t>
  </si>
  <si>
    <t>Open Letter Theatre presents 'Boys' by Ella Hickson, at 2015's Edinburgh Fringe Festival! Four students, one flat, one last party!</t>
  </si>
  <si>
    <t>Modern Love</t>
  </si>
  <si>
    <t>How do we navigate the boundaries between friendship, sexual intimacy and obsessive desire?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</si>
  <si>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</si>
  <si>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</si>
  <si>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</si>
  <si>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</si>
  <si>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'Hello From Bertha' &amp; '27 Wagons Full of Cotton'</t>
  </si>
  <si>
    <t>A week long run of Tennessee Williams's 'Hello From Bertha' &amp; '27 Wagons Full of Cotton' to raise awareness of Abuse &amp; Prostitution.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</si>
  <si>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</si>
  <si>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</si>
  <si>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</si>
  <si>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</si>
  <si>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</si>
  <si>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</si>
  <si>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</si>
  <si>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</si>
  <si>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</si>
  <si>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</si>
  <si>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'Gretel and Hansel' - A Children's Theatre Production</t>
  </si>
  <si>
    <t>'Gretel and Hansel' by Sam Leeves - an inclusive, multi-sensory theatre production for children aged seven to eleven and their families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</si>
  <si>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</si>
  <si>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</si>
  <si>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</si>
  <si>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</si>
  <si>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</si>
  <si>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</si>
  <si>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Dick Whittington - our 2016 community pantomime!</t>
  </si>
  <si>
    <t>Iver Heath Drama Club is a not-for-profit community group and this year we are performing DICK WHITTINGTON.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</si>
  <si>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</si>
  <si>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</si>
  <si>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</si>
  <si>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</si>
  <si>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</si>
  <si>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</si>
  <si>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</si>
  <si>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</si>
  <si>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Collision Course</t>
  </si>
  <si>
    <t>Two unlikely friends, a garage, tinned beans &amp; the end of the world.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</si>
  <si>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</si>
  <si>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</si>
  <si>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</si>
  <si>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</si>
  <si>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Down the Rabbit Hole</t>
  </si>
  <si>
    <t>Down the Rabbit Hole is an exciting new play by Not Just Theatre Productions. To be performed at Matthew's Yard Theatre in Feb 2015</t>
  </si>
  <si>
    <t>Migrants' Theatre</t>
  </si>
  <si>
    <t>Young adult theatre makers from London are raising money to cover costs for touring with their current production MigrantsÂ´ Rhapsody.</t>
  </si>
  <si>
    <t>Infectious, love at the end of the 21st century!</t>
  </si>
  <si>
    <t>Innovative Theatre Company Needs You To Reach Funding Requirements. We Are So Close We Can Smell It! Thank You In Advance.</t>
  </si>
  <si>
    <t>Itch + Scratch at Hackney Showroom</t>
  </si>
  <si>
    <t>After 3 successful nights last year, Itch+Scratch are back. New writing, live music and party fun. Best New Theatre, Great Night Out.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</si>
  <si>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</si>
  <si>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</si>
  <si>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</si>
  <si>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</si>
  <si>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</si>
  <si>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</si>
  <si>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</si>
  <si>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</si>
  <si>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</si>
  <si>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</si>
  <si>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Today I Live</t>
  </si>
  <si>
    <t>A London flat, two stories play simultaneously. Irish mapmaker 1821, Iranian artist present day. Each senses the other. Worlds collide.</t>
  </si>
  <si>
    <t>The Girl Who Touched the Stars</t>
  </si>
  <si>
    <t>Two sisters make a set of paper dolls which take them on a journey across lands, creating memories along the way.</t>
  </si>
  <si>
    <t>Sea Life by Lucy Catherine at The Hope Theatre</t>
  </si>
  <si>
    <t>The Hope Theatre is fundraising for their second in-house show, the London premiere of Sea Life by Lucy Catherine opening 24th May 2016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</si>
  <si>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</si>
  <si>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</si>
  <si>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</si>
  <si>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</si>
  <si>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</si>
  <si>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</si>
  <si>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</si>
  <si>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</si>
  <si>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</si>
  <si>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</si>
  <si>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</si>
  <si>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</si>
  <si>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Cancel The Sunshine</t>
  </si>
  <si>
    <t>Cancel The SunshineÂ is a new play that explores living with a mental health condition in an honest, witty and articulate way.</t>
  </si>
  <si>
    <t>Only Forever at The Hope Theatre</t>
  </si>
  <si>
    <t>An intense new play exploring how far you would go to protect your family.  Employing new graduates to give their careers a kickstart.</t>
  </si>
  <si>
    <t>The Rules: Sex, Lies &amp; Serial Killers</t>
  </si>
  <si>
    <t>The Rules is a brand new black-comedy, serial-killer-romance debuting at the Edinburgh Fringe this August and we need your help!</t>
  </si>
  <si>
    <t>The Frida Kahlo of Penge West</t>
  </si>
  <si>
    <t>Production of wickedly funny new play for two women, written by iconic songwriter and ex-London's Burning man, Chris Larner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</si>
  <si>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</si>
  <si>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</si>
  <si>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</si>
  <si>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</si>
  <si>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</si>
  <si>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</si>
  <si>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Cosmic Fear or The Day Brad Pitt Got Paranoia - EdFringe '16</t>
  </si>
  <si>
    <t>Peter Brook Award Nominees Empty Deck need Â£3500 to get 'Cosmic Fear or The Day Brad Pitt Got Paranoia' to the Edinburgh Fringe!</t>
  </si>
  <si>
    <t>ICONS</t>
  </si>
  <si>
    <t>ICONS is a unique new play about the Amazon warrior women from Greek myth and re-imagines them from a contemporary female perspective.</t>
  </si>
  <si>
    <t>1 in 3</t>
  </si>
  <si>
    <t>Life is more than the days you have left. 1 in 3 tells of two normal people &amp; their confrontation with mortality and the dice of fate.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</si>
  <si>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</si>
  <si>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</si>
  <si>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</si>
  <si>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</si>
  <si>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Waiting for Godot - Blue Sky Theatre &amp; Arts</t>
  </si>
  <si>
    <t>Help a group of recovering alcoholics bring Samuel Beckett's classic to a seaside town!</t>
  </si>
  <si>
    <t>Spinning Wheel Youth Takeover</t>
  </si>
  <si>
    <t>13 young people have taken over Spinning Wheel Theatre to choose, produce and create their own show from scratch.</t>
  </si>
  <si>
    <t>This is why we Live ... (Astonishment)</t>
  </si>
  <si>
    <t>Support a daring new theatre creation               
Supportez une audacieuse compagnie internationale et aidez-les Ã  crÃ©er leur piÃ¨ce</t>
  </si>
  <si>
    <t>'Fats and Tanya' - a play by Lucy Gallagher</t>
  </si>
  <si>
    <t>Two worlds, one bond - no turning back.
A dark comedy about domestic abuse and the power of an unlikely friendship</t>
  </si>
  <si>
    <t>Seance Theatre Performs Noel Coward's Blithe Spirit</t>
  </si>
  <si>
    <t>We are Seance Theatre Group trying to fund our first performance, Noel Coward's hysterical comedy farce, Blithe Spirit.</t>
  </si>
  <si>
    <t>Chlorine Edinburgh 2014</t>
  </si>
  <si>
    <t>Biddy is 24. Biddy is a hopeless romantic. Biddy always wanted to be a vegan. Find out what happens
when Biddy gets sectioned.</t>
  </si>
  <si>
    <t>Who Said Theatre Presents: The Calm</t>
  </si>
  <si>
    <t>Exciting and visceral new-writing that challenges the way we view the fine line between war and terror...</t>
  </si>
  <si>
    <t>Joe Orton's Fred &amp; Madge</t>
  </si>
  <si>
    <t>Rough Haired Pointer present for the first time ever Joe Orton's 'Fred &amp; Madge' at the Hope Theatre, Islington this Sept and Oct</t>
  </si>
  <si>
    <t>'I and The Village' by Silva Semerciyan - World Premiere</t>
  </si>
  <si>
    <t>Be part of bringing this witty, engaging &amp; important play by award-winning writer Silva Semerciyan to London's Theatre 503 this summer.</t>
  </si>
  <si>
    <t>Rounds. Set design campaign.</t>
  </si>
  <si>
    <t>A powerful and urgent tale of the first line of defence for the NHS. Based on true stories from junior doctors.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</si>
  <si>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</si>
  <si>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</si>
  <si>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</si>
  <si>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</si>
  <si>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</si>
  <si>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</si>
  <si>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</si>
  <si>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</si>
  <si>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</si>
  <si>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</si>
  <si>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KLIPPIES</t>
  </si>
  <si>
    <t>Klippies is the debut play from Johannesburg-born writer Jessica SiÃ¢n, premiering at the Southwark Playhouse, London in May 2015.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</si>
  <si>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</si>
  <si>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</si>
  <si>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</si>
  <si>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</si>
  <si>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Beautiful House</t>
  </si>
  <si>
    <t>The Beautiful House' is a story of modern mummification and the present day post-humanist crisis in our relationship with death.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</si>
  <si>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</si>
  <si>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</si>
  <si>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</si>
  <si>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</si>
  <si>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</si>
  <si>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</si>
  <si>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</si>
  <si>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</si>
  <si>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Crooked Tree Theatre Presents Family Duels</t>
  </si>
  <si>
    <t>Family Duels is a tragicomedy about family, filth, fraud and fornication. Please help us bring Crooked Tree to the Camden Fringe.</t>
  </si>
  <si>
    <t>Different is Dangerous</t>
  </si>
  <si>
    <t>Fast paced, two hander which uses headphone verbatim technique to give an insight into the everyday lives of Leeds city locals.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</si>
  <si>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</si>
  <si>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</si>
  <si>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</si>
  <si>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</si>
  <si>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Civil Rogues</t>
  </si>
  <si>
    <t>A new comedy about what happened to a band of foolhardy actors when the Puritans closed the theatres in the 1640s.</t>
  </si>
  <si>
    <t>Old Trunk - Edinburgh 2014</t>
  </si>
  <si>
    <t>Critically-acclaimed new-writing company Old Trunk make their Edinburgh debut alternating their two darkly comic plays.</t>
  </si>
  <si>
    <t>Jericho Creek</t>
  </si>
  <si>
    <t>Jericho Creek is an original production by Fledgling Theatre Company which will be performed at The Cockpit Theatre in July 2015</t>
  </si>
  <si>
    <t>"Oh, the Humanity" at the Tabard Theatre this September</t>
  </si>
  <si>
    <t>A brilliant play by Will Eno. An exciting, young theatre company. A production that promises to wow. You wouldn't want to miss it.</t>
  </si>
  <si>
    <t>Pig by Alex Oates (London Run)</t>
  </si>
  <si>
    <t>'Pig' by Alex Oates is an urgent and dark comedy with live music that discusses the vital issue of the state of our police force.</t>
  </si>
  <si>
    <t>Tarantella</t>
  </si>
  <si>
    <t>A group of Sicilian immigrants in New York struggle to deal with conflict from both within the family and from without.</t>
  </si>
  <si>
    <t>Roll The Dice Theatre Company</t>
  </si>
  <si>
    <t>Roll The Dice Theatre Company revolves around taking risks in the game of life vicariously through beloved childhood games.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</si>
  <si>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</si>
  <si>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</si>
  <si>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</si>
  <si>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</si>
  <si>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A Bright Room Called Day by Tony Kushner</t>
  </si>
  <si>
    <t>Support an outstanding cast of actors to take on a professional production of a masterpiece of modern theatre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</si>
  <si>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</si>
  <si>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</si>
  <si>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</si>
  <si>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</si>
  <si>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</si>
  <si>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</si>
  <si>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</si>
  <si>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</si>
  <si>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World premiere of BIRTHDAY SUIT at the Old Red Lion</t>
  </si>
  <si>
    <t>pluck. productions present their first four-week run - the world premiere of David K. Barnes' BIRTHDAY SUIT at the Old Red Lion.</t>
  </si>
  <si>
    <t>Far From Fiction</t>
  </si>
  <si>
    <t>â€œFar From Fictionâ€ is a powerful play, written by Sally Willis, offering insights into a new understanding of  female psychology.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</si>
  <si>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</si>
  <si>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</si>
  <si>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</si>
  <si>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</si>
  <si>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'Mooring' - Vocal Point Theatre Project</t>
  </si>
  <si>
    <t>A play about riverside homelessness, inspired by true events. Shows at Brunel Museum, 240 Project and similar community organisations.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</si>
  <si>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</si>
  <si>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</si>
  <si>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</si>
  <si>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</si>
  <si>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</si>
  <si>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</si>
  <si>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</si>
  <si>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</si>
  <si>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Lock&amp;Key Theatre present 'Timon of Athens'</t>
  </si>
  <si>
    <t>Support Lock&amp;Key Theatre's 'Timon of Athens' by donating to our printing! Every penny goes to posters, programmes, flyers and scripts.</t>
  </si>
  <si>
    <t>Immortal</t>
  </si>
  <si>
    <t>'Immortal', a play about five English Air Bombers in WW2, is an exciting first project for the brand new Production Company, GreanTea.</t>
  </si>
  <si>
    <t>SPILL - A verbatim show about sex</t>
  </si>
  <si>
    <t>We're making a show about sex. Because it's important, everyone wants to talk about it and it's at the start of everything.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</si>
  <si>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</si>
  <si>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</si>
  <si>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</si>
  <si>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</si>
  <si>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</si>
  <si>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</si>
  <si>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</si>
  <si>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</si>
  <si>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</si>
  <si>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</si>
  <si>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</si>
  <si>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</si>
  <si>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</si>
  <si>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</si>
  <si>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</si>
  <si>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</si>
  <si>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</si>
  <si>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</si>
  <si>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</si>
  <si>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</si>
  <si>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Get FREAK to the Edinburgh Fringe</t>
  </si>
  <si>
    <t>An extraordinary, punchy and provocative new play, providing a voice for women to address their sexuality and self worth. #EDFREAK</t>
  </si>
  <si>
    <t>Pramkicker - Edinburgh and Beyond</t>
  </si>
  <si>
    <t>Critically-acclaimed Old Trunk are back with their new play. 
PRAMKICKER. 
Written by Sadie Hasler &amp; directed by Sarah Mayhew.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</si>
  <si>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</si>
  <si>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</si>
  <si>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</si>
  <si>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</si>
  <si>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The Glasshouse</t>
  </si>
  <si>
    <t>Two men on trial for desertion, confined within a Glasshouse. How long can friendship last? How much can a man stand before he breaks?</t>
  </si>
  <si>
    <t>Pink Confetti at The Courtyard Theatre, Hoxton</t>
  </si>
  <si>
    <t>New play 'Pink Confetti' by Paul Roberts at The Courtyard Theatre produced by Etch and directed by Oliver Dawe.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</si>
  <si>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</si>
  <si>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</si>
  <si>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</si>
  <si>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</si>
  <si>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</si>
  <si>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</si>
  <si>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</si>
  <si>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</si>
  <si>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</si>
  <si>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</si>
  <si>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</si>
  <si>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</si>
  <si>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</si>
  <si>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</si>
  <si>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</si>
  <si>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</si>
  <si>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</si>
  <si>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</si>
  <si>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</si>
  <si>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</si>
  <si>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</si>
  <si>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</si>
  <si>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</si>
  <si>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</si>
  <si>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</si>
  <si>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</si>
  <si>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Weald at The Finborough Theatre</t>
  </si>
  <si>
    <t>A terse and delicate dissection of male emotions from a rural perspective: fathers and sons, legacy and heritage, molasses and mud.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</si>
  <si>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</si>
  <si>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</si>
  <si>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</si>
  <si>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</si>
  <si>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ThÃ©rÃ¨se Raquin at The Courtyard Theatre</t>
  </si>
  <si>
    <t>We are a young company who have been accepted to put on our play at The Courtyard Theatre. We need Â£250 for flyers, props and costume!</t>
  </si>
  <si>
    <t>IHDC's 2017 Pantomime - Jack and the Beanstalk</t>
  </si>
  <si>
    <t>Each year our community comes together to put on a fun and funny family show. We need your help to keep our annual event going.</t>
  </si>
  <si>
    <t>The Stolen Inches, Edinburgh 2015</t>
  </si>
  <si>
    <t>A short man takes his tall family to court for stealing his height. Help Small Things Theatre take this big story to EdFringe 2015!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</si>
  <si>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</si>
  <si>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</si>
  <si>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</si>
  <si>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</si>
  <si>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</si>
  <si>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</si>
  <si>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</si>
  <si>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</si>
  <si>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Memoir of a Forgotten Past</t>
  </si>
  <si>
    <t>3 decades, 3 generations, 3 friends, one house. Real Eyes Theatre explore how our lives are influenced by the decades we grow up in.</t>
  </si>
  <si>
    <t>Some big Some bang</t>
  </si>
  <si>
    <t>The Ugly Collective takes Some big Some bang to the Underbelly Venues at the Edinburgh Fringe!</t>
  </si>
  <si>
    <t>The Tulip Tree 2014</t>
  </si>
  <si>
    <t>The Tulip Tree is a project I have been passionate about for 5 years. It is an unforgettable story that has never been told.</t>
  </si>
  <si>
    <t>Jason (Georgia on My Mind)</t>
  </si>
  <si>
    <t>Jason (Georgia on My Mind), a solo play about a modern quest to the Republic of Georgia in the ancient steps of Jason &amp; the Argonauts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</si>
  <si>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</si>
  <si>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</si>
  <si>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</si>
  <si>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</si>
  <si>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</si>
  <si>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</si>
  <si>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</si>
  <si>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</si>
  <si>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Constellations by Nick Payne at the Nottingham New Theatre</t>
  </si>
  <si>
    <t>The award-winning Nottingham New Theatre presents an exciting experimental play about the multi-universe theory and love.</t>
  </si>
  <si>
    <t>The Ruby Darlings Show</t>
  </si>
  <si>
    <t>The filthily talented Ruby and Darling, take you on a raunch-tastic musical discovery of life with a vagina. #sayno</t>
  </si>
  <si>
    <t>The Inspectors Call</t>
  </si>
  <si>
    <t>Vibrant contemporary political theatre, exploring the professional and human impact of the growing corporate culture in education.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</si>
  <si>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</si>
  <si>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</si>
  <si>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</si>
  <si>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</si>
  <si>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</si>
  <si>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</si>
  <si>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</si>
  <si>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</si>
  <si>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</si>
  <si>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</si>
  <si>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</si>
  <si>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</si>
  <si>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</si>
  <si>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</si>
  <si>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</si>
  <si>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</si>
  <si>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</si>
  <si>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</si>
  <si>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</si>
  <si>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</si>
  <si>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</si>
  <si>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</si>
  <si>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</si>
  <si>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</si>
  <si>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</si>
  <si>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</si>
  <si>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The Merchant of Venice</t>
  </si>
  <si>
    <t>The University of Exeter Shakespeare Society is touring its acclaimed show The Merchant of Venice to Stratford-upon-Avon!</t>
  </si>
  <si>
    <t>The Canterbury Shakespeare Festival - first season</t>
  </si>
  <si>
    <t>Come and help us make the Canterbury Shakespeare Festival a reality</t>
  </si>
  <si>
    <t>TUSENTACK THEATRE</t>
  </si>
  <si>
    <t>Tusentack Theatre is a professional theatre company providing opportunities to adults who access Mental Health Services.</t>
  </si>
  <si>
    <t>Count Your Blessings - A Verbatim Performance</t>
  </si>
  <si>
    <t>the hardy presents a collaboration between Robbie Curran and Abram Rooney. Kemble House, 9th-14th August, every night at 8pm.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</si>
  <si>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</si>
  <si>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</si>
  <si>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</si>
  <si>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</si>
  <si>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</si>
  <si>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</si>
  <si>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</si>
  <si>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</si>
  <si>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Farcical Elements Presents Boeing-Boeing</t>
  </si>
  <si>
    <t>A high-flying French farce with the thrust of a well-tuned jet engine</t>
  </si>
  <si>
    <t>Tonight I'll be April</t>
  </si>
  <si>
    <t>A gritty play looking at a modern day relationship, highlighting issues of mental health and abuse suffered by men.</t>
  </si>
  <si>
    <t>Shakespeare's The Tempest: In-The-Round</t>
  </si>
  <si>
    <t>Follow the sell-out Tree Folk Theatre, as we lead you through The Tempest with masks, puppetry and live music! 15th July - 3rd August</t>
  </si>
  <si>
    <t>Waving Goodbye</t>
  </si>
  <si>
    <t>A play about the horrible choices we have to make every day. Should we take a risk, or take the road most travelled?</t>
  </si>
  <si>
    <t>Hamlet by CattyWhamPuss (with non-traditional casting)</t>
  </si>
  <si>
    <t>With non-gender specific casting, CattyWhamPuss Theatre dismiss traditional casting biases in this, their ambitious first venture.</t>
  </si>
  <si>
    <t>Popinjay Productions' The Odyssey</t>
  </si>
  <si>
    <t>We are devising a vibrant new adaptation of Homer's The Odyssey featuring dynamic storytelling, stunning visuals and original music.</t>
  </si>
  <si>
    <t>The Return of The Walthamstow Mysteries</t>
  </si>
  <si>
    <t>'Somewhere you know, nowhere you've been' a theatrical 
re-imagining of Walthamstowâ€™s past acted out beneath big skies in the marshes.</t>
  </si>
  <si>
    <t>Over Here Theatre/Scotchbonnet present: Love, Sex and Apps</t>
  </si>
  <si>
    <t>Love, Sex and Apps is a double bill exploring the way in which we are both connected and disconnected with those around us.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</si>
  <si>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</si>
  <si>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</si>
  <si>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</si>
  <si>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</si>
  <si>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</si>
  <si>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</si>
  <si>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</si>
  <si>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</si>
  <si>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</si>
  <si>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</si>
  <si>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</si>
  <si>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</si>
  <si>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</si>
  <si>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</si>
  <si>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</si>
  <si>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</si>
  <si>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</si>
  <si>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</si>
  <si>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Mrs Roosevelt Flies to London UK tour</t>
  </si>
  <si>
    <t>Eleanor Roosevelt: Passionate campaigner for human rights, champion for peace, staunch supporter of FDR's policies, betrayed wife.</t>
  </si>
  <si>
    <t>'Journey's End' Tour of Dorset commemorating WW1</t>
  </si>
  <si>
    <t>Brand new graduate theater company 'FMP Theatre' proudly presents the definitive WW1 play, Journey's End, with a little help from you.</t>
  </si>
  <si>
    <t>Mr Mineshaft - A Play about Julius Eastman</t>
  </si>
  <si>
    <t>Forgotten composer, virtuoso pianist, actor, and activist.
I'm hoping to produce my play which explores Julius's life and music.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</si>
  <si>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</si>
  <si>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</si>
  <si>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</si>
  <si>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</si>
  <si>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The Taming of the Shrew</t>
  </si>
  <si>
    <t>We are performing Shakespeare's "The Taming of the Shrew" in its original Elizabethan setting at the Oxford Shakespeare Festival.</t>
  </si>
  <si>
    <t>What a Gay Play - back, bigger and longer</t>
  </si>
  <si>
    <t>After a successful premiere run at Edinburgh 2014, it's been rewritten and revised and is back for another run of Edinburgh fun in 2015</t>
  </si>
  <si>
    <t>Flush - David Dipper - Break Point Theatre</t>
  </si>
  <si>
    <t>Sex, deception, addiction, life. 
A quality piece of relevant theatre at one of London's most vibrant and respected fringe theatres.</t>
  </si>
  <si>
    <t>Fantastic Mr Fox - Novus Theatre</t>
  </si>
  <si>
    <t>Novus Theatre bring you their new show 'Fantastic Mr Fox'. We hope to improve the pay for our cast and crew through Kickstarter.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</si>
  <si>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</si>
  <si>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</si>
  <si>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</si>
  <si>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</si>
  <si>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"The Day That Shakespeare Died" - The book and the play.</t>
  </si>
  <si>
    <t>A book and a play. Narrated by the ghost of Will Shakespeare and the ghost of his dog Crab,  Their adventures in the afterlife...</t>
  </si>
  <si>
    <t>Headaches - a play exploring the topic of mental health</t>
  </si>
  <si>
    <t>Headaches: a play composed of personal testimonies, writings and music, centered on mental illness and its effects on people's lives.</t>
  </si>
  <si>
    <t>'Working Play Title'</t>
  </si>
  <si>
    <t>We aim to produce a Professional Published Play for two days in October 2015 on Fri 30th &amp; Sat 31st with three performances in total.</t>
  </si>
  <si>
    <t>Help Launch LZA Theatre! The Eisteddfod + A Woman Alone</t>
  </si>
  <si>
    <t>We take great short(er) plays by brilliant playwrights &amp; make visually stunning conversation pieces in response to the city we live in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</si>
  <si>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</si>
  <si>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</si>
  <si>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</si>
  <si>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</si>
  <si>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</si>
  <si>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</si>
  <si>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</si>
  <si>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</si>
  <si>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MENTAL Play</t>
  </si>
  <si>
    <t>A new play and project exploring challenges faced by young adults struggling with mental health issues in contemporary Britain.</t>
  </si>
  <si>
    <t>Time Please Fringe</t>
  </si>
  <si>
    <t>Funding for a production of Time Please at the Brighton Fringe 2017... and beyond.</t>
  </si>
  <si>
    <t>2020 Vision: a love story told over sixty years</t>
  </si>
  <si>
    <t>Help us produce an iconic new verse play, set in the year 2020, with virtuoso acting and hauntingly beautiful words and music</t>
  </si>
  <si>
    <t>In the Land of Gold</t>
  </si>
  <si>
    <t>A bold, colouful, vibrant play centred around the last remaining monarchy of Africa.</t>
  </si>
  <si>
    <t>Speechless</t>
  </si>
  <si>
    <t>The unspoken story of growing up disabled with cerebral palsy and no speech. This inclusive company fights ignorance using dark humour.</t>
  </si>
  <si>
    <t>'Time at the Bar!' - Written and directed by Kieran Mellish</t>
  </si>
  <si>
    <t>'Time at the Bar!' is a play written by Kieran Mellish, a student at Loughborough University and member of LSU Stage Society.</t>
  </si>
  <si>
    <t>'The Tempest' at the Minack Theatre Cornwall, July 2014</t>
  </si>
  <si>
    <t>Moving Stories' 'The Tempest' promises to be vibrant &amp; enchanting, with original music, vivid design &amp; unforgettable performances.</t>
  </si>
  <si>
    <t>HOWARD BARKER DOUBLE BILL - Arcola Theatre 2015</t>
  </si>
  <si>
    <t>Exhilarating Double Bill uniting London premiere of THE TWELFTH BATTLE OF ISONZO &amp; thrilling revival of JUDITH: A PARTING FROM THE BODY</t>
  </si>
  <si>
    <t>Whisper Me Happy Ever After (WMHEA)</t>
  </si>
  <si>
    <t>WMHAE by Julie McNamara, raises awareness of the effects domestic violence has on the mental health of young people who witness it.</t>
  </si>
  <si>
    <t>The Pendulum Swings</t>
  </si>
  <si>
    <t>'The Pendulum Swings' is a three-act dark comedy that sees Frank and Michael await their execution on Death Row.</t>
  </si>
  <si>
    <t>Oh! What a Lovely War - Salute the Centenary</t>
  </si>
  <si>
    <t>Salute the Centenary with this satirical and moving play. The centenary has national relevance, and we want to mark it in our community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</si>
  <si>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</si>
  <si>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</si>
  <si>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</si>
  <si>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</si>
  <si>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Theatre Memoire</t>
  </si>
  <si>
    <t>Theatre Memoire are a High Wycombe based theatre company. Performing plays about multi-culturalism and interconectedness.</t>
  </si>
  <si>
    <t>Community Theatre Project-Children's Show (Arthur)</t>
  </si>
  <si>
    <t>Young persons theatre company working in deprived area seeking funding for children's theatrical production.</t>
  </si>
  <si>
    <t>The Grouch Who Couldn't Steal Christmas</t>
  </si>
  <si>
    <t>'The Grouch' is the perfect way to brighten up your Christmas. Full of love, laughs and some sheer calculated silliness, don't miss it!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</si>
  <si>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</si>
  <si>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</si>
  <si>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</si>
  <si>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</si>
  <si>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</si>
  <si>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</si>
  <si>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</si>
  <si>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</si>
  <si>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percentage funded</t>
  </si>
  <si>
    <t>Parent category</t>
  </si>
  <si>
    <t>Subcategory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</si>
  <si>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</si>
  <si>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</si>
  <si>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</si>
  <si>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</si>
  <si>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</si>
  <si>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</si>
  <si>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</si>
  <si>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</si>
  <si>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EUPHORIA! A New Play by John Corigliano</t>
  </si>
  <si>
    <t>EUPHORIA! is a new play about the decriminalization of drugs, and its profound effect on both the criminals in prison and "The Man."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</si>
  <si>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</si>
  <si>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</si>
  <si>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</si>
  <si>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</si>
  <si>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</si>
  <si>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</si>
  <si>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</si>
  <si>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</si>
  <si>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</si>
  <si>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</si>
  <si>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</si>
  <si>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</si>
  <si>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</si>
  <si>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</si>
  <si>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</si>
  <si>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</si>
  <si>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</si>
  <si>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</si>
  <si>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</si>
  <si>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</si>
  <si>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</si>
  <si>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</si>
  <si>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Free Jujube Brown NYC Performance</t>
  </si>
  <si>
    <t>â€œFree Jujube Brownâ€ by Psalmayene 24 is coming home to NYC and we need YOUR support of this moving and inspiring piece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</si>
  <si>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</si>
  <si>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</si>
  <si>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</si>
  <si>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</si>
  <si>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</si>
  <si>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</si>
  <si>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</si>
  <si>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</si>
  <si>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WORSE THAN TIGERS</t>
  </si>
  <si>
    <t>Invest in the world premiere of WORSE THAN TIGERS at ACT, and in the future of Seattle's newest, female-led theatre company: RED STAGE.</t>
  </si>
  <si>
    <t>The One Man Traveling Tennessee Williams Festival</t>
  </si>
  <si>
    <t>We will bring you the world of Tennessee Williams right to the front door of your home, school, church, theatre and community.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</si>
  <si>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</si>
  <si>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</si>
  <si>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</si>
  <si>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</si>
  <si>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</si>
  <si>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</si>
  <si>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</si>
  <si>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</si>
  <si>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</si>
  <si>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</si>
  <si>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</si>
  <si>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</si>
  <si>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</si>
  <si>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</si>
  <si>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</si>
  <si>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</si>
  <si>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</si>
  <si>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</si>
  <si>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</si>
  <si>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</si>
  <si>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</si>
  <si>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</si>
  <si>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</si>
  <si>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</si>
  <si>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</si>
  <si>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</si>
  <si>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</si>
  <si>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</si>
  <si>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</si>
  <si>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</si>
  <si>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</si>
  <si>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</si>
  <si>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Good Men Wanted at ANT Fest</t>
  </si>
  <si>
    <t>A new play about five bad bitches who fought in the Civil War disguised as men, premiering at Ars Nova's ANT Fest.</t>
  </si>
  <si>
    <t>A Dream Play</t>
  </si>
  <si>
    <t>Arise Theatre Company's production of August Strindberg's expressionist masterpiece 'A Dream Play'.</t>
  </si>
  <si>
    <t>Princess Cut: A young girl's reality inside a TN sex ring</t>
  </si>
  <si>
    <t>An original theatrical production using music, movement and monologues to tell the story of a TN native growing up within a sex ring.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</si>
  <si>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</si>
  <si>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</si>
  <si>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</si>
  <si>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</si>
  <si>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</si>
  <si>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</si>
  <si>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</si>
  <si>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</si>
  <si>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</si>
  <si>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</si>
  <si>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</si>
  <si>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</si>
  <si>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Widow's Wedding Dress</t>
  </si>
  <si>
    <t>Set in 1950s Northern Ireland, this play tells the story of two sisters in a community of Travellers, or Irish Gypsies.</t>
  </si>
  <si>
    <t>Joe West's THEATER OF DEATH</t>
  </si>
  <si>
    <t>Joe West and his wonderful theater company THEATER OF DEATH present original plays both horrific and comical.</t>
  </si>
  <si>
    <t>Theatre Forever's The Nature Crown</t>
  </si>
  <si>
    <t>A campaign to support the artists creating Theatre Forever's The Nature Crown, premiering in the Guthrie Theater's Dowling Studio!</t>
  </si>
  <si>
    <t>The Rooftop</t>
  </si>
  <si>
    <t>I wrote a One Act play called The Rooftop for a Female Playwright's festival. Every little bit helps!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</si>
  <si>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</si>
  <si>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</si>
  <si>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</si>
  <si>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</si>
  <si>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</si>
  <si>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</si>
  <si>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</si>
  <si>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</si>
  <si>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Star Man Rocket Man</t>
  </si>
  <si>
    <t>A new play about exploring outer space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</si>
  <si>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</si>
  <si>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</si>
  <si>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</si>
  <si>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</si>
  <si>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</si>
  <si>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</si>
  <si>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</si>
  <si>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</si>
  <si>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</si>
  <si>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</si>
  <si>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</si>
  <si>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</si>
  <si>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</si>
  <si>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</si>
  <si>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</si>
  <si>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</si>
  <si>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</si>
  <si>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</si>
  <si>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</si>
  <si>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</si>
  <si>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</si>
  <si>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</si>
  <si>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</si>
  <si>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</si>
  <si>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</si>
  <si>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</si>
  <si>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</si>
  <si>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</si>
  <si>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</si>
  <si>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</si>
  <si>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</si>
  <si>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</si>
  <si>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</si>
  <si>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</si>
  <si>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</si>
  <si>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</si>
  <si>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</si>
  <si>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</si>
  <si>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</si>
  <si>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</si>
  <si>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</si>
  <si>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</si>
  <si>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</si>
  <si>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</si>
  <si>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</si>
  <si>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</si>
  <si>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</si>
  <si>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</si>
  <si>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</si>
  <si>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</si>
  <si>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</si>
  <si>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</si>
  <si>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</si>
  <si>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</si>
  <si>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</si>
  <si>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</si>
  <si>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</si>
  <si>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</si>
  <si>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</si>
  <si>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</si>
  <si>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</si>
  <si>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</si>
  <si>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</si>
  <si>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</si>
  <si>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</si>
  <si>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</si>
  <si>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</si>
  <si>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</si>
  <si>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</si>
  <si>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</si>
  <si>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</si>
  <si>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</si>
  <si>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</si>
  <si>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</si>
  <si>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</si>
  <si>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</si>
  <si>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</si>
  <si>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</si>
  <si>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</si>
  <si>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</si>
  <si>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</si>
  <si>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</si>
  <si>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</si>
  <si>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</si>
  <si>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</si>
  <si>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</si>
  <si>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</si>
  <si>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</si>
  <si>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</si>
  <si>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</si>
  <si>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</si>
  <si>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</si>
  <si>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</si>
  <si>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</si>
  <si>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</si>
  <si>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</si>
  <si>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</si>
  <si>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</si>
  <si>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</si>
  <si>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</si>
  <si>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</si>
  <si>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</si>
  <si>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</si>
  <si>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</si>
  <si>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</si>
  <si>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</si>
  <si>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</si>
  <si>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</si>
  <si>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</si>
  <si>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</si>
  <si>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</si>
  <si>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</si>
  <si>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</si>
  <si>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</si>
  <si>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</si>
  <si>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</si>
  <si>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</si>
  <si>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</si>
  <si>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</si>
  <si>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</si>
  <si>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</si>
  <si>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</si>
  <si>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</si>
  <si>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</si>
  <si>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</si>
  <si>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</si>
  <si>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</si>
  <si>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</si>
  <si>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</si>
  <si>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</si>
  <si>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</si>
  <si>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</si>
  <si>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</si>
  <si>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</si>
  <si>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</si>
  <si>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</si>
  <si>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</si>
  <si>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</si>
  <si>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</si>
  <si>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</si>
  <si>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</si>
  <si>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</si>
  <si>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</si>
  <si>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</si>
  <si>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</si>
  <si>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</si>
  <si>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</si>
  <si>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</si>
  <si>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</si>
  <si>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</si>
  <si>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</si>
  <si>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</si>
  <si>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</si>
  <si>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</si>
  <si>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</si>
  <si>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</si>
  <si>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</si>
  <si>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</si>
  <si>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</si>
  <si>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</si>
  <si>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</si>
  <si>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</si>
  <si>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</si>
  <si>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</si>
  <si>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</si>
  <si>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</si>
  <si>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</si>
  <si>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</si>
  <si>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</si>
  <si>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</si>
  <si>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</si>
  <si>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</si>
  <si>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</si>
  <si>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</si>
  <si>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</si>
  <si>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</si>
  <si>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</si>
  <si>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</si>
  <si>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</si>
  <si>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</si>
  <si>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</si>
  <si>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</si>
  <si>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</si>
  <si>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</si>
  <si>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</si>
  <si>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</si>
  <si>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</si>
  <si>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</si>
  <si>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</si>
  <si>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</si>
  <si>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</si>
  <si>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</si>
  <si>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</si>
  <si>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</si>
  <si>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</si>
  <si>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</si>
  <si>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</si>
  <si>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</si>
  <si>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</si>
  <si>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</si>
  <si>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SEVEN, a Documentary Play: North Carolina Premiere!</t>
  </si>
  <si>
    <t>SEVEN tells the true stories of 7 women who bravely fought for the well-being of women, families, and children around the globe.</t>
  </si>
  <si>
    <t>Richard III - Presented by REBATEnsemble/Theatre Off Jackson</t>
  </si>
  <si>
    <t>Set in 1930s Chinatown, evocative of old world South Jackson Street during the Jazz era.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</si>
  <si>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</si>
  <si>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</si>
  <si>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</si>
  <si>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</si>
  <si>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</si>
  <si>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</si>
  <si>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</si>
  <si>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</si>
  <si>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</si>
  <si>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</si>
  <si>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</si>
  <si>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</si>
  <si>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</si>
  <si>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</si>
  <si>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</si>
  <si>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</si>
  <si>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</si>
  <si>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</si>
  <si>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</si>
  <si>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</si>
  <si>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</si>
  <si>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</si>
  <si>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</si>
  <si>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</si>
  <si>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</si>
  <si>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</si>
  <si>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</si>
  <si>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</si>
  <si>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</si>
  <si>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</si>
  <si>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</si>
  <si>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</si>
  <si>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</si>
  <si>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</si>
  <si>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</si>
  <si>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</si>
  <si>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</si>
  <si>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</si>
  <si>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</si>
  <si>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</si>
  <si>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</si>
  <si>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</si>
  <si>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</si>
  <si>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</si>
  <si>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</si>
  <si>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</si>
  <si>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</si>
  <si>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</si>
  <si>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</si>
  <si>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</si>
  <si>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</si>
  <si>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</si>
  <si>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</si>
  <si>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</si>
  <si>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</si>
  <si>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</si>
  <si>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</si>
  <si>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</si>
  <si>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</si>
  <si>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</si>
  <si>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</si>
  <si>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</si>
  <si>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</si>
  <si>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</si>
  <si>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</si>
  <si>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</si>
  <si>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</si>
  <si>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I Do Wonder</t>
  </si>
  <si>
    <t>A Sci-fi play in several vignettes that will narrate an alternate history in the mid-20th century.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</si>
  <si>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</si>
  <si>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</si>
  <si>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</si>
  <si>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</si>
  <si>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</si>
  <si>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</si>
  <si>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</si>
  <si>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</si>
  <si>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</si>
  <si>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</si>
  <si>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</si>
  <si>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</si>
  <si>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</si>
  <si>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</si>
  <si>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</si>
  <si>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</si>
  <si>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</si>
  <si>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</si>
  <si>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Colt Coeur's 6th Season</t>
  </si>
  <si>
    <t>2 world premieres:
HOW TO LIVE ON EARTH by MJ Kaufman
 / CAL IN CAMO by William Francis Hoffman
+ workshops of 7 more plays!</t>
  </si>
  <si>
    <t>Wake Up Call @ IRT Theater</t>
  </si>
  <si>
    <t>Wake Up Call is a comedic play about a group of hotel employees working on Christmas Eve.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</si>
  <si>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</si>
  <si>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</si>
  <si>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</si>
  <si>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</si>
  <si>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</si>
  <si>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</si>
  <si>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</si>
  <si>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</si>
  <si>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</si>
  <si>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</si>
  <si>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</si>
  <si>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</si>
  <si>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</si>
  <si>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</si>
  <si>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</si>
  <si>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</si>
  <si>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</si>
  <si>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</si>
  <si>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</si>
  <si>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</si>
  <si>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</si>
  <si>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</si>
  <si>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</si>
  <si>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</si>
  <si>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</si>
  <si>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</si>
  <si>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</si>
  <si>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</si>
  <si>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</si>
  <si>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</si>
  <si>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</si>
  <si>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</si>
  <si>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</si>
  <si>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</si>
  <si>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</si>
  <si>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</si>
  <si>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</si>
  <si>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</si>
  <si>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</si>
  <si>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</si>
  <si>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</si>
  <si>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</si>
  <si>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</si>
  <si>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</si>
  <si>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</si>
  <si>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</si>
  <si>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</si>
  <si>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</si>
  <si>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EMPATHITRAX, a new play by Ana Nogueira</t>
  </si>
  <si>
    <t>Can you ever truly feel what someone else is feeling?
Do you want to?</t>
  </si>
  <si>
    <t>Paperhand Puppet Intervention 16th Annual Summer Show</t>
  </si>
  <si>
    <t>Our 16th year promises to be bigger and better than ever but we need your help to bring the show to life!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</si>
  <si>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</si>
  <si>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</si>
  <si>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</si>
  <si>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</si>
  <si>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</si>
  <si>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</si>
  <si>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</si>
  <si>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</si>
  <si>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</si>
  <si>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</si>
  <si>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</si>
  <si>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</si>
  <si>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</si>
  <si>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</si>
  <si>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</si>
  <si>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</si>
  <si>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</si>
  <si>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</si>
  <si>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</si>
  <si>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</si>
  <si>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</si>
  <si>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</si>
  <si>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</si>
  <si>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</si>
  <si>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</si>
  <si>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</si>
  <si>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</si>
  <si>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</si>
  <si>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</si>
  <si>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</si>
  <si>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</si>
  <si>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</si>
  <si>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</si>
  <si>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</si>
  <si>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</si>
  <si>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</si>
  <si>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</si>
  <si>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</si>
  <si>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</si>
  <si>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</si>
  <si>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</si>
  <si>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</si>
  <si>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</si>
  <si>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</si>
  <si>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</si>
  <si>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</si>
  <si>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</si>
  <si>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</si>
  <si>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THE DRESSER     TETCNY    The Ensemble Theatre Company of NY</t>
  </si>
  <si>
    <t>We are raising funds for our second production. This will be the first NYC Equity production of THE DRESSER since 1982. www.TETCNY.org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</si>
  <si>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</si>
  <si>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</si>
  <si>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</si>
  <si>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</si>
  <si>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</si>
  <si>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</si>
  <si>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</si>
  <si>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</si>
  <si>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</si>
  <si>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</si>
  <si>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</si>
  <si>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</si>
  <si>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</si>
  <si>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</si>
  <si>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</si>
  <si>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</si>
  <si>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</si>
  <si>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</si>
  <si>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</si>
  <si>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</si>
  <si>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</si>
  <si>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</si>
  <si>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</si>
  <si>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</si>
  <si>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</si>
  <si>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</si>
  <si>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</si>
  <si>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</si>
  <si>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</si>
  <si>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</si>
  <si>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</si>
  <si>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</si>
  <si>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</si>
  <si>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</si>
  <si>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</si>
  <si>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</si>
  <si>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</si>
  <si>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</si>
  <si>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</si>
  <si>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</si>
  <si>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</si>
  <si>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</si>
  <si>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</si>
  <si>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</si>
  <si>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</si>
  <si>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</si>
  <si>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</si>
  <si>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At Swim, Two Boys</t>
  </si>
  <si>
    <t>The play tells the story of Jim and Doyler and their friendship on the brink of Irish independence.</t>
  </si>
  <si>
    <t>Me? A Caregiver?</t>
  </si>
  <si>
    <t>An edgy, hilarious, compassionate and honest show to help caregivers find courage, trust their instincts and above all, to laugh.</t>
  </si>
  <si>
    <t>3 Days In Savannah Part II</t>
  </si>
  <si>
    <t>"3 Days In Savannah" explores the issues of love, racism, and regret while reminding us that, "life is a game and love is the prize."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</si>
  <si>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</si>
  <si>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</si>
  <si>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</si>
  <si>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</si>
  <si>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</si>
  <si>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</si>
  <si>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</si>
  <si>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</si>
  <si>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</si>
  <si>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</si>
  <si>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</si>
  <si>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</si>
  <si>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</si>
  <si>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</si>
  <si>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Uprising Theatre Company's First Production</t>
  </si>
  <si>
    <t>We believe in the power of stories to change the world. Theatre that inspires transformation.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</si>
  <si>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</si>
  <si>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</si>
  <si>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</si>
  <si>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</si>
  <si>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</si>
  <si>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</si>
  <si>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</si>
  <si>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</si>
  <si>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</si>
  <si>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</si>
  <si>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</si>
  <si>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</si>
  <si>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Strangeloop Theatre - A Focus on New Works</t>
  </si>
  <si>
    <t>Help Strangeloop Theatre create and support new work by sponsoring our 2015-2016 season.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</si>
  <si>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</si>
  <si>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</si>
  <si>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</si>
  <si>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</si>
  <si>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</si>
  <si>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</si>
  <si>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</si>
  <si>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</si>
  <si>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</si>
  <si>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</si>
  <si>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</si>
  <si>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</si>
  <si>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</si>
  <si>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</si>
  <si>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</si>
  <si>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</si>
  <si>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</si>
  <si>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</si>
  <si>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</si>
  <si>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</si>
  <si>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</si>
  <si>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</si>
  <si>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</si>
  <si>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</si>
  <si>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</si>
  <si>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</si>
  <si>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</si>
  <si>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</si>
  <si>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HELP BUILD "THE CASTLE"</t>
  </si>
  <si>
    <t>A rare  production of World acclaimed playwright Howard Barker's groundbreaking &amp; provocative 'The Castle'.</t>
  </si>
  <si>
    <t>The Tutors</t>
  </si>
  <si>
    <t>3 college grads struggling to fund their social network. 1 bratty blackmailing student. 1 dreamy Asian business man. 1 awesome play.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</si>
  <si>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</si>
  <si>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</si>
  <si>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</si>
  <si>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</si>
  <si>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</si>
  <si>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</si>
  <si>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</si>
  <si>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</si>
  <si>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</si>
  <si>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</si>
  <si>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</si>
  <si>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</si>
  <si>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</si>
  <si>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</si>
  <si>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</si>
  <si>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</si>
  <si>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</si>
  <si>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</si>
  <si>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</si>
  <si>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</si>
  <si>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The Maltese Bodkin</t>
  </si>
  <si>
    <t>hiSTORYstage presents a film noir-style comedy mystery with a Shakespearean twist performed as a 1944 radio drama.</t>
  </si>
  <si>
    <t>Rainbowtown</t>
  </si>
  <si>
    <t>"Rainbowtown" is a new play for kids. Help us bring it to the Main Line during the 2014 Philadelphia Fringe Festival!</t>
  </si>
  <si>
    <t>Lord of the Flies - Syracuse University</t>
  </si>
  <si>
    <t>We're mounting a theatrical adaptation of Lord of the Flies completely student directed, produced, designed, managed and performed.</t>
  </si>
  <si>
    <t>You, Me and That Guy</t>
  </si>
  <si>
    <t>A hilarious comedy starring Sarah, a recent grad, who uses the magic of a mystical open mic to solve the problems of her relationships.</t>
  </si>
  <si>
    <t>Liberty Falls, 54321</t>
  </si>
  <si>
    <t>Itâ€™s a celebration of our heritage. Well, not all of ours. If you live in Liberty Falls, itâ€™s yours. If you donâ€™t, then it's not.</t>
  </si>
  <si>
    <t>Montclair Shakespeare Series: A Midsummer Night's Dream</t>
  </si>
  <si>
    <t>The Montclair Shakespeare Series presents staged readings of Shakespeare's work in historic venues throughout the summer in Montclair.</t>
  </si>
  <si>
    <t>Voices of Swords</t>
  </si>
  <si>
    <t>A funny and moving new play about two families dealing with aging parents in very different ways!</t>
  </si>
  <si>
    <t>"She Has a Name" on tour</t>
  </si>
  <si>
    <t>Help us take "She Has a Name", the human trafficking story of one victim, on tour to all over Northern and Central California.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</si>
  <si>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</si>
  <si>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</si>
  <si>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</si>
  <si>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</si>
  <si>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</si>
  <si>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</si>
  <si>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</si>
  <si>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</si>
  <si>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</si>
  <si>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</si>
  <si>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</si>
  <si>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</si>
  <si>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</si>
  <si>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</si>
  <si>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</si>
  <si>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</si>
  <si>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New Works Lab @ PPAS: "Begets: Fall of a High School Ronin"</t>
  </si>
  <si>
    <t>Waterwell's New Works Lab @ PPAS is the country's leading development program for challenging new plays for young actors.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</si>
  <si>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</si>
  <si>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</si>
  <si>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</si>
  <si>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</si>
  <si>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</si>
  <si>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</si>
  <si>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</si>
  <si>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</si>
  <si>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</si>
  <si>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</si>
  <si>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</si>
  <si>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</si>
  <si>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</si>
  <si>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</si>
  <si>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</si>
  <si>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</si>
  <si>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</si>
  <si>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</si>
  <si>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</si>
  <si>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</si>
  <si>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</si>
  <si>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</si>
  <si>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</si>
  <si>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</si>
  <si>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</si>
  <si>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</si>
  <si>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</si>
  <si>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</si>
  <si>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</si>
  <si>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</si>
  <si>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</si>
  <si>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</si>
  <si>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</si>
  <si>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</si>
  <si>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</si>
  <si>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</si>
  <si>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</si>
  <si>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</si>
  <si>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</si>
  <si>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</si>
  <si>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</si>
  <si>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</si>
  <si>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</si>
  <si>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</si>
  <si>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</si>
  <si>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</si>
  <si>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</si>
  <si>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</si>
  <si>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</si>
  <si>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</si>
  <si>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</si>
  <si>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</si>
  <si>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</si>
  <si>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</si>
  <si>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</si>
  <si>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</si>
  <si>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</si>
  <si>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</si>
  <si>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</si>
  <si>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</si>
  <si>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</si>
  <si>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</si>
  <si>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</si>
  <si>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</si>
  <si>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</si>
  <si>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</si>
  <si>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</si>
  <si>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</si>
  <si>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</si>
  <si>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</si>
  <si>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</si>
  <si>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</si>
  <si>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</si>
  <si>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</si>
  <si>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</si>
  <si>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</si>
  <si>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</si>
  <si>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</si>
  <si>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</si>
  <si>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</si>
  <si>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</si>
  <si>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</si>
  <si>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</si>
  <si>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</si>
  <si>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</si>
  <si>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</si>
  <si>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</si>
  <si>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</si>
  <si>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</si>
  <si>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</si>
  <si>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</si>
  <si>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</si>
  <si>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Gorilla Theater Productions Presents: Phase 3</t>
  </si>
  <si>
    <t>GTP has been protected financially by The Director since 2012. Now it's time for the community. Do you want GTP? Are we worth it?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</si>
  <si>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</si>
  <si>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</si>
  <si>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</si>
  <si>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</si>
  <si>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</si>
  <si>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</si>
  <si>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</si>
  <si>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</si>
  <si>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</si>
  <si>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</si>
  <si>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</si>
  <si>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</si>
  <si>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</si>
  <si>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</si>
  <si>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</si>
  <si>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</si>
  <si>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</si>
  <si>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</si>
  <si>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</si>
  <si>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</si>
  <si>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</si>
  <si>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</si>
  <si>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Dickhead</t>
  </si>
  <si>
    <t>Dickhead is a play about one man's struggle with the dicks in his head. If you want to know more stop being a twat and put out...please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</si>
  <si>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</si>
  <si>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</si>
  <si>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</si>
  <si>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</si>
  <si>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</si>
  <si>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</si>
  <si>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</si>
  <si>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</si>
  <si>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</si>
  <si>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</si>
  <si>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</si>
  <si>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</si>
  <si>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</si>
  <si>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</si>
  <si>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</si>
  <si>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</si>
  <si>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</si>
  <si>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</si>
  <si>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</si>
  <si>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</si>
  <si>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BEASTS OF BAVERLY GROVE</t>
  </si>
  <si>
    <t>One play.  Two theaters.  See the story from both sides and then decide for yourself - who are the BEASTS OF BAVERLY GROVE?</t>
  </si>
  <si>
    <t>As the Naked Lead the Blind (Play)</t>
  </si>
  <si>
    <t>A professionally directed/acted workshop &amp; reading for a new play depicting sexual addiction and its crippling effect on relationships.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</si>
  <si>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</si>
  <si>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</si>
  <si>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</si>
  <si>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</si>
  <si>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</si>
  <si>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</si>
  <si>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</si>
  <si>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</si>
  <si>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Face Off Theatre Company Inaugural Season 2015-2016</t>
  </si>
  <si>
    <t>Partners w/the Black Arts &amp; Cultural Center; we use theatre to EDUCATE &amp; EMPOWER through diverse expressions of the human experience.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</si>
  <si>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</si>
  <si>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</si>
  <si>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</si>
  <si>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</si>
  <si>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</si>
  <si>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</si>
  <si>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</si>
  <si>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</si>
  <si>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The Untold Tales of the Brothers Grimm</t>
  </si>
  <si>
    <t>A fast-pace, zany comedy involving six actors performing seven usually untold Grimm Fairy Tales about giants, witches, demons and more!</t>
  </si>
  <si>
    <t>Chokehold</t>
  </si>
  <si>
    <t>A searing new play that takes  an unflinching look at the terrible costs of police shootings in the African American community.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</si>
  <si>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</si>
  <si>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</si>
  <si>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</si>
  <si>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</si>
  <si>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</si>
  <si>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</si>
  <si>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</si>
  <si>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</si>
  <si>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</si>
  <si>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</si>
  <si>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</si>
  <si>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</si>
  <si>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</si>
  <si>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</si>
  <si>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</si>
  <si>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2014 UASPA Theatre Showcase</t>
  </si>
  <si>
    <t>UASPA is a performing arts high school producing its 2014 Theatre Showcase featuring our strongest performances and original work.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</si>
  <si>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</si>
  <si>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</si>
  <si>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</si>
  <si>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</si>
  <si>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</si>
  <si>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</si>
  <si>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</si>
  <si>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Good Bread Alley</t>
  </si>
  <si>
    <t>A play by April Yvette Thompson. A Gullah Healer Woman and an Afro-Cuban Priest forge a new world of magic &amp; dreams in Jim Crow Miami.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</si>
  <si>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</si>
  <si>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</si>
  <si>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</si>
  <si>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</si>
  <si>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</si>
  <si>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</si>
  <si>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The Honeymoon is Over - An Original Play by Zakry Fin</t>
  </si>
  <si>
    <t>The Honeymoon is Over is a romantic comedy about a recently eloped couple learning the dynamics of living together for the first time.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</si>
  <si>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</si>
  <si>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</si>
  <si>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</si>
  <si>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</si>
  <si>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</si>
  <si>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</si>
  <si>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</si>
  <si>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</si>
  <si>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</si>
  <si>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</si>
  <si>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</si>
  <si>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</si>
  <si>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</si>
  <si>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</si>
  <si>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Annabel Lost</t>
  </si>
  <si>
    <t>Annabel Lost combines visual art and performance poetry to tell the story of two orphaned refugees, Quetzal and Rhime.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</si>
  <si>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</si>
  <si>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</si>
  <si>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</si>
  <si>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</si>
  <si>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</si>
  <si>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</si>
  <si>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</si>
  <si>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</si>
  <si>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God is a Woman (The Untitled Mitchell Buckley Project)</t>
  </si>
  <si>
    <t>After being officially selected for the 2015 FringeNYC Festival, we are looking for your help to put on this new and exciting play!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</si>
  <si>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</si>
  <si>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</si>
  <si>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</si>
  <si>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</si>
  <si>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</si>
  <si>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</si>
  <si>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</si>
  <si>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</si>
  <si>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</si>
  <si>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</si>
  <si>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</si>
  <si>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</si>
  <si>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</si>
  <si>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</si>
  <si>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</si>
  <si>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</si>
  <si>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</si>
  <si>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</si>
  <si>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</si>
  <si>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</si>
  <si>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</si>
  <si>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</si>
  <si>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</si>
  <si>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</si>
  <si>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</si>
  <si>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</si>
  <si>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</si>
  <si>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</si>
  <si>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</si>
  <si>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</si>
  <si>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</si>
  <si>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</si>
  <si>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</si>
  <si>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</si>
  <si>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</si>
  <si>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</si>
  <si>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</si>
  <si>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</si>
  <si>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</si>
  <si>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</si>
  <si>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</si>
  <si>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</si>
  <si>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</si>
  <si>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</si>
  <si>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</si>
  <si>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</si>
  <si>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</si>
  <si>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</si>
  <si>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</si>
  <si>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</si>
  <si>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</si>
  <si>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</si>
  <si>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</si>
  <si>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</si>
  <si>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</si>
  <si>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</si>
  <si>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</si>
  <si>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</si>
  <si>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</si>
  <si>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</si>
  <si>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</si>
  <si>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</si>
  <si>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</si>
  <si>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</si>
  <si>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</si>
  <si>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</si>
  <si>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</si>
  <si>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</si>
  <si>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</si>
  <si>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</si>
  <si>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</si>
  <si>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</si>
  <si>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</si>
  <si>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</si>
  <si>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</si>
  <si>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</si>
  <si>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Lemming Theatrical's Smell of the Kill</t>
  </si>
  <si>
    <t>A stunning production of Michele Lowe's biting play, The Smell of the Kill.  Brought to you by Michael Sheeks and his friends &amp; heroes.</t>
  </si>
  <si>
    <t>Kylie for President</t>
  </si>
  <si>
    <t>Bring a touring character education play about making wise choices to elementary students in Kentuckiana. Vote Kylie for President!</t>
  </si>
  <si>
    <t>FAUST.hier und jetzt</t>
  </si>
  <si>
    <t>Theaterprojekt 12. Kl. Waldorfschule Essen. 2 junge Regisseure bringen volles Engagement &amp; Zeit ein. FÃ¼r ihre Finanzierung sammeln wir.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</si>
  <si>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</si>
  <si>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</si>
  <si>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</si>
  <si>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</si>
  <si>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</si>
  <si>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</si>
  <si>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</si>
  <si>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</si>
  <si>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</si>
  <si>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</si>
  <si>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</si>
  <si>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</si>
  <si>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</si>
  <si>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</si>
  <si>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</si>
  <si>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</si>
  <si>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</si>
  <si>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</si>
  <si>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</si>
  <si>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</si>
  <si>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</si>
  <si>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</si>
  <si>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</si>
  <si>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</si>
  <si>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</si>
  <si>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</si>
  <si>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</si>
  <si>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</si>
  <si>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</si>
  <si>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</si>
  <si>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</si>
  <si>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</si>
  <si>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</si>
  <si>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</si>
  <si>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</si>
  <si>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</si>
  <si>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</si>
  <si>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</si>
  <si>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</si>
  <si>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</si>
  <si>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REBATEnsemble Presents: "The Tempest" by William Shakespeare</t>
  </si>
  <si>
    <t>Dancing spirits and blood magic come together in-the-park to depict an image of retaliation against oppression in "The Tempest"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</si>
  <si>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</si>
  <si>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</si>
  <si>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</si>
  <si>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</si>
  <si>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</si>
  <si>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</si>
  <si>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</si>
  <si>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</si>
  <si>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</si>
  <si>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</si>
  <si>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</si>
  <si>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</si>
  <si>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</si>
  <si>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</si>
  <si>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</si>
  <si>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</si>
  <si>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</si>
  <si>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</si>
  <si>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Sylvia (a benefit show)</t>
  </si>
  <si>
    <t>I am raising money to pay for the rights to produce Sylvia by A.R. Gurney. The show will be a fundraiser for Wayside Waifs.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</si>
  <si>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</si>
  <si>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</si>
  <si>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</si>
  <si>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</si>
  <si>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</si>
  <si>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</si>
  <si>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</si>
  <si>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</si>
  <si>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</si>
  <si>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</si>
  <si>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</si>
  <si>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</si>
  <si>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</si>
  <si>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</si>
  <si>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</si>
  <si>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</si>
  <si>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</si>
  <si>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</si>
  <si>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</si>
  <si>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</si>
  <si>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</si>
  <si>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</si>
  <si>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</si>
  <si>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</si>
  <si>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Measure For Measure</t>
  </si>
  <si>
    <t>The ASU Theatre and Shakespeare Club presents Measure For Measure directed by Jordyn Ochser.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</si>
  <si>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</si>
  <si>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</si>
  <si>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</si>
  <si>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</si>
  <si>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</si>
  <si>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</si>
  <si>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</si>
  <si>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</si>
  <si>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</si>
  <si>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</si>
  <si>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</si>
  <si>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</si>
  <si>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</si>
  <si>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</si>
  <si>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Romeo &amp; Juliet</t>
  </si>
  <si>
    <t>Theater students of UMass present a large-scale theater collaboration that will revolutionize the way you see Shakespeare.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</si>
  <si>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</si>
  <si>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</si>
  <si>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</si>
  <si>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</si>
  <si>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</si>
  <si>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</si>
  <si>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</si>
  <si>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</si>
  <si>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</si>
  <si>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</si>
  <si>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</si>
  <si>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</si>
  <si>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</si>
  <si>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</si>
  <si>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</si>
  <si>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</si>
  <si>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</si>
  <si>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</si>
  <si>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</si>
  <si>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Help keep girls in school in Burkina Faso</t>
  </si>
  <si>
    <t>A girl in Burkina Faso is more likely to marry than finish high school. Public theatre can promote the need for girls to stay in school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</si>
  <si>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</si>
  <si>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</si>
  <si>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</si>
  <si>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</si>
  <si>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</si>
  <si>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</si>
  <si>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</si>
  <si>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</si>
  <si>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</si>
  <si>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</si>
  <si>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</si>
  <si>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</si>
  <si>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Home (The Place Where My Stuff Resides)</t>
  </si>
  <si>
    <t>"The surveyor said the foundation was shaky". A woman finds what it means to rebuild her marriage.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</si>
  <si>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</si>
  <si>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</si>
  <si>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</si>
  <si>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</si>
  <si>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</si>
  <si>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</si>
  <si>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"If They Come Back"</t>
  </si>
  <si>
    <t>A play by award winning writer Eric Monte. 
"If they come back" follows the lives of two teenage boys during the civil rights movement.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</si>
  <si>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</si>
  <si>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</si>
  <si>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</si>
  <si>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</si>
  <si>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</si>
  <si>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</si>
  <si>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</si>
  <si>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</si>
  <si>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</si>
  <si>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</si>
  <si>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</si>
  <si>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</si>
  <si>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</si>
  <si>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</si>
  <si>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</si>
  <si>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</si>
  <si>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</si>
  <si>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</si>
  <si>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</si>
  <si>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</si>
  <si>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</si>
  <si>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</si>
  <si>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</si>
  <si>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</si>
  <si>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</si>
  <si>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</si>
  <si>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</si>
  <si>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</si>
  <si>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</si>
  <si>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</si>
  <si>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</si>
  <si>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</si>
  <si>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</si>
  <si>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</si>
  <si>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</si>
  <si>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</si>
  <si>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</si>
  <si>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</si>
  <si>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</si>
  <si>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</si>
  <si>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</si>
  <si>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</si>
  <si>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</si>
  <si>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</si>
  <si>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</si>
  <si>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</si>
  <si>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</si>
  <si>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</si>
  <si>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</si>
  <si>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</si>
  <si>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</si>
  <si>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</si>
  <si>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</si>
  <si>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</si>
  <si>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</si>
  <si>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</si>
  <si>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</si>
  <si>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</si>
  <si>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</si>
  <si>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</si>
  <si>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</si>
  <si>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</si>
  <si>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</si>
  <si>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</si>
  <si>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</si>
  <si>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</si>
  <si>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</si>
  <si>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</si>
  <si>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</si>
  <si>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</si>
  <si>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</si>
  <si>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</si>
  <si>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</si>
  <si>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</si>
  <si>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</si>
  <si>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</si>
  <si>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</si>
  <si>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</si>
  <si>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</si>
  <si>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</si>
  <si>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</si>
  <si>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</si>
  <si>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</si>
  <si>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</si>
  <si>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</si>
  <si>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</si>
  <si>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</si>
  <si>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</si>
  <si>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Final exam</t>
  </si>
  <si>
    <t>We're a small group of University students who need a little help making our final exam production the best product possible.</t>
  </si>
  <si>
    <t>Truth, Dare, Promise to be Faithful Stage Play</t>
  </si>
  <si>
    <t>TDPF is a play about a woman named Lisa who devotes her life to her marriage and ministry â€”since it is a woman place says her husband.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</si>
  <si>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</si>
  <si>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</si>
  <si>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</si>
  <si>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</si>
  <si>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</si>
  <si>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</si>
  <si>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</si>
  <si>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</si>
  <si>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</si>
  <si>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</si>
  <si>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</si>
  <si>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</si>
  <si>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</si>
  <si>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</si>
  <si>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</si>
  <si>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</si>
  <si>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</si>
  <si>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</si>
  <si>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</si>
  <si>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</si>
  <si>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</si>
  <si>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</si>
  <si>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</si>
  <si>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</si>
  <si>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</si>
  <si>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</si>
  <si>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</si>
  <si>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</si>
  <si>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</si>
  <si>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</si>
  <si>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</si>
  <si>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</si>
  <si>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</si>
  <si>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</si>
  <si>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</si>
  <si>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</si>
  <si>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</si>
  <si>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</si>
  <si>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</si>
  <si>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</si>
  <si>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</si>
  <si>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</si>
  <si>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</si>
  <si>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</si>
  <si>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</si>
  <si>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</si>
  <si>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</si>
  <si>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</si>
  <si>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</si>
  <si>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</si>
  <si>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</si>
  <si>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</si>
  <si>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</si>
  <si>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</si>
  <si>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</si>
  <si>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</si>
  <si>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</si>
  <si>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</si>
  <si>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</si>
  <si>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</si>
  <si>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</si>
  <si>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</si>
  <si>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</si>
  <si>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</si>
  <si>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</si>
  <si>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</si>
  <si>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</si>
  <si>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</si>
  <si>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</si>
  <si>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</si>
  <si>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</si>
  <si>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</si>
  <si>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</si>
  <si>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</si>
  <si>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</si>
  <si>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</si>
  <si>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</si>
  <si>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</si>
  <si>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</si>
  <si>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</si>
  <si>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</si>
  <si>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</si>
  <si>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</si>
  <si>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</si>
  <si>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</si>
  <si>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</si>
  <si>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</si>
  <si>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</si>
  <si>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</si>
  <si>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</si>
  <si>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</si>
  <si>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</si>
  <si>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</si>
  <si>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</si>
  <si>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</si>
  <si>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</si>
  <si>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</si>
  <si>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</si>
  <si>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</si>
  <si>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Romeo and Juliet: A Mesh-n-Groove Production</t>
  </si>
  <si>
    <t>Itâ€™s your favorite classic with a twist. This summer, Chicago youth recreate Romeo and Juliet in The Mesh-n-Groove annual production!</t>
  </si>
  <si>
    <t>A Season of Love and Music (Spring 2014)</t>
  </si>
  <si>
    <t>Donâ€™t miss Golden Threadâ€™s new family-friendly play with live music about Ziryab, the 9th century musician and cultural trailblazer!</t>
  </si>
  <si>
    <t>A Facelift for the Facade--Spring Garden Mill, Newtown, PA</t>
  </si>
  <si>
    <t>The	next	project on the	horizon is	renovation of the exterior	faÃ§ade of	the Spring Garden	Mill,	which is in need of paint and	repair.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</si>
  <si>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</si>
  <si>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</si>
  <si>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</si>
  <si>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</si>
  <si>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</si>
  <si>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</si>
  <si>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</si>
  <si>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</si>
  <si>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</si>
  <si>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</si>
  <si>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</si>
  <si>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</si>
  <si>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Anansi the Spider - An African Folktale</t>
  </si>
  <si>
    <t>The African tale of Anansi the Spider is that of a trickster who often uses cleverness and harmless jokes to get what he wants.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</si>
  <si>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</si>
  <si>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</si>
  <si>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</si>
  <si>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</si>
  <si>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</si>
  <si>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</si>
  <si>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</si>
  <si>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</si>
  <si>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</si>
  <si>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</si>
  <si>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</si>
  <si>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</si>
  <si>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</si>
  <si>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</si>
  <si>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</si>
  <si>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</si>
  <si>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</si>
  <si>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The Connection Play 2014</t>
  </si>
  <si>
    <t>JUNTO Productions is proud to present our first production, the premiere of The Connection, a play by Jeffrey Paul.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</si>
  <si>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</si>
  <si>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</si>
  <si>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</si>
  <si>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</si>
  <si>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</si>
  <si>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</si>
  <si>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The Rights (and Wrongs) of Mary Wollstonecraft</t>
  </si>
  <si>
    <t>The true story of the romantic entanglements of Mary Shelley's parents. Anarchist; William Godwin &amp;, 1st feminist; Mary Wollstonecraft.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</si>
  <si>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</si>
  <si>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</si>
  <si>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</si>
  <si>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</si>
  <si>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</si>
  <si>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</si>
  <si>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</si>
  <si>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</si>
  <si>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</si>
  <si>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</si>
  <si>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</si>
  <si>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</si>
  <si>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</si>
  <si>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</si>
  <si>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</si>
  <si>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</si>
  <si>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</si>
  <si>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</si>
  <si>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</si>
  <si>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</si>
  <si>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</si>
  <si>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</si>
  <si>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</si>
  <si>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</si>
  <si>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</si>
  <si>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</si>
  <si>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</si>
  <si>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</si>
  <si>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</si>
  <si>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</si>
  <si>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</si>
  <si>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</si>
  <si>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</si>
  <si>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</si>
  <si>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</si>
  <si>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</si>
  <si>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</si>
  <si>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</si>
  <si>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</si>
  <si>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</si>
  <si>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</si>
  <si>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</si>
  <si>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</si>
  <si>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</si>
  <si>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</si>
  <si>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</si>
  <si>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</si>
  <si>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</si>
  <si>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</si>
  <si>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</si>
  <si>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</si>
  <si>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</si>
  <si>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</si>
  <si>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</si>
  <si>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</si>
  <si>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</si>
  <si>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</si>
  <si>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</si>
  <si>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</si>
  <si>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</si>
  <si>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</si>
  <si>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Truth is.."Real Love Ain't Suppose to Hurt"</t>
  </si>
  <si>
    <t>I love you,he said,then he kissed her as her tears fell down.It was my fault but make up will fix it"she replied,then he hit her again!</t>
  </si>
  <si>
    <t>American Pride</t>
  </si>
  <si>
    <t>American Pride is a play centered on the Poetry of one Iraq War veteran, and follows her journey through war and back home.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</si>
  <si>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</si>
  <si>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</si>
  <si>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</si>
  <si>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</si>
  <si>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</si>
  <si>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</si>
  <si>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</si>
  <si>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</si>
  <si>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</si>
  <si>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</si>
  <si>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</si>
  <si>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</si>
  <si>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</si>
  <si>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</si>
  <si>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</si>
  <si>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</si>
  <si>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</si>
  <si>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</si>
  <si>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</si>
  <si>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</si>
  <si>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</si>
  <si>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</si>
  <si>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</si>
  <si>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OTHELLO, by William Shakespeare ( FUNDRAISER)</t>
  </si>
  <si>
    <t>OTHELLO, directed by Daniel Echevarria. A tragedy that highlights political corruption and the madness that can come out of love.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</si>
  <si>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</si>
  <si>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</si>
  <si>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</si>
  <si>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</si>
  <si>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</si>
  <si>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</si>
  <si>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</si>
  <si>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</si>
  <si>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</si>
  <si>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</si>
  <si>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</si>
  <si>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</si>
  <si>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</si>
  <si>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</si>
  <si>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</si>
  <si>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</si>
  <si>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</si>
  <si>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</si>
  <si>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</si>
  <si>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</si>
  <si>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</si>
  <si>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</si>
  <si>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</si>
  <si>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</si>
  <si>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</si>
  <si>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</si>
  <si>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</si>
  <si>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</si>
  <si>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</si>
  <si>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</si>
  <si>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</si>
  <si>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</si>
  <si>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</si>
  <si>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</si>
  <si>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</si>
  <si>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</si>
  <si>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</si>
  <si>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</si>
  <si>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</si>
  <si>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</si>
  <si>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</si>
  <si>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</si>
  <si>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</si>
  <si>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</si>
  <si>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</si>
  <si>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</si>
  <si>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</si>
  <si>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</si>
  <si>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</si>
  <si>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</si>
  <si>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</si>
  <si>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</si>
  <si>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</si>
  <si>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</si>
  <si>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</si>
  <si>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</si>
  <si>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</si>
  <si>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</si>
  <si>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</si>
  <si>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</si>
  <si>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</si>
  <si>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lunched_at_convered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</si>
</sst>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1" fillId="0" borderId="0" xfId="1" applyFont="1" applyAlignment="1">
      <alignment horizontal="center"/>
    </xf>
    <xf numFmtId="49" fontId="1" fillId="0" borderId="0" xfId="0" applyNumberFormat="1" applyFont="1" applyAlignment="1">
      <alignment horizontal="center"/>
    </xf>
    <xf numFmtId="44" fontId="0" fillId="0" borderId="0" xfId="1" applyFont="1"/>
    <xf numFmtId="1" fontId="0" fillId="0" borderId="0" xfId="2" applyNumberFormat="1" applyFont="1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 vertical="justify" wrapText="1"/>
    </xf>
    <xf numFmtId="0" fontId="0" fillId="0" borderId="0" xfId="0" applyAlignment="1">
      <alignment vertical="justify" wrapText="1"/>
    </xf>
    <xf numFmtId="0" fontId="0" fillId="0" borderId="0" xfId="0" applyAlignment="1">
      <alignment vertical="justify"/>
    </xf>
  </cellXfs>
  <cellStyles count="3">
    <cellStyle name="Currency" xfId="1" builtinId="4"/>
    <cellStyle name="Normal" xfId="0" builtinId="0"/>
    <cellStyle name="Percent" xfId="2" builtinId="5"/>
  </cellStyles>
  <dxfs count="16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F-4AE7-A6DC-D41B16050B0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Percentange fail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F-4AE7-A6DC-D41B16050B0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Percentange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F-4AE7-A6DC-D41B1605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44911"/>
        <c:axId val="381562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9F-4AE7-A6DC-D41B16050B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9F-4AE7-A6DC-D41B16050B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9F-4AE7-A6DC-D41B16050B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F-4AE7-A6DC-D41B16050B02}"/>
                  </c:ext>
                </c:extLst>
              </c15:ser>
            </c15:filteredLineSeries>
          </c:ext>
        </c:extLst>
      </c:lineChart>
      <c:catAx>
        <c:axId val="6893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2879"/>
        <c:crosses val="autoZero"/>
        <c:auto val="1"/>
        <c:lblAlgn val="ctr"/>
        <c:lblOffset val="100"/>
        <c:noMultiLvlLbl val="0"/>
      </c:catAx>
      <c:valAx>
        <c:axId val="3815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449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8427439032435"/>
          <c:y val="0.18830188125925601"/>
          <c:w val="0.74550688701600742"/>
          <c:h val="0.65163184210912184"/>
        </c:manualLayout>
      </c:layout>
      <c:lineChart>
        <c:grouping val="standard"/>
        <c:varyColors val="0"/>
        <c:ser>
          <c:idx val="0"/>
          <c:order val="0"/>
          <c:tx>
            <c:v>canceled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567-BE52-8FC3FA643CB6}"/>
            </c:ext>
          </c:extLst>
        </c:ser>
        <c:ser>
          <c:idx val="1"/>
          <c:order val="1"/>
          <c:tx>
            <c:v>failed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567-BE52-8FC3FA643CB6}"/>
            </c:ext>
          </c:extLst>
        </c:ser>
        <c:ser>
          <c:idx val="2"/>
          <c:order val="2"/>
          <c:tx>
            <c:v>successful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567-BE52-8FC3FA64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35"/>
        <c:axId val="1876725471"/>
      </c:lineChart>
      <c:catAx>
        <c:axId val="69339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25471"/>
        <c:crosses val="autoZero"/>
        <c:auto val="1"/>
        <c:lblAlgn val="ctr"/>
        <c:lblOffset val="100"/>
        <c:noMultiLvlLbl val="0"/>
      </c:catAx>
      <c:valAx>
        <c:axId val="18767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107829</xdr:colOff>
      <xdr:row>15</xdr:row>
      <xdr:rowOff>116815</xdr:rowOff>
    </xdr:from>
    <xdr:to>
      <xdr:col>10</xdr:col>
      <xdr:colOff>352425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13B5D-CE8E-45DE-9088-65E4AD047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</xdr:row>
      <xdr:rowOff>57149</xdr:rowOff>
    </xdr:from>
    <xdr:to>
      <xdr:col>17</xdr:col>
      <xdr:colOff>590550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2A8D8-EE71-47EF-A52B-C1B25BE1F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ral/Desktop/Analysis%20Project/crowdfunding%20Analysis/module%20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l Patel" refreshedDate="43989.476860185183" createdVersion="6" refreshedVersion="6" minRefreshableVersion="3" recordCount="4114" xr:uid="{8E8789F4-A046-4A64-A1D7-284497E46E16}">
  <cacheSource type="worksheet">
    <worksheetSource ref="A1:S4115" sheet="Kickstarter" r:id="rId2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nge _Funded" numFmtId="164">
      <sharedItems containsSemiMixedTypes="0" containsString="0" containsNumber="1" containsInteger="1" minValue="0" maxValue="2260300"/>
    </cacheField>
    <cacheField name="outcome" numFmtId="0">
      <sharedItems count="4">
        <s v="successful"/>
        <s v="failed"/>
        <s v="canceled"/>
        <s v="live"/>
      </sharedItems>
    </cacheField>
    <cacheField name="country" numFmtId="0">
      <sharedItems count="21">
        <s v="GB"/>
        <s v="US"/>
        <s v="CA"/>
        <s v="FR"/>
        <s v="IT"/>
        <s v="NO"/>
        <s v="DE"/>
        <s v="AU"/>
        <s v="ES"/>
        <s v="IE"/>
        <s v="NL"/>
        <s v="NZ"/>
        <s v="AT"/>
        <s v="DK"/>
        <s v="SE"/>
        <s v="MX"/>
        <s v="LU"/>
        <s v="BE"/>
        <s v="CH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_converted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_at_converted" numFmtId="14">
      <sharedItems containsSemiMixedTypes="0" containsNonDate="0" containsDate="1" containsString="0" minDate="2009-05-17T03:55:13" maxDate="2017-03-15T15:30:07" count="4114">
        <d v="2016-03-03T16:50:29"/>
        <d v="2017-03-06T18:01:30"/>
        <d v="2016-09-13T16:03:12"/>
        <d v="2014-07-09T21:31:03"/>
        <d v="2015-04-15T19:49:39"/>
        <d v="2015-06-10T19:09:36"/>
        <d v="2014-08-04T18:48:27"/>
        <d v="2016-09-15T20:22:44"/>
        <d v="2016-01-07T19:00:34"/>
        <d v="2017-02-16T10:14:42"/>
        <d v="2015-05-17T18:18:26"/>
        <d v="2015-02-11T01:44:45"/>
        <d v="2015-09-05T18:56:01"/>
        <d v="2013-07-09T02:32:46"/>
        <d v="2013-07-31T10:11:01"/>
        <d v="2016-08-22T17:32:01"/>
        <d v="2014-07-11T01:26:32"/>
        <d v="2016-05-03T14:19:42"/>
        <d v="2016-02-16T16:35:59"/>
        <d v="2015-01-31T00:42:05"/>
        <d v="2016-11-09T10:05:15"/>
        <d v="2016-02-25T17:32:10"/>
        <d v="2016-03-30T16:39:10"/>
        <d v="2014-07-11T16:45:02"/>
        <d v="2015-10-18T18:04:53"/>
        <d v="2017-01-12T12:09:38"/>
        <d v="2016-10-06T13:10:54"/>
        <d v="2015-07-24T13:37:40"/>
        <d v="2016-02-10T23:34:05"/>
        <d v="2015-03-03T17:36:22"/>
        <d v="2016-12-06T19:47:27"/>
        <d v="2015-03-04T00:16:46"/>
        <d v="2016-04-17T17:30:53"/>
        <d v="2016-05-13T17:46:51"/>
        <d v="2014-08-26T21:16:44"/>
        <d v="2015-10-05T18:29:08"/>
        <d v="2016-06-03T16:01:26"/>
        <d v="2013-01-02T20:19:25"/>
        <d v="2011-08-17T20:22:12"/>
        <d v="2015-09-01T22:25:56"/>
        <d v="2015-10-30T04:32:33"/>
        <d v="2014-06-30T20:53:59"/>
        <d v="2015-04-28T16:38:09"/>
        <d v="2012-09-01T01:35:37"/>
        <d v="2016-10-15T19:26:48"/>
        <d v="2015-10-27T19:54:21"/>
        <d v="2016-10-19T00:31:01"/>
        <d v="2015-11-20T17:27:05"/>
        <d v="2017-02-27T16:49:11"/>
        <d v="2016-07-05T19:22:21"/>
        <d v="2016-11-04T22:22:12"/>
        <d v="2015-02-07T14:46:29"/>
        <d v="2016-03-09T23:04:14"/>
        <d v="2017-03-15T15:30:07"/>
        <d v="2015-09-14T15:11:24"/>
        <d v="2016-03-11T19:41:12"/>
        <d v="2015-01-15T16:24:37"/>
        <d v="2016-01-27T20:15:27"/>
        <d v="2016-11-15T20:28:27"/>
        <d v="2016-04-06T20:36:48"/>
        <d v="2016-04-07T03:27:36"/>
        <d v="2015-04-07T19:53:30"/>
        <d v="2016-02-01T14:39:49"/>
        <d v="2015-11-04T20:59:25"/>
        <d v="2016-03-31T22:36:48"/>
        <d v="2015-05-23T17:31:06"/>
        <d v="2015-05-20T09:58:22"/>
        <d v="2015-05-18T12:20:11"/>
        <d v="2016-10-22T10:50:30"/>
        <d v="2014-03-18T17:13:42"/>
        <d v="2016-12-28T18:54:02"/>
        <d v="2015-10-23T19:48:56"/>
        <d v="2012-11-22T01:18:34"/>
        <d v="2016-08-27T07:29:16"/>
        <d v="2014-12-29T13:04:38"/>
        <d v="2015-09-10T14:10:48"/>
        <d v="2014-01-08T15:10:27"/>
        <d v="2017-03-13T18:07:27"/>
        <d v="2010-12-02T02:34:58"/>
        <d v="2016-03-08T09:34:06"/>
        <d v="2015-04-30T20:11:12"/>
        <d v="2014-11-28T21:08:45"/>
        <d v="2015-03-12T19:22:39"/>
        <d v="2016-07-20T15:01:43"/>
        <d v="2016-01-09T11:28:49"/>
        <d v="2015-03-25T21:52:21"/>
        <d v="2016-06-08T00:31:42"/>
        <d v="2016-01-14T19:02:06"/>
        <d v="2015-06-24T21:33:48"/>
        <d v="2015-02-10T20:13:02"/>
        <d v="2015-04-13T14:54:16"/>
        <d v="2016-07-08T18:38:29"/>
        <d v="2016-04-27T15:02:53"/>
        <d v="2014-10-15T02:59:50"/>
        <d v="2014-05-17T06:50:05"/>
        <d v="2011-10-28T16:35:58"/>
        <d v="2016-02-25T13:50:44"/>
        <d v="2014-11-05T22:58:45"/>
        <d v="2012-01-19T11:21:47"/>
        <d v="2015-03-15T19:00:33"/>
        <d v="2015-01-17T19:58:29"/>
        <d v="2016-01-27T23:22:17"/>
        <d v="2016-05-22T15:02:31"/>
        <d v="2014-06-09T19:32:39"/>
        <d v="2013-12-26T19:07:42"/>
        <d v="2012-09-17T20:17:39"/>
        <d v="2013-04-01T22:16:33"/>
        <d v="2015-07-09T18:02:25"/>
        <d v="2011-05-24T06:51:37"/>
        <d v="2011-01-22T00:46:49"/>
        <d v="2016-03-23T18:45:50"/>
        <d v="2012-07-17T17:26:34"/>
        <d v="2012-03-23T16:59:36"/>
        <d v="2015-01-20T20:45:48"/>
        <d v="2015-02-10T00:45:52"/>
        <d v="2014-10-09T06:43:10"/>
        <d v="2014-10-06T21:08:24"/>
        <d v="2016-05-27T00:04:51"/>
        <d v="2016-02-01T22:41:07"/>
        <d v="2016-06-14T23:29:16"/>
        <d v="2016-04-01T16:33:14"/>
        <d v="2015-06-05T15:38:37"/>
        <d v="2014-09-07T18:26:15"/>
        <d v="2016-08-14T15:28:22"/>
        <d v="2016-05-31T06:59:46"/>
        <d v="2015-01-09T03:39:39"/>
        <d v="2014-09-03T11:29:32"/>
        <d v="2015-11-26T11:15:16"/>
        <d v="2015-01-23T19:59:14"/>
        <d v="2016-03-04T18:17:07"/>
        <d v="2015-11-01T04:35:29"/>
        <d v="2014-12-16T21:54:55"/>
        <d v="2014-12-16T21:52:20"/>
        <d v="2012-01-27T00:07:21"/>
        <d v="2012-07-30T21:11:21"/>
        <d v="2016-05-08T08:11:13"/>
        <d v="2017-02-22T06:00:23"/>
        <d v="2011-02-02T12:57:07"/>
        <d v="2015-07-13T18:00:22"/>
        <d v="2015-08-14T15:54:20"/>
        <d v="2016-02-10T00:24:46"/>
        <d v="2015-05-15T19:36:15"/>
        <d v="2016-09-15T15:36:18"/>
        <d v="2014-08-30T08:40:20"/>
        <d v="2015-06-12T12:50:06"/>
        <d v="2012-03-29T03:28:37"/>
        <d v="2011-06-12T03:14:42"/>
        <d v="2013-10-03T19:03:16"/>
        <d v="2015-07-03T00:18:24"/>
        <d v="2015-11-09T19:26:43"/>
        <d v="2013-12-11T23:57:34"/>
        <d v="2012-03-05T17:46:15"/>
        <d v="2015-06-29T15:31:29"/>
        <d v="2010-07-20T05:32:35"/>
        <d v="2013-01-29T01:03:23"/>
        <d v="2015-08-24T20:27:39"/>
        <d v="2010-01-14T13:00:49"/>
        <d v="2016-08-25T07:35:13"/>
        <d v="2015-02-12T01:50:01"/>
        <d v="2014-05-06T22:11:30"/>
        <d v="2016-11-15T05:09:35"/>
        <d v="2015-07-28T12:07:53"/>
        <d v="2015-03-01T18:51:17"/>
        <d v="2015-10-22T18:38:33"/>
        <d v="2014-11-11T16:31:10"/>
        <d v="2012-01-10T17:44:04"/>
        <d v="2015-03-07T01:08:46"/>
        <d v="2014-10-07T18:16:58"/>
        <d v="2014-08-09T21:50:26"/>
        <d v="2017-01-11T06:16:58"/>
        <d v="2012-03-13T17:02:45"/>
        <d v="2016-11-08T10:50:46"/>
        <d v="2015-04-21T20:29:36"/>
        <d v="2016-02-05T16:51:23"/>
        <d v="2016-03-18T02:29:04"/>
        <d v="2011-07-06T21:30:45"/>
        <d v="2015-12-22T11:41:35"/>
        <d v="2011-04-15T18:11:26"/>
        <d v="2011-06-12T07:08:19"/>
        <d v="2011-03-10T16:41:06"/>
        <d v="2016-12-05T23:51:20"/>
        <d v="2015-07-02T22:06:12"/>
        <d v="2014-01-18T23:38:31"/>
        <d v="2016-06-22T20:42:24"/>
        <d v="2014-05-02T19:26:37"/>
        <d v="2015-10-30T12:56:44"/>
        <d v="2014-09-08T03:54:17"/>
        <d v="2016-03-24T10:16:40"/>
        <d v="2015-05-04T10:20:44"/>
        <d v="2016-06-04T15:46:00"/>
        <d v="2015-03-07T16:15:45"/>
        <d v="2014-01-24T18:43:38"/>
        <d v="2014-03-31T16:51:20"/>
        <d v="2013-01-29T14:15:15"/>
        <d v="2016-05-14T19:14:00"/>
        <d v="2016-08-21T20:53:33"/>
        <d v="2012-03-10T05:42:49"/>
        <d v="2016-11-18T02:37:26"/>
        <d v="2014-07-30T00:20:25"/>
        <d v="2013-11-21T20:32:11"/>
        <d v="2015-06-09T16:47:30"/>
        <d v="2014-08-01T15:58:45"/>
        <d v="2014-06-21T13:19:52"/>
        <d v="2014-08-18T20:56:40"/>
        <d v="2015-05-01T15:28:02"/>
        <d v="2012-06-12T17:45:32"/>
        <d v="2016-07-14T11:32:37"/>
        <d v="2015-07-08T15:36:58"/>
        <d v="2016-12-04T06:04:27"/>
        <d v="2015-06-15T23:55:00"/>
        <d v="2015-10-04T03:15:59"/>
        <d v="2016-03-09T12:56:16"/>
        <d v="2012-12-03T20:59:44"/>
        <d v="2009-11-05T18:02:20"/>
        <d v="2013-11-18T21:55:21"/>
        <d v="2016-03-01T16:51:11"/>
        <d v="2011-05-08T15:18:01"/>
        <d v="2014-08-13T01:10:22"/>
        <d v="2015-04-19T21:00:49"/>
        <d v="2010-06-18T03:00:52"/>
        <d v="2010-01-20T10:11:47"/>
        <d v="2015-06-12T04:58:11"/>
        <d v="2014-04-03T11:30:44"/>
        <d v="2011-12-29T18:54:07"/>
        <d v="2017-01-17T15:32:48"/>
        <d v="2015-02-09T17:23:56"/>
        <d v="2011-12-16T23:49:52"/>
        <d v="2012-04-24T05:27:56"/>
        <d v="2010-12-30T20:08:34"/>
        <d v="2012-08-29T21:39:09"/>
        <d v="2014-09-20T20:59:11"/>
        <d v="2016-09-26T13:11:15"/>
        <d v="2012-05-15T15:33:17"/>
        <d v="2015-03-09T18:58:47"/>
        <d v="2014-10-16T16:33:48"/>
        <d v="2016-04-15T20:21:13"/>
        <d v="2017-03-06T18:04:48"/>
        <d v="2015-10-28T16:06:07"/>
        <d v="2016-03-17T20:17:35"/>
        <d v="2015-05-22T13:41:22"/>
        <d v="2016-03-01T18:17:36"/>
        <d v="2016-01-12T11:29:44"/>
        <d v="2016-08-11T20:46:11"/>
        <d v="2016-06-14T01:11:47"/>
        <d v="2014-07-08T15:30:42"/>
        <d v="2016-07-04T16:07:36"/>
        <d v="2015-07-29T16:41:46"/>
        <d v="2014-10-15T20:22:25"/>
        <d v="2014-10-02T02:24:25"/>
        <d v="2014-12-17T14:03:06"/>
        <d v="2017-02-22T13:33:54"/>
        <d v="2014-05-20T07:26:27"/>
        <d v="2015-01-16T20:19:12"/>
        <d v="2015-08-16T16:51:40"/>
        <d v="2014-05-20T17:22:53"/>
        <d v="2014-08-31T14:03:20"/>
        <d v="2015-10-01T10:53:17"/>
        <d v="2015-05-28T12:05:02"/>
        <d v="2016-06-23T19:32:38"/>
        <d v="2016-04-20T11:31:00"/>
        <d v="2015-10-12T18:16:07"/>
        <d v="2016-05-13T12:57:34"/>
        <d v="2017-02-23T11:05:54"/>
        <d v="2015-02-18T02:32:48"/>
        <d v="2015-02-18T17:35:38"/>
        <d v="2015-06-22T18:16:58"/>
        <d v="2017-01-23T08:50:02"/>
        <d v="2014-09-18T05:50:09"/>
        <d v="2016-09-30T15:11:19"/>
        <d v="2015-02-01T16:54:31"/>
        <d v="2015-04-27T05:59:44"/>
        <d v="2015-05-16T17:05:44"/>
        <d v="2014-08-01T12:39:12"/>
        <d v="2015-08-04T19:04:37"/>
        <d v="2014-06-18T23:48:24"/>
        <d v="2014-07-21T19:41:30"/>
        <d v="2015-02-21T02:11:57"/>
        <d v="2015-04-13T01:37:17"/>
        <d v="2014-07-10T13:05:48"/>
        <d v="2015-01-28T17:11:15"/>
        <d v="2015-04-03T20:58:47"/>
        <d v="2016-04-19T10:22:30"/>
        <d v="2017-01-17T19:51:10"/>
        <d v="2010-07-19T21:26:13"/>
        <d v="2016-03-14T23:44:14"/>
        <d v="2015-06-17T16:27:59"/>
        <d v="2014-11-03T22:29:09"/>
        <d v="2016-08-16T17:58:47"/>
        <d v="2016-03-29T03:03:08"/>
        <d v="2016-09-06T19:15:35"/>
        <d v="2015-06-18T11:12:17"/>
        <d v="2017-01-21T00:26:39"/>
        <d v="2014-06-11T02:52:54"/>
        <d v="2015-08-26T02:55:59"/>
        <d v="2015-01-01T05:59:59"/>
        <d v="2016-02-21T03:23:43"/>
        <d v="2016-04-14T20:45:21"/>
        <d v="2013-05-13T20:19:27"/>
        <d v="2012-03-22T17:01:25"/>
        <d v="2017-01-02T13:05:19"/>
        <d v="2014-07-09T21:53:24"/>
        <d v="2016-12-05T13:06:20"/>
        <d v="2012-02-19T17:12:52"/>
        <d v="2015-11-30T23:08:02"/>
        <d v="2014-08-07T08:31:46"/>
        <d v="2014-06-27T14:17:25"/>
        <d v="2016-03-16T20:48:27"/>
        <d v="2015-04-02T13:04:09"/>
        <d v="2015-11-10T00:36:01"/>
        <d v="2014-12-22T18:04:18"/>
        <d v="2014-01-24T13:39:51"/>
        <d v="2014-05-19T21:58:12"/>
        <d v="2012-08-23T17:01:40"/>
        <d v="2015-07-26T22:49:51"/>
        <d v="2016-12-26T21:41:22"/>
        <d v="2013-01-08T00:25:52"/>
        <d v="2011-06-07T04:42:01"/>
        <d v="2014-07-06T14:52:09"/>
        <d v="2015-02-22T04:34:59"/>
        <d v="2013-02-21T21:52:18"/>
        <d v="2012-01-18T01:08:55"/>
        <d v="2012-02-21T20:40:39"/>
        <d v="2012-05-30T02:51:21"/>
        <d v="2016-04-06T19:49:42"/>
        <d v="2012-10-10T18:12:15"/>
        <d v="2012-06-14T20:02:21"/>
        <d v="2014-01-07T19:00:48"/>
        <d v="2014-05-08T15:36:30"/>
        <d v="2015-11-30T20:15:00"/>
        <d v="2012-04-25T23:39:48"/>
        <d v="2012-05-24T18:32:55"/>
        <d v="2015-03-11T05:16:22"/>
        <d v="2016-01-01T00:11:11"/>
        <d v="2015-05-17T12:59:14"/>
        <d v="2015-04-07T10:09:54"/>
        <d v="2016-08-18T18:08:42"/>
        <d v="2015-01-19T15:14:22"/>
        <d v="2015-03-30T18:53:03"/>
        <d v="2015-04-04T05:11:23"/>
        <d v="2016-04-05T04:02:40"/>
        <d v="2015-07-16T10:28:10"/>
        <d v="2015-10-17T19:23:42"/>
        <d v="2015-01-03T00:23:42"/>
        <d v="2015-01-19T19:38:49"/>
        <d v="2014-07-31T16:42:28"/>
        <d v="2013-09-30T15:54:43"/>
        <d v="2011-05-07T12:10:33"/>
        <d v="2014-11-22T14:47:59"/>
        <d v="2015-03-25T17:22:07"/>
        <d v="2015-05-12T06:29:56"/>
        <d v="2011-05-05T19:33:10"/>
        <d v="2014-10-17T04:11:13"/>
        <d v="2014-10-11T08:30:16"/>
        <d v="2016-06-13T20:48:18"/>
        <d v="2017-03-14T08:35:56"/>
        <d v="2014-09-23T19:05:49"/>
        <d v="2011-02-16T18:24:19"/>
        <d v="2012-07-26T18:11:42"/>
        <d v="2016-05-07T01:41:55"/>
        <d v="2015-10-09T21:10:20"/>
        <d v="2012-09-24T16:26:16"/>
        <d v="2016-07-14T00:13:06"/>
        <d v="2012-08-24T17:15:48"/>
        <d v="2013-08-23T10:14:17"/>
        <d v="2015-10-20T16:35:03"/>
        <d v="2014-07-01T16:45:59"/>
        <d v="2016-08-27T10:37:09"/>
        <d v="2014-05-21T12:37:21"/>
        <d v="2016-02-05T02:10:02"/>
        <d v="2016-03-23T21:59:44"/>
        <d v="2014-12-30T22:45:44"/>
        <d v="2014-06-20T03:24:46"/>
        <d v="2015-04-27T16:13:06"/>
        <d v="2015-10-20T19:35:27"/>
        <d v="2017-02-13T14:38:49"/>
        <d v="2012-11-09T23:47:37"/>
        <d v="2012-07-10T03:48:47"/>
        <d v="2015-04-13T16:53:35"/>
        <d v="2014-12-09T21:42:19"/>
        <d v="2015-02-22T21:11:45"/>
        <d v="2011-04-13T02:22:42"/>
        <d v="2011-09-16T23:09:01"/>
        <d v="2015-01-16T18:26:50"/>
        <d v="2014-07-14T03:14:56"/>
        <d v="2017-01-17T03:28:46"/>
        <d v="2016-04-12T10:47:14"/>
        <d v="2015-08-25T14:43:52"/>
        <d v="2015-06-30T09:32:39"/>
        <d v="2013-06-28T16:31:29"/>
        <d v="2014-01-16T17:01:24"/>
        <d v="2012-05-05T17:19:55"/>
        <d v="2017-02-02T20:00:27"/>
        <d v="2012-05-02T19:43:09"/>
        <d v="2015-11-15T04:11:26"/>
        <d v="2012-06-28T16:35:45"/>
        <d v="2013-08-07T13:03:18"/>
        <d v="2013-02-11T02:54:10"/>
        <d v="2016-04-01T14:18:38"/>
        <d v="2014-05-21T17:06:34"/>
        <d v="2015-07-07T22:24:54"/>
        <d v="2014-10-10T15:22:27"/>
        <d v="2015-08-03T04:19:46"/>
        <d v="2014-08-21T06:59:23"/>
        <d v="2011-04-11T03:49:20"/>
        <d v="2015-03-18T12:22:05"/>
        <d v="2014-05-29T14:05:24"/>
        <d v="2017-03-13T03:38:41"/>
        <d v="2015-10-30T00:49:04"/>
        <d v="2014-07-24T22:08:38"/>
        <d v="2015-08-01T16:04:57"/>
        <d v="2014-07-12T20:27:47"/>
        <d v="2013-05-09T00:01:14"/>
        <d v="2015-02-20T23:20:52"/>
        <d v="2015-05-27T16:00:58"/>
        <d v="2013-05-15T00:00:32"/>
        <d v="2012-09-25T01:26:57"/>
        <d v="2009-10-16T22:02:00"/>
        <d v="2013-04-30T01:47:14"/>
        <d v="2012-06-14T17:26:56"/>
        <d v="2011-10-13T20:58:04"/>
        <d v="2015-11-11T00:51:36"/>
        <d v="2014-04-16T19:49:50"/>
        <d v="2015-02-21T03:10:44"/>
        <d v="2016-05-16T17:01:30"/>
        <d v="2016-04-08T08:59:26"/>
        <d v="2016-01-10T17:51:38"/>
        <d v="2016-06-02T05:58:09"/>
        <d v="2016-07-02T22:14:12"/>
        <d v="2014-06-05T12:40:28"/>
        <d v="2014-08-25T19:34:44"/>
        <d v="2015-12-22T21:18:29"/>
        <d v="2015-01-15T23:02:10"/>
        <d v="2016-06-11T01:15:38"/>
        <d v="2015-04-11T06:25:11"/>
        <d v="2014-11-10T23:11:07"/>
        <d v="2015-06-20T19:35:34"/>
        <d v="2016-05-01T18:45:06"/>
        <d v="2012-08-30T16:59:59"/>
        <d v="2014-11-25T16:15:33"/>
        <d v="2015-05-08T19:26:20"/>
        <d v="2015-10-30T21:48:04"/>
        <d v="2016-02-23T01:12:53"/>
        <d v="2016-04-02T03:22:51"/>
        <d v="2011-02-13T18:09:44"/>
        <d v="2010-05-14T21:58:26"/>
        <d v="2017-02-06T18:37:33"/>
        <d v="2016-04-01T10:44:38"/>
        <d v="2013-04-18T02:18:30"/>
        <d v="2015-02-23T22:36:06"/>
        <d v="2014-10-18T23:24:52"/>
        <d v="2014-04-15T17:53:06"/>
        <d v="2014-06-12T14:54:06"/>
        <d v="2015-01-22T04:13:42"/>
        <d v="2014-12-01T17:50:08"/>
        <d v="2017-02-17T11:01:32"/>
        <d v="2011-08-27T03:58:22"/>
        <d v="2016-08-30T15:45:21"/>
        <d v="2014-09-02T14:23:47"/>
        <d v="2015-01-07T04:51:43"/>
        <d v="2014-04-26T02:49:19"/>
        <d v="2012-03-09T22:45:08"/>
        <d v="2015-04-04T07:00:14"/>
        <d v="2012-06-05T20:35:37"/>
        <d v="2011-01-27T00:37:10"/>
        <d v="2016-02-03T01:55:55"/>
        <d v="2016-12-08T00:17:12"/>
        <d v="2014-09-29T22:26:06"/>
        <d v="2015-01-27T18:28:38"/>
        <d v="2015-05-12T00:50:59"/>
        <d v="2015-10-20T02:38:50"/>
        <d v="2010-01-27T04:11:47"/>
        <d v="2013-02-28T20:05:33"/>
        <d v="2011-10-05T04:23:43"/>
        <d v="2013-01-30T19:59:48"/>
        <d v="2015-04-18T00:52:52"/>
        <d v="2015-04-19T23:33:17"/>
        <d v="2014-01-09T09:30:31"/>
        <d v="2013-08-27T02:34:27"/>
        <d v="2013-07-01T08:41:53"/>
        <d v="2011-12-17T21:46:01"/>
        <d v="2012-07-23T23:14:45"/>
        <d v="2015-02-14T17:11:56"/>
        <d v="2011-04-03T16:10:25"/>
        <d v="2014-02-05T03:35:19"/>
        <d v="2012-05-30T00:09:48"/>
        <d v="2013-06-18T15:26:42"/>
        <d v="2011-05-16T17:50:01"/>
        <d v="2016-12-09T22:35:11"/>
        <d v="2012-04-27T23:00:55"/>
        <d v="2011-07-27T18:04:45"/>
        <d v="2015-04-25T19:44:22"/>
        <d v="2016-08-01T00:44:22"/>
        <d v="2012-04-06T21:41:56"/>
        <d v="2014-07-15T23:27:00"/>
        <d v="2015-11-25T14:21:53"/>
        <d v="2014-07-08T15:35:17"/>
        <d v="2016-07-07T23:44:54"/>
        <d v="2016-12-24T19:51:28"/>
        <d v="2016-05-25T20:47:41"/>
        <d v="2012-01-31T22:46:14"/>
        <d v="2011-07-07T14:38:56"/>
        <d v="2013-02-15T17:13:09"/>
        <d v="2013-02-04T02:49:48"/>
        <d v="2013-07-09T22:25:31"/>
        <d v="2015-10-14T20:55:56"/>
        <d v="2015-06-25T09:22:00"/>
        <d v="2016-03-03T09:06:57"/>
        <d v="2015-02-18T01:13:44"/>
        <d v="2014-07-19T05:06:39"/>
        <d v="2015-11-17T10:46:30"/>
        <d v="2015-08-30T18:57:33"/>
        <d v="2016-03-16T17:06:22"/>
        <d v="2012-06-22T01:40:02"/>
        <d v="2013-02-16T08:09:00"/>
        <d v="2012-11-30T08:48:55"/>
        <d v="2013-01-14T16:29:28"/>
        <d v="2015-01-02T00:31:47"/>
        <d v="2010-05-15T22:19:59"/>
        <d v="2011-09-16T17:35:40"/>
        <d v="2014-06-12T18:11:07"/>
        <d v="2015-05-28T21:45:52"/>
        <d v="2016-07-08T19:32:25"/>
        <d v="2016-03-06T20:58:52"/>
        <d v="2016-05-15T22:56:32"/>
        <d v="2012-04-27T23:54:23"/>
        <d v="2011-09-02T18:52:37"/>
        <d v="2016-09-01T17:19:42"/>
        <d v="2016-06-02T07:59:58"/>
        <d v="2012-10-23T04:45:35"/>
        <d v="2012-01-12T21:43:03"/>
        <d v="2015-12-28T04:37:53"/>
        <d v="2015-02-02T18:57:27"/>
        <d v="2013-05-08T13:24:42"/>
        <d v="2015-06-26T21:38:56"/>
        <d v="2015-10-12T22:58:20"/>
        <d v="2011-04-05T20:50:48"/>
        <d v="2011-06-24T20:08:56"/>
        <d v="2011-03-17T02:19:59"/>
        <d v="2013-10-10T00:18:59"/>
        <d v="2015-03-19T13:55:20"/>
        <d v="2015-03-12T04:06:32"/>
        <d v="2012-02-07T21:10:26"/>
        <d v="2015-07-20T17:15:12"/>
        <d v="2015-07-17T06:40:36"/>
        <d v="2017-01-31T19:51:40"/>
        <d v="2016-11-28T19:18:56"/>
        <d v="2017-01-24T17:23:40"/>
        <d v="2015-11-07T16:47:16"/>
        <d v="2015-01-16T19:21:39"/>
        <d v="2012-06-07T19:51:29"/>
        <d v="2012-02-09T01:00:49"/>
        <d v="2017-02-28T00:32:11"/>
        <d v="2016-05-25T17:27:49"/>
        <d v="2016-07-26T14:34:36"/>
        <d v="2015-04-09T16:13:42"/>
        <d v="2015-12-08T17:40:25"/>
        <d v="2014-10-15T01:37:23"/>
        <d v="2014-07-11T21:13:07"/>
        <d v="2012-04-26T20:58:51"/>
        <d v="2012-04-24T01:47:35"/>
        <d v="2011-06-17T18:46:23"/>
        <d v="2015-01-13T23:13:07"/>
        <d v="2011-06-02T15:34:15"/>
        <d v="2015-01-15T18:28:00"/>
        <d v="2015-09-26T21:13:24"/>
        <d v="2016-09-23T14:45:14"/>
        <d v="2015-09-28T14:07:45"/>
        <d v="2016-06-03T08:47:46"/>
        <d v="2016-02-03T23:57:26"/>
        <d v="2014-09-30T15:37:03"/>
        <d v="2015-10-20T19:45:17"/>
        <d v="2015-10-14T17:44:57"/>
        <d v="2015-04-17T17:11:59"/>
        <d v="2014-11-11T13:04:55"/>
        <d v="2016-02-15T09:33:10"/>
        <d v="2017-03-06T17:16:59"/>
        <d v="2015-01-22T22:11:58"/>
        <d v="2015-04-09T12:50:46"/>
        <d v="2014-06-18T04:45:52"/>
        <d v="2016-05-21T08:41:21"/>
        <d v="2016-01-21T20:07:47"/>
        <d v="2015-08-12T01:04:19"/>
        <d v="2016-01-04T06:03:17"/>
        <d v="2014-11-14T20:00:34"/>
        <d v="2015-08-25T10:17:56"/>
        <d v="2016-05-19T08:59:20"/>
        <d v="2014-11-05T13:16:06"/>
        <d v="2014-08-30T10:53:10"/>
        <d v="2014-08-24T22:08:55"/>
        <d v="2015-11-05T16:53:37"/>
        <d v="2015-02-01T05:51:46"/>
        <d v="2015-04-03T18:52:33"/>
        <d v="2014-07-09T23:27:21"/>
        <d v="2016-03-17T22:39:07"/>
        <d v="2016-04-03T19:31:57"/>
        <d v="2016-04-15T01:22:19"/>
        <d v="2016-08-26T08:46:48"/>
        <d v="2014-07-17T07:45:08"/>
        <d v="2016-05-23T02:39:32"/>
        <d v="2014-11-26T04:47:39"/>
        <d v="2014-08-04T13:09:16"/>
        <d v="2016-07-21T14:48:13"/>
        <d v="2014-08-10T12:35:46"/>
        <d v="2015-01-12T19:58:45"/>
        <d v="2016-02-02T21:20:12"/>
        <d v="2014-06-30T15:20:26"/>
        <d v="2016-03-14T19:15:24"/>
        <d v="2016-02-19T22:03:58"/>
        <d v="2015-10-20T17:58:11"/>
        <d v="2015-02-22T12:53:12"/>
        <d v="2016-05-31T15:42:14"/>
        <d v="2015-08-07T09:27:53"/>
        <d v="2015-07-09T02:18:28"/>
        <d v="2015-08-20T14:57:29"/>
        <d v="2015-05-11T19:27:24"/>
        <d v="2014-08-18T17:46:34"/>
        <d v="2016-03-22T02:18:02"/>
        <d v="2014-08-15T19:10:22"/>
        <d v="2015-07-18T10:22:16"/>
        <d v="2016-10-18T03:10:26"/>
        <d v="2014-08-26T05:19:31"/>
        <d v="2015-06-30T13:20:52"/>
        <d v="2015-05-12T16:12:17"/>
        <d v="2016-01-05T15:38:10"/>
        <d v="2014-09-09T23:09:39"/>
        <d v="2016-07-01T01:09:38"/>
        <d v="2014-05-26T16:59:06"/>
        <d v="2015-02-24T10:53:39"/>
        <d v="2015-07-22T06:14:17"/>
        <d v="2015-06-29T05:01:44"/>
        <d v="2015-07-18T16:15:59"/>
        <d v="2014-12-02T02:59:03"/>
        <d v="2015-02-24T23:17:51"/>
        <d v="2014-08-16T15:39:17"/>
        <d v="2015-01-28T06:00:18"/>
        <d v="2014-09-24T19:40:06"/>
        <d v="2014-12-08T01:37:14"/>
        <d v="2016-05-03T13:07:28"/>
        <d v="2015-06-22T23:08:27"/>
        <d v="2015-01-27T16:00:20"/>
        <d v="2014-06-22T18:35:11"/>
        <d v="2015-10-27T22:34:59"/>
        <d v="2015-07-24T16:08:57"/>
        <d v="2015-07-03T19:59:26"/>
        <d v="2015-08-26T23:43:42"/>
        <d v="2015-04-10T18:45:30"/>
        <d v="2016-10-22T23:17:18"/>
        <d v="2016-02-03T00:51:13"/>
        <d v="2016-05-03T20:34:12"/>
        <d v="2016-06-10T23:32:12"/>
        <d v="2016-04-28T20:22:15"/>
        <d v="2016-05-09T00:57:04"/>
        <d v="2016-07-05T12:06:28"/>
        <d v="2016-05-04T01:28:59"/>
        <d v="2014-02-24T09:24:15"/>
        <d v="2015-02-11T18:57:36"/>
        <d v="2014-05-16T17:08:07"/>
        <d v="2012-03-19T21:22:40"/>
        <d v="2010-10-13T00:40:35"/>
        <d v="2012-03-29T06:10:24"/>
        <d v="2012-03-02T18:00:03"/>
        <d v="2014-03-21T21:18:37"/>
        <d v="2015-03-10T15:51:24"/>
        <d v="2014-08-05T17:09:42"/>
        <d v="2016-03-16T14:21:19"/>
        <d v="2015-01-29T13:45:08"/>
        <d v="2014-11-28T21:02:41"/>
        <d v="2015-05-31T22:05:07"/>
        <d v="2013-06-08T00:26:21"/>
        <d v="2011-08-24T03:00:37"/>
        <d v="2016-06-20T20:06:01"/>
        <d v="2015-03-04T23:47:23"/>
        <d v="2014-07-17T23:38:22"/>
        <d v="2013-10-02T15:03:46"/>
        <d v="2015-10-14T13:57:11"/>
        <d v="2015-03-16T17:53:38"/>
        <d v="2016-05-12T19:22:59"/>
        <d v="2014-12-18T17:07:23"/>
        <d v="2010-03-17T10:48:29"/>
        <d v="2014-05-20T15:35:01"/>
        <d v="2015-09-09T23:38:06"/>
        <d v="2013-11-29T19:56:26"/>
        <d v="2011-05-25T00:35:27"/>
        <d v="2015-04-26T15:04:31"/>
        <d v="2016-09-14T06:04:42"/>
        <d v="2014-06-30T18:03:16"/>
        <d v="2014-10-13T21:45:38"/>
        <d v="2015-10-13T01:25:49"/>
        <d v="2016-04-07T18:55:00"/>
        <d v="2012-12-27T22:54:16"/>
        <d v="2012-05-08T13:14:17"/>
        <d v="2016-01-30T21:10:58"/>
        <d v="2011-01-14T10:18:49"/>
        <d v="2015-05-17T17:47:29"/>
        <d v="2016-05-02T17:42:30"/>
        <d v="2016-12-21T00:44:54"/>
        <d v="2014-05-21T09:54:09"/>
        <d v="2015-09-30T14:00:12"/>
        <d v="2016-12-18T21:10:36"/>
        <d v="2015-01-22T22:05:25"/>
        <d v="2016-01-05T21:52:10"/>
        <d v="2015-08-06T17:31:15"/>
        <d v="2014-07-02T21:43:02"/>
        <d v="2016-01-06T02:45:35"/>
        <d v="2014-11-20T20:56:12"/>
        <d v="2014-06-03T19:32:32"/>
        <d v="2015-04-17T21:41:54"/>
        <d v="2014-08-29T18:55:56"/>
        <d v="2017-02-09T23:08:28"/>
        <d v="2016-02-20T03:22:00"/>
        <d v="2014-07-08T12:22:24"/>
        <d v="2015-09-21T15:01:14"/>
        <d v="2015-03-30T20:38:26"/>
        <d v="2017-03-09T20:13:39"/>
        <d v="2015-01-14T22:35:54"/>
        <d v="2012-11-13T00:25:00"/>
        <d v="2014-05-29T14:09:34"/>
        <d v="2015-02-26T23:07:06"/>
        <d v="2014-08-28T01:02:41"/>
        <d v="2015-01-18T15:52:36"/>
        <d v="2015-07-08T19:31:29"/>
        <d v="2014-03-26T18:38:13"/>
        <d v="2014-02-12T19:20:30"/>
        <d v="2013-10-10T22:47:33"/>
        <d v="2012-06-13T01:13:02"/>
        <d v="2017-01-12T05:16:10"/>
        <d v="2014-07-07T21:45:38"/>
        <d v="2015-03-09T13:49:48"/>
        <d v="2014-07-10T20:36:01"/>
        <d v="2016-11-14T17:34:40"/>
        <d v="2017-02-14T17:46:00"/>
        <d v="2016-10-18T04:14:37"/>
        <d v="2015-08-18T18:57:26"/>
        <d v="2014-09-22T20:26:42"/>
        <d v="2014-02-19T22:01:52"/>
        <d v="2011-12-06T00:34:49"/>
        <d v="2015-11-03T14:54:54"/>
        <d v="2016-06-24T03:00:17"/>
        <d v="2014-10-05T17:33:42"/>
        <d v="2010-05-26T15:54:01"/>
        <d v="2013-12-23T21:39:59"/>
        <d v="2013-04-01T14:42:50"/>
        <d v="2015-04-21T13:08:15"/>
        <d v="2015-07-06T19:46:39"/>
        <d v="2014-07-05T18:59:22"/>
        <d v="2014-08-06T04:23:35"/>
        <d v="2012-01-16T15:37:15"/>
        <d v="2012-03-19T20:02:14"/>
        <d v="2014-07-10T14:44:07"/>
        <d v="2014-07-29T00:50:56"/>
        <d v="2014-10-20T00:53:04"/>
        <d v="2014-10-31T14:29:54"/>
        <d v="2009-09-12T01:21:59"/>
        <d v="2012-03-19T18:34:09"/>
        <d v="2014-08-12T10:24:14"/>
        <d v="2012-08-02T01:21:02"/>
        <d v="2012-06-20T23:02:45"/>
        <d v="2012-01-17T14:23:31"/>
        <d v="2012-03-28T15:31:34"/>
        <d v="2011-08-04T20:39:10"/>
        <d v="2012-07-26T18:19:07"/>
        <d v="2016-02-18T05:33:43"/>
        <d v="2017-02-09T04:08:52"/>
        <d v="2014-02-22T02:01:10"/>
        <d v="2016-06-01T18:57:19"/>
        <d v="2012-07-05T21:37:00"/>
        <d v="2013-10-01T00:04:50"/>
        <d v="2016-02-24T03:53:08"/>
        <d v="2016-04-25T15:29:18"/>
        <d v="2012-12-07T19:51:03"/>
        <d v="2012-01-31T23:30:39"/>
        <d v="2014-07-18T11:24:19"/>
        <d v="2014-06-24T18:51:44"/>
        <d v="2016-06-04T03:40:24"/>
        <d v="2015-03-06T02:30:22"/>
        <d v="2011-09-02T07:08:37"/>
        <d v="2011-09-10T00:01:49"/>
        <d v="2013-01-27T15:42:15"/>
        <d v="2014-08-25T04:28:06"/>
        <d v="2012-03-06T19:00:20"/>
        <d v="2014-01-23T20:31:11"/>
        <d v="2014-08-04T20:38:08"/>
        <d v="2010-12-04T02:06:11"/>
        <d v="2011-05-03T23:21:54"/>
        <d v="2012-06-14T05:19:03"/>
        <d v="2013-09-18T21:38:08"/>
        <d v="2010-10-05T22:54:16"/>
        <d v="2015-01-19T03:26:31"/>
        <d v="2014-04-08T02:20:24"/>
        <d v="2011-09-25T02:53:16"/>
        <d v="2011-08-09T04:54:18"/>
        <d v="2012-10-23T20:30:32"/>
        <d v="2011-01-21T01:56:41"/>
        <d v="2013-02-07T07:28:39"/>
        <d v="2016-04-09T20:59:52"/>
        <d v="2013-08-08T23:07:34"/>
        <d v="2013-10-24T23:57:40"/>
        <d v="2009-09-14T06:05:30"/>
        <d v="2014-12-05T22:20:36"/>
        <d v="2017-01-26T23:03:59"/>
        <d v="2012-04-27T01:59:57"/>
        <d v="2012-04-23T15:29:04"/>
        <d v="2012-05-07T22:42:55"/>
        <d v="2012-07-23T04:46:47"/>
        <d v="2016-01-13T21:45:24"/>
        <d v="2016-05-20T08:11:57"/>
        <d v="2016-11-15T17:50:16"/>
        <d v="2014-08-29T19:51:03"/>
        <d v="2016-01-11T22:13:36"/>
        <d v="2016-07-22T15:45:32"/>
        <d v="2014-06-13T10:58:33"/>
        <d v="2014-12-23T19:58:39"/>
        <d v="2016-08-15T21:10:47"/>
        <d v="2015-09-06T16:30:47"/>
        <d v="2014-07-28T16:18:55"/>
        <d v="2014-05-25T22:51:35"/>
        <d v="2014-10-28T23:13:51"/>
        <d v="2017-03-13T21:14:29"/>
        <d v="2015-07-07T14:12:24"/>
        <d v="2015-02-04T09:13:47"/>
        <d v="2016-12-05T03:14:05"/>
        <d v="2015-04-09T09:35:15"/>
        <d v="2015-06-07T17:30:33"/>
        <d v="2011-12-07T01:36:01"/>
        <d v="2014-06-16T14:31:15"/>
        <d v="2015-05-22T17:32:46"/>
        <d v="2014-10-03T10:29:35"/>
        <d v="2015-11-01T18:09:32"/>
        <d v="2016-05-03T05:15:42"/>
        <d v="2016-05-22T13:59:50"/>
        <d v="2015-03-02T21:17:48"/>
        <d v="2015-02-19T00:35:10"/>
        <d v="2016-06-15T19:34:32"/>
        <d v="2016-11-16T08:01:25"/>
        <d v="2015-05-19T11:04:01"/>
        <d v="2014-06-25T18:35:45"/>
        <d v="2014-10-11T22:07:10"/>
        <d v="2014-05-05T10:43:09"/>
        <d v="2014-06-02T15:29:12"/>
        <d v="2014-05-22T20:31:20"/>
        <d v="2015-06-16T07:37:07"/>
        <d v="2014-07-28T20:47:16"/>
        <d v="2015-08-17T18:19:55"/>
        <d v="2014-10-15T20:58:15"/>
        <d v="2014-09-11T18:48:19"/>
        <d v="2015-05-26T18:07:39"/>
        <d v="2014-04-24T12:22:50"/>
        <d v="2014-09-30T20:36:53"/>
        <d v="2016-03-31T17:36:17"/>
        <d v="2014-07-16T11:18:30"/>
        <d v="2015-10-06T20:44:40"/>
        <d v="2016-03-11T09:59:46"/>
        <d v="2014-05-16T20:36:20"/>
        <d v="2014-10-28T14:21:23"/>
        <d v="2015-05-05T12:59:53"/>
        <d v="2014-08-28T21:55:49"/>
        <d v="2016-01-12T16:07:27"/>
        <d v="2015-02-19T20:22:38"/>
        <d v="2015-02-23T21:41:52"/>
        <d v="2014-06-17T16:33:43"/>
        <d v="2015-04-09T00:35:08"/>
        <d v="2015-03-26T21:38:16"/>
        <d v="2015-02-13T17:04:53"/>
        <d v="2014-06-23T22:31:45"/>
        <d v="2015-07-01T00:16:05"/>
        <d v="2015-04-30T14:58:23"/>
        <d v="2015-05-19T22:01:33"/>
        <d v="2016-05-02T23:38:29"/>
        <d v="2014-10-08T23:07:24"/>
        <d v="2015-08-14T01:56:53"/>
        <d v="2016-09-07T21:51:48"/>
        <d v="2014-09-23T15:16:31"/>
        <d v="2016-06-13T22:23:59"/>
        <d v="2015-12-20T13:45:23"/>
        <d v="2014-04-18T11:18:58"/>
        <d v="2016-05-09T20:13:52"/>
        <d v="2014-05-07T16:36:32"/>
        <d v="2015-03-27T21:48:59"/>
        <d v="2017-01-28T18:44:10"/>
        <d v="2015-05-03T01:40:09"/>
        <d v="2016-05-21T17:48:24"/>
        <d v="2013-04-26T18:11:10"/>
        <d v="2011-08-06T14:30:22"/>
        <d v="2010-03-13T05:48:38"/>
        <d v="2014-04-25T17:53:09"/>
        <d v="2016-07-04T16:46:11"/>
        <d v="2016-11-01T16:39:42"/>
        <d v="2016-08-10T01:36:22"/>
        <d v="2014-06-03T04:36:18"/>
        <d v="2014-12-17T12:09:11"/>
        <d v="2016-01-03T16:38:00"/>
        <d v="2016-03-30T03:48:24"/>
        <d v="2016-12-29T12:01:58"/>
        <d v="2016-02-01T16:08:13"/>
        <d v="2014-07-16T14:17:33"/>
        <d v="2013-01-03T04:28:00"/>
        <d v="2012-05-05T15:45:30"/>
        <d v="2015-09-09T18:20:28"/>
        <d v="2014-09-12T21:55:48"/>
        <d v="2017-02-04T06:58:27"/>
        <d v="2016-04-03T20:48:00"/>
        <d v="2012-03-22T01:12:06"/>
        <d v="2014-07-21T13:31:54"/>
        <d v="2013-12-09T21:54:14"/>
        <d v="2015-08-17T17:56:11"/>
        <d v="2016-04-29T14:52:07"/>
        <d v="2016-06-03T18:47:00"/>
        <d v="2015-10-29T20:22:21"/>
        <d v="2012-03-29T06:30:57"/>
        <d v="2013-02-20T12:37:05"/>
        <d v="2012-02-02T15:39:25"/>
        <d v="2017-01-10T08:46:17"/>
        <d v="2014-06-16T16:03:49"/>
        <d v="2015-05-18T18:27:06"/>
        <d v="2014-09-09T15:58:04"/>
        <d v="2015-06-12T12:47:45"/>
        <d v="2015-01-13T21:07:51"/>
        <d v="2015-02-21T15:38:04"/>
        <d v="2014-07-02T13:48:03"/>
        <d v="2015-05-04T17:40:43"/>
        <d v="2014-04-26T11:26:29"/>
        <d v="2010-08-09T01:34:51"/>
        <d v="2012-01-01T15:34:51"/>
        <d v="2014-11-15T13:12:57"/>
        <d v="2013-07-22T22:20:31"/>
        <d v="2014-07-31T16:49:20"/>
        <d v="2016-02-29T23:48:05"/>
        <d v="2012-04-05T19:15:33"/>
        <d v="2012-06-18T21:35:45"/>
        <d v="2015-09-09T09:24:18"/>
        <d v="2015-07-15T18:11:52"/>
        <d v="2015-04-03T18:41:41"/>
        <d v="2014-05-30T05:08:08"/>
        <d v="2014-09-05T13:39:14"/>
        <d v="2014-08-23T02:22:17"/>
        <d v="2015-01-29T12:24:20"/>
        <d v="2013-12-04T21:53:33"/>
        <d v="2016-06-18T20:23:40"/>
        <d v="2012-06-15T14:00:04"/>
        <d v="2015-10-15T12:56:57"/>
        <d v="2011-09-20T20:54:10"/>
        <d v="2013-09-17T13:38:05"/>
        <d v="2015-04-06T02:04:03"/>
        <d v="2015-03-24T08:14:03"/>
        <d v="2015-05-07T10:55:50"/>
        <d v="2016-07-13T00:37:54"/>
        <d v="2016-02-16T18:25:49"/>
        <d v="2014-11-28T20:47:52"/>
        <d v="2014-07-11T20:19:26"/>
        <d v="2012-12-06T17:58:41"/>
        <d v="2011-06-01T19:05:20"/>
        <d v="2014-05-09T20:12:22"/>
        <d v="2012-04-06T10:59:18"/>
        <d v="2011-12-18T21:33:05"/>
        <d v="2016-06-01T21:07:33"/>
        <d v="2012-01-13T02:49:26"/>
        <d v="2013-11-19T18:56:00"/>
        <d v="2012-03-13T19:15:46"/>
        <d v="2015-03-02T21:32:43"/>
        <d v="2014-02-10T08:38:22"/>
        <d v="2014-03-13T04:03:29"/>
        <d v="2015-04-17T15:31:17"/>
        <d v="2015-05-21T22:04:21"/>
        <d v="2016-08-29T11:35:49"/>
        <d v="2014-10-06T19:38:35"/>
        <d v="2012-12-07T00:37:18"/>
        <d v="2016-06-14T07:51:34"/>
        <d v="2016-12-07T16:49:00"/>
        <d v="2015-04-10T20:10:05"/>
        <d v="2014-07-07T22:03:36"/>
        <d v="2013-03-22T19:48:43"/>
        <d v="2014-05-15T14:23:54"/>
        <d v="2011-10-22T01:02:29"/>
        <d v="2013-12-30T08:13:47"/>
        <d v="2013-01-30T23:05:37"/>
        <d v="2016-07-17T18:13:30"/>
        <d v="2015-12-22T10:29:30"/>
        <d v="2012-05-24T04:49:23"/>
        <d v="2011-07-28T18:57:11"/>
        <d v="2016-06-06T00:10:33"/>
        <d v="2016-12-03T21:29:28"/>
        <d v="2011-11-29T04:04:19"/>
        <d v="2012-11-15T22:11:50"/>
        <d v="2012-10-23T16:58:09"/>
        <d v="2011-04-25T04:33:21"/>
        <d v="2016-05-12T20:51:01"/>
        <d v="2014-07-13T10:48:23"/>
        <d v="2013-09-09T10:27:17"/>
        <d v="2011-03-23T21:37:00"/>
        <d v="2016-04-01T21:14:36"/>
        <d v="2016-07-02T13:03:34"/>
        <d v="2011-06-29T01:39:05"/>
        <d v="2015-01-17T03:21:13"/>
        <d v="2015-08-29T00:24:06"/>
        <d v="2016-10-30T13:51:39"/>
        <d v="2016-12-06T21:02:50"/>
        <d v="2013-06-18T20:01:43"/>
        <d v="2014-01-18T22:10:17"/>
        <d v="2014-04-16T20:17:25"/>
        <d v="2015-01-27T15:09:41"/>
        <d v="2014-06-27T20:31:12"/>
        <d v="2015-02-08T03:39:49"/>
        <d v="2013-01-25T19:02:26"/>
        <d v="2013-11-12T06:08:27"/>
        <d v="2012-05-08T21:25:09"/>
        <d v="2016-02-13T10:24:43"/>
        <d v="2015-06-12T21:26:26"/>
        <d v="2015-11-21T14:07:17"/>
        <d v="2014-07-24T18:31:23"/>
        <d v="2011-12-15T03:35:14"/>
        <d v="2014-11-08T18:55:53"/>
        <d v="2014-10-22T17:03:13"/>
        <d v="2014-04-30T16:06:09"/>
        <d v="2011-06-09T04:43:45"/>
        <d v="2012-07-17T03:07:25"/>
        <d v="2016-02-09T00:35:00"/>
        <d v="2010-06-03T21:16:52"/>
        <d v="2010-06-26T00:35:56"/>
        <d v="2014-10-21T20:06:58"/>
        <d v="2017-02-07T00:07:33"/>
        <d v="2015-06-08T15:01:08"/>
        <d v="2015-08-25T20:38:02"/>
        <d v="2013-10-17T04:39:33"/>
        <d v="2012-08-06T19:29:43"/>
        <d v="2015-11-30T17:01:07"/>
        <d v="2012-03-19T16:44:36"/>
        <d v="2015-04-07T15:12:32"/>
        <d v="2015-05-26T18:39:56"/>
        <d v="2013-03-08T02:40:25"/>
        <d v="2015-09-01T21:36:37"/>
        <d v="2012-09-22T03:42:01"/>
        <d v="2012-10-11T17:57:49"/>
        <d v="2015-08-11T22:28:04"/>
        <d v="2011-09-07T23:57:59"/>
        <d v="2009-11-10T16:48:32"/>
        <d v="2015-01-23T03:18:58"/>
        <d v="2012-04-27T15:43:13"/>
        <d v="2016-11-18T06:09:26"/>
        <d v="2016-06-03T02:31:52"/>
        <d v="2012-07-27T21:37:03"/>
        <d v="2016-09-26T10:36:23"/>
        <d v="2016-07-16T12:44:52"/>
        <d v="2016-01-13T04:33:11"/>
        <d v="2014-08-10T18:24:37"/>
        <d v="2016-03-24T19:21:05"/>
        <d v="2015-08-17T08:41:44"/>
        <d v="2014-07-11T17:49:52"/>
        <d v="2015-08-29T05:37:27"/>
        <d v="2016-04-22T10:26:05"/>
        <d v="2016-12-07T13:05:05"/>
        <d v="2015-10-05T18:26:31"/>
        <d v="2016-12-08T05:38:02"/>
        <d v="2015-06-05T13:59:35"/>
        <d v="2016-03-29T16:20:32"/>
        <d v="2015-07-10T17:59:38"/>
        <d v="2016-06-29T16:50:43"/>
        <d v="2016-08-09T21:35:59"/>
        <d v="2015-06-28T05:32:39"/>
        <d v="2015-06-16T00:50:12"/>
        <d v="2016-05-04T16:24:26"/>
        <d v="2014-07-22T14:34:56"/>
        <d v="2016-11-20T02:38:40"/>
        <d v="2014-09-15T12:52:02"/>
        <d v="2014-05-30T01:55:44"/>
        <d v="2012-01-15T17:31:08"/>
        <d v="2015-06-10T11:06:11"/>
        <d v="2016-05-13T13:25:38"/>
        <d v="2017-01-23T13:25:52"/>
        <d v="2016-08-08T21:42:08"/>
        <d v="2015-04-27T18:09:58"/>
        <d v="2017-02-09T12:21:31"/>
        <d v="2016-01-13T05:51:57"/>
        <d v="2016-03-02T07:14:53"/>
        <d v="2016-04-24T13:14:14"/>
        <d v="2014-07-02T10:01:50"/>
        <d v="2015-06-24T20:30:40"/>
        <d v="2015-08-09T12:20:00"/>
        <d v="2014-11-10T20:49:12"/>
        <d v="2014-11-03T15:28:26"/>
        <d v="2015-05-26T11:05:24"/>
        <d v="2014-06-06T10:08:09"/>
        <d v="2015-02-03T17:17:27"/>
        <d v="2014-06-30T22:41:41"/>
        <d v="2014-07-19T17:32:33"/>
        <d v="2016-01-11T13:56:54"/>
        <d v="2015-09-25T12:43:56"/>
        <d v="2015-01-12T16:57:37"/>
        <d v="2015-07-15T15:01:12"/>
        <d v="2014-10-16T04:05:31"/>
        <d v="2016-06-20T12:02:11"/>
        <d v="2015-02-18T22:00:22"/>
        <d v="2015-05-25T22:34:12"/>
        <d v="2015-05-08T00:52:05"/>
        <d v="2015-02-02T14:22:30"/>
        <d v="2015-08-11T19:46:52"/>
        <d v="2015-09-01T15:21:50"/>
        <d v="2016-07-20T10:05:40"/>
        <d v="2014-12-24T12:11:23"/>
        <d v="2014-12-03T07:58:03"/>
        <d v="2014-12-15T19:55:07"/>
        <d v="2014-12-17T23:58:02"/>
        <d v="2015-05-04T15:04:10"/>
        <d v="2016-03-31T17:48:07"/>
        <d v="2015-07-06T08:43:27"/>
        <d v="2016-05-09T15:06:59"/>
        <d v="2015-04-26T12:44:58"/>
        <d v="2014-05-27T18:16:21"/>
        <d v="2014-12-15T14:48:36"/>
        <d v="2016-04-19T11:10:48"/>
        <d v="2016-05-15T17:42:46"/>
        <d v="2016-09-19T08:21:34"/>
        <d v="2014-06-10T12:38:27"/>
        <d v="2015-04-15T18:01:48"/>
        <d v="2015-10-07T16:43:36"/>
        <d v="2015-05-28T18:22:38"/>
        <d v="2015-05-31T03:25:24"/>
        <d v="2014-07-13T02:09:15"/>
        <d v="2014-10-02T14:09:37"/>
        <d v="2016-02-02T22:43:41"/>
        <d v="2016-05-19T19:32:19"/>
        <d v="2017-01-27T13:05:58"/>
        <d v="2016-05-04T11:19:12"/>
        <d v="2015-04-15T19:14:28"/>
        <d v="2014-06-26T22:48:32"/>
        <d v="2015-02-18T17:19:46"/>
        <d v="2016-02-14T05:39:40"/>
        <d v="2014-12-02T15:25:53"/>
        <d v="2016-01-30T16:58:40"/>
        <d v="2014-06-19T09:21:30"/>
        <d v="2015-01-16T14:05:47"/>
        <d v="2014-07-28T18:33:01"/>
        <d v="2015-01-17T07:13:43"/>
        <d v="2014-05-06T22:31:40"/>
        <d v="2015-03-30T14:07:06"/>
        <d v="2014-05-20T01:06:09"/>
        <d v="2014-12-17T14:42:04"/>
        <d v="2014-09-08T02:05:00"/>
        <d v="2014-09-01T22:00:01"/>
        <d v="2015-02-15T00:28:17"/>
        <d v="2015-05-14T22:20:10"/>
        <d v="2015-03-12T22:37:23"/>
        <d v="2014-09-05T02:40:21"/>
        <d v="2016-06-25T20:41:37"/>
        <d v="2016-06-27T15:19:29"/>
        <d v="2015-03-16T20:35:29"/>
        <d v="2016-03-24T11:56:04"/>
        <d v="2012-05-08T19:55:05"/>
        <d v="2014-03-24T19:01:04"/>
        <d v="2015-02-04T21:04:52"/>
        <d v="2016-04-22T14:59:34"/>
        <d v="2014-11-17T02:51:29"/>
        <d v="2016-02-11T22:36:54"/>
        <d v="2016-05-07T06:37:01"/>
        <d v="2012-10-26T00:14:41"/>
        <d v="2016-04-25T17:23:40"/>
        <d v="2016-10-27T18:20:13"/>
        <d v="2012-11-17T18:33:17"/>
        <d v="2013-10-25T05:30:59"/>
        <d v="2016-11-06T11:24:48"/>
        <d v="2016-12-03T01:47:58"/>
        <d v="2012-12-27T05:09:34"/>
        <d v="2015-05-12T18:01:27"/>
        <d v="2013-10-03T20:49:27"/>
        <d v="2014-06-18T15:35:24"/>
        <d v="2014-06-03T17:02:44"/>
        <d v="2013-04-03T13:44:05"/>
        <d v="2015-02-06T13:57:05"/>
        <d v="2014-10-23T12:13:54"/>
        <d v="2016-08-08T11:20:40"/>
        <d v="2011-04-04T20:47:50"/>
        <d v="2011-05-02T22:47:58"/>
        <d v="2011-02-18T16:54:42"/>
        <d v="2013-11-27T20:50:34"/>
        <d v="2014-10-29T19:15:26"/>
        <d v="2013-05-17T20:47:55"/>
        <d v="2017-02-14T22:37:10"/>
        <d v="2016-03-02T12:00:06"/>
        <d v="2016-10-18T10:36:34"/>
        <d v="2014-12-16T19:39:40"/>
        <d v="2014-07-21T15:38:18"/>
        <d v="2016-07-25T10:51:56"/>
        <d v="2015-07-14T07:50:59"/>
        <d v="2013-04-11T01:22:24"/>
        <d v="2010-05-24T12:56:43"/>
        <d v="2014-09-18T12:07:39"/>
        <d v="2016-01-06T23:55:31"/>
        <d v="2017-01-06T20:21:40"/>
        <d v="2014-11-30T20:21:04"/>
        <d v="2011-01-12T05:57:08"/>
        <d v="2012-07-09T17:49:38"/>
        <d v="2013-10-29T20:01:42"/>
        <d v="2014-04-24T18:11:35"/>
        <d v="2015-06-08T15:17:02"/>
        <d v="2015-12-02T20:20:12"/>
        <d v="2015-10-05T17:11:28"/>
        <d v="2014-11-05T00:03:01"/>
        <d v="2014-08-26T21:53:33"/>
        <d v="2016-09-26T19:20:04"/>
        <d v="2013-03-13T01:01:27"/>
        <d v="2013-11-20T10:04:52"/>
        <d v="2013-04-19T14:31:17"/>
        <d v="2010-09-08T20:04:28"/>
        <d v="2013-11-16T04:58:10"/>
        <d v="2013-10-08T20:58:03"/>
        <d v="2014-04-01T23:57:42"/>
        <d v="2013-09-09T14:13:03"/>
        <d v="2011-12-01T18:11:50"/>
        <d v="2010-06-11T19:14:15"/>
        <d v="2016-01-04T17:05:53"/>
        <d v="2015-08-15T19:07:57"/>
        <d v="2014-07-11T20:26:39"/>
        <d v="2015-12-09T04:53:10"/>
        <d v="2015-11-09T22:54:35"/>
        <d v="2016-10-13T20:40:23"/>
        <d v="2015-11-10T22:48:15"/>
        <d v="2012-07-20T16:19:24"/>
        <d v="2011-12-06T23:06:07"/>
        <d v="2014-05-08T15:45:53"/>
        <d v="2014-05-07T23:17:44"/>
        <d v="2014-06-16T02:33:45"/>
        <d v="2015-02-05T15:18:45"/>
        <d v="2012-10-31T06:06:45"/>
        <d v="2016-02-01T03:43:06"/>
        <d v="2013-05-05T23:54:34"/>
        <d v="2015-03-02T01:16:51"/>
        <d v="2014-08-20T15:40:33"/>
        <d v="2014-10-24T00:29:53"/>
        <d v="2016-02-04T00:47:39"/>
        <d v="2011-04-05T02:13:53"/>
        <d v="2014-11-19T14:19:04"/>
        <d v="2012-01-31T18:16:58"/>
        <d v="2013-02-26T06:04:33"/>
        <d v="2017-03-07T10:20:42"/>
        <d v="2014-10-18T05:14:52"/>
        <d v="2012-01-18T07:39:27"/>
        <d v="2015-03-31T05:40:32"/>
        <d v="2014-05-13T19:08:05"/>
        <d v="2010-05-01T05:45:32"/>
        <d v="2011-03-30T22:36:25"/>
        <d v="2012-09-08T20:55:31"/>
        <d v="2014-05-14T22:22:51"/>
        <d v="2012-10-19T00:17:24"/>
        <d v="2014-06-17T02:50:38"/>
        <d v="2014-07-28T00:31:21"/>
        <d v="2013-06-28T01:49:54"/>
        <d v="2011-08-03T17:36:13"/>
        <d v="2015-04-17T21:35:20"/>
        <d v="2016-03-09T16:00:35"/>
        <d v="2016-05-12T06:01:07"/>
        <d v="2014-03-18T18:50:25"/>
        <d v="2013-05-29T21:51:41"/>
        <d v="2015-11-23T09:05:39"/>
        <d v="2015-08-05T19:00:10"/>
        <d v="2016-05-15T22:28:49"/>
        <d v="2014-02-25T00:24:10"/>
        <d v="2017-02-10T16:54:23"/>
        <d v="2017-02-15T13:10:42"/>
        <d v="2014-01-24T12:00:57"/>
        <d v="2012-03-19T23:26:58"/>
        <d v="2012-04-05T17:25:43"/>
        <d v="2016-10-26T20:53:03"/>
        <d v="2016-10-11T11:16:33"/>
        <d v="2013-04-09T02:27:33"/>
        <d v="2010-05-12T06:54:15"/>
        <d v="2011-08-30T16:12:01"/>
        <d v="2015-05-04T15:04:29"/>
        <d v="2015-07-15T06:16:59"/>
        <d v="2012-05-01T17:16:27"/>
        <d v="2015-10-23T14:03:41"/>
        <d v="2016-05-05T22:57:33"/>
        <d v="2014-05-16T15:16:04"/>
        <d v="2014-12-09T18:33:38"/>
        <d v="2014-05-02T12:13:33"/>
        <d v="2015-06-16T09:12:17"/>
        <d v="2015-06-17T14:43:27"/>
        <d v="2016-06-10T04:41:12"/>
        <d v="2014-12-29T19:37:11"/>
        <d v="2016-03-15T21:03:57"/>
        <d v="2015-02-23T19:01:10"/>
        <d v="2015-06-29T13:44:57"/>
        <d v="2016-11-01T01:23:31"/>
        <d v="2014-06-25T13:39:40"/>
        <d v="2016-03-22T11:55:25"/>
        <d v="2014-04-30T03:21:04"/>
        <d v="2016-05-05T10:25:18"/>
        <d v="2014-10-26T17:01:34"/>
        <d v="2015-02-25T00:51:19"/>
        <d v="2014-05-07T19:20:15"/>
        <d v="2014-05-13T02:32:33"/>
        <d v="2014-05-22T16:00:09"/>
        <d v="2013-08-05T19:04:29"/>
        <d v="2015-09-23T13:58:17"/>
        <d v="2015-06-12T10:25:12"/>
        <d v="2015-10-07T12:23:08"/>
        <d v="2015-01-12T19:12:18"/>
        <d v="2015-04-30T20:21:43"/>
        <d v="2015-11-03T18:00:28"/>
        <d v="2015-09-17T07:00:10"/>
        <d v="2016-10-21T19:25:46"/>
        <d v="2016-05-23T01:05:57"/>
        <d v="2014-09-19T06:46:07"/>
        <d v="2015-11-13T02:26:32"/>
        <d v="2015-04-06T22:16:07"/>
        <d v="2015-10-17T10:18:41"/>
        <d v="2016-05-16T18:14:59"/>
        <d v="2016-06-24T11:28:48"/>
        <d v="2014-05-01T22:27:25"/>
        <d v="2014-08-05T00:14:30"/>
        <d v="2015-02-05T19:57:37"/>
        <d v="2016-04-02T21:26:38"/>
        <d v="2015-07-18T16:19:38"/>
        <d v="2016-02-17T14:03:10"/>
        <d v="2015-03-09T08:53:21"/>
        <d v="2015-05-20T01:00:16"/>
        <d v="2015-11-10T14:14:56"/>
        <d v="2015-02-17T22:47:44"/>
        <d v="2014-07-08T17:41:10"/>
        <d v="2014-09-15T14:26:56"/>
        <d v="2015-06-15T21:50:44"/>
        <d v="2015-06-09T07:11:36"/>
        <d v="2015-06-17T10:32:59"/>
        <d v="2014-05-30T21:26:47"/>
        <d v="2014-12-09T20:58:03"/>
        <d v="2015-07-08T11:34:30"/>
        <d v="2015-05-12T02:13:11"/>
        <d v="2015-04-20T19:39:16"/>
        <d v="2016-10-14T09:17:40"/>
        <d v="2014-07-10T06:25:04"/>
        <d v="2014-06-05T14:22:27"/>
        <d v="2016-01-05T15:43:19"/>
        <d v="2014-08-18T19:10:10"/>
        <d v="2015-06-23T19:34:53"/>
        <d v="2016-01-31T22:43:06"/>
        <d v="2014-06-18T21:08:57"/>
        <d v="2015-03-24T19:00:55"/>
        <d v="2015-06-11T05:16:25"/>
        <d v="2013-04-07T15:33:14"/>
        <d v="2015-01-22T08:53:50"/>
        <d v="2014-07-21T07:43:21"/>
        <d v="2016-07-19T16:52:18"/>
        <d v="2014-09-16T04:02:06"/>
        <d v="2015-02-15T00:12:03"/>
        <d v="2015-06-06T18:30:00"/>
        <d v="2016-01-22T22:36:37"/>
        <d v="2016-02-19T14:29:20"/>
        <d v="2017-03-10T21:29:29"/>
        <d v="2015-09-21T03:03:53"/>
        <d v="2015-11-03T17:05:15"/>
        <d v="2015-02-05T19:55:01"/>
        <d v="2013-06-17T17:47:24"/>
        <d v="2013-05-22T18:18:58"/>
        <d v="2012-03-17T11:02:07"/>
        <d v="2017-02-17T12:18:59"/>
        <d v="2016-03-19T19:43:05"/>
        <d v="2016-03-13T14:57:37"/>
        <d v="2015-10-06T13:16:15"/>
        <d v="2014-07-15T03:02:36"/>
        <d v="2011-04-05T03:53:57"/>
        <d v="2015-03-24T19:16:46"/>
        <d v="2013-04-01T21:42:37"/>
        <d v="2012-02-06T20:17:15"/>
        <d v="2016-01-02T14:48:43"/>
        <d v="2016-11-19T17:49:21"/>
        <d v="2015-06-01T12:14:58"/>
        <d v="2016-03-29T15:24:05"/>
        <d v="2014-05-22T02:18:32"/>
        <d v="2014-02-04T02:02:19"/>
        <d v="2016-08-19T20:30:46"/>
        <d v="2014-06-02T13:01:54"/>
        <d v="2016-02-25T23:03:49"/>
        <d v="2016-06-13T15:09:20"/>
        <d v="2014-11-07T02:44:19"/>
        <d v="2011-08-12T04:37:03"/>
        <d v="2013-09-03T13:27:54"/>
        <d v="2015-07-08T17:22:26"/>
        <d v="2012-09-05T01:01:49"/>
        <d v="2016-01-27T21:52:52"/>
        <d v="2014-05-21T01:37:59"/>
        <d v="2014-06-22T16:09:28"/>
        <d v="2014-03-21T13:10:45"/>
        <d v="2013-02-06T19:11:18"/>
        <d v="2011-03-17T09:39:24"/>
        <d v="2011-11-14T06:34:48"/>
        <d v="2015-04-02T16:55:10"/>
        <d v="2014-05-29T09:09:57"/>
        <d v="2015-04-02T09:50:34"/>
        <d v="2014-10-26T21:26:18"/>
        <d v="2016-01-14T22:24:57"/>
        <d v="2010-02-26T21:36:31"/>
        <d v="2012-05-03T01:42:26"/>
        <d v="2015-02-12T03:05:08"/>
        <d v="2016-01-01T13:43:28"/>
        <d v="2012-01-26T09:01:39"/>
        <d v="2016-06-05T20:54:43"/>
        <d v="2015-08-12T15:07:02"/>
        <d v="2016-08-23T21:47:47"/>
        <d v="2016-11-01T16:34:10"/>
        <d v="2015-07-24T14:14:55"/>
        <d v="2015-06-07T03:31:22"/>
        <d v="2011-06-19T15:07:55"/>
        <d v="2013-07-01T23:32:57"/>
        <d v="2012-03-28T23:51:28"/>
        <d v="2011-05-27T19:45:12"/>
        <d v="2012-09-05T22:44:10"/>
        <d v="2016-11-21T06:11:20"/>
        <d v="2014-09-23T16:25:52"/>
        <d v="2013-04-04T14:00:34"/>
        <d v="2013-10-22T16:46:19"/>
        <d v="2012-10-29T16:31:48"/>
        <d v="2013-01-14T22:37:49"/>
        <d v="2016-10-30T16:01:45"/>
        <d v="2015-09-24T06:02:51"/>
        <d v="2015-11-11T20:26:00"/>
        <d v="2014-01-22T09:08:42"/>
        <d v="2015-07-27T14:58:50"/>
        <d v="2014-07-01T09:46:21"/>
        <d v="2013-08-23T21:44:38"/>
        <d v="2013-11-01T20:17:32"/>
        <d v="2009-07-13T16:54:07"/>
        <d v="2011-05-26T13:42:03"/>
        <d v="2014-07-18T12:52:58"/>
        <d v="2015-01-09T01:25:00"/>
        <d v="2016-01-26T10:57:14"/>
        <d v="2014-06-06T12:45:39"/>
        <d v="2013-08-14T17:28:12"/>
        <d v="2014-07-20T23:36:18"/>
        <d v="2017-01-21T12:01:30"/>
        <d v="2017-01-01T17:35:22"/>
        <d v="2015-01-27T21:13:54"/>
        <d v="2012-03-05T17:25:47"/>
        <d v="2017-03-09T22:05:12"/>
        <d v="2014-09-05T19:13:32"/>
        <d v="2015-02-09T22:16:17"/>
        <d v="2015-09-25T02:06:23"/>
        <d v="2015-10-09T20:40:33"/>
        <d v="2015-06-16T19:37:02"/>
        <d v="2014-11-30T17:46:05"/>
        <d v="2014-10-28T21:24:00"/>
        <d v="2015-06-17T21:45:37"/>
        <d v="2013-12-18T21:59:27"/>
        <d v="2011-05-28T18:54:48"/>
        <d v="2014-08-13T18:26:53"/>
        <d v="2011-08-23T18:28:49"/>
        <d v="2015-11-15T19:12:12"/>
        <d v="2016-11-28T18:29:51"/>
        <d v="2013-12-18T18:15:55"/>
        <d v="2016-01-29T04:42:12"/>
        <d v="2010-02-06T22:03:26"/>
        <d v="2013-10-31T22:15:03"/>
        <d v="2014-04-02T19:59:42"/>
        <d v="2010-08-05T17:09:12"/>
        <d v="2011-10-02T14:02:15"/>
        <d v="2015-06-18T17:54:44"/>
        <d v="2014-08-28T21:37:05"/>
        <d v="2012-03-10T03:00:04"/>
        <d v="2012-05-30T04:27:23"/>
        <d v="2014-03-18T15:11:18"/>
        <d v="2013-11-15T01:58:05"/>
        <d v="2015-02-25T00:02:36"/>
        <d v="2015-11-10T22:12:46"/>
        <d v="2015-07-10T04:30:03"/>
        <d v="2014-05-01T02:38:02"/>
        <d v="2014-12-20T17:43:09"/>
        <d v="2016-01-13T03:08:24"/>
        <d v="2016-04-25T18:06:31"/>
        <d v="2017-01-03T16:36:49"/>
        <d v="2012-06-29T04:28:16"/>
        <d v="2011-10-17T15:11:48"/>
        <d v="2017-02-03T19:26:21"/>
        <d v="2015-05-01T01:52:43"/>
        <d v="2015-02-04T22:49:34"/>
        <d v="2015-11-25T07:55:36"/>
        <d v="2016-01-19T14:08:17"/>
        <d v="2015-08-24T20:10:01"/>
        <d v="2015-04-09T03:51:14"/>
        <d v="2014-07-30T18:45:11"/>
        <d v="2015-06-17T16:03:24"/>
        <d v="2015-02-09T18:22:59"/>
        <d v="2015-03-14T03:06:20"/>
        <d v="2016-09-09T18:25:10"/>
        <d v="2016-01-29T20:22:56"/>
        <d v="2015-12-22T05:05:19"/>
        <d v="2016-07-19T02:38:45"/>
        <d v="2015-06-22T19:00:21"/>
        <d v="2016-09-17T22:08:58"/>
        <d v="2015-06-10T00:54:07"/>
        <d v="2015-04-21T02:47:18"/>
        <d v="2015-05-04T14:46:35"/>
        <d v="2014-12-12T10:15:24"/>
        <d v="2014-07-30T20:43:05"/>
        <d v="2016-11-27T21:48:41"/>
        <d v="2016-03-01T00:58:45"/>
        <d v="2015-03-01T15:39:51"/>
        <d v="2016-04-23T16:12:18"/>
        <d v="2015-02-21T00:18:54"/>
        <d v="2015-01-12T22:31:43"/>
        <d v="2015-07-07T15:31:47"/>
        <d v="2015-06-30T06:24:50"/>
        <d v="2015-07-03T11:13:12"/>
        <d v="2015-11-04T19:01:26"/>
        <d v="2014-04-29T20:09:08"/>
        <d v="2015-06-16T19:47:50"/>
        <d v="2015-01-22T21:08:54"/>
        <d v="2015-08-03T21:58:50"/>
        <d v="2011-03-31T03:42:17"/>
        <d v="2014-07-19T04:13:01"/>
        <d v="2014-08-11T20:45:08"/>
        <d v="2012-04-14T22:28:39"/>
        <d v="2017-01-19T16:39:08"/>
        <d v="2016-01-11T21:14:13"/>
        <d v="2015-09-14T22:01:03"/>
        <d v="2015-04-08T17:51:02"/>
        <d v="2016-06-17T17:39:36"/>
        <d v="2016-11-11T23:22:34"/>
        <d v="2015-09-23T17:26:46"/>
        <d v="2016-02-22T23:27:29"/>
        <d v="2014-05-06T14:39:33"/>
        <d v="2014-10-25T22:52:58"/>
        <d v="2014-11-04T18:18:08"/>
        <d v="2016-05-10T00:59:50"/>
        <d v="2014-08-28T23:01:02"/>
        <d v="2016-11-01T19:58:45"/>
        <d v="2015-11-15T13:29:36"/>
        <d v="2015-07-20T17:03:40"/>
        <d v="2014-07-01T04:56:07"/>
        <d v="2015-02-18T16:07:12"/>
        <d v="2014-06-06T18:31:06"/>
        <d v="2015-05-02T21:00:01"/>
        <d v="2015-03-24T18:26:00"/>
        <d v="2016-08-02T20:19:26"/>
        <d v="2014-07-09T17:37:20"/>
        <d v="2014-11-07T20:37:46"/>
        <d v="2015-05-01T18:32:51"/>
        <d v="2014-10-09T09:00:46"/>
        <d v="2016-02-18T10:13:25"/>
        <d v="2015-06-13T07:35:44"/>
        <d v="2014-12-01T21:33:59"/>
        <d v="2016-04-23T00:22:36"/>
        <d v="2016-07-15T14:30:57"/>
        <d v="2016-09-06T22:27:24"/>
        <d v="2016-06-24T18:34:50"/>
        <d v="2015-06-02T15:39:37"/>
        <d v="2015-02-20T06:39:10"/>
        <d v="2016-03-18T21:31:12"/>
        <d v="2015-06-18T23:16:59"/>
        <d v="2014-08-27T22:43:04"/>
        <d v="2016-09-14T10:53:54"/>
        <d v="2014-05-13T16:26:58"/>
        <d v="2014-07-09T18:53:24"/>
        <d v="2015-05-23T19:50:39"/>
        <d v="2016-06-03T12:54:44"/>
        <d v="2015-01-30T22:16:41"/>
        <d v="2015-05-19T10:41:07"/>
        <d v="2015-11-09T19:49:59"/>
        <d v="2016-10-20T11:14:02"/>
        <d v="2014-10-14T13:00:55"/>
        <d v="2015-08-05T15:45:46"/>
        <d v="2016-09-02T03:25:44"/>
        <d v="2015-12-04T20:17:36"/>
        <d v="2015-10-09T17:59:41"/>
        <d v="2014-11-07T06:24:24"/>
        <d v="2015-03-06T09:23:41"/>
        <d v="2014-08-21T19:23:05"/>
        <d v="2017-02-02T23:18:01"/>
        <d v="2014-08-14T21:05:16"/>
        <d v="2016-05-20T22:32:01"/>
        <d v="2016-05-21T16:45:16"/>
        <d v="2016-09-09T10:28:26"/>
        <d v="2016-09-27T06:40:34"/>
        <d v="2017-02-01T00:45:37"/>
        <d v="2015-01-25T03:15:40"/>
        <d v="2014-10-30T20:19:50"/>
        <d v="2014-12-02T16:48:55"/>
        <d v="2014-09-17T15:02:59"/>
        <d v="2015-09-22T03:01:46"/>
        <d v="2015-01-21T03:57:17"/>
        <d v="2015-07-21T20:02:56"/>
        <d v="2013-01-02T11:55:27"/>
        <d v="2012-11-01T19:04:34"/>
        <d v="2013-05-16T16:53:45"/>
        <d v="2011-05-24T00:31:06"/>
        <d v="2016-10-08T00:09:02"/>
        <d v="2014-10-01T07:52:50"/>
        <d v="2014-08-01T15:47:58"/>
        <d v="2014-08-17T22:10:38"/>
        <d v="2015-04-21T21:21:06"/>
        <d v="2011-07-15T01:39:46"/>
        <d v="2014-10-29T10:19:29"/>
        <d v="2014-12-10T02:39:50"/>
        <d v="2012-01-19T00:53:15"/>
        <d v="2015-05-27T21:44:14"/>
        <d v="2016-03-31T23:33:58"/>
        <d v="2014-04-18T21:17:22"/>
        <d v="2014-02-12T05:40:31"/>
        <d v="2017-01-18T07:53:49"/>
        <d v="2010-09-13T20:28:54"/>
        <d v="2014-01-27T20:13:40"/>
        <d v="2014-10-14T14:02:38"/>
        <d v="2015-06-24T08:16:47"/>
        <d v="2015-06-16T17:24:36"/>
        <d v="2016-05-31T00:14:56"/>
        <d v="2016-03-31T08:02:51"/>
        <d v="2015-06-10T23:50:06"/>
        <d v="2015-02-18T16:08:52"/>
        <d v="2013-07-26T23:54:51"/>
        <d v="2012-06-07T22:46:52"/>
        <d v="2016-05-20T19:10:21"/>
        <d v="2014-06-03T16:03:01"/>
        <d v="2012-07-24T02:16:37"/>
        <d v="2013-06-05T00:56:00"/>
        <d v="2014-02-12T01:41:38"/>
        <d v="2017-03-07T18:35:34"/>
        <d v="2014-05-26T17:27:18"/>
        <d v="2014-11-21T17:11:30"/>
        <d v="2015-06-02T14:11:08"/>
        <d v="2015-05-23T17:48:15"/>
        <d v="2016-12-14T23:07:35"/>
        <d v="2016-04-08T22:40:12"/>
        <d v="2016-05-18T16:15:09"/>
        <d v="2013-03-24T05:01:12"/>
        <d v="2014-05-27T15:48:51"/>
        <d v="2012-12-31T18:38:30"/>
        <d v="2015-05-01T07:59:47"/>
        <d v="2011-02-21T11:55:55"/>
        <d v="2015-09-12T13:01:38"/>
        <d v="2010-02-04T07:45:59"/>
        <d v="2012-04-14T18:54:06"/>
        <d v="2014-09-12T21:06:38"/>
        <d v="2016-03-09T19:52:01"/>
        <d v="2012-12-04T00:29:09"/>
        <d v="2016-11-16T20:36:10"/>
        <d v="2014-08-31T14:09:47"/>
        <d v="2016-10-13T19:19:55"/>
        <d v="2015-01-21T15:18:38"/>
        <d v="2012-10-02T04:00:40"/>
        <d v="2012-10-12T02:37:27"/>
        <d v="2015-12-30T08:00:29"/>
        <d v="2013-10-04T19:09:17"/>
        <d v="2016-02-06T23:49:05"/>
        <d v="2015-11-25T14:51:26"/>
        <d v="2013-04-06T07:00:55"/>
        <d v="2013-09-26T23:42:49"/>
        <d v="2010-10-14T15:43:35"/>
        <d v="2015-06-05T17:38:42"/>
        <d v="2016-12-15T21:48:01"/>
        <d v="2017-01-06T16:25:39"/>
        <d v="2017-02-14T14:24:46"/>
        <d v="2015-04-27T19:47:19"/>
        <d v="2011-01-21T15:35:13"/>
        <d v="2017-03-14T18:45:38"/>
        <d v="2015-06-04T11:20:30"/>
        <d v="2015-01-25T21:47:19"/>
        <d v="2016-01-02T08:32:15"/>
        <d v="2012-04-05T03:45:55"/>
        <d v="2012-01-31T00:28:50"/>
        <d v="2013-06-27T01:27:16"/>
        <d v="2013-03-03T16:52:45"/>
        <d v="2012-02-09T04:02:09"/>
        <d v="2016-05-12T21:55:49"/>
        <d v="2011-08-16T22:00:03"/>
        <d v="2013-04-09T16:33:59"/>
        <d v="2013-07-28T10:46:58"/>
        <d v="2013-09-07T20:36:19"/>
        <d v="2015-03-20T21:29:34"/>
        <d v="2015-02-23T08:01:00"/>
        <d v="2016-07-02T14:00:08"/>
        <d v="2017-01-09T09:59:05"/>
        <d v="2015-01-13T14:15:42"/>
        <d v="2016-08-24T01:21:53"/>
        <d v="2016-05-02T17:12:49"/>
        <d v="2015-03-23T14:45:31"/>
        <d v="2015-06-14T19:32:39"/>
        <d v="2016-07-15T10:35:20"/>
        <d v="2014-08-02T05:45:54"/>
        <d v="2016-08-03T12:34:20"/>
        <d v="2010-10-27T06:20:03"/>
        <d v="2014-08-11T20:09:34"/>
        <d v="2016-03-23T21:02:45"/>
        <d v="2015-05-24T16:14:40"/>
        <d v="2015-10-25T16:50:11"/>
        <d v="2015-09-28T17:33:36"/>
        <d v="2016-07-08T10:20:56"/>
        <d v="2016-02-20T00:27:30"/>
        <d v="2014-06-30T15:04:27"/>
        <d v="2016-09-20T02:48:16"/>
        <d v="2016-04-30T03:12:47"/>
        <d v="2015-02-01T23:53:39"/>
        <d v="2015-12-03T04:20:07"/>
        <d v="2014-08-12T12:39:21"/>
        <d v="2016-02-17T16:13:16"/>
        <d v="2015-11-02T23:14:40"/>
        <d v="2015-03-15T08:17:06"/>
        <d v="2015-12-15T18:16:56"/>
        <d v="2016-03-21T21:11:16"/>
        <d v="2015-02-23T14:29:35"/>
        <d v="2017-01-15T12:43:39"/>
        <d v="2014-11-11T20:25:15"/>
        <d v="2015-05-14T19:10:18"/>
        <d v="2013-11-01T17:37:20"/>
        <d v="2011-06-16T17:32:54"/>
        <d v="2012-02-22T06:03:05"/>
        <d v="2016-11-03T16:03:26"/>
        <d v="2011-11-30T06:01:26"/>
        <d v="2016-08-24T08:20:01"/>
        <d v="2015-05-15T00:20:55"/>
        <d v="2016-06-17T18:07:49"/>
        <d v="2014-09-02T01:21:43"/>
        <d v="2016-03-17T01:27:24"/>
        <d v="2015-04-06T17:39:45"/>
        <d v="2012-09-27T07:42:18"/>
        <d v="2014-04-08T16:25:55"/>
        <d v="2015-09-21T00:13:17"/>
        <d v="2014-09-19T16:26:12"/>
        <d v="2015-06-30T12:30:22"/>
        <d v="2014-11-01T21:59:21"/>
        <d v="2016-01-03T14:58:48"/>
        <d v="2014-05-21T17:53:10"/>
        <d v="2016-04-07T22:50:51"/>
        <d v="2016-07-12T22:23:27"/>
        <d v="2014-07-22T07:01:55"/>
        <d v="2011-09-09T19:41:01"/>
        <d v="2015-04-20T22:17:22"/>
        <d v="2015-01-28T19:49:06"/>
        <d v="2012-03-01T21:53:49"/>
        <d v="2012-02-28T01:57:54"/>
        <d v="2015-02-23T05:38:49"/>
        <d v="2015-12-29T17:16:32"/>
        <d v="2012-07-21T04:27:41"/>
        <d v="2015-01-17T18:48:03"/>
        <d v="2013-11-26T23:54:54"/>
        <d v="2017-01-24T15:05:11"/>
        <d v="2013-12-20T20:00:30"/>
        <d v="2014-10-02T22:01:43"/>
        <d v="2015-02-16T03:34:24"/>
        <d v="2016-03-23T19:51:57"/>
        <d v="2015-05-04T19:41:08"/>
        <d v="2016-02-11T19:52:44"/>
        <d v="2014-06-27T20:47:40"/>
        <d v="2014-12-04T00:57:52"/>
        <d v="2016-03-03T06:38:28"/>
        <d v="2016-01-15T02:39:31"/>
        <d v="2015-01-18T00:08:47"/>
        <d v="2016-03-01T17:17:27"/>
        <d v="2014-08-01T17:31:31"/>
        <d v="2016-12-16T01:35:19"/>
        <d v="2015-05-02T22:06:35"/>
        <d v="2013-06-26T01:30:35"/>
        <d v="2014-11-02T03:12:15"/>
        <d v="2013-03-11T15:54:31"/>
        <d v="2011-05-19T21:14:06"/>
        <d v="2016-04-24T19:53:51"/>
        <d v="2009-09-23T13:35:16"/>
        <d v="2011-05-09T17:31:01"/>
        <d v="2014-05-15T17:41:22"/>
        <d v="2012-01-31T20:06:15"/>
        <d v="2011-07-26T08:10:54"/>
        <d v="2017-03-10T12:49:54"/>
        <d v="2014-08-18T12:49:51"/>
        <d v="2014-10-10T18:47:51"/>
        <d v="2015-11-17T16:24:41"/>
        <d v="2015-06-20T22:46:32"/>
        <d v="2014-10-22T20:13:28"/>
        <d v="2013-06-13T21:35:25"/>
        <d v="2012-07-09T23:12:24"/>
        <d v="2016-04-12T17:35:01"/>
        <d v="2011-11-13T16:05:32"/>
        <d v="2015-06-05T17:00:17"/>
        <d v="2015-05-17T22:58:15"/>
        <d v="2016-04-05T13:01:47"/>
        <d v="2012-10-02T20:22:48"/>
        <d v="2012-02-17T01:35:10"/>
        <d v="2017-02-08T14:55:16"/>
        <d v="2014-01-21T17:00:17"/>
        <d v="2014-10-06T16:04:58"/>
        <d v="2015-06-02T21:59:44"/>
        <d v="2012-03-31T15:30:08"/>
        <d v="2011-07-06T21:05:38"/>
        <d v="2012-11-13T15:33:57"/>
        <d v="2014-11-10T02:11:14"/>
        <d v="2013-09-29T18:01:31"/>
        <d v="2015-08-01T20:01:43"/>
        <d v="2012-07-17T20:22:46"/>
        <d v="2012-05-01T07:00:31"/>
        <d v="2012-10-12T13:53:48"/>
        <d v="2015-06-17T23:00:50"/>
        <d v="2013-02-06T03:02:08"/>
        <d v="2014-12-31T16:53:34"/>
        <d v="2015-08-09T13:25:56"/>
        <d v="2015-01-20T16:52:10"/>
        <d v="2014-07-23T03:44:15"/>
        <d v="2014-05-01T21:49:01"/>
        <d v="2015-01-02T21:48:31"/>
        <d v="2016-11-09T03:37:55"/>
        <d v="2016-04-20T19:12:56"/>
        <d v="2016-11-02T01:33:49"/>
        <d v="2016-07-10T03:42:43"/>
        <d v="2014-07-09T18:55:05"/>
        <d v="2014-06-09T16:27:42"/>
        <d v="2014-07-09T19:05:51"/>
        <d v="2015-05-31T16:43:23"/>
        <d v="2016-12-30T18:56:48"/>
        <d v="2016-08-29T19:14:02"/>
        <d v="2015-07-01T20:32:28"/>
        <d v="2016-04-06T07:17:21"/>
        <d v="2017-01-11T01:22:14"/>
        <d v="2015-02-09T04:26:23"/>
        <d v="2014-10-29T18:02:56"/>
        <d v="2015-03-26T09:54:05"/>
        <d v="2014-04-23T20:01:47"/>
        <d v="2016-03-01T20:08:44"/>
        <d v="2014-06-04T19:37:14"/>
        <d v="2016-07-30T09:32:28"/>
        <d v="2015-05-01T15:32:27"/>
        <d v="2016-03-18T21:27:59"/>
        <d v="2014-07-26T16:00:57"/>
        <d v="2014-10-02T07:04:57"/>
        <d v="2014-12-22T20:53:30"/>
        <d v="2015-04-08T20:47:29"/>
        <d v="2016-06-27T10:47:48"/>
        <d v="2016-03-10T16:51:20"/>
        <d v="2015-10-05T15:43:59"/>
        <d v="2014-07-13T22:50:11"/>
        <d v="2015-06-27T02:35:53"/>
        <d v="2014-05-13T17:28:10"/>
        <d v="2015-04-06T17:22:11"/>
        <d v="2015-04-13T03:45:06"/>
        <d v="2017-03-09T13:54:05"/>
        <d v="2015-11-19T16:07:09"/>
        <d v="2014-09-23T23:30:40"/>
        <d v="2013-08-09T16:37:23"/>
        <d v="2015-09-29T02:53:43"/>
        <d v="2015-06-08T07:09:36"/>
        <d v="2013-04-11T16:51:11"/>
        <d v="2013-07-16T10:43:28"/>
        <d v="2014-09-10T16:31:48"/>
        <d v="2014-06-01T23:50:31"/>
        <d v="2016-04-05T11:47:40"/>
        <d v="2016-04-23T19:08:15"/>
        <d v="2016-01-06T05:31:22"/>
        <d v="2016-06-05T20:58:54"/>
        <d v="2015-07-07T16:13:11"/>
        <d v="2013-01-25T21:04:32"/>
        <d v="2014-11-02T00:54:25"/>
        <d v="2014-03-03T21:38:37"/>
        <d v="2010-03-11T20:02:24"/>
        <d v="2015-07-15T13:00:52"/>
        <d v="2010-12-14T08:51:37"/>
        <d v="2015-09-29T01:07:14"/>
        <d v="2014-11-19T02:24:46"/>
        <d v="2016-08-17T23:10:04"/>
        <d v="2012-12-06T10:46:30"/>
        <d v="2014-03-06T03:59:39"/>
        <d v="2015-08-16T03:36:14"/>
        <d v="2011-04-30T02:04:48"/>
        <d v="2013-10-25T11:49:53"/>
        <d v="2015-04-08T00:52:36"/>
        <d v="2014-06-23T18:23:11"/>
        <d v="2014-06-02T16:01:00"/>
        <d v="2015-07-23T16:19:14"/>
        <d v="2016-10-17T14:51:09"/>
        <d v="2016-01-21T00:03:49"/>
        <d v="2015-07-23T20:18:55"/>
        <d v="2014-07-21T06:21:27"/>
        <d v="2016-10-05T13:06:24"/>
        <d v="2016-02-26T22:47:59"/>
        <d v="2017-02-02T10:12:32"/>
        <d v="2014-07-31T04:48:13"/>
        <d v="2016-07-05T20:57:09"/>
        <d v="2014-10-31T18:04:22"/>
        <d v="2016-07-19T20:24:33"/>
        <d v="2014-05-12T19:33:18"/>
        <d v="2014-08-14T21:11:25"/>
        <d v="2012-07-09T02:15:10"/>
        <d v="2013-12-06T15:38:09"/>
        <d v="2015-01-12T15:23:40"/>
        <d v="2015-03-19T16:52:02"/>
        <d v="2015-07-12T18:31:40"/>
        <d v="2016-02-17T19:38:02"/>
        <d v="2015-03-26T11:27:36"/>
        <d v="2015-01-21T08:34:13"/>
        <d v="2011-11-08T18:21:44"/>
        <d v="2013-05-28T01:49:11"/>
        <d v="2012-06-09T02:07:27"/>
        <d v="2015-02-27T20:01:36"/>
        <d v="2015-07-14T20:57:42"/>
        <d v="2017-01-27T22:37:06"/>
        <d v="2016-07-21T18:41:02"/>
        <d v="2016-03-28T14:58:27"/>
        <d v="2014-10-20T19:40:07"/>
        <d v="2013-05-15T19:32:37"/>
        <d v="2016-12-17T04:46:23"/>
        <d v="2012-10-15T18:04:46"/>
        <d v="2012-03-19T18:38:21"/>
        <d v="2014-03-20T01:01:58"/>
        <d v="2011-07-29T18:12:08"/>
        <d v="2011-06-29T01:17:16"/>
        <d v="2015-08-05T21:50:18"/>
        <d v="2014-09-22T01:50:28"/>
        <d v="2015-06-16T21:54:51"/>
        <d v="2016-12-17T01:49:22"/>
        <d v="2017-02-01T19:30:34"/>
        <d v="2015-06-27T05:37:37"/>
        <d v="2015-08-23T10:35:38"/>
        <d v="2015-08-20T03:50:17"/>
        <d v="2015-03-16T15:04:49"/>
        <d v="2012-07-17T01:16:25"/>
        <d v="2010-10-29T08:43:25"/>
        <d v="2010-09-09T14:30:14"/>
        <d v="2010-03-29T15:54:18"/>
        <d v="2012-04-11T14:53:15"/>
        <d v="2010-03-30T05:53:50"/>
        <d v="2011-09-23T03:39:38"/>
        <d v="2011-06-03T11:57:46"/>
        <d v="2013-04-12T18:27:26"/>
        <d v="2010-06-14T02:01:34"/>
        <d v="2013-02-25T00:55:51"/>
        <d v="2009-11-06T20:07:09"/>
        <d v="2016-06-28T01:49:40"/>
        <d v="2011-06-24T07:27:21"/>
        <d v="2009-09-14T21:38:02"/>
        <d v="2016-02-23T23:39:13"/>
        <d v="2013-11-27T04:01:29"/>
        <d v="2015-05-29T15:09:30"/>
        <d v="2013-03-07T07:16:22"/>
        <d v="2015-03-28T18:41:20"/>
        <d v="2017-01-18T16:17:25"/>
        <d v="2016-06-14T16:25:33"/>
        <d v="2016-03-21T14:08:22"/>
        <d v="2016-01-08T13:18:51"/>
        <d v="2015-03-10T19:09:22"/>
        <d v="2015-07-09T08:35:08"/>
        <d v="2015-04-08T15:36:49"/>
        <d v="2017-01-26T09:01:47"/>
        <d v="2015-04-14T23:44:01"/>
        <d v="2014-06-13T16:37:37"/>
        <d v="2015-01-27T22:17:09"/>
        <d v="2016-02-17T19:18:39"/>
        <d v="2016-01-19T12:33:09"/>
        <d v="2015-06-29T19:35:49"/>
        <d v="2011-12-02T19:05:47"/>
        <d v="2014-01-28T06:36:27"/>
        <d v="2012-11-13T22:58:23"/>
        <d v="2016-09-26T10:06:57"/>
        <d v="2014-05-30T07:55:39"/>
        <d v="2014-01-03T18:02:06"/>
        <d v="2015-08-11T04:09:21"/>
        <d v="2015-04-21T03:26:50"/>
        <d v="2012-03-15T01:20:34"/>
        <d v="2012-03-28T16:00:46"/>
        <d v="2013-09-07T01:21:58"/>
        <d v="2012-08-23T18:19:16"/>
        <d v="2014-10-11T20:07:43"/>
        <d v="2016-07-27T04:56:36"/>
        <d v="2009-10-02T02:31:46"/>
        <d v="2015-09-01T17:22:11"/>
        <d v="2010-11-23T05:35:24"/>
        <d v="2016-01-02T22:27:15"/>
        <d v="2016-02-29T20:23:22"/>
        <d v="2012-08-28T19:06:20"/>
        <d v="2014-06-12T22:38:50"/>
        <d v="2014-04-04T17:41:24"/>
        <d v="2015-12-18T18:01:01"/>
        <d v="2016-12-17T05:17:33"/>
        <d v="2016-09-01T08:33:45"/>
        <d v="2016-06-17T18:09:48"/>
        <d v="2014-10-29T02:28:17"/>
        <d v="2016-12-16T17:16:53"/>
        <d v="2016-12-10T10:34:12"/>
        <d v="2016-07-04T04:00:04"/>
        <d v="2015-03-16T21:54:53"/>
        <d v="2015-04-13T20:04:28"/>
        <d v="2014-03-20T12:34:08"/>
        <d v="2014-09-26T23:55:00"/>
        <d v="2015-07-07T11:05:21"/>
        <d v="2015-08-07T02:36:46"/>
        <d v="2014-04-30T22:09:16"/>
        <d v="2011-07-30T17:30:08"/>
        <d v="2015-07-08T22:36:08"/>
        <d v="2013-08-20T20:21:10"/>
        <d v="2014-10-11T20:06:20"/>
        <d v="2012-06-07T17:46:51"/>
        <d v="2010-04-06T17:52:59"/>
        <d v="2015-11-09T07:58:55"/>
        <d v="2015-11-26T00:18:54"/>
        <d v="2015-10-15T00:04:10"/>
        <d v="2015-05-22T04:34:54"/>
        <d v="2016-11-29T05:08:45"/>
        <d v="2016-09-21T14:45:17"/>
        <d v="2016-08-19T20:26:25"/>
        <d v="2014-11-18T19:31:28"/>
        <d v="2016-12-04T16:02:45"/>
        <d v="2014-07-11T16:56:00"/>
        <d v="2013-01-17T15:52:38"/>
        <d v="2013-10-03T22:09:05"/>
        <d v="2012-08-15T20:35:36"/>
        <d v="2012-10-16T14:40:52"/>
        <d v="2015-03-04T17:20:13"/>
        <d v="2016-01-22T11:24:25"/>
        <d v="2015-05-16T21:06:08"/>
        <d v="2014-06-01T01:22:32"/>
        <d v="2014-06-04T23:32:49"/>
        <d v="2012-04-04T14:33:35"/>
        <d v="2012-08-25T19:46:52"/>
        <d v="2013-09-04T14:49:00"/>
        <d v="2012-05-10T09:49:37"/>
        <d v="2011-03-24T20:01:36"/>
        <d v="2016-07-18T14:31:46"/>
        <d v="2017-02-26T20:15:19"/>
        <d v="2017-02-22T03:37:47"/>
        <d v="2015-07-02T06:45:37"/>
        <d v="2016-02-27T17:18:15"/>
        <d v="2015-12-03T14:11:28"/>
        <d v="2015-05-01T21:55:53"/>
        <d v="2015-03-01T05:13:05"/>
        <d v="2015-11-11T11:04:23"/>
        <d v="2014-09-02T20:59:02"/>
        <d v="2016-03-25T20:05:04"/>
        <d v="2016-12-29T19:51:23"/>
        <d v="2015-03-05T19:53:49"/>
        <d v="2016-02-05T16:08:33"/>
        <d v="2014-07-04T15:48:04"/>
        <d v="2014-07-29T13:27:24"/>
        <d v="2014-09-23T22:57:51"/>
        <d v="2014-12-30T15:44:00"/>
        <d v="2014-08-29T01:38:33"/>
        <d v="2013-01-31T19:25:29"/>
        <d v="2016-02-13T15:35:29"/>
        <d v="2016-03-01T13:36:20"/>
        <d v="2015-05-05T05:26:00"/>
        <d v="2011-11-18T20:48:41"/>
        <d v="2011-12-21T02:08:30"/>
        <d v="2013-02-19T04:38:21"/>
        <d v="2016-11-11T16:20:08"/>
        <d v="2015-12-07T22:50:13"/>
        <d v="2015-01-06T19:44:01"/>
        <d v="2014-08-10T01:41:37"/>
        <d v="2015-10-26T14:49:11"/>
        <d v="2016-12-01T18:20:54"/>
        <d v="2010-10-07T19:34:30"/>
        <d v="2012-09-04T23:07:13"/>
        <d v="2016-01-28T16:18:30"/>
        <d v="2016-03-01T17:56:25"/>
        <d v="2015-04-02T15:11:49"/>
        <d v="2015-10-02T16:04:28"/>
        <d v="2013-02-14T08:23:59"/>
        <d v="2014-06-16T19:03:28"/>
        <d v="2016-03-23T19:49:04"/>
        <d v="2016-10-04T19:39:06"/>
        <d v="2012-12-21T17:21:20"/>
        <d v="2013-05-22T03:31:36"/>
        <d v="2012-04-03T23:00:26"/>
        <d v="2009-08-25T15:26:54"/>
        <d v="2014-02-26T19:36:40"/>
        <d v="2015-06-12T19:31:44"/>
        <d v="2016-01-08T16:58:00"/>
        <d v="2015-01-27T08:41:33"/>
        <d v="2015-09-15T20:22:38"/>
        <d v="2016-08-13T14:02:55"/>
        <d v="2016-01-14T21:35:13"/>
        <d v="2015-08-27T04:33:41"/>
        <d v="2016-10-27T14:27:51"/>
        <d v="2016-05-05T20:55:18"/>
        <d v="2010-08-27T00:16:16"/>
        <d v="2015-09-11T07:07:49"/>
        <d v="2015-01-23T20:09:13"/>
        <d v="2014-10-14T16:20:28"/>
        <d v="2016-03-31T13:46:00"/>
        <d v="2012-06-08T12:29:29"/>
        <d v="2015-10-17T15:04:58"/>
        <d v="2015-04-14T12:55:22"/>
        <d v="2014-01-28T19:45:32"/>
        <d v="2013-09-25T23:00:10"/>
        <d v="2014-07-14T03:19:26"/>
        <d v="2016-11-30T20:34:13"/>
        <d v="2016-09-07T03:26:44"/>
        <d v="2016-08-03T17:03:22"/>
        <d v="2013-05-21T11:04:18"/>
        <d v="2012-12-04T01:31:33"/>
        <d v="2011-07-12T16:01:58"/>
        <d v="2011-11-16T00:19:14"/>
        <d v="2016-01-12T16:29:03"/>
        <d v="2012-09-06T23:51:15"/>
        <d v="2016-07-16T06:20:25"/>
        <d v="2014-12-02T21:37:42"/>
        <d v="2016-07-15T22:45:43"/>
        <d v="2015-01-06T23:14:16"/>
        <d v="2014-08-07T18:16:58"/>
        <d v="2015-10-16T20:29:06"/>
        <d v="2015-08-20T06:37:31"/>
        <d v="2016-10-06T14:57:47"/>
        <d v="2016-02-09T05:48:07"/>
        <d v="2014-05-22T01:05:03"/>
        <d v="2016-09-14T22:55:21"/>
        <d v="2014-04-17T04:32:45"/>
        <d v="2016-12-18T20:16:26"/>
        <d v="2014-11-10T18:33:15"/>
        <d v="2015-07-11T04:00:18"/>
        <d v="2015-10-01T15:06:47"/>
        <d v="2015-11-10T16:51:01"/>
        <d v="2016-10-03T02:13:39"/>
        <d v="2015-08-22T03:11:16"/>
        <d v="2016-04-13T19:04:23"/>
        <d v="2016-07-07T04:32:47"/>
        <d v="2015-07-16T16:12:01"/>
        <d v="2016-05-17T06:21:10"/>
        <d v="2015-05-30T20:57:18"/>
        <d v="2015-02-19T17:51:38"/>
        <d v="2015-05-15T12:36:49"/>
        <d v="2015-02-26T05:05:59"/>
        <d v="2014-07-07T21:50:19"/>
        <d v="2015-02-07T04:44:52"/>
        <d v="2015-12-03T19:38:28"/>
        <d v="2014-08-29T01:27:51"/>
        <d v="2014-12-20T19:47:03"/>
        <d v="2012-11-20T11:58:45"/>
        <d v="2013-06-22T20:09:12"/>
        <d v="2010-12-19T21:17:07"/>
        <d v="2014-07-07T14:31:17"/>
        <d v="2017-01-31T19:19:15"/>
        <d v="2015-10-26T16:08:38"/>
        <d v="2014-10-19T16:23:26"/>
        <d v="2015-08-03T00:28:25"/>
        <d v="2015-09-01T16:44:46"/>
        <d v="2014-07-07T16:10:46"/>
        <d v="2014-06-16T09:29:25"/>
        <d v="2016-05-05T23:49:38"/>
        <d v="2014-08-15T00:36:30"/>
        <d v="2016-11-16T00:59:40"/>
        <d v="2014-07-31T12:59:53"/>
        <d v="2014-06-19T02:57:08"/>
        <d v="2016-07-24T03:07:17"/>
        <d v="2014-04-24T15:15:31"/>
        <d v="2014-10-03T18:18:29"/>
        <d v="2015-08-27T15:00:23"/>
        <d v="2015-01-12T01:12:39"/>
        <d v="2014-12-09T16:31:36"/>
        <d v="2014-09-20T08:00:34"/>
        <d v="2014-05-30T17:26:51"/>
        <d v="2015-06-18T19:16:38"/>
        <d v="2017-01-02T21:50:36"/>
        <d v="2016-01-26T16:57:16"/>
        <d v="2015-05-04T19:46:40"/>
        <d v="2014-04-10T12:36:26"/>
        <d v="2015-03-02T18:00:26"/>
        <d v="2016-11-08T14:48:26"/>
        <d v="2016-10-13T00:07:27"/>
        <d v="2015-05-08T13:55:54"/>
        <d v="2014-12-02T16:13:36"/>
        <d v="2014-04-24T14:14:19"/>
        <d v="2014-05-28T05:14:15"/>
        <d v="2016-02-01T19:21:27"/>
        <d v="2014-10-15T22:28:04"/>
        <d v="2015-11-21T20:06:57"/>
        <d v="2015-05-27T01:40:14"/>
        <d v="2014-11-01T12:39:47"/>
        <d v="2015-02-06T04:55:12"/>
        <d v="2014-08-07T05:09:04"/>
        <d v="2014-04-11T11:50:52"/>
        <d v="2014-05-07T01:44:24"/>
        <d v="2015-02-06T17:50:03"/>
        <d v="2014-07-09T17:41:30"/>
        <d v="2015-10-18T21:24:14"/>
        <d v="2015-12-20T16:26:13"/>
        <d v="2014-11-27T02:02:28"/>
        <d v="2015-09-18T16:23:47"/>
        <d v="2015-08-17T16:07:19"/>
        <d v="2014-10-03T09:36:19"/>
        <d v="2014-11-18T11:49:11"/>
        <d v="2015-10-02T18:41:08"/>
        <d v="2015-07-28T15:54:35"/>
        <d v="2014-04-16T21:23:30"/>
        <d v="2016-03-23T19:34:33"/>
        <d v="2016-04-09T16:25:10"/>
        <d v="2016-04-07T13:09:54"/>
        <d v="2015-05-27T05:42:16"/>
        <d v="2014-10-29T14:02:44"/>
        <d v="2016-07-08T11:22:34"/>
        <d v="2014-07-22T04:49:49"/>
        <d v="2014-12-18T00:32:23"/>
        <d v="2014-05-20T15:33:51"/>
        <d v="2015-08-19T02:49:10"/>
        <d v="2015-04-28T17:34:48"/>
        <d v="2015-02-18T01:11:06"/>
        <d v="2014-08-14T15:50:05"/>
        <d v="2014-12-16T15:56:45"/>
        <d v="2017-03-12T20:44:05"/>
        <d v="2014-07-10T17:22:00"/>
        <d v="2015-10-09T15:51:41"/>
        <d v="2012-01-03T19:26:13"/>
        <d v="2016-11-23T07:42:46"/>
        <d v="2016-05-24T16:00:25"/>
        <d v="2016-09-20T14:04:01"/>
        <d v="2016-07-08T01:32:22"/>
        <d v="2009-05-17T03:55:13"/>
        <d v="2011-07-06T02:32:06"/>
        <d v="2012-03-05T00:55:30"/>
        <d v="2013-05-28T19:44:52"/>
        <d v="2013-10-15T16:07:02"/>
        <d v="2011-02-13T02:03:10"/>
        <d v="2015-06-24T07:21:12"/>
        <d v="2014-07-25T23:14:09"/>
        <d v="2015-01-22T14:31:17"/>
        <d v="2016-07-20T04:01:09"/>
        <d v="2014-05-07T17:13:56"/>
        <d v="2016-08-15T14:49:05"/>
        <d v="2014-10-01T22:45:42"/>
        <d v="2015-01-30T15:21:16"/>
        <d v="2016-05-25T17:13:34"/>
        <d v="2014-09-15T16:51:10"/>
        <d v="2015-03-25T01:39:31"/>
        <d v="2012-03-05T18:33:23"/>
        <d v="2013-06-07T01:29:20"/>
        <d v="2014-07-26T23:28:26"/>
        <d v="2015-02-22T06:40:07"/>
        <d v="2014-10-04T14:20:36"/>
        <d v="2014-08-18T17:08:24"/>
        <d v="2014-07-10T05:37:12"/>
        <d v="2012-04-27T22:52:24"/>
        <d v="2015-05-21T17:55:14"/>
        <d v="2015-07-08T18:30:56"/>
        <d v="2016-04-06T13:24:40"/>
        <d v="2014-07-09T14:23:42"/>
        <d v="2015-07-11T00:41:20"/>
        <d v="2014-12-10T18:04:06"/>
        <d v="2014-10-28T14:05:37"/>
        <d v="2016-03-28T22:22:07"/>
        <d v="2015-09-08T16:42:15"/>
        <d v="2011-10-17T04:48:41"/>
        <d v="2014-09-22T15:36:50"/>
        <d v="2014-06-26T19:29:25"/>
        <d v="2016-03-02T02:27:39"/>
        <d v="2014-10-14T22:37:28"/>
        <d v="2014-08-25T17:15:16"/>
        <d v="2015-10-01T02:08:13"/>
        <d v="2014-11-20T12:08:53"/>
        <d v="2016-09-19T07:53:27"/>
        <d v="2014-06-18T00:38:08"/>
        <d v="2015-03-05T07:22:05"/>
        <d v="2015-10-14T13:20:45"/>
        <d v="2013-05-08T18:03:12"/>
        <d v="2010-11-23T03:08:53"/>
        <d v="2015-03-09T18:12:56"/>
        <d v="2014-08-16T02:00:03"/>
        <d v="2015-09-08T22:16:04"/>
        <d v="2015-03-30T18:14:28"/>
        <d v="2011-08-02T21:20:31"/>
        <d v="2013-09-26T17:39:50"/>
        <d v="2015-08-22T17:26:21"/>
        <d v="2014-07-07T23:45:24"/>
        <d v="2016-06-11T18:35:38"/>
        <d v="2014-12-02T22:20:04"/>
        <d v="2014-07-09T12:03:49"/>
        <d v="2012-08-02T00:32:04"/>
        <d v="2014-03-20T21:04:35"/>
        <d v="2013-10-30T13:28:15"/>
        <d v="2010-05-06T04:48:03"/>
        <d v="2013-10-28T21:08:31"/>
        <d v="2013-09-09T08:18:07"/>
        <d v="2014-03-25T22:52:53"/>
        <d v="2014-09-15T15:51:36"/>
        <d v="2016-06-15T14:34:06"/>
        <d v="2017-01-26T20:18:25"/>
        <d v="2011-07-27T19:32:47"/>
        <d v="2014-05-22T17:12:52"/>
        <d v="2015-01-14T23:58:02"/>
        <d v="2016-04-19T07:38:40"/>
        <d v="2015-10-12T21:30:44"/>
        <d v="2011-08-11T01:00:22"/>
        <d v="2015-08-03T06:47:27"/>
        <d v="2014-01-13T17:49:11"/>
        <d v="2016-03-09T19:31:22"/>
        <d v="2011-07-23T00:18:33"/>
        <d v="2014-01-06T20:48:53"/>
        <d v="2012-11-10T05:19:27"/>
        <d v="2016-02-16T09:46:16"/>
        <d v="2017-02-13T05:07:40"/>
        <d v="2014-09-30T22:22:42"/>
        <d v="2016-08-04T22:12:55"/>
        <d v="2014-08-28T03:08:27"/>
        <d v="2011-04-05T19:52:20"/>
        <d v="2015-07-21T18:19:02"/>
        <d v="2014-11-03T16:10:43"/>
        <d v="2012-06-15T20:03:07"/>
        <d v="2011-08-08T16:58:52"/>
        <d v="2012-02-07T02:43:55"/>
        <d v="2013-03-28T21:16:31"/>
        <d v="2013-10-01T17:56:17"/>
        <d v="2016-05-06T13:58:34"/>
        <d v="2011-02-11T19:07:25"/>
        <d v="2010-11-20T19:34:51"/>
        <d v="2013-02-02T23:42:17"/>
        <d v="2015-01-22T16:29:56"/>
        <d v="2013-02-22T23:54:52"/>
        <d v="2012-02-09T01:56:15"/>
        <d v="2016-09-05T15:00:37"/>
        <d v="2015-08-22T00:32:59"/>
        <d v="2015-02-07T16:13:46"/>
        <d v="2014-10-20T20:55:40"/>
        <d v="2016-02-18T00:44:54"/>
        <d v="2015-01-12T23:33:28"/>
        <d v="2016-04-27T00:54:35"/>
        <d v="2015-03-21T21:09:25"/>
        <d v="2016-10-29T22:55:24"/>
        <d v="2015-07-14T15:34:26"/>
        <d v="2014-10-08T18:54:03"/>
        <d v="2015-02-25T16:24:52"/>
        <d v="2014-06-18T16:04:11"/>
        <d v="2015-06-16T18:19:19"/>
        <d v="2015-05-12T12:52:02"/>
        <d v="2014-06-19T20:38:50"/>
        <d v="2015-02-27T07:06:50"/>
        <d v="2015-10-15T02:06:08"/>
        <d v="2015-01-14T16:14:44"/>
        <d v="2015-06-12T00:33:25"/>
        <d v="2014-07-13T15:51:50"/>
        <d v="2015-09-06T15:11:45"/>
        <d v="2015-08-08T18:09:57"/>
        <d v="2015-01-27T20:00:22"/>
        <d v="2015-03-06T21:40:57"/>
        <d v="2014-06-14T22:29:24"/>
        <d v="2015-10-16T19:25:16"/>
        <d v="2016-02-16T21:08:40"/>
        <d v="2016-09-09T10:56:59"/>
        <d v="2014-02-10T14:00:06"/>
        <d v="2011-11-03T02:39:56"/>
        <d v="2011-12-16T13:14:29"/>
        <d v="2015-10-08T21:49:00"/>
        <d v="2010-03-10T21:15:51"/>
        <d v="2014-12-18T12:38:23"/>
        <d v="2013-09-24T02:33:58"/>
        <d v="2010-04-23T19:28:34"/>
        <d v="2010-11-25T05:45:26"/>
        <d v="2012-01-29T16:18:34"/>
        <d v="2015-01-25T01:42:42"/>
        <d v="2016-12-27T18:08:20"/>
        <d v="2014-01-17T18:18:12"/>
        <d v="2014-05-27T13:19:26"/>
        <d v="2014-05-13T15:47:04"/>
        <d v="2014-05-29T22:04:24"/>
        <d v="2016-06-03T07:38:56"/>
        <d v="2014-04-04T17:11:40"/>
        <d v="2014-10-11T18:48:21"/>
        <d v="2014-07-27T22:20:12"/>
        <d v="2015-03-18T20:45:05"/>
        <d v="2015-08-12T15:13:26"/>
        <d v="2015-08-18T02:31:52"/>
        <d v="2015-09-06T22:17:05"/>
        <d v="2010-11-05T14:54:46"/>
        <d v="2015-05-06T19:06:13"/>
        <d v="2015-05-30T17:26:05"/>
        <d v="2014-11-07T07:04:34"/>
        <d v="2015-04-07T18:12:22"/>
        <d v="2014-07-15T19:42:34"/>
        <d v="2014-11-26T18:25:40"/>
        <d v="2014-05-21T20:37:52"/>
        <d v="2016-08-09T07:38:46"/>
        <d v="2015-06-16T19:51:45"/>
        <d v="2014-10-28T15:48:27"/>
        <d v="2011-05-31T15:19:23"/>
        <d v="2014-12-15T13:10:19"/>
        <d v="2014-09-19T13:01:24"/>
        <d v="2015-09-03T16:27:25"/>
        <d v="2013-03-08T20:54:03"/>
        <d v="2010-06-09T00:28:50"/>
        <d v="2012-08-03T11:30:48"/>
        <d v="2016-02-26T09:46:56"/>
        <d v="2015-01-07T22:13:21"/>
        <d v="2013-07-08T17:50:36"/>
        <d v="2014-11-04T01:31:39"/>
        <d v="2016-06-27T04:37:55"/>
        <d v="2014-12-08T18:46:10"/>
        <d v="2013-09-29T15:56:28"/>
        <d v="2016-03-22T20:48:26"/>
        <d v="2016-11-16T06:13:58"/>
        <d v="2013-02-21T23:42:41"/>
        <d v="2014-08-19T20:46:16"/>
        <d v="2016-11-14T21:01:18"/>
        <d v="2012-01-19T17:33:46"/>
        <d v="2015-02-12T01:20:16"/>
        <d v="2017-01-09T21:40:35"/>
        <d v="2012-02-28T14:45:23"/>
        <d v="2012-11-26T20:04:12"/>
        <d v="2015-06-15T20:18:53"/>
        <d v="2014-06-30T18:38:02"/>
        <d v="2014-11-25T22:32:09"/>
        <d v="2012-03-02T21:00:58"/>
        <d v="2016-04-06T14:35:58"/>
        <d v="2011-12-06T22:47:01"/>
        <d v="2015-11-15T17:01:24"/>
        <d v="2014-12-09T21:17:41"/>
        <d v="2014-09-03T05:19:02"/>
        <d v="2016-06-17T23:14:22"/>
        <d v="2014-07-22T19:53:18"/>
        <d v="2015-06-19T18:44:23"/>
        <d v="2016-02-08T23:59:23"/>
        <d v="2015-08-07T14:47:04"/>
        <d v="2011-08-10T21:02:43"/>
        <d v="2014-10-09T18:29:26"/>
        <d v="2016-06-13T21:29:42"/>
        <d v="2011-04-02T23:34:47"/>
        <d v="2015-02-12T18:17:52"/>
        <d v="2012-02-09T15:07:29"/>
        <d v="2016-02-15T19:16:33"/>
        <d v="2012-06-18T21:53:18"/>
        <d v="2015-03-15T19:02:06"/>
        <d v="2012-05-12T04:01:23"/>
        <d v="2016-01-11T16:42:44"/>
        <d v="2016-05-13T08:29:03"/>
        <d v="2015-06-23T14:44:59"/>
        <d v="2014-11-03T05:34:20"/>
        <d v="2016-06-24T16:55:35"/>
        <d v="2011-07-07T20:05:57"/>
        <d v="2013-10-10T18:44:06"/>
        <d v="2016-01-13T20:14:20"/>
        <d v="2014-11-09T02:12:08"/>
        <d v="2015-04-29T20:43:15"/>
        <d v="2013-10-14T16:24:19"/>
        <d v="2015-02-14T17:35:52"/>
        <d v="2014-10-12T23:54:23"/>
        <d v="2016-11-02T17:13:22"/>
        <d v="2015-08-05T16:11:02"/>
        <d v="2014-11-13T22:49:25"/>
        <d v="2012-08-14T16:47:33"/>
        <d v="2012-11-13T22:17:32"/>
        <d v="2011-11-05T21:21:10"/>
        <d v="2014-02-19T03:36:01"/>
        <d v="2014-06-09T17:24:25"/>
        <d v="2016-03-23T16:00:09"/>
        <d v="2015-01-10T19:58:33"/>
        <d v="2017-02-24T21:14:45"/>
        <d v="2015-06-04T15:35:24"/>
        <d v="2015-07-02T03:00:54"/>
        <d v="2011-08-29T00:18:17"/>
        <d v="2010-06-25T02:46:20"/>
        <d v="2014-11-18T19:22:37"/>
        <d v="2013-01-30T18:01:51"/>
        <d v="2012-08-22T19:38:14"/>
        <d v="2015-04-01T05:46:37"/>
        <d v="2014-06-09T06:13:01"/>
        <d v="2014-06-25T19:33:40"/>
        <d v="2015-04-09T00:23:53"/>
        <d v="2015-10-01T15:57:33"/>
        <d v="2016-07-25T16:44:30"/>
        <d v="2015-05-10T04:07:47"/>
        <d v="2016-08-29T06:15:56"/>
        <d v="2014-06-11T17:04:38"/>
        <d v="2014-09-23T00:49:07"/>
        <d v="2013-11-05T03:14:59"/>
        <d v="2014-07-31T18:30:45"/>
        <d v="2015-03-19T19:16:03"/>
        <d v="2012-10-10T18:07:07"/>
        <d v="2015-12-05T23:57:11"/>
        <d v="2016-04-04T23:00:50"/>
        <d v="2014-08-11T19:16:26"/>
        <d v="2014-06-04T01:44:10"/>
        <d v="2015-05-25T13:10:24"/>
        <d v="2015-03-04T14:59:01"/>
        <d v="2015-02-17T20:02:50"/>
        <d v="2015-09-01T15:10:22"/>
        <d v="2015-04-02T16:28:25"/>
        <d v="2011-02-14T12:38:02"/>
        <d v="2013-03-15T21:03:52"/>
        <d v="2013-04-30T20:13:07"/>
        <d v="2016-10-06T17:48:47"/>
        <d v="2015-12-07T20:38:37"/>
        <d v="2015-02-10T22:58:32"/>
        <d v="2011-07-12T02:45:37"/>
        <d v="2011-08-08T16:35:39"/>
        <d v="2011-01-24T19:48:47"/>
        <d v="2014-07-22T00:45:30"/>
        <d v="2010-09-10T03:03:49"/>
        <d v="2015-08-02T20:57:06"/>
        <d v="2014-07-16T20:20:34"/>
        <d v="2013-10-30T01:05:25"/>
        <d v="2014-12-02T08:20:26"/>
        <d v="2015-05-19T17:08:25"/>
        <d v="2013-05-15T00:57:37"/>
        <d v="2013-04-06T19:12:16"/>
        <d v="2016-03-04T16:32:01"/>
        <d v="2014-06-16T15:17:46"/>
        <d v="2010-12-24T02:40:38"/>
        <d v="2011-10-29T01:13:16"/>
        <d v="2013-11-01T20:21:07"/>
        <d v="2011-11-01T04:45:36"/>
        <d v="2011-10-29T03:35:39"/>
        <d v="2017-02-17T19:34:01"/>
        <d v="2014-11-13T06:00:03"/>
        <d v="2011-01-12T07:49:21"/>
        <d v="2015-06-09T14:46:50"/>
        <d v="2014-05-14T00:12:35"/>
        <d v="2013-05-30T06:30:21"/>
        <d v="2013-11-26T00:32:17"/>
        <d v="2013-01-25T09:09:15"/>
        <d v="2013-11-13T23:08:56"/>
        <d v="2015-10-19T15:09:07"/>
        <d v="2014-07-19T00:08:10"/>
        <d v="2015-04-02T22:02:16"/>
        <d v="2016-10-12T17:41:13"/>
        <d v="2015-01-27T23:09:48"/>
        <d v="2012-12-14T22:48:33"/>
        <d v="2012-05-29T20:16:11"/>
        <d v="2014-07-09T14:12:29"/>
        <d v="2015-06-29T20:59:32"/>
        <d v="2017-02-01T19:14:28"/>
        <d v="2012-08-23T10:07:02"/>
        <d v="2014-06-15T21:29:10"/>
        <d v="2014-05-28T21:33:28"/>
        <d v="2013-04-27T18:47:23"/>
        <d v="2014-03-24T15:59:33"/>
        <d v="2014-09-29T15:46:42"/>
        <d v="2012-05-15T23:42:48"/>
        <d v="2013-09-20T20:51:34"/>
        <d v="2014-04-25T13:32:38"/>
        <d v="2014-07-25T19:25:12"/>
        <d v="2014-11-14T18:09:51"/>
        <d v="2015-08-10T22:31:19"/>
        <d v="2015-04-01T08:59:32"/>
        <d v="2014-06-24T08:49:38"/>
        <d v="2016-06-06T00:13:44"/>
        <d v="2015-04-14T16:36:34"/>
        <d v="2014-08-07T00:10:11"/>
        <d v="2014-06-08T22:34:00"/>
        <d v="2014-10-29T16:24:46"/>
        <d v="2013-11-13T17:42:41"/>
        <d v="2015-09-15T02:19:22"/>
        <d v="2015-05-13T09:29:57"/>
        <d v="2015-02-06T17:08:25"/>
        <d v="2016-06-28T15:58:38"/>
        <d v="2015-02-24T16:49:54"/>
        <d v="2015-02-18T17:34:59"/>
        <d v="2015-03-01T05:16:54"/>
        <d v="2014-12-04T00:07:10"/>
        <d v="2014-10-27T19:29:37"/>
        <d v="2015-08-12T03:38:27"/>
        <d v="2016-03-08T15:29:18"/>
        <d v="2015-05-20T05:33:24"/>
        <d v="2013-07-29T15:56:31"/>
        <d v="2014-06-17T13:43:27"/>
        <d v="2015-12-21T20:50:48"/>
        <d v="2015-11-15T23:09:34"/>
        <d v="2016-11-07T08:26:16"/>
        <d v="2015-06-22T00:10:11"/>
        <d v="2015-06-29T15:01:48"/>
        <d v="2015-04-07T17:41:55"/>
        <d v="2014-04-30T13:01:15"/>
        <d v="2015-04-08T03:57:00"/>
        <d v="2014-02-01T22:29:05"/>
        <d v="2015-03-04T21:02:33"/>
        <d v="2014-03-26T21:08:47"/>
        <d v="2014-07-26T08:17:57"/>
        <d v="2012-01-28T16:17:03"/>
        <d v="2016-11-30T04:29:27"/>
        <d v="2015-04-16T07:50:03"/>
        <d v="2017-01-05T20:05:30"/>
        <d v="2014-05-19T13:09:12"/>
        <d v="2014-09-11T07:47:50"/>
        <d v="2016-09-08T09:20:39"/>
        <d v="2016-05-06T23:15:16"/>
        <d v="2015-04-15T21:28:43"/>
        <d v="2014-07-09T21:20:12"/>
        <d v="2013-11-22T12:55:40"/>
        <d v="2013-03-09T20:17:37"/>
        <d v="2016-08-31T20:11:25"/>
        <d v="2013-09-30T16:40:01"/>
        <d v="2015-03-23T19:28:25"/>
        <d v="2010-03-18T17:52:16"/>
        <d v="2016-05-26T01:07:47"/>
        <d v="2015-02-17T22:31:27"/>
        <d v="2015-10-06T09:22:57"/>
        <d v="2016-09-18T18:28:06"/>
        <d v="2015-06-27T00:12:06"/>
        <d v="2015-10-26T21:04:55"/>
        <d v="2014-07-21T16:22:32"/>
        <d v="2016-06-08T23:29:55"/>
        <d v="2015-10-01T15:53:20"/>
        <d v="2014-09-07T00:06:13"/>
        <d v="2014-05-23T17:48:03"/>
        <d v="2017-02-20T00:00:02"/>
        <d v="2015-10-15T10:27:10"/>
        <d v="2015-01-07T13:13:42"/>
        <d v="2014-06-10T23:01:40"/>
        <d v="2015-09-15T09:59:58"/>
        <d v="2016-07-22T07:52:18"/>
        <d v="2014-04-07T00:06:29"/>
        <d v="2015-10-16T22:09:06"/>
        <d v="2016-11-23T01:59:03"/>
        <d v="2016-02-19T05:54:29"/>
        <d v="2014-06-19T18:05:47"/>
        <d v="2015-09-20T17:55:22"/>
        <d v="2015-03-30T04:22:00"/>
        <d v="2013-02-05T23:15:45"/>
        <d v="2013-12-12T21:02:25"/>
        <d v="2011-04-13T00:20:49"/>
        <d v="2016-10-11T12:37:07"/>
        <d v="2014-07-16T04:34:57"/>
        <d v="2015-09-07T06:21:09"/>
        <d v="2014-05-19T15:17:38"/>
        <d v="2014-05-17T01:30:55"/>
        <d v="2014-05-28T16:21:24"/>
        <d v="2016-05-09T17:33:39"/>
        <d v="2016-06-17T17:49:46"/>
        <d v="2014-07-17T05:03:11"/>
        <d v="2015-08-18T14:59:51"/>
        <d v="2014-05-07T14:48:54"/>
        <d v="2014-05-26T10:51:39"/>
        <d v="2015-11-17T16:25:14"/>
        <d v="2013-06-25T16:21:28"/>
        <d v="2014-08-19T20:59:32"/>
        <d v="2014-07-08T12:21:47"/>
        <d v="2014-06-12T18:58:06"/>
        <d v="2014-06-17T16:50:46"/>
        <d v="2015-11-25T17:07:01"/>
        <d v="2014-10-20T17:52:52"/>
        <d v="2011-08-31T04:30:25"/>
        <d v="2014-11-25T04:07:50"/>
        <d v="2015-07-31T23:28:03"/>
        <d v="2016-08-02T02:58:22"/>
        <d v="2015-06-09T21:48:17"/>
        <d v="2010-06-03T22:10:20"/>
        <d v="2010-06-01T18:07:59"/>
        <d v="2010-10-18T05:24:20"/>
        <d v="2012-01-25T20:33:58"/>
        <d v="2015-10-14T11:12:07"/>
        <d v="2015-04-07T16:22:37"/>
        <d v="2015-09-14T12:00:21"/>
        <d v="2015-07-22T14:05:16"/>
        <d v="2014-09-08T04:01:08"/>
        <d v="2013-03-22T13:51:18"/>
        <d v="2012-03-22T21:49:20"/>
        <d v="2014-04-16T15:15:47"/>
        <d v="2016-01-31T17:05:14"/>
        <d v="2014-01-11T00:21:41"/>
        <d v="2014-10-26T17:12:51"/>
        <d v="2013-04-14T16:47:40"/>
        <d v="2012-08-08T22:37:44"/>
        <d v="2015-03-02T21:51:49"/>
        <d v="2016-03-18T21:31:30"/>
        <d v="2015-12-28T23:34:59"/>
        <d v="2011-06-09T05:37:31"/>
        <d v="2015-09-29T21:40:48"/>
        <d v="2014-12-02T20:13:14"/>
        <d v="2015-01-16T20:30:07"/>
        <d v="2014-11-26T20:35:39"/>
        <d v="2016-08-03T00:45:46"/>
        <d v="2016-05-25T01:29:00"/>
        <d v="2016-05-17T07:11:02"/>
        <d v="2016-09-23T15:29:19"/>
        <d v="2016-11-14T17:04:21"/>
        <d v="2016-12-29T22:35:30"/>
        <d v="2015-01-15T14:09:51"/>
        <d v="2011-11-16T01:26:35"/>
        <d v="2013-01-02T01:08:59"/>
        <d v="2013-08-16T21:11:25"/>
        <d v="2016-08-25T05:26:27"/>
        <d v="2014-10-16T21:42:02"/>
        <d v="2015-02-26T02:46:48"/>
        <d v="2016-08-29T22:24:55"/>
        <d v="2014-11-04T22:34:40"/>
        <d v="2014-11-12T00:03:35"/>
        <d v="2017-01-20T15:03:25"/>
        <d v="2015-02-09T17:05:07"/>
        <d v="2015-11-16T18:20:10"/>
        <d v="2014-07-24T20:59:10"/>
        <d v="2015-02-23T17:16:17"/>
        <d v="2016-11-04T20:54:43"/>
        <d v="2012-09-11T00:17:02"/>
        <d v="2012-07-11T21:44:48"/>
        <d v="2014-06-23T20:40:24"/>
        <d v="2016-10-19T18:03:10"/>
        <d v="2016-12-02T02:46:11"/>
        <d v="2014-10-06T15:04:40"/>
        <d v="2016-05-19T17:23:02"/>
        <d v="2014-06-02T05:08:50"/>
        <d v="2015-01-23T08:29:23"/>
        <d v="2015-10-21T08:20:53"/>
        <d v="2016-02-23T17:01:04"/>
        <d v="2012-01-25T20:34:02"/>
        <d v="2016-08-29T14:43:32"/>
        <d v="2015-07-15T13:52:46"/>
        <d v="2016-11-30T22:50:33"/>
        <d v="2015-05-06T11:47:56"/>
        <d v="2016-07-02T16:22:03"/>
        <d v="2016-09-27T22:01:50"/>
        <d v="2015-03-11T01:27:22"/>
        <d v="2016-01-22T08:24:17"/>
        <d v="2016-07-03T22:01:11"/>
        <d v="2013-10-08T01:00:03"/>
        <d v="2015-04-27T08:48:29"/>
        <d v="2015-01-13T22:15:29"/>
        <d v="2014-06-09T12:34:56"/>
        <d v="2012-05-25T20:20:48"/>
        <d v="2012-05-24T19:24:11"/>
        <d v="2012-10-12T17:10:21"/>
        <d v="2012-09-12T20:37:41"/>
        <d v="2011-12-19T21:12:36"/>
        <d v="2012-09-23T01:26:00"/>
        <d v="2017-03-08T01:07:25"/>
        <d v="2017-02-25T16:04:34"/>
        <d v="2014-08-01T15:30:34"/>
        <d v="2015-05-05T19:48:35"/>
        <d v="2016-04-11T01:15:06"/>
        <d v="2016-09-01T16:12:54"/>
        <d v="2015-02-17T18:45:23"/>
        <d v="2015-03-05T15:43:57"/>
        <d v="2016-11-15T13:39:49"/>
        <d v="2014-12-15T23:08:15"/>
        <d v="2011-01-21T23:52:34"/>
        <d v="2016-12-05T00:04:09"/>
        <d v="2016-06-07T21:35:08"/>
        <d v="2010-06-06T19:09:14"/>
        <d v="2015-09-23T21:01:01"/>
        <d v="2013-02-08T23:38:28"/>
        <d v="2016-06-27T06:28:36"/>
        <d v="2014-08-20T20:17:40"/>
        <d v="2012-08-27T04:40:17"/>
        <d v="2014-04-13T18:43:56"/>
        <d v="2010-06-18T20:06:26"/>
        <d v="2013-02-07T21:08:19"/>
        <d v="2013-10-31T05:02:33"/>
        <d v="2015-11-23T16:59:34"/>
        <d v="2013-04-23T04:07:24"/>
        <d v="2015-04-21T01:42:58"/>
        <d v="2015-05-26T17:03:13"/>
        <d v="2012-04-19T17:05:05"/>
        <d v="2016-01-11T16:34:01"/>
        <d v="2016-02-25T18:11:30"/>
        <d v="2016-10-01T16:01:15"/>
        <d v="2013-10-22T13:48:53"/>
        <d v="2015-05-15T18:45:37"/>
        <d v="2015-11-19T19:48:25"/>
        <d v="2015-05-06T18:48:24"/>
        <d v="2016-08-10T20:03:57"/>
        <d v="2015-01-23T01:21:47"/>
        <d v="2016-01-28T21:35:43"/>
        <d v="2015-09-18T19:38:49"/>
        <d v="2014-10-31T03:25:15"/>
        <d v="2017-02-13T21:48:10"/>
        <d v="2016-05-08T21:35:08"/>
        <d v="2014-12-04T21:39:12"/>
        <d v="2016-08-12T12:35:39"/>
        <d v="2016-03-11T15:36:29"/>
        <d v="2016-08-02T15:59:54"/>
        <d v="2016-04-27T19:49:05"/>
        <d v="2015-02-25T00:14:07"/>
        <d v="2015-05-16T04:09:29"/>
        <d v="2015-03-26T20:17:06"/>
        <d v="2014-12-09T03:26:10"/>
        <d v="2015-08-19T18:20:39"/>
        <d v="2015-12-06T21:13:10"/>
        <d v="2017-03-06T19:14:37"/>
        <d v="2015-09-08T07:59:53"/>
        <d v="2015-07-13T16:14:23"/>
        <d v="2015-03-05T19:10:37"/>
        <d v="2014-08-12T15:15:51"/>
        <d v="2013-12-12T21:36:41"/>
        <d v="2015-04-07T14:01:04"/>
        <d v="2015-05-08T21:56:38"/>
        <d v="2016-05-08T00:12:05"/>
        <d v="2016-10-11T23:22:08"/>
        <d v="2015-12-03T13:47:00"/>
        <d v="2017-02-09T17:36:33"/>
        <d v="2015-05-22T20:04:09"/>
        <d v="2016-07-13T22:53:29"/>
        <d v="2014-08-11T18:16:53"/>
        <d v="2015-09-01T12:51:32"/>
        <d v="2016-11-16T17:36:09"/>
        <d v="2015-08-10T15:38:43"/>
        <d v="2016-09-16T12:05:01"/>
        <d v="2016-05-06T10:43:47"/>
        <d v="2015-02-25T01:05:32"/>
        <d v="2015-01-14T22:34:19"/>
        <d v="2015-01-05T11:50:18"/>
        <d v="2015-05-16T10:06:42"/>
        <d v="2014-05-29T04:00:45"/>
        <d v="2016-02-10T22:20:43"/>
        <d v="2014-06-03T04:07:58"/>
        <d v="2015-03-02T18:59:52"/>
        <d v="2014-11-11T05:28:22"/>
        <d v="2014-12-01T17:43:33"/>
        <d v="2016-01-01T21:40:37"/>
        <d v="2016-02-15T21:12:08"/>
        <d v="2016-05-25T01:52:38"/>
        <d v="2014-07-08T22:08:59"/>
        <d v="2017-03-14T15:21:56"/>
        <d v="2017-03-08T17:15:03"/>
        <d v="2017-03-02T12:55:07"/>
        <d v="2017-01-18T04:56:06"/>
        <d v="2016-04-13T00:10:08"/>
        <d v="2015-06-21T10:03:25"/>
        <d v="2015-06-03T01:34:36"/>
        <d v="2015-01-24T11:55:03"/>
        <d v="2015-09-03T14:21:26"/>
        <d v="2015-06-02T11:17:04"/>
        <d v="2015-08-17T17:43:32"/>
        <d v="2014-08-27T21:04:52"/>
        <d v="2014-08-20T18:08:12"/>
        <d v="2015-08-14T11:20:00"/>
        <d v="2015-05-20T13:46:17"/>
        <d v="2015-10-07T12:00:09"/>
        <d v="2016-05-15T18:35:15"/>
        <d v="2015-08-23T22:59:28"/>
        <d v="2014-10-20T07:27:59"/>
        <d v="2016-05-04T13:31:22"/>
        <d v="2014-07-14T22:53:34"/>
        <d v="2014-06-01T11:49:36"/>
        <d v="2015-02-02T18:59:23"/>
        <d v="2014-06-10T09:07:49"/>
        <d v="2016-09-13T18:00:27"/>
        <d v="2016-08-30T22:03:05"/>
        <d v="2016-08-23T18:22:09"/>
        <d v="2014-12-16T05:56:28"/>
        <d v="2016-05-01T22:08:57"/>
        <d v="2014-08-29T18:19:33"/>
        <d v="2016-07-10T18:48:47"/>
        <d v="2015-04-24T13:21:07"/>
        <d v="2014-05-21T18:51:27"/>
        <d v="2015-03-02T04:34:36"/>
        <d v="2014-07-23T18:36:01"/>
        <d v="2015-04-01T05:30:00"/>
        <d v="2015-10-31T05:04:09"/>
        <d v="2016-03-04T08:07:48"/>
        <d v="2015-01-12T02:53:41"/>
        <d v="2015-10-19T03:41:57"/>
        <d v="2015-10-12T22:34:19"/>
        <d v="2014-08-05T16:07:54"/>
        <d v="2014-09-21T21:11:27"/>
        <d v="2014-12-22T02:01:04"/>
        <d v="2014-08-15T15:22:32"/>
        <d v="2014-05-20T16:40:56"/>
        <d v="2015-12-06T19:47:17"/>
        <d v="2017-01-23T23:25:21"/>
        <d v="2016-12-28T01:26:48"/>
        <d v="2017-01-31T14:24:43"/>
        <d v="2013-03-27T23:17:40"/>
        <d v="2015-02-02T02:00:20"/>
        <d v="2015-12-02T16:50:10"/>
        <d v="2014-04-01T17:00:12"/>
        <d v="2015-02-02T22:31:01"/>
        <d v="2015-06-04T05:23:11"/>
        <d v="2017-03-05T06:15:01"/>
        <d v="2014-09-06T16:11:45"/>
        <d v="2015-07-11T22:17:17"/>
        <d v="2014-07-05T11:39:39"/>
        <d v="2016-08-03T16:36:20"/>
        <d v="2015-08-28T18:38:24"/>
        <d v="2014-03-28T17:06:22"/>
        <d v="2016-11-30T08:03:34"/>
        <d v="2016-09-02T02:55:34"/>
        <d v="2015-06-27T01:29:58"/>
        <d v="2015-04-09T21:14:18"/>
        <d v="2014-04-18T20:52:36"/>
        <d v="2016-09-19T10:38:27"/>
        <d v="2015-12-21T17:24:21"/>
        <d v="2017-01-25T11:58:28"/>
        <d v="2015-09-10T21:11:08"/>
        <d v="2015-02-02T22:49:21"/>
        <d v="2015-03-12T23:31:11"/>
        <d v="2014-07-06T20:54:35"/>
        <d v="2015-08-07T14:52:01"/>
        <d v="2014-05-01T19:06:51"/>
        <d v="2015-11-16T23:08:04"/>
        <d v="2015-09-24T04:14:05"/>
        <d v="2013-11-05T02:00:56"/>
        <d v="2015-04-16T03:40:23"/>
        <d v="2016-06-06T15:37:26"/>
        <d v="2015-09-02T01:33:12"/>
        <d v="2011-01-24T16:40:10"/>
        <d v="2015-06-08T21:33:00"/>
        <d v="2015-10-15T06:01:08"/>
        <d v="2014-05-19T18:24:05"/>
        <d v="2016-12-10T01:18:20"/>
        <d v="2015-11-10T02:21:26"/>
        <d v="2014-11-25T20:27:03"/>
        <d v="2015-06-08T22:58:33"/>
        <d v="2015-03-14T15:59:35"/>
        <d v="2017-01-17T20:17:27"/>
        <d v="2016-10-17T13:15:33"/>
        <d v="2016-09-06T15:15:32"/>
        <d v="2016-01-13T10:20:45"/>
        <d v="2014-09-03T12:25:54"/>
        <d v="2011-05-08T21:06:11"/>
        <d v="2013-08-01T14:40:12"/>
        <d v="2013-08-21T20:17:27"/>
        <d v="2015-10-20T10:23:27"/>
        <d v="2016-10-30T15:01:15"/>
        <d v="2015-07-28T19:15:10"/>
        <d v="2016-07-01T07:33:47"/>
        <d v="2017-03-07T00:45:14"/>
        <d v="2016-09-23T20:50:40"/>
        <d v="2015-01-29T07:32:16"/>
        <d v="2012-11-15T18:52:08"/>
        <d v="2016-11-17T20:25:44"/>
        <d v="2014-05-27T15:22:23"/>
        <d v="2015-04-13T16:18:51"/>
        <d v="2014-08-03T09:21:17"/>
        <d v="2014-10-03T17:56:08"/>
        <d v="2016-02-08T17:09:20"/>
        <d v="2016-01-18T09:33:48"/>
        <d v="2014-11-01T20:08:08"/>
        <d v="2013-04-25T19:23:48"/>
        <d v="2016-01-18T17:26:38"/>
        <d v="2015-04-03T17:34:41"/>
        <d v="2016-10-15T16:34:22"/>
        <d v="2014-09-20T14:56:15"/>
        <d v="2016-02-03T23:19:28"/>
        <d v="2015-07-07T21:44:12"/>
        <d v="2015-09-11T15:30:58"/>
        <d v="2014-07-30T09:37:21"/>
        <d v="2015-11-29T19:01:13"/>
        <d v="2014-11-28T00:03:06"/>
        <d v="2015-03-05T21:19:17"/>
        <d v="2014-06-12T13:46:58"/>
        <d v="2016-02-15T04:02:44"/>
        <d v="2012-11-05T09:23:41"/>
        <d v="2015-05-20T18:28:03"/>
        <d v="2014-11-21T07:34:22"/>
        <d v="2010-07-20T18:38:04"/>
        <d v="2014-10-27T19:26:50"/>
        <d v="2015-01-05T15:22:29"/>
        <d v="2015-02-08T14:32:02"/>
        <d v="2012-10-04T07:21:24"/>
        <d v="2015-05-06T20:45:49"/>
        <d v="2015-03-09T11:42:59"/>
        <d v="2017-03-11T00:47:28"/>
        <d v="2014-07-14T23:31:52"/>
        <d v="2015-09-22T23:13:41"/>
        <d v="2015-06-15T10:43:42"/>
        <d v="2014-02-12T02:22:50"/>
        <d v="2016-07-16T00:06:23"/>
        <d v="2014-05-25T18:57:09"/>
        <d v="2012-06-19T21:03:31"/>
        <d v="2015-04-29T04:27:33"/>
        <d v="2011-11-15T11:49:50"/>
        <d v="2013-02-14T18:27:47"/>
        <d v="2013-02-07T17:42:15"/>
        <d v="2013-05-07T15:33:26"/>
        <d v="2015-10-20T17:57:13"/>
        <d v="2015-05-14T12:09:11"/>
        <d v="2015-03-30T03:09:19"/>
        <d v="2016-04-26T17:57:43"/>
        <d v="2016-12-03T22:13:29"/>
        <d v="2013-10-14T19:22:35"/>
        <d v="2015-02-27T00:31:51"/>
        <d v="2014-11-13T20:28:26"/>
        <d v="2014-05-16T18:05:25"/>
        <d v="2015-02-24T02:03:29"/>
        <d v="2015-09-18T19:36:29"/>
        <d v="2015-02-12T17:23:12"/>
        <d v="2015-03-04T22:44:10"/>
        <d v="2015-03-23T19:56:26"/>
        <d v="2014-11-28T15:20:26"/>
        <d v="2014-12-05T04:43:58"/>
        <d v="2013-08-20T18:08:48"/>
        <d v="2016-01-31T04:13:59"/>
        <d v="2012-02-24T14:42:46"/>
        <d v="2013-10-23T11:35:13"/>
        <d v="2015-08-31T14:47:37"/>
        <d v="2014-06-28T16:52:43"/>
        <d v="2015-10-19T14:00:04"/>
        <d v="2016-03-04T17:25:41"/>
        <d v="2016-11-01T11:41:42"/>
        <d v="2015-02-06T05:14:57"/>
        <d v="2014-06-21T12:52:06"/>
        <d v="2015-12-16T03:09:34"/>
        <d v="2015-04-20T22:39:50"/>
        <d v="2012-09-28T20:41:53"/>
        <d v="2015-11-18T19:38:59"/>
        <d v="2015-01-28T12:14:45"/>
        <d v="2016-06-02T00:36:20"/>
        <d v="2015-03-26T19:59:22"/>
        <d v="2015-05-05T18:39:11"/>
        <d v="2016-01-08T13:51:09"/>
        <d v="2013-03-21T17:00:11"/>
        <d v="2013-02-08T19:35:24"/>
        <d v="2012-10-02T06:40:18"/>
        <d v="2013-10-03T10:57:14"/>
        <d v="2014-11-07T22:09:57"/>
        <d v="2016-07-08T18:08:10"/>
        <d v="2015-03-15T05:19:57"/>
        <d v="2014-01-29T14:33:19"/>
        <d v="2012-03-19T16:31:12"/>
        <d v="2012-06-22T13:33:26"/>
        <d v="2015-06-22T11:47:36"/>
        <d v="2014-09-22T09:47:15"/>
        <d v="2012-11-30T04:44:32"/>
        <d v="2017-01-03T14:46:01"/>
        <d v="2015-01-05T19:36:46"/>
        <d v="2015-09-21T15:48:33"/>
        <d v="2014-07-15T15:20:23"/>
        <d v="2015-11-23T20:17:52"/>
        <d v="2015-03-27T19:57:02"/>
        <d v="2016-12-11T16:31:21"/>
        <d v="2016-10-25T17:26:27"/>
        <d v="2016-12-07T22:49:09"/>
        <d v="2014-11-05T00:59:19"/>
        <d v="2016-12-30T18:54:42"/>
        <d v="2016-02-09T00:57:56"/>
        <d v="2010-09-15T16:25:05"/>
        <d v="2011-11-22T16:12:15"/>
        <d v="2014-02-11T04:33:10"/>
        <d v="2011-10-31T04:06:16"/>
        <d v="2014-10-22T23:02:03"/>
        <d v="2016-08-10T18:00:48"/>
        <d v="2014-12-26T03:56:39"/>
        <d v="2015-07-09T20:00:39"/>
        <d v="2016-08-16T01:16:29"/>
        <d v="2015-05-27T04:32:55"/>
        <d v="2016-04-19T05:19:50"/>
        <d v="2016-11-01T04:06:21"/>
        <d v="2015-05-26T11:39:02"/>
        <d v="2016-04-08T20:12:07"/>
        <d v="2016-05-13T15:57:14"/>
        <d v="2015-07-26T15:05:12"/>
        <d v="2014-04-07T13:11:42"/>
        <d v="2013-07-03T20:49:47"/>
        <d v="2012-07-31T13:29:07"/>
        <d v="2010-12-01T18:10:54"/>
        <d v="2013-11-08T11:24:15"/>
        <d v="2016-03-22T16:45:46"/>
        <d v="2015-09-11T18:43:40"/>
        <d v="2014-07-12T16:08:40"/>
        <d v="2014-09-17T15:29:14"/>
        <d v="2014-11-17T17:21:03"/>
        <d v="2013-12-06T13:31:00"/>
        <d v="2013-06-19T15:25:22"/>
        <d v="2014-11-05T13:35:53"/>
        <d v="2014-05-01T19:40:52"/>
        <d v="2014-10-27T00:10:16"/>
        <d v="2015-04-14T01:16:39"/>
        <d v="2016-08-21T08:29:57"/>
        <d v="2016-10-25T04:14:27"/>
        <d v="2016-02-20T17:59:28"/>
        <d v="2015-03-04T05:37:30"/>
        <d v="2014-01-25T16:25:07"/>
        <d v="2012-11-15T15:36:17"/>
        <d v="2015-03-18T18:30:52"/>
        <d v="2013-04-24T00:30:37"/>
        <d v="2013-06-01T06:13:51"/>
        <d v="2012-02-02T04:47:45"/>
        <d v="2014-10-01T18:58:01"/>
        <d v="2015-05-14T16:25:14"/>
        <d v="2016-01-27T11:52:12"/>
        <d v="2014-07-23T18:32:49"/>
        <d v="2014-10-15T05:39:19"/>
        <d v="2013-10-28T05:41:54"/>
        <d v="2016-10-21T09:44:32"/>
        <d v="2009-09-23T17:24:10"/>
        <d v="2017-03-10T00:49:08"/>
        <d v="2014-05-30T21:31:24"/>
        <d v="2015-09-01T19:02:22"/>
        <d v="2015-12-04T00:56:47"/>
        <d v="2014-10-07T03:22:37"/>
        <d v="2015-08-08T09:47:55"/>
        <d v="2015-07-13T16:41:00"/>
        <d v="2015-10-08T21:57:42"/>
        <d v="2014-09-20T01:44:16"/>
        <d v="2014-07-10T19:41:37"/>
        <d v="2017-01-25T05:51:40"/>
        <d v="2015-10-02T19:01:01"/>
        <d v="2015-04-21T17:56:28"/>
        <d v="2016-01-12T20:47:27"/>
        <d v="2015-01-30T18:07:20"/>
        <d v="2015-05-30T15:21:58"/>
        <d v="2015-02-13T04:21:58"/>
        <d v="2015-11-25T14:23:54"/>
        <d v="2017-02-24T14:00:03"/>
        <d v="2015-01-27T00:16:12"/>
        <d v="2016-12-20T15:57:51"/>
        <d v="2014-04-29T20:00:20"/>
        <d v="2015-03-20T01:41:39"/>
        <d v="2014-07-09T22:27:26"/>
        <d v="2016-06-30T02:27:20"/>
        <d v="2016-02-25T17:39:00"/>
        <d v="2016-10-23T16:00:23"/>
        <d v="2015-06-25T03:29:56"/>
        <d v="2014-12-26T20:39:56"/>
        <d v="2014-08-03T14:27:49"/>
        <d v="2016-09-05T19:50:54"/>
        <d v="2017-02-14T19:49:01"/>
        <d v="2015-09-23T19:27:50"/>
        <d v="2015-10-15T16:49:31"/>
        <d v="2014-07-15T15:59:33"/>
        <d v="2017-02-06T20:00:04"/>
        <d v="2016-06-01T08:20:51"/>
        <d v="2015-06-17T18:11:00"/>
        <d v="2016-07-16T20:09:42"/>
        <d v="2016-11-22T14:59:12"/>
        <d v="2017-02-03T13:48:00"/>
        <d v="2015-10-13T14:50:43"/>
        <d v="2015-09-18T00:32:52"/>
        <d v="2015-06-16T18:12:24"/>
        <d v="2016-11-05T23:00:12"/>
        <d v="2015-02-24T06:28:50"/>
        <d v="2014-05-27T23:02:02"/>
        <d v="2016-03-18T20:43:31"/>
        <d v="2014-08-27T21:52:38"/>
        <d v="2016-04-19T00:56:28"/>
        <d v="2016-11-21T17:03:14"/>
        <d v="2015-10-05T16:16:44"/>
        <d v="2016-01-31T16:54:32"/>
        <d v="2012-06-21T16:34:00"/>
        <d v="2015-04-15T17:01:52"/>
        <d v="2015-12-02T04:07:46"/>
        <d v="2016-02-14T10:38:23"/>
        <d v="2014-06-19T09:14:38"/>
        <d v="2015-12-06T07:50:33"/>
        <d v="2013-02-08T18:07:31"/>
        <d v="2012-08-14T04:13:00"/>
        <d v="2015-06-24T15:40:52"/>
        <d v="2012-01-30T01:29:58"/>
        <d v="2016-07-04T08:10:18"/>
        <d v="2015-05-01T14:45:27"/>
        <d v="2016-09-20T11:05:13"/>
        <d v="2015-02-28T20:52:30"/>
        <d v="2017-02-07T21:59:18"/>
        <d v="2016-03-01T10:19:33"/>
        <d v="2014-09-11T00:41:35"/>
        <d v="2015-12-13T15:48:44"/>
        <d v="2017-01-24T05:51:36"/>
        <d v="2010-06-28T05:28:14"/>
        <d v="2015-01-20T21:19:43"/>
        <d v="2015-10-27T05:03:36"/>
        <d v="2016-09-06T11:11:32"/>
        <d v="2015-11-13T15:51:08"/>
        <d v="2016-03-07T12:13:07"/>
        <d v="2014-08-29T18:04:57"/>
        <d v="2015-03-30T22:07:45"/>
        <d v="2013-01-15T23:59:29"/>
        <d v="2016-09-02T18:04:46"/>
        <d v="2017-01-16T12:48:05"/>
        <d v="2015-01-14T01:43:02"/>
        <d v="2015-11-05T00:36:37"/>
        <d v="2016-06-29T01:09:46"/>
        <d v="2011-05-12T17:02:24"/>
        <d v="2012-08-13T18:02:14"/>
        <d v="2016-02-11T22:37:55"/>
        <d v="2014-07-25T20:48:11"/>
        <d v="2011-09-09T17:07:13"/>
        <d v="2015-04-28T15:06:29"/>
        <d v="2016-08-23T01:17:45"/>
        <d v="2014-11-12T20:35:13"/>
        <d v="2014-12-01T17:05:38"/>
        <d v="2016-12-01T15:53:27"/>
        <d v="2017-01-20T11:49:34"/>
        <d v="2011-01-12T07:44:38"/>
        <d v="2017-01-10T14:24:21"/>
        <d v="2016-01-12T19:10:22"/>
        <d v="2014-10-03T00:04:43"/>
        <d v="2014-07-14T16:41:12"/>
        <d v="2015-02-17T19:15:30"/>
        <d v="2013-01-24T12:14:21"/>
        <d v="2016-04-05T14:19:05"/>
        <d v="2016-03-31T08:59:00"/>
        <d v="2015-05-30T19:39:06"/>
        <d v="2014-12-17T14:01:07"/>
        <d v="2014-08-27T15:03:09"/>
        <d v="2011-08-08T17:12:51"/>
        <d v="2013-09-12T01:31:05"/>
        <d v="2014-05-27T14:44:41"/>
        <d v="2014-11-21T18:01:56"/>
        <d v="2015-07-15T15:59:25"/>
        <d v="2013-02-19T19:03:35"/>
        <d v="2016-03-16T19:45:12"/>
        <d v="2015-03-31T02:25:39"/>
        <d v="2014-10-19T23:00:59"/>
        <d v="2015-02-17T15:05:20"/>
        <d v="2016-05-25T10:32:46"/>
        <d v="2014-08-12T10:18:54"/>
        <d v="2016-02-17T15:00:04"/>
        <d v="2017-02-21T20:41:54"/>
        <d v="2015-05-28T15:22:48"/>
        <d v="2014-06-03T00:42:23"/>
        <d v="2016-10-11T04:15:09"/>
        <d v="2012-12-14T12:45:40"/>
        <d v="2014-10-17T03:57:13"/>
        <d v="2015-08-14T05:39:36"/>
        <d v="2014-08-31T22:29:43"/>
        <d v="2016-11-19T00:23:18"/>
        <d v="2014-08-04T18:40:11"/>
        <d v="2012-04-18T21:15:04"/>
        <d v="2012-10-11T00:46:06"/>
        <d v="2015-03-26T17:28:21"/>
        <d v="2011-11-21T05:16:32"/>
        <d v="2015-11-23T13:13:53"/>
        <d v="2014-12-07T18:45:47"/>
        <d v="2011-11-18T01:00:51"/>
        <d v="2016-11-13T21:01:07"/>
        <d v="2013-05-06T22:13:50"/>
        <d v="2015-10-19T06:15:58"/>
        <d v="2013-12-26T17:09:51"/>
        <d v="2014-07-17T18:25:12"/>
        <d v="2012-08-14T16:18:54"/>
        <d v="2014-06-09T19:56:05"/>
        <d v="2009-08-18T21:29:28"/>
        <d v="2012-02-17T13:17:05"/>
        <d v="2012-09-04T23:00:57"/>
        <d v="2016-10-03T21:31:32"/>
        <d v="2015-10-26T15:49:25"/>
        <d v="2015-07-14T15:37:54"/>
        <d v="2015-09-15T02:30:53"/>
        <d v="2016-07-28T15:14:01"/>
        <d v="2016-11-22T09:01:03"/>
        <d v="2015-11-13T15:01:52"/>
        <d v="2011-11-07T17:53:11"/>
        <d v="2013-08-02T00:32:03"/>
        <d v="2016-05-06T23:33:30"/>
        <d v="2012-11-14T15:24:05"/>
        <d v="2012-04-14T19:44:55"/>
        <d v="2015-12-23T01:02:56"/>
        <d v="2016-02-22T06:06:14"/>
        <d v="2014-08-05T20:46:38"/>
        <d v="2015-09-10T00:21:33"/>
        <d v="2015-11-16T18:25:00"/>
        <d v="2017-02-14T17:01:01"/>
        <d v="2014-11-03T21:33:15"/>
        <d v="2016-06-14T11:48:53"/>
        <d v="2016-01-01T13:56:03"/>
        <d v="2014-04-11T03:18:53"/>
        <d v="2016-05-06T06:21:33"/>
        <d v="2015-06-15T17:28:59"/>
        <d v="2015-05-08T22:36:12"/>
        <d v="2016-07-05T16:00:50"/>
        <d v="2016-11-30T02:03:55"/>
        <d v="2016-01-13T17:45:44"/>
        <d v="2016-03-28T20:54:59"/>
        <d v="2015-01-28T04:02:41"/>
        <d v="2016-12-01T22:03:39"/>
        <d v="2015-07-03T06:03:10"/>
        <d v="2014-08-26T21:43:11"/>
        <d v="2017-03-02T01:43:10"/>
        <d v="2014-08-26T15:19:09"/>
        <d v="2014-04-07T21:35:30"/>
        <d v="2016-10-06T22:11:52"/>
        <d v="2015-05-31T03:06:42"/>
        <d v="2016-10-13T17:12:55"/>
        <d v="2014-04-01T15:55:29"/>
        <d v="2016-07-06T19:01:08"/>
        <d v="2013-06-20T08:01:09"/>
        <d v="2016-08-18T06:41:24"/>
        <d v="2016-11-18T18:30:57"/>
        <d v="2014-11-08T23:21:27"/>
        <d v="2016-08-01T14:45:43"/>
        <d v="2015-03-05T05:01:06"/>
        <d v="2014-11-25T19:54:57"/>
        <d v="2016-11-10T00:00:04"/>
        <d v="2014-01-27T22:11:35"/>
        <d v="2015-03-01T19:04:04"/>
        <d v="2015-01-15T17:42:23"/>
        <d v="2015-06-09T04:04:52"/>
        <d v="2015-06-25T04:27:54"/>
        <d v="2014-07-16T15:00:22"/>
        <d v="2013-03-15T04:02:20"/>
        <d v="2014-07-15T22:50:34"/>
        <d v="2014-10-31T18:59:05"/>
        <d v="2015-05-31T03:20:51"/>
        <d v="2012-03-30T01:13:43"/>
        <d v="2015-08-02T04:03:47"/>
        <d v="2014-10-09T20:13:23"/>
        <d v="2015-09-25T17:06:58"/>
        <d v="2015-07-22T17:55:13"/>
        <d v="2015-08-06T14:56:47"/>
        <d v="2016-05-22T16:45:26"/>
        <d v="2014-02-16T16:55:30"/>
        <d v="2016-09-15T16:33:59"/>
        <d v="2015-11-29T00:29:22"/>
        <d v="2013-12-02T19:03:58"/>
        <d v="2014-11-10T22:59:50"/>
        <d v="2014-08-02T13:31:18"/>
        <d v="2015-06-18T16:05:59"/>
        <d v="2016-10-22T03:36:30"/>
        <d v="2015-04-20T19:48:46"/>
        <d v="2014-09-03T14:17:00"/>
        <d v="2016-06-19T14:14:41"/>
        <d v="2016-04-05T03:04:53"/>
        <d v="2015-07-20T04:06:16"/>
        <d v="2015-11-17T22:05:50"/>
        <d v="2016-04-01T17:55:58"/>
        <d v="2014-09-27T23:15:55"/>
        <d v="2015-02-15T23:35:47"/>
        <d v="2014-10-21T06:59:58"/>
        <d v="2016-11-28T22:00:33"/>
        <d v="2016-08-20T13:50:28"/>
        <d v="2016-08-19T19:51:05"/>
        <d v="2016-11-01T06:18:40"/>
        <d v="2015-11-14T00:36:10"/>
        <d v="2015-06-14T23:00:15"/>
        <d v="2016-06-02T17:44:28"/>
        <d v="2016-11-26T19:18:51"/>
        <d v="2016-02-09T18:37:33"/>
        <d v="2014-08-22T19:00:15"/>
        <d v="2015-05-12T07:07:56"/>
        <d v="2015-05-11T14:24:18"/>
        <d v="2015-01-28T16:37:59"/>
        <d v="2013-01-08T22:40:01"/>
        <d v="2014-10-02T02:12:42"/>
        <d v="2017-01-06T14:23:31"/>
        <d v="2013-06-24T14:02:38"/>
        <d v="2016-02-26T13:01:20"/>
        <d v="2015-01-29T20:17:35"/>
        <d v="2015-01-13T20:14:20"/>
        <d v="2015-03-19T13:48:48"/>
        <d v="2014-10-30T15:40:52"/>
        <d v="2014-07-21T20:24:03"/>
        <d v="2017-01-31T22:57:58"/>
        <d v="2014-12-09T17:41:23"/>
        <d v="2015-06-23T06:46:37"/>
        <d v="2015-08-31T19:17:38"/>
        <d v="2016-11-15T00:42:36"/>
        <d v="2016-07-13T21:08:45"/>
        <d v="2014-06-23T15:54:40"/>
        <d v="2015-12-01T06:37:27"/>
        <d v="2016-02-23T14:27:36"/>
        <d v="2015-07-02T22:33:43"/>
        <d v="2014-07-14T14:04:40"/>
        <d v="2016-09-01T18:15:45"/>
        <d v="2016-09-01T06:27:04"/>
        <d v="2015-09-16T22:51:50"/>
        <d v="2014-09-15T03:14:15"/>
        <d v="2015-02-17T16:00:28"/>
        <d v="2014-10-23T01:41:30"/>
        <d v="2012-02-10T23:36:27"/>
        <d v="2015-12-10T22:07:03"/>
        <d v="2014-09-09T18:43:14"/>
        <d v="2014-04-25T01:07:48"/>
        <d v="2015-05-11T14:08:57"/>
        <d v="2014-09-05T09:12:02"/>
        <d v="2015-06-10T22:08:55"/>
        <d v="2014-01-23T01:08:24"/>
        <d v="2012-08-28T22:54:54"/>
        <d v="2012-08-13T11:24:43"/>
        <d v="2011-03-24T23:02:18"/>
        <d v="2012-07-23T18:32:14"/>
        <d v="2016-04-13T13:40:48"/>
        <d v="2015-10-14T14:18:38"/>
        <d v="2016-08-04T01:35:09"/>
        <d v="2016-12-07T19:05:00"/>
        <d v="2012-06-25T16:45:17"/>
        <d v="2014-10-22T14:01:41"/>
        <d v="2014-10-15T17:16:31"/>
        <d v="2015-06-10T18:50:49"/>
        <d v="2015-07-07T19:35:23"/>
        <d v="2016-03-17T18:43:26"/>
        <d v="2016-06-07T23:42:17"/>
        <d v="2017-02-24T21:29:37"/>
        <d v="2015-07-13T13:25:39"/>
        <d v="2015-03-13T02:12:42"/>
        <d v="2015-04-06T15:24:35"/>
        <d v="2014-09-16T15:58:59"/>
        <d v="2014-11-13T00:25:11"/>
        <d v="2016-05-06T12:42:12"/>
        <d v="2012-03-09T19:19:38"/>
        <d v="2014-09-05T18:49:03"/>
        <d v="2016-09-24T00:24:06"/>
        <d v="2014-08-04T18:49:24"/>
        <d v="2016-01-19T17:00:27"/>
        <d v="2015-12-01T20:00:56"/>
        <d v="2015-12-15T04:00:11"/>
        <d v="2014-03-14T18:18:15"/>
        <d v="2012-02-13T15:17:15"/>
        <d v="2011-09-13T20:56:40"/>
        <d v="2014-11-15T06:50:28"/>
        <d v="2016-03-24T19:40:21"/>
        <d v="2014-08-20T23:19:43"/>
        <d v="2015-08-08T02:27:43"/>
        <d v="2014-07-15T18:20:08"/>
        <d v="2015-04-30T21:26:11"/>
        <d v="2014-10-26T19:18:47"/>
        <d v="2015-05-28T06:55:54"/>
        <d v="2012-08-04T06:47:45"/>
        <d v="2012-07-26T16:33:45"/>
        <d v="2015-11-05T22:28:22"/>
        <d v="2016-08-30T14:58:37"/>
        <d v="2014-10-29T16:20:01"/>
        <d v="2016-08-22T05:45:04"/>
        <d v="2017-03-01T16:42:27"/>
        <d v="2013-09-16T13:01:43"/>
        <d v="2015-08-18T14:20:40"/>
        <d v="2014-11-19T01:29:45"/>
        <d v="2012-04-24T18:46:08"/>
        <d v="2015-04-01T22:02:41"/>
        <d v="2015-07-04T00:44:42"/>
        <d v="2016-06-27T21:01:43"/>
        <d v="2017-01-07T05:54:57"/>
        <d v="2015-11-20T18:42:05"/>
        <d v="2014-08-08T22:13:14"/>
        <d v="2016-11-29T22:01:40"/>
        <d v="2014-07-08T18:57:31"/>
        <d v="2012-02-22T01:22:35"/>
        <d v="2014-03-06T17:39:45"/>
        <d v="2016-11-15T13:34:34"/>
        <d v="2014-03-27T01:58:38"/>
        <d v="2014-05-24T15:25:50"/>
        <d v="2016-09-20T20:11:55"/>
        <d v="2016-12-19T15:16:37"/>
        <d v="2013-10-25T23:00:14"/>
        <d v="2016-11-03T00:07:53"/>
        <d v="2016-12-21T20:51:53"/>
        <d v="2014-06-17T14:59:06"/>
        <d v="2015-01-07T15:04:31"/>
        <d v="2014-05-12T13:44:03"/>
        <d v="2016-11-18T19:11:49"/>
        <d v="2015-09-21T12:45:33"/>
        <d v="2016-01-11T19:30:11"/>
        <d v="2014-11-18T04:32:21"/>
        <d v="2015-07-19T21:01:15"/>
        <d v="2015-07-26T17:34:42"/>
        <d v="2015-01-23T20:34:04"/>
        <d v="2014-09-27T21:25:08"/>
        <d v="2015-07-26T23:52:09"/>
        <d v="2014-11-19T17:58:36"/>
        <d v="2014-10-11T20:34:49"/>
        <d v="2016-09-16T15:43:16"/>
        <d v="2014-10-22T21:57:29"/>
        <d v="2016-10-12T11:10:53"/>
        <d v="2015-04-09T13:21:50"/>
        <d v="2015-01-30T23:02:35"/>
        <d v="2016-10-06T13:29:27"/>
        <d v="2016-07-25T06:41:21"/>
        <d v="2016-09-14T07:22:31"/>
        <d v="2014-10-27T13:40:40"/>
        <d v="2014-10-08T02:58:00"/>
        <d v="2013-04-04T13:26:49"/>
        <d v="2013-07-11T18:50:44"/>
        <d v="2014-07-31T15:16:24"/>
        <d v="2014-07-05T01:19:32"/>
        <d v="2016-02-09T13:42:39"/>
        <d v="2015-08-30T21:12:39"/>
        <d v="2016-06-07T13:01:23"/>
        <d v="2017-01-10T00:45:19"/>
        <d v="2016-02-27T00:26:02"/>
        <d v="2016-08-08T16:15:06"/>
        <d v="2015-10-08T03:27:19"/>
        <d v="2016-11-08T16:15:52"/>
        <d v="2015-01-13T21:46:34"/>
        <d v="2017-01-27T00:58:54"/>
        <d v="2014-10-06T17:48:44"/>
        <d v="2014-05-15T15:37:44"/>
        <d v="2016-12-09T23:06:00"/>
        <d v="2014-03-21T16:01:54"/>
        <d v="2016-04-19T13:35:36"/>
        <d v="2015-03-02T02:01:30"/>
        <d v="2015-08-27T18:58:10"/>
        <d v="2016-06-14T19:25:40"/>
        <d v="2014-07-24T03:00:10"/>
        <d v="2012-09-12T00:58:59"/>
        <d v="2014-08-27T12:43:13"/>
        <d v="2015-09-17T14:52:58"/>
        <d v="2013-03-18T12:59:35"/>
        <d v="2015-09-26T02:10:40"/>
        <d v="2016-11-28T05:05:46"/>
        <d v="2015-06-09T21:27:21"/>
        <d v="2016-09-15T06:55:41"/>
        <d v="2017-01-07T16:20:30"/>
        <d v="2015-02-10T12:07:43"/>
        <d v="2017-02-10T01:58:35"/>
        <d v="2016-01-05T19:44:56"/>
        <d v="2016-05-23T23:25:54"/>
        <d v="2016-04-01T15:03:37"/>
        <d v="2015-06-24T03:51:29"/>
        <d v="2015-04-12T15:59:04"/>
        <d v="2016-04-21T09:02:18"/>
        <d v="2014-06-01T17:07:05"/>
        <d v="2014-08-18T13:00:56"/>
        <d v="2013-05-07T13:34:51"/>
        <d v="2011-05-19T01:14:26"/>
        <d v="2013-12-04T02:24:21"/>
        <d v="2013-11-11T16:14:43"/>
        <d v="2014-10-14T17:42:25"/>
        <d v="2013-11-20T04:13:24"/>
        <d v="2013-02-26T13:19:23"/>
        <d v="2014-08-18T16:45:19"/>
        <d v="2012-09-10T16:08:09"/>
        <d v="2015-04-20T17:25:38"/>
        <d v="2015-03-17T18:10:33"/>
        <d v="2014-07-11T17:12:18"/>
        <d v="2014-12-11T16:37:32"/>
        <d v="2014-07-09T23:10:22"/>
        <d v="2012-04-05T03:20:19"/>
        <d v="2017-01-07T07:16:47"/>
        <d v="2015-12-01T23:13:30"/>
        <d v="2016-11-02T14:00:23"/>
        <d v="2016-03-11T08:54:24"/>
        <d v="2016-02-13T16:06:15"/>
        <d v="2015-02-26T03:43:06"/>
        <d v="2014-07-23T15:25:31"/>
        <d v="2012-01-13T22:03:51"/>
        <d v="2016-06-22T15:58:28"/>
        <d v="2015-07-03T19:17:13"/>
        <d v="2015-12-02T08:38:51"/>
        <d v="2012-02-20T17:37:32"/>
        <d v="2011-10-24T14:46:44"/>
        <d v="2016-06-28T22:00:04"/>
        <d v="2013-04-25T16:18:34"/>
        <d v="2017-03-01T16:50:08"/>
        <d v="2014-12-05T18:14:58"/>
        <d v="2016-05-03T14:25:10"/>
        <d v="2014-05-08T14:05:25"/>
        <d v="2012-09-27T02:21:53"/>
        <d v="2013-09-18T19:30:18"/>
        <d v="2016-07-19T23:54:51"/>
        <d v="2013-02-19T05:08:59"/>
        <d v="2014-04-09T20:45:19"/>
        <d v="2015-12-23T14:27:34"/>
        <d v="2016-10-04T18:00:08"/>
        <d v="2014-02-13T19:58:29"/>
        <d v="2015-01-29T14:00:59"/>
        <d v="2014-02-24T20:10:33"/>
        <d v="2015-08-21T00:23:36"/>
        <d v="2014-11-11T20:07:04"/>
        <d v="2016-02-07T15:18:05"/>
        <d v="2015-03-14T02:51:57"/>
        <d v="2014-06-05T23:07:12"/>
        <d v="2014-09-05T19:13:41"/>
        <d v="2016-06-30T22:17:33"/>
        <d v="2014-09-10T23:23:43"/>
        <d v="2014-08-27T03:22:19"/>
        <d v="2014-08-21T12:37:02"/>
        <d v="2013-12-03T22:01:27"/>
        <d v="2014-10-20T17:00:47"/>
        <d v="2015-01-09T10:11:17"/>
        <d v="2016-09-02T08:19:25"/>
        <d v="2016-01-04T23:36:10"/>
        <d v="2014-10-10T12:50:40"/>
        <d v="2015-04-13T20:11:27"/>
        <d v="2017-02-20T08:24:20"/>
        <d v="2016-11-23T20:25:13"/>
        <d v="2014-09-02T14:48:56"/>
        <d v="2015-05-12T18:24:44"/>
        <d v="2014-07-09T07:48:43"/>
        <d v="2016-05-18T04:19:09"/>
        <d v="2016-01-22T18:33:07"/>
        <d v="2016-11-19T00:45:50"/>
        <d v="2014-10-14T11:35:08"/>
        <d v="2016-03-16T04:39:48"/>
        <d v="2015-03-10T22:58:54"/>
        <d v="2016-03-07T05:04:51"/>
        <d v="2014-03-12T14:15:46"/>
        <d v="2014-09-09T23:26:00"/>
        <d v="2012-10-30T23:54:56"/>
        <d v="2015-01-06T16:11:18"/>
        <d v="2016-08-11T00:16:58"/>
        <d v="2016-12-13T02:54:47"/>
        <d v="2016-11-23T00:15:09"/>
        <d v="2015-04-17T23:18:14"/>
        <d v="2016-02-27T23:09:14"/>
        <d v="2015-08-13T19:41:03"/>
        <d v="2014-06-04T02:59:56"/>
        <d v="2016-04-19T15:02:42"/>
        <d v="2016-10-04T10:43:06"/>
        <d v="2013-04-15T12:22:43"/>
        <d v="2017-02-06T16:03:27"/>
        <d v="2014-10-31T07:03:14"/>
        <d v="2014-10-24T00:01:46"/>
        <d v="2014-01-07T15:04:22"/>
        <d v="2014-09-09T16:38:28"/>
        <d v="2016-09-21T21:36:04"/>
        <d v="2016-09-12T15:15:19"/>
        <d v="2016-05-16T10:00:28"/>
        <d v="2014-10-14T20:30:00"/>
        <d v="2017-01-01T21:45:31"/>
        <d v="2015-04-21T15:45:25"/>
        <d v="2016-06-01T06:38:29"/>
        <d v="2015-09-28T18:24:55"/>
        <d v="2016-03-31T14:39:09"/>
        <d v="2016-01-19T13:48:09"/>
        <d v="2014-09-23T10:17:59"/>
        <d v="2013-09-09T14:33:35"/>
        <d v="2014-04-02T12:30:10"/>
        <d v="2014-07-22T22:00:40"/>
        <d v="2015-11-24T21:35:43"/>
        <d v="2014-11-11T17:21:00"/>
        <d v="2015-02-10T18:49:11"/>
        <d v="2017-02-04T04:50:08"/>
        <d v="2014-10-16T00:22:14"/>
        <d v="2014-07-22T23:32:28"/>
        <d v="2014-07-08T15:56:49"/>
        <d v="2012-06-15T05:42:31"/>
        <d v="2016-06-08T15:11:10"/>
        <d v="2016-06-30T23:04:50"/>
        <d v="2014-09-17T07:04:43"/>
        <d v="2015-03-27T21:54:00"/>
        <d v="2015-04-29T15:34:19"/>
        <d v="2014-10-28T16:35:53"/>
        <d v="2015-08-03T15:57:51"/>
        <d v="2015-09-05T11:23:04"/>
        <d v="2016-04-20T01:53:21"/>
        <d v="2013-08-13T13:07:20"/>
        <d v="2014-11-06T16:45:04"/>
        <d v="2015-11-04T04:54:56"/>
        <d v="2014-12-16T20:29:19"/>
        <d v="2016-05-03T04:01:31"/>
        <d v="2013-04-17T12:08:19"/>
        <d v="2012-04-20T19:01:58"/>
        <d v="2015-07-15T16:14:18"/>
        <d v="2015-12-11T19:46:42"/>
        <d v="2016-12-22T22:04:55"/>
        <d v="2014-07-01T00:29:40"/>
        <d v="2011-09-14T15:22:07"/>
        <d v="2014-12-17T10:30:47"/>
        <d v="2013-04-09T13:54:44"/>
        <d v="2016-07-19T21:52:19"/>
        <d v="2011-12-27T17:43:00"/>
        <d v="2016-05-17T13:57:14"/>
        <d v="2016-03-08T15:16:31"/>
        <d v="2015-10-15T11:53:29"/>
        <d v="2014-08-12T06:14:57"/>
        <d v="2013-07-10T12:00:15"/>
        <d v="2015-07-14T13:40:48"/>
        <d v="2014-07-15T13:56:40"/>
        <d v="2015-02-12T21:37:23"/>
        <d v="2016-02-29T16:41:35"/>
        <d v="2015-11-24T21:47:48"/>
        <d v="2017-01-12T04:40:05"/>
        <d v="2016-02-02T17:01:54"/>
        <d v="2014-12-12T01:02:52"/>
        <d v="2015-06-20T18:43:48"/>
        <d v="2012-01-25T19:14:45"/>
        <d v="2014-12-14T19:39:19"/>
        <d v="2015-04-21T22:47:58"/>
        <d v="2014-04-01T14:01:30"/>
        <d v="2016-08-23T17:00:21"/>
        <d v="2013-11-25T08:00:29"/>
        <d v="2015-10-15T12:20:00"/>
        <d v="2016-09-30T15:25:38"/>
        <d v="2015-02-28T17:19:25"/>
        <d v="2014-07-02T00:58:19"/>
        <d v="2014-09-30T12:59:59"/>
        <d v="2015-01-29T00:01:34"/>
        <d v="2017-01-21T16:33:50"/>
        <d v="2017-01-10T17:52:15"/>
        <d v="2014-10-16T21:08:44"/>
        <d v="2015-02-18T16:54:11"/>
        <d v="2015-05-04T19:32:31"/>
        <d v="2014-09-05T07:00:45"/>
        <d v="2015-01-16T16:48:49"/>
        <d v="2015-09-01T15:02:54"/>
        <d v="2014-11-08T16:41:46"/>
        <d v="2012-04-21T06:31:21"/>
        <d v="2014-07-12T02:04:23"/>
        <d v="2014-07-10T00:48:54"/>
        <d v="2015-04-11T01:45:04"/>
        <d v="2014-09-17T19:55:39"/>
        <d v="2015-11-19T20:01:19"/>
        <d v="2013-01-16T14:21:49"/>
        <d v="2010-01-16T22:04:52"/>
        <d v="2015-11-10T14:48:16"/>
        <d v="2013-12-08T00:39:58"/>
        <d v="2015-01-05T23:22:29"/>
        <d v="2014-03-25T19:11:07"/>
        <d v="2015-11-17T04:38:46"/>
        <d v="2016-03-14T00:02:57"/>
        <d v="2016-05-30T20:20:14"/>
        <d v="2015-03-24T21:05:38"/>
        <d v="2014-08-12T14:01:08"/>
        <d v="2014-11-05T17:27:15"/>
        <d v="2016-09-10T14:32:50"/>
        <d v="2014-11-03T00:42:26"/>
        <d v="2015-04-29T16:17:15"/>
        <d v="2014-09-08T12:16:18"/>
        <d v="2011-03-22T04:21:13"/>
        <d v="2012-08-15T18:40:03"/>
        <d v="2016-01-15T16:20:32"/>
        <d v="2015-12-21T19:00:49"/>
        <d v="2016-10-19T14:43:32"/>
        <d v="2015-03-19T01:40:10"/>
        <d v="2016-01-28T06:45:36"/>
        <d v="2014-10-21T14:04:04"/>
        <d v="2014-06-02T16:29:55"/>
        <d v="2016-06-13T04:20:14"/>
        <d v="2014-11-16T08:52:47"/>
        <d v="2015-07-17T14:15:47"/>
        <d v="2015-03-03T23:00:37"/>
        <d v="2016-02-29T07:50:25"/>
        <d v="2015-07-10T15:27:10"/>
        <d v="2015-01-27T20:06:04"/>
        <d v="2012-05-22T04:03:13"/>
        <d v="2013-09-02T00:06:49"/>
        <d v="2016-11-15T04:30:33"/>
        <d v="2016-05-17T20:38:41"/>
        <d v="2013-09-09T17:00:52"/>
        <d v="2011-07-08T20:12:50"/>
        <d v="2015-09-28T20:40:04"/>
        <d v="2014-01-15T22:43:20"/>
        <d v="2016-10-26T14:16:34"/>
        <d v="2012-03-27T00:35:01"/>
        <d v="2016-07-01T15:41:45"/>
        <d v="2015-10-06T14:13:09"/>
        <d v="2016-11-18T09:20:15"/>
        <d v="2015-02-12T19:30:02"/>
        <d v="2016-04-29T18:32:09"/>
        <d v="2014-10-10T17:47:59"/>
        <d v="2016-09-19T08:57:43"/>
        <d v="2014-12-01T05:16:04"/>
        <d v="2014-06-13T02:47:07"/>
        <d v="2016-05-14T09:41:35"/>
        <d v="2017-02-12T18:22:02"/>
        <d v="2015-06-03T00:40:46"/>
        <d v="2013-10-12T13:19:08"/>
        <d v="2015-12-04T01:55:37"/>
        <d v="2017-01-11T02:19:05"/>
        <d v="2016-03-15T14:00:50"/>
        <d v="2016-04-20T15:41:12"/>
        <d v="2015-02-25T21:55:59"/>
        <d v="2014-12-20T04:11:05"/>
        <d v="2016-02-24T17:59:16"/>
        <d v="2014-05-14T07:04:10"/>
        <d v="2016-05-20T14:30:46"/>
        <d v="2014-06-03T15:49:43"/>
        <d v="2012-11-07T22:23:42"/>
        <d v="2016-05-17T17:02:46"/>
        <d v="2014-05-22T19:21:54"/>
        <d v="2015-01-30T08:08:41"/>
        <d v="2014-03-17T20:59:41"/>
        <d v="2015-01-03T18:55:42"/>
        <d v="2016-01-18T12:04:39"/>
        <d v="2016-09-13T15:12:32"/>
        <d v="2014-10-23T05:19:05"/>
        <d v="2017-02-01T13:51:19"/>
        <d v="2014-10-24T15:31:55"/>
        <d v="2015-06-17T19:35:39"/>
        <d v="2016-06-21T12:38:03"/>
        <d v="2015-10-22T22:13:39"/>
        <d v="2013-04-30T20:55:13"/>
        <d v="2013-07-09T22:24:59"/>
        <d v="2015-08-03T22:49:03"/>
        <d v="2015-02-10T20:43:15"/>
        <d v="2015-11-18T16:27:01"/>
        <d v="2016-05-24T16:06:23"/>
        <d v="2014-06-10T10:09:11"/>
        <d v="2016-10-08T10:05:37"/>
        <d v="2016-01-25T13:56:16"/>
        <d v="2016-11-02T14:05:15"/>
        <d v="2015-11-03T05:12:20"/>
        <d v="2012-05-10T05:24:52"/>
        <d v="2016-02-23T13:01:02"/>
        <d v="2016-12-24T17:05:43"/>
        <d v="2014-06-10T14:31:03"/>
        <d v="2014-10-29T12:00:45"/>
        <d v="2016-10-18T07:45:43"/>
        <d v="2015-12-09T08:36:13"/>
        <d v="2014-12-02T07:54:13"/>
        <d v="2013-10-28T12:39:23"/>
        <d v="2016-01-06T02:00:53"/>
        <d v="2013-03-18T18:15:42"/>
        <d v="2015-12-02T23:19:51"/>
        <d v="2015-04-09T01:01:16"/>
        <d v="2016-12-12T17:49:08"/>
        <d v="2014-11-05T18:30:29"/>
        <d v="2016-06-13T06:49:59"/>
        <d v="2014-07-31T23:06:36"/>
        <d v="2016-12-04T20:12:50"/>
        <d v="2016-02-25T23:16:56"/>
        <d v="2016-03-15T06:26:04"/>
        <d v="2016-02-12T07:38:53"/>
        <d v="2015-03-15T23:56:12"/>
        <d v="2015-11-30T16:12:33"/>
        <d v="2016-02-22T12:52:07"/>
        <d v="2016-01-25T21:36:40"/>
        <d v="2015-02-26T16:42:10"/>
        <d v="2015-01-24T02:51:10"/>
        <d v="2016-08-30T03:35:41"/>
        <d v="2015-02-09T06:32:54"/>
        <d v="2015-04-24T03:21:00"/>
        <d v="2014-08-21T19:16:13"/>
        <d v="2014-05-19T04:38:49"/>
        <d v="2015-04-28T16:04:54"/>
        <d v="2016-03-04T15:36:51"/>
        <d v="2015-02-27T16:19:54"/>
        <d v="2016-03-31T07:41:41"/>
        <d v="2014-07-11T16:12:03"/>
        <d v="2015-02-02T23:40:15"/>
        <d v="2017-02-19T06:29:20"/>
        <d v="2017-03-02T16:22:46"/>
        <d v="2014-05-20T15:47:20"/>
        <d v="2015-04-13T20:45:12"/>
        <d v="2014-05-12T15:38:47"/>
        <d v="2015-06-08T14:00:23"/>
        <d v="2013-12-05T04:09:05"/>
        <d v="2014-08-25T10:24:30"/>
        <d v="2014-09-22T18:46:04"/>
        <d v="2015-08-23T13:46:33"/>
        <d v="2016-03-30T18:44:25"/>
        <d v="2011-07-26T17:02:33"/>
        <d v="2014-03-05T17:19:39"/>
        <d v="2016-12-22T04:37:48"/>
        <d v="2015-05-12T05:01:56"/>
        <d v="2015-04-24T08:18:52"/>
        <d v="2017-01-31T15:02:35"/>
        <d v="2013-08-02T20:30:06"/>
        <d v="2016-07-05T16:41:49"/>
        <d v="2015-10-20T19:00:19"/>
        <d v="2015-05-06T08:02:55"/>
        <d v="2013-12-12T22:21:14"/>
        <d v="2015-09-02T16:01:55"/>
        <d v="2015-05-14T16:37:23"/>
        <d v="2015-08-31T11:55:20"/>
        <d v="2014-10-01T12:30:20"/>
        <d v="2015-10-05T04:03:21"/>
        <d v="2014-05-12T09:50:21"/>
        <d v="2014-08-25T16:24:24"/>
        <d v="2014-08-12T17:38:15"/>
        <d v="2015-09-28T17:17:07"/>
        <d v="2015-08-24T20:34:24"/>
        <d v="2015-03-04T22:10:05"/>
        <d v="2015-07-06T00:33:53"/>
        <d v="2016-09-02T19:10:31"/>
        <d v="2016-06-15T20:42:26"/>
        <d v="2014-12-01T16:54:50"/>
        <d v="2016-11-21T14:59:03"/>
        <d v="2014-11-21T20:16:00"/>
        <d v="2014-07-08T05:30:28"/>
        <d v="2015-01-27T03:19:55"/>
        <d v="2014-08-12T08:37:22"/>
        <d v="2014-07-23T15:57:03"/>
        <d v="2015-04-23T21:23:39"/>
        <d v="2012-03-03T00:03:42"/>
        <d v="2017-02-08T02:54:44"/>
        <d v="2015-07-14T08:46:49"/>
        <d v="2015-07-06T16:50:32"/>
        <d v="2015-09-04T04:00:42"/>
        <d v="2015-03-26T17:22:37"/>
        <d v="2014-12-08T13:44:07"/>
        <d v="2011-11-11T18:17:29"/>
        <d v="2014-02-04T01:30:50"/>
        <d v="2016-11-22T15:55:27"/>
        <d v="2014-12-29T22:14:52"/>
        <d v="2016-09-03T01:11:47"/>
        <d v="2015-05-19T19:03:35"/>
        <d v="2016-10-09T23:09:28"/>
        <d v="2015-02-14T20:00:37"/>
        <d v="2014-11-21T08:42:21"/>
        <d v="2015-12-22T22:22:18"/>
        <d v="2014-06-30T21:57:05"/>
        <d v="2014-07-11T17:20:48"/>
        <d v="2016-04-07T13:57:12"/>
        <d v="2016-05-01T19:23:04"/>
        <d v="2011-12-05T11:33:36"/>
        <d v="2015-03-09T17:42:49"/>
        <d v="2014-04-15T14:10:35"/>
        <d v="2011-09-26T19:16:39"/>
        <d v="2015-10-01T22:43:08"/>
        <d v="2015-06-18T06:37:04"/>
        <d v="2015-01-18T01:40:47"/>
        <d v="2015-04-28T00:13:17"/>
        <d v="2015-07-14T14:50:40"/>
        <d v="2014-08-13T12:02:11"/>
        <d v="2014-01-06T19:58:17"/>
        <d v="2014-07-18T09:04:10"/>
        <d v="2014-07-17T21:44:12"/>
        <d v="2016-01-24T23:05:09"/>
        <d v="2016-08-30T15:25:34"/>
        <d v="2016-11-20T23:33:03"/>
        <d v="2015-10-22T03:07:26"/>
        <d v="2014-07-23T15:10:50"/>
        <d v="2016-11-27T03:59:34"/>
        <d v="2015-11-25T16:41:59"/>
        <d v="2016-05-05T17:19:57"/>
        <d v="2015-03-13T03:07:13"/>
        <d v="2014-09-23T19:30:07"/>
        <d v="2015-09-25T22:32:52"/>
        <d v="2015-01-27T11:19:12"/>
        <d v="2015-11-20T13:27:17"/>
        <d v="2014-08-03T17:56:32"/>
        <d v="2015-05-12T04:25:46"/>
        <d v="2015-11-03T15:00:07"/>
        <d v="2016-12-08T07:12:49"/>
        <d v="2013-09-19T12:13:06"/>
        <d v="2014-07-08T23:13:48"/>
        <d v="2015-04-19T02:31:16"/>
        <d v="2016-03-09T18:41:57"/>
        <d v="2015-05-18T18:24:38"/>
        <d v="2011-11-23T18:35:09"/>
        <d v="2016-01-19T19:09:29"/>
        <d v="2016-07-28T17:00:09"/>
        <d v="2015-09-17T23:06:57"/>
        <d v="2013-04-23T15:38:11"/>
        <d v="2014-12-13T02:36:34"/>
        <d v="2015-03-11T22:27:28"/>
        <d v="2014-11-20T18:13:31"/>
        <d v="2014-11-20T01:12:11"/>
        <d v="2014-07-10T22:43:42"/>
        <d v="2016-03-23T06:32:52"/>
        <d v="2016-05-16T17:02:00"/>
        <d v="2013-05-23T05:28:23"/>
        <d v="2015-03-31T16:00:51"/>
        <d v="2016-09-29T23:43:54"/>
        <d v="2016-06-22T18:55:32"/>
        <d v="2016-11-28T19:25:15"/>
        <d v="2015-02-03T19:47:59"/>
        <d v="2015-02-12T09:28:43"/>
        <d v="2017-01-05T16:38:55"/>
        <d v="2015-02-23T19:25:49"/>
        <d v="2015-11-19T11:46:41"/>
        <d v="2015-03-18T21:41:10"/>
        <d v="2016-06-30T21:13:14"/>
        <d v="2015-04-22T13:02:09"/>
        <d v="2016-09-15T05:28:13"/>
        <d v="2014-11-27T15:22:29"/>
        <d v="2017-01-23T04:43:42"/>
        <d v="2015-09-16T16:19:37"/>
        <d v="2011-06-11T03:02:21"/>
        <d v="2014-11-17T18:30:45"/>
        <d v="2015-02-20T17:45:19"/>
        <d v="2015-06-22T13:02:10"/>
        <d v="2015-03-20T01:40:38"/>
        <d v="2017-01-27T23:05:18"/>
        <d v="2014-07-18T20:10:17"/>
        <d v="2015-01-08T18:26:21"/>
        <d v="2016-12-07T18:00:53"/>
        <d v="2015-03-31T19:23:47"/>
        <d v="2014-08-15T22:20:45"/>
        <d v="2016-12-22T11:47:58"/>
        <d v="2016-11-02T23:53:03"/>
        <d v="2016-11-04T11:01:08"/>
        <d v="2014-08-06T20:30:02"/>
        <d v="2014-01-03T00:07:25"/>
        <d v="2016-12-28T20:57:06"/>
        <d v="2015-04-17T17:01:00"/>
        <d v="2016-04-29T16:43:05"/>
        <d v="2016-03-08T22:11:59"/>
        <d v="2016-02-22T02:34:16"/>
        <d v="2015-04-20T06:04:15"/>
        <d v="2014-01-21T19:01:17"/>
        <d v="2016-06-17T18:32:18"/>
        <d v="2015-10-01T11:57:28"/>
        <d v="2016-12-01T16:34:06"/>
        <d v="2014-12-01T19:00:28"/>
        <d v="2014-11-12T20:43:48"/>
        <d v="2016-01-21T04:06:37"/>
        <d v="2014-05-21T01:12:08"/>
        <d v="2015-06-02T06:02:38"/>
        <d v="2016-04-13T14:30:09"/>
        <d v="2014-07-15T12:58:18"/>
        <d v="2016-05-12T13:39:32"/>
        <d v="2015-05-12T10:05:53"/>
        <d v="2015-02-13T19:31:59"/>
        <d v="2016-02-23T09:11:38"/>
        <d v="2015-03-24T16:01:58"/>
        <d v="2014-01-04T11:41:32"/>
        <d v="2015-07-09T15:33:37"/>
        <d v="2016-04-29T02:23:33"/>
        <d v="2016-01-02T10:43:33"/>
        <d v="2016-08-30T14:24:45"/>
        <d v="2015-09-13T12:41:29"/>
        <d v="2016-03-20T08:12:01"/>
        <d v="2016-05-18T12:59:50"/>
        <d v="2017-02-08T19:00:35"/>
        <d v="2014-11-10T03:48:45"/>
        <d v="2015-02-20T14:25:26"/>
        <d v="2016-03-23T13:55:11"/>
        <d v="2017-02-08T10:44:48"/>
        <d v="2016-10-01T12:50:55"/>
        <d v="2015-09-08T14:51:52"/>
        <d v="2015-07-22T19:05:56"/>
        <d v="2015-01-30T20:33:49"/>
        <d v="2015-10-14T19:59:56"/>
        <d v="2014-04-01T06:38:31"/>
        <d v="2015-04-22T17:03:29"/>
        <d v="2014-07-28T20:09:38"/>
        <d v="2016-07-23T16:01:25"/>
        <d v="2015-03-18T17:33:02"/>
        <d v="2015-06-05T22:15:35"/>
        <d v="2013-08-14T17:56:20"/>
        <d v="2015-07-23T15:05:19"/>
        <d v="2014-11-04T10:58:54"/>
        <d v="2016-10-02T08:49:07"/>
        <d v="2015-07-28T00:18:50"/>
        <d v="2014-08-07T19:48:38"/>
        <d v="2015-02-04T04:40:47"/>
        <d v="2016-07-10T19:54:22"/>
        <d v="2014-09-12T15:10:36"/>
        <d v="2015-11-30T14:46:10"/>
        <d v="2014-07-21T18:18:21"/>
        <d v="2014-12-03T21:14:16"/>
        <d v="2015-08-14T13:53:13"/>
        <d v="2015-06-29T04:27:37"/>
        <d v="2017-03-02T04:59:20"/>
        <d v="2016-11-01T10:32:05"/>
        <d v="2016-05-29T15:45:23"/>
        <d v="2015-12-03T23:55:41"/>
        <d v="2016-06-09T23:49:58"/>
        <d v="2014-03-11T11:07:28"/>
        <d v="2015-03-27T03:53:02"/>
        <d v="2013-10-16T11:39:08"/>
        <d v="2015-05-15T13:00:55"/>
        <d v="2016-02-10T18:34:47"/>
        <d v="2014-06-10T19:40:11"/>
        <d v="2016-12-30T21:06:06"/>
        <d v="2015-07-01T06:10:41"/>
        <d v="2015-11-13T02:01:39"/>
        <d v="2017-02-09T07:33:26"/>
        <d v="2012-12-18T18:25:39"/>
        <d v="2016-11-02T22:36:43"/>
        <d v="2015-05-16T22:06:20"/>
        <d v="2017-01-02T15:55:59"/>
        <d v="2015-06-30T01:24:57"/>
        <d v="2014-10-14T07:11:30"/>
        <d v="2013-06-20T23:06:22"/>
        <d v="2016-06-07T15:02:20"/>
        <d v="2014-06-19T03:43:24"/>
        <d v="2017-02-01T16:31:28"/>
        <d v="2015-11-14T15:41:24"/>
        <d v="2015-08-10T16:40:29"/>
        <d v="2014-07-29T21:17:20"/>
        <d v="2015-06-16T17:51:19"/>
        <d v="2015-07-25T10:33:16"/>
        <d v="2016-06-08T23:15:33"/>
        <d v="2016-05-09T23:03:34"/>
        <d v="2016-01-26T07:25:01"/>
        <d v="2014-06-25T22:15:02"/>
        <d v="2017-01-11T00:28:18"/>
        <d v="2015-11-14T00:16:40"/>
        <d v="2014-06-13T21:08:09"/>
        <d v="2016-08-22T16:04:20"/>
        <d v="2015-07-13T18:22:49"/>
        <d v="2016-11-04T14:04:47"/>
        <d v="2016-12-28T00:09:49"/>
        <d v="2014-10-17T06:23:21"/>
        <d v="2016-06-28T17:21:04"/>
        <d v="2015-02-18T04:45:32"/>
        <d v="2013-07-11T13:15:20"/>
        <d v="2016-04-14T15:18:28"/>
        <d v="2017-01-24T14:14:22"/>
        <d v="2015-06-18T20:14:16"/>
        <d v="2014-07-18T19:58:18"/>
        <d v="2016-06-06T15:00:58"/>
        <d v="2016-11-01T16:01:37"/>
        <d v="2014-10-09T06:18:50"/>
        <d v="2015-09-29T14:59:43"/>
        <d v="2016-05-30T05:39:06"/>
        <d v="2015-01-09T21:58:29"/>
        <d v="2015-04-21T22:28:38"/>
        <d v="2015-10-13T11:02:26"/>
        <d v="2014-07-17T19:55:03"/>
        <d v="2015-11-26T19:17:39"/>
        <d v="2016-03-04T19:49:02"/>
        <d v="2014-04-28T23:24:01"/>
        <d v="2015-08-29T06:35:34"/>
        <d v="2015-03-02T19:39:05"/>
        <d v="2015-11-13T06:47:40"/>
        <d v="2015-04-19T13:13:11"/>
        <d v="2016-03-04T17:41:56"/>
        <d v="2015-10-12T16:12:15"/>
        <d v="2016-02-12T22:25:16"/>
        <d v="2016-10-26T19:15:19"/>
        <d v="2016-07-18T12:05:54"/>
        <d v="2014-12-27T07:12:21"/>
        <d v="2014-04-15T06:58:51"/>
        <d v="2015-09-05T06:39:46"/>
        <d v="2015-09-16T16:35:52"/>
        <d v="2013-04-25T08:45:23"/>
        <d v="2015-11-19T19:20:09"/>
        <d v="2016-07-05T14:00:03"/>
        <d v="2016-08-04T07:05:00"/>
        <d v="2016-02-15T06:04:57"/>
        <d v="2017-03-02T01:40:11"/>
        <d v="2012-12-21T20:29:34"/>
        <d v="2014-06-19T11:21:31"/>
        <d v="2016-08-30T21:52:52"/>
        <d v="2016-06-10T05:28:57"/>
        <d v="2014-12-01T21:51:58"/>
        <d v="2016-04-09T22:49:51"/>
        <d v="2014-08-24T01:51:40"/>
        <d v="2017-01-11T06:28:53"/>
        <d v="2014-10-15T07:05:48"/>
        <d v="2013-10-14T12:01:01"/>
        <d v="2015-09-08T19:00:21"/>
        <d v="2016-01-15T07:21:51"/>
        <d v="2016-11-23T17:58:57"/>
        <d v="2015-07-13T18:37:08"/>
        <d v="2016-05-24T10:25:45"/>
        <d v="2015-10-27T22:55:45"/>
        <d v="2016-07-05T16:34:37"/>
        <d v="2015-07-04T16:09:30"/>
        <d v="2013-07-31T12:53:40"/>
        <d v="2012-04-10T20:20:08"/>
        <d v="2011-01-25T23:20:30"/>
        <d v="2016-06-08T17:32:14"/>
        <d v="2012-12-12T20:00:24"/>
        <d v="2016-06-15T05:55:08"/>
        <d v="2015-08-10T07:31:09"/>
        <d v="2015-04-03T15:34:53"/>
        <d v="2016-06-13T15:35:23"/>
        <d v="2014-11-25T06:17:44"/>
        <d v="2014-05-02T22:37:19"/>
        <d v="2014-12-04T18:43:21"/>
        <d v="2015-07-30T15:53:44"/>
        <d v="2017-01-14T01:26:00"/>
        <d v="2014-02-22T03:15:27"/>
        <d v="2014-09-17T19:00:32"/>
        <d v="2014-08-14T13:59:55"/>
        <d v="2016-11-15T13:58:35"/>
        <d v="2014-07-14T18:49:08"/>
        <d v="2015-08-21T04:21:31"/>
        <d v="2016-03-08T02:16:04"/>
        <d v="2016-03-06T22:36:36"/>
        <d v="2015-02-20T17:07:15"/>
        <d v="2015-06-13T13:25:35"/>
        <d v="2016-04-22T01:09:10"/>
        <d v="2015-12-03T23:00:51"/>
        <d v="2015-12-08T04:57:52"/>
        <d v="2015-08-27T23:04:14"/>
        <d v="2015-05-11T16:05:32"/>
        <d v="2014-10-28T00:40:44"/>
        <d v="2014-09-26T15:36:30"/>
        <d v="2015-04-17T16:25:00"/>
        <d v="2015-06-02T14:21:15"/>
        <d v="2015-12-24T08:45:52"/>
        <d v="2015-05-11T05:38:46"/>
        <d v="2015-08-25T19:09:25"/>
        <d v="2016-08-14T00:50:30"/>
        <d v="2014-10-03T21:31:38"/>
        <d v="2014-08-12T18:10:23"/>
        <d v="2016-08-11T10:21:47"/>
      </sharedItems>
      <fieldGroup par="20" base="12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_donation" numFmtId="0">
      <sharedItems containsSemiMixedTypes="0" containsString="0" containsNumber="1" minValue="0" maxValue="3304"/>
    </cacheField>
    <cacheField name="spotlight" numFmtId="0">
      <sharedItems/>
    </cacheField>
    <cacheField name="Parent Category " numFmtId="0">
      <sharedItems count="9">
        <s v="theater"/>
        <s v="games"/>
        <s v="technology"/>
        <s v="food"/>
        <s v="music"/>
        <s v="film &amp; video"/>
        <s v="photography"/>
        <s v="publishing"/>
        <s v="journalism"/>
      </sharedItems>
    </cacheField>
    <cacheField name=" Subcategory" numFmtId="0">
      <sharedItems count="41">
        <s v="plays"/>
        <s v="tabletop games"/>
        <s v="hardware"/>
        <s v="food trucks"/>
        <s v="electronic music"/>
        <s v="metal"/>
        <s v="rock"/>
        <s v="television"/>
        <s v="nature"/>
        <s v="places"/>
        <s v="photobooks"/>
        <s v="classical music"/>
        <s v="nonfiction"/>
        <s v="shorts"/>
        <s v="audio"/>
        <s v="mobile games"/>
        <s v="wearables"/>
        <s v="pop"/>
        <s v="video games"/>
        <s v="musical"/>
        <s v="translations"/>
        <s v="indie rock"/>
        <s v="web"/>
        <s v="space exploration"/>
        <s v="spaces"/>
        <s v="drama"/>
        <s v="small batch"/>
        <s v="documentary"/>
        <s v="faith"/>
        <s v="animation"/>
        <s v="science fiction"/>
        <s v="fiction"/>
        <s v="jazz"/>
        <s v="gadgets"/>
        <s v="children's books"/>
        <s v="radio &amp; podcasts"/>
        <s v="makerspaces"/>
        <s v="world music"/>
        <s v="people"/>
        <s v="restaurants"/>
        <s v="art books"/>
      </sharedItems>
    </cacheField>
    <cacheField name="Quarters" numFmtId="0" databaseField="0">
      <fieldGroup base="12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2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3840"/>
    <s v="Tonight I'll be April"/>
    <s v="A gritty play looking at a modern day relationship, highlighting issues of mental health and abuse suffered by men."/>
    <n v="1"/>
    <n v="65"/>
    <n v="6500"/>
    <x v="0"/>
    <x v="0"/>
    <s v="GBP"/>
    <n v="1459180229"/>
    <d v="2016-03-28T15:50:29"/>
    <n v="1457023829"/>
    <x v="0"/>
    <b v="0"/>
    <n v="3"/>
    <n v="21.67"/>
    <b v="1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x v="1"/>
    <s v="USD"/>
    <n v="1489374000"/>
    <d v="2017-03-13T03:00:00"/>
    <n v="1488823290"/>
    <x v="1"/>
    <b v="0"/>
    <n v="2035"/>
    <n v="4.57"/>
    <b v="1"/>
    <x v="1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x v="1"/>
    <s v="USD"/>
    <n v="1476395940"/>
    <d v="2016-10-13T21:59:00"/>
    <n v="1473782592"/>
    <x v="2"/>
    <b v="0"/>
    <n v="163"/>
    <n v="138.66999999999999"/>
    <b v="1"/>
    <x v="2"/>
    <x v="2"/>
  </r>
  <r>
    <n v="2699"/>
    <s v="my bakery truck"/>
    <s v="Hi, I want make my first bakery. Food truck was great, but I not have a car licence. So, help me to be my dream!"/>
    <n v="2"/>
    <n v="0"/>
    <n v="0"/>
    <x v="1"/>
    <x v="2"/>
    <s v="CAD"/>
    <n v="1407533463"/>
    <d v="2014-08-08T21:31:03"/>
    <n v="1404941463"/>
    <x v="3"/>
    <b v="0"/>
    <n v="0"/>
    <n v="0"/>
    <b v="0"/>
    <x v="3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x v="1"/>
    <s v="USD"/>
    <n v="1431719379"/>
    <d v="2015-05-15T19:49:39"/>
    <n v="1429127379"/>
    <x v="4"/>
    <b v="0"/>
    <n v="1"/>
    <n v="10"/>
    <b v="1"/>
    <x v="4"/>
    <x v="4"/>
  </r>
  <r>
    <n v="847"/>
    <s v="CENTROPYMUSIC"/>
    <s v="MUSIC WITH MEANING!  MUSIC THAT MATTERS!!!"/>
    <n v="10"/>
    <n v="10"/>
    <n v="100"/>
    <x v="0"/>
    <x v="1"/>
    <s v="USD"/>
    <n v="1436555376"/>
    <d v="2015-07-10T19:09:36"/>
    <n v="1433963376"/>
    <x v="5"/>
    <b v="0"/>
    <n v="1"/>
    <n v="10"/>
    <b v="1"/>
    <x v="4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x v="1"/>
    <s v="USD"/>
    <n v="1409770107"/>
    <d v="2014-09-03T18:48:27"/>
    <n v="1407178107"/>
    <x v="6"/>
    <b v="1"/>
    <n v="711"/>
    <n v="42.73"/>
    <b v="1"/>
    <x v="4"/>
    <x v="6"/>
  </r>
  <r>
    <n v="3600"/>
    <s v="Pariah"/>
    <s v="The First Play From The Man Who Brought You The Black James Bond!"/>
    <n v="10"/>
    <n v="13"/>
    <n v="130"/>
    <x v="0"/>
    <x v="1"/>
    <s v="USD"/>
    <n v="1476390164"/>
    <d v="2016-10-13T20:22:44"/>
    <n v="1473970964"/>
    <x v="7"/>
    <b v="0"/>
    <n v="4"/>
    <n v="3.25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x v="0"/>
    <x v="1"/>
    <s v="USD"/>
    <n v="1453748434"/>
    <d v="2016-01-25T19:00:34"/>
    <n v="1452193234"/>
    <x v="8"/>
    <b v="0"/>
    <n v="1"/>
    <n v="13"/>
    <b v="1"/>
    <x v="5"/>
    <x v="7"/>
  </r>
  <r>
    <n v="1547"/>
    <s v="Sound Photography"/>
    <s v="I have produced a limited number (100) of five 8x10 prints of mixed photography I would like to share with you."/>
    <n v="20"/>
    <n v="0"/>
    <n v="0"/>
    <x v="1"/>
    <x v="1"/>
    <s v="USD"/>
    <n v="1487844882"/>
    <d v="2017-02-23T10:14:42"/>
    <n v="1487240082"/>
    <x v="9"/>
    <b v="0"/>
    <n v="0"/>
    <n v="0"/>
    <b v="0"/>
    <x v="6"/>
    <x v="8"/>
  </r>
  <r>
    <n v="1380"/>
    <s v="BARNFEST 2015"/>
    <s v="A DIY MUSIC FESTIVAL FROM ST. LOUIS MO! Bands make their own festival, help make it legit!"/>
    <n v="25"/>
    <n v="106"/>
    <n v="424"/>
    <x v="0"/>
    <x v="1"/>
    <s v="USD"/>
    <n v="1433815200"/>
    <d v="2015-06-09T02:00:00"/>
    <n v="1431886706"/>
    <x v="10"/>
    <b v="0"/>
    <n v="5"/>
    <n v="21.2"/>
    <b v="1"/>
    <x v="4"/>
    <x v="6"/>
  </r>
  <r>
    <n v="1592"/>
    <s v="The Views of Pittsburgh"/>
    <s v="A portfolio collage of beautiful pictures of authentic Pittsburgh locations and scenery."/>
    <n v="25"/>
    <n v="0"/>
    <n v="0"/>
    <x v="1"/>
    <x v="1"/>
    <s v="USD"/>
    <n v="1427503485"/>
    <d v="2015-03-28T00:44:45"/>
    <n v="1423619085"/>
    <x v="11"/>
    <b v="0"/>
    <n v="0"/>
    <n v="0"/>
    <b v="0"/>
    <x v="6"/>
    <x v="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x v="1"/>
    <s v="USD"/>
    <n v="1444071361"/>
    <d v="2015-10-05T18:56:01"/>
    <n v="1441479361"/>
    <x v="12"/>
    <b v="0"/>
    <n v="4"/>
    <n v="7.5"/>
    <b v="1"/>
    <x v="6"/>
    <x v="10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x v="1"/>
    <s v="USD"/>
    <n v="1375151566"/>
    <d v="2013-07-30T02:32:46"/>
    <n v="1373337166"/>
    <x v="13"/>
    <b v="0"/>
    <n v="4"/>
    <n v="7.25"/>
    <b v="1"/>
    <x v="4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x v="0"/>
    <s v="GBP"/>
    <n v="1380449461"/>
    <d v="2013-09-29T10:11:01"/>
    <n v="1375265461"/>
    <x v="14"/>
    <b v="0"/>
    <n v="13"/>
    <n v="4.92"/>
    <b v="1"/>
    <x v="7"/>
    <x v="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x v="3"/>
    <s v="EUR"/>
    <n v="1472751121"/>
    <d v="2016-09-01T17:32:01"/>
    <n v="1471887121"/>
    <x v="15"/>
    <b v="0"/>
    <n v="35"/>
    <n v="38.6"/>
    <b v="1"/>
    <x v="5"/>
    <x v="13"/>
  </r>
  <r>
    <n v="1041"/>
    <s v="Industry Success Project (Canceled)"/>
    <s v="I am trying to document what it is like to plunge head first into the music/audio industry as an intern."/>
    <n v="50"/>
    <n v="0"/>
    <n v="0"/>
    <x v="2"/>
    <x v="1"/>
    <s v="USD"/>
    <n v="1406769992"/>
    <d v="2014-07-31T01:26:32"/>
    <n v="1405041992"/>
    <x v="16"/>
    <b v="0"/>
    <n v="0"/>
    <n v="0"/>
    <b v="0"/>
    <x v="8"/>
    <x v="14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x v="0"/>
    <s v="GBP"/>
    <n v="1463353200"/>
    <d v="2016-05-15T23:00:00"/>
    <n v="1462285182"/>
    <x v="17"/>
    <b v="0"/>
    <n v="3"/>
    <n v="23.33"/>
    <b v="1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x v="0"/>
    <s v="GBP"/>
    <n v="1457031600"/>
    <d v="2016-03-03T19:00:00"/>
    <n v="1455640559"/>
    <x v="18"/>
    <b v="0"/>
    <n v="3"/>
    <n v="25"/>
    <b v="1"/>
    <x v="0"/>
    <x v="0"/>
  </r>
  <r>
    <n v="1877"/>
    <s v="Chip Dip II: Son of Chip Dip! - A Terrible, Terrible Game"/>
    <s v="It's obvious you won't survive by your wits alone. Unfortunately that's all you've got, Chip. Run!"/>
    <n v="60"/>
    <n v="0"/>
    <n v="0"/>
    <x v="1"/>
    <x v="1"/>
    <s v="USD"/>
    <n v="1425170525"/>
    <d v="2015-03-01T00:42:05"/>
    <n v="1422664925"/>
    <x v="19"/>
    <b v="0"/>
    <n v="0"/>
    <n v="0"/>
    <b v="0"/>
    <x v="1"/>
    <x v="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x v="3"/>
    <s v="EUR"/>
    <n v="1480028400"/>
    <d v="2016-11-24T23:00:00"/>
    <n v="1478685915"/>
    <x v="20"/>
    <b v="0"/>
    <n v="2"/>
    <n v="50.5"/>
    <b v="1"/>
    <x v="2"/>
    <x v="16"/>
  </r>
  <r>
    <n v="2976"/>
    <s v="Pizza Delique"/>
    <s v="A play that addresses an important social issue, brought to light by members of the UoM Drama Society."/>
    <n v="70"/>
    <n v="120"/>
    <n v="171"/>
    <x v="0"/>
    <x v="0"/>
    <s v="GBP"/>
    <n v="1457870400"/>
    <d v="2016-03-13T12:00:00"/>
    <n v="1456421530"/>
    <x v="21"/>
    <b v="0"/>
    <n v="14"/>
    <n v="8.57"/>
    <b v="1"/>
    <x v="0"/>
    <x v="0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x v="4"/>
    <s v="EUR"/>
    <n v="1462053540"/>
    <d v="2016-04-30T21:59:00"/>
    <n v="1459355950"/>
    <x v="22"/>
    <b v="0"/>
    <n v="36"/>
    <n v="27.86"/>
    <b v="1"/>
    <x v="4"/>
    <x v="17"/>
  </r>
  <r>
    <n v="3745"/>
    <s v="Tyke Theatre Web Show"/>
    <s v="Tyke wants to expand her puppet theater show to weekly online web shows and is looking for backers."/>
    <n v="100"/>
    <n v="10"/>
    <n v="10"/>
    <x v="1"/>
    <x v="1"/>
    <s v="USD"/>
    <n v="1407689102"/>
    <d v="2014-08-10T16:45:02"/>
    <n v="1405097102"/>
    <x v="23"/>
    <b v="0"/>
    <n v="1"/>
    <n v="10"/>
    <b v="0"/>
    <x v="0"/>
    <x v="0"/>
  </r>
  <r>
    <n v="1071"/>
    <s v="DJ's Bane"/>
    <s v="I'm making a game where you choose how you want to kill the DJ, so you yourself can decide what music will be played at the party."/>
    <n v="100"/>
    <n v="0"/>
    <n v="0"/>
    <x v="1"/>
    <x v="5"/>
    <s v="NOK"/>
    <n v="1447787093"/>
    <d v="2015-11-17T19:04:53"/>
    <n v="1445191493"/>
    <x v="24"/>
    <b v="0"/>
    <n v="0"/>
    <n v="0"/>
    <b v="0"/>
    <x v="1"/>
    <x v="18"/>
  </r>
  <r>
    <n v="1192"/>
    <s v="Other Worlds - A Make 100 Project"/>
    <s v="A macro landscape photography art book &amp; limited edition prints. A Make 100 project."/>
    <n v="100"/>
    <n v="290"/>
    <n v="290"/>
    <x v="0"/>
    <x v="0"/>
    <s v="GBP"/>
    <n v="1486814978"/>
    <d v="2017-02-11T12:09:38"/>
    <n v="1484222978"/>
    <x v="25"/>
    <b v="0"/>
    <n v="15"/>
    <n v="19.329999999999998"/>
    <b v="1"/>
    <x v="6"/>
    <x v="10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x v="1"/>
    <s v="USD"/>
    <n v="1480947054"/>
    <d v="2016-12-05T14:10:54"/>
    <n v="1475759454"/>
    <x v="26"/>
    <b v="0"/>
    <n v="5"/>
    <n v="20"/>
    <b v="1"/>
    <x v="0"/>
    <x v="0"/>
  </r>
  <r>
    <n v="1761"/>
    <s v="I Wanted To See Boobs"/>
    <s v="A hardcover photobook telling the naked truth of a young photographers journey."/>
    <n v="100"/>
    <n v="155"/>
    <n v="155"/>
    <x v="0"/>
    <x v="0"/>
    <s v="GBP"/>
    <n v="1442065060"/>
    <d v="2015-09-12T13:37:40"/>
    <n v="1437745060"/>
    <x v="27"/>
    <b v="0"/>
    <n v="3"/>
    <n v="51.67"/>
    <b v="1"/>
    <x v="6"/>
    <x v="10"/>
  </r>
  <r>
    <n v="1762"/>
    <s v="&quot;The Naked Pixel&quot; Ali Pakele"/>
    <s v="Project rewards $25 gets you 190+ digital images"/>
    <n v="100"/>
    <n v="885"/>
    <n v="885"/>
    <x v="0"/>
    <x v="1"/>
    <s v="USD"/>
    <n v="1457739245"/>
    <d v="2016-03-11T23:34:05"/>
    <n v="1455147245"/>
    <x v="28"/>
    <b v="0"/>
    <n v="25"/>
    <n v="35.4"/>
    <b v="1"/>
    <x v="6"/>
    <x v="10"/>
  </r>
  <r>
    <n v="2148"/>
    <s v="ZomBlock's"/>
    <s v="zomblock's is a online zombie survival game where you can craft new weapons,find food and water to keep yourself alive."/>
    <n v="100"/>
    <n v="2"/>
    <n v="2"/>
    <x v="1"/>
    <x v="0"/>
    <s v="GBP"/>
    <n v="1427992582"/>
    <d v="2015-04-02T16:36:22"/>
    <n v="1425404182"/>
    <x v="29"/>
    <b v="0"/>
    <n v="2"/>
    <n v="1"/>
    <b v="0"/>
    <x v="1"/>
    <x v="18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x v="1"/>
    <s v="USD"/>
    <n v="1483645647"/>
    <d v="2017-01-05T19:47:27"/>
    <n v="1481053647"/>
    <x v="30"/>
    <b v="0"/>
    <n v="28"/>
    <n v="41.61"/>
    <b v="1"/>
    <x v="1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x v="0"/>
    <s v="GBP"/>
    <n v="1427842740"/>
    <d v="2015-03-31T22:59:00"/>
    <n v="1425428206"/>
    <x v="31"/>
    <b v="0"/>
    <n v="14"/>
    <n v="8.86"/>
    <b v="1"/>
    <x v="0"/>
    <x v="0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x v="0"/>
    <s v="GBP"/>
    <n v="1462914000"/>
    <d v="2016-05-10T21:00:00"/>
    <n v="1460914253"/>
    <x v="32"/>
    <b v="0"/>
    <n v="15"/>
    <n v="12"/>
    <b v="1"/>
    <x v="0"/>
    <x v="0"/>
  </r>
  <r>
    <n v="3830"/>
    <s v="Run Away"/>
    <s v="The Aeon Theatre company is producing another original play by Parker Hale at the Manhattan Reportory Theatre"/>
    <n v="100"/>
    <n v="225"/>
    <n v="225"/>
    <x v="0"/>
    <x v="1"/>
    <s v="USD"/>
    <n v="1464371211"/>
    <d v="2016-05-27T17:46:51"/>
    <n v="1463161611"/>
    <x v="33"/>
    <b v="0"/>
    <n v="3"/>
    <n v="75"/>
    <b v="1"/>
    <x v="0"/>
    <x v="0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x v="1"/>
    <s v="USD"/>
    <n v="1411679804"/>
    <d v="2014-09-25T21:16:44"/>
    <n v="1409087804"/>
    <x v="34"/>
    <b v="0"/>
    <n v="3"/>
    <n v="43"/>
    <b v="1"/>
    <x v="0"/>
    <x v="19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x v="0"/>
    <s v="GBP"/>
    <n v="1449257348"/>
    <d v="2015-12-04T19:29:08"/>
    <n v="1444069748"/>
    <x v="35"/>
    <b v="0"/>
    <n v="15"/>
    <n v="19.27"/>
    <b v="1"/>
    <x v="0"/>
    <x v="0"/>
  </r>
  <r>
    <n v="1420"/>
    <s v="Shakespeare in the Hood - Romeo and Juliet"/>
    <s v="Help me butcher Shakespeare in a satirical fashion."/>
    <n v="110"/>
    <n v="3"/>
    <n v="3"/>
    <x v="1"/>
    <x v="1"/>
    <s v="USD"/>
    <n v="1467129686"/>
    <d v="2016-06-28T16:01:26"/>
    <n v="1464969686"/>
    <x v="36"/>
    <b v="0"/>
    <n v="3"/>
    <n v="1"/>
    <b v="0"/>
    <x v="7"/>
    <x v="2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x v="0"/>
    <s v="GBP"/>
    <n v="1358367565"/>
    <d v="2013-01-16T20:19:25"/>
    <n v="1357157965"/>
    <x v="37"/>
    <b v="0"/>
    <n v="28"/>
    <n v="15.04"/>
    <b v="1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x v="1"/>
    <s v="USD"/>
    <n v="1317099540"/>
    <d v="2011-09-27T04:59:00"/>
    <n v="1313612532"/>
    <x v="38"/>
    <b v="0"/>
    <n v="13"/>
    <n v="23.15"/>
    <b v="1"/>
    <x v="4"/>
    <x v="21"/>
  </r>
  <r>
    <n v="2364"/>
    <s v="Minecraft Server and Website Help (Name: Forge Realms)"/>
    <s v="Making a Minecraft server and Website and I need your help to fund it. Thanks in Advance!"/>
    <n v="128"/>
    <n v="0"/>
    <n v="0"/>
    <x v="2"/>
    <x v="1"/>
    <s v="USD"/>
    <n v="1445898356"/>
    <d v="2015-10-26T22:25:56"/>
    <n v="1441146356"/>
    <x v="39"/>
    <b v="0"/>
    <n v="0"/>
    <n v="0"/>
    <b v="0"/>
    <x v="2"/>
    <x v="22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1"/>
    <x v="1"/>
    <s v="USD"/>
    <n v="1447542000"/>
    <d v="2015-11-14T23:00:00"/>
    <n v="1446179553"/>
    <x v="40"/>
    <b v="0"/>
    <n v="2"/>
    <n v="1.5"/>
    <b v="0"/>
    <x v="0"/>
    <x v="0"/>
  </r>
  <r>
    <n v="3925"/>
    <s v="Help Save High School Theater"/>
    <s v="Help Save High School Theater Program_x000a_Your donations will be used to purchase props, build sets, and costumes."/>
    <n v="150"/>
    <n v="15"/>
    <n v="10"/>
    <x v="1"/>
    <x v="1"/>
    <s v="USD"/>
    <n v="1406753639"/>
    <d v="2014-07-30T20:53:59"/>
    <n v="1404161639"/>
    <x v="41"/>
    <b v="0"/>
    <n v="3"/>
    <n v="5"/>
    <b v="0"/>
    <x v="0"/>
    <x v="0"/>
  </r>
  <r>
    <n v="3735"/>
    <s v="Women Beware Women"/>
    <s v="Young Actor's taking on a Jacobean tragedy. Family, betrayal, love, lust, sex and death."/>
    <n v="150"/>
    <n v="20"/>
    <n v="13"/>
    <x v="1"/>
    <x v="0"/>
    <s v="GBP"/>
    <n v="1432831089"/>
    <d v="2015-05-28T16:38:09"/>
    <n v="1430239089"/>
    <x v="42"/>
    <b v="0"/>
    <n v="2"/>
    <n v="10"/>
    <b v="0"/>
    <x v="0"/>
    <x v="0"/>
  </r>
  <r>
    <n v="2167"/>
    <s v="Planes and Planets needs to get their EP finished!!"/>
    <s v="We need YOUR HELP to take one more step to this make release sound amazing!"/>
    <n v="150"/>
    <n v="180"/>
    <n v="120"/>
    <x v="0"/>
    <x v="1"/>
    <s v="USD"/>
    <n v="1347672937"/>
    <d v="2012-09-15T01:35:37"/>
    <n v="1346463337"/>
    <x v="43"/>
    <b v="0"/>
    <n v="8"/>
    <n v="22.5"/>
    <b v="1"/>
    <x v="4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x v="6"/>
    <s v="EUR"/>
    <n v="1478723208"/>
    <d v="2016-11-09T20:26:48"/>
    <n v="1476559608"/>
    <x v="44"/>
    <b v="0"/>
    <n v="52"/>
    <n v="27.58"/>
    <b v="1"/>
    <x v="2"/>
    <x v="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x v="1"/>
    <s v="USD"/>
    <n v="1448571261"/>
    <d v="2015-11-26T20:54:21"/>
    <n v="1445975661"/>
    <x v="45"/>
    <b v="0"/>
    <n v="45"/>
    <n v="21.56"/>
    <b v="1"/>
    <x v="2"/>
    <x v="2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x v="0"/>
    <s v="GBP"/>
    <n v="1478046661"/>
    <d v="2016-11-02T00:31:01"/>
    <n v="1476837061"/>
    <x v="46"/>
    <b v="0"/>
    <n v="12"/>
    <n v="16.25"/>
    <b v="1"/>
    <x v="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x v="0"/>
    <s v="GBP"/>
    <n v="1450612740"/>
    <d v="2015-12-20T11:59:00"/>
    <n v="1448040425"/>
    <x v="47"/>
    <b v="0"/>
    <n v="17"/>
    <n v="13.53"/>
    <b v="1"/>
    <x v="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x v="1"/>
    <s v="USD"/>
    <n v="1488473351"/>
    <d v="2017-03-02T16:49:11"/>
    <n v="1488214151"/>
    <x v="48"/>
    <b v="0"/>
    <n v="7"/>
    <n v="21.86"/>
    <b v="1"/>
    <x v="4"/>
    <x v="6"/>
  </r>
  <r>
    <n v="1062"/>
    <s v="RETURNING AT A LATER DATE"/>
    <s v="SEE US ON PATREON www.badgirlartwork.com"/>
    <n v="199"/>
    <n v="190"/>
    <n v="95"/>
    <x v="2"/>
    <x v="1"/>
    <s v="USD"/>
    <n v="1468351341"/>
    <d v="2016-07-12T19:22:21"/>
    <n v="1467746541"/>
    <x v="49"/>
    <b v="0"/>
    <n v="4"/>
    <n v="47.5"/>
    <b v="0"/>
    <x v="8"/>
    <x v="14"/>
  </r>
  <r>
    <n v="3122"/>
    <s v="be back soon (Canceled)"/>
    <s v="cancelled until further notice"/>
    <n v="199"/>
    <n v="116"/>
    <n v="58"/>
    <x v="2"/>
    <x v="1"/>
    <s v="USD"/>
    <n v="1478733732"/>
    <d v="2016-11-09T23:22:12"/>
    <n v="1478298132"/>
    <x v="50"/>
    <b v="0"/>
    <n v="2"/>
    <n v="58"/>
    <b v="0"/>
    <x v="0"/>
    <x v="24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x v="0"/>
    <s v="GBP"/>
    <n v="1424604600"/>
    <d v="2015-02-22T11:30:00"/>
    <n v="1423320389"/>
    <x v="51"/>
    <b v="0"/>
    <n v="13"/>
    <n v="15.77"/>
    <b v="1"/>
    <x v="5"/>
    <x v="13"/>
  </r>
  <r>
    <n v="225"/>
    <s v="Backpage Shawty"/>
    <s v="I'm creating a &quot;Lifetime&quot; type drama film about a girl who uses backpage for money, but trying to turn her life around."/>
    <n v="200"/>
    <n v="0"/>
    <n v="0"/>
    <x v="1"/>
    <x v="1"/>
    <s v="USD"/>
    <n v="1460153054"/>
    <d v="2016-04-08T22:04:14"/>
    <n v="1457564654"/>
    <x v="52"/>
    <b v="0"/>
    <n v="0"/>
    <n v="0"/>
    <b v="0"/>
    <x v="5"/>
    <x v="25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0"/>
    <s v="GBP"/>
    <n v="1491233407"/>
    <d v="2017-04-03T15:30:07"/>
    <n v="1489591807"/>
    <x v="53"/>
    <b v="0"/>
    <n v="0"/>
    <n v="0"/>
    <b v="0"/>
    <x v="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1"/>
    <x v="1"/>
    <s v="USD"/>
    <n v="1442635140"/>
    <d v="2015-09-19T03:59:00"/>
    <n v="1442243484"/>
    <x v="54"/>
    <b v="0"/>
    <n v="1"/>
    <n v="10"/>
    <b v="0"/>
    <x v="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1"/>
    <x v="0"/>
    <s v="GBP"/>
    <n v="1460313672"/>
    <d v="2016-04-10T18:41:12"/>
    <n v="1457725272"/>
    <x v="55"/>
    <b v="0"/>
    <n v="2"/>
    <n v="12.5"/>
    <b v="0"/>
    <x v="1"/>
    <x v="1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1"/>
    <x v="0"/>
    <s v="GBP"/>
    <n v="1423913220"/>
    <d v="2015-02-14T11:27:00"/>
    <n v="1421339077"/>
    <x v="56"/>
    <b v="0"/>
    <n v="4"/>
    <n v="17.5"/>
    <b v="0"/>
    <x v="0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x v="1"/>
    <s v="USD"/>
    <n v="1455523140"/>
    <d v="2016-02-15T07:59:00"/>
    <n v="1453925727"/>
    <x v="57"/>
    <b v="0"/>
    <n v="5"/>
    <n v="40"/>
    <b v="1"/>
    <x v="7"/>
    <x v="1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x v="0"/>
    <s v="GBP"/>
    <n v="1479846507"/>
    <d v="2016-11-22T20:28:27"/>
    <n v="1479241707"/>
    <x v="58"/>
    <b v="0"/>
    <n v="17"/>
    <n v="35.119999999999997"/>
    <b v="1"/>
    <x v="1"/>
    <x v="1"/>
  </r>
  <r>
    <n v="2361"/>
    <s v="Lemme Grab it (Canceled)"/>
    <s v="A website for email/sms alerts of your personal selection, comparison of prices,consolidated database, best deals around for clothing."/>
    <n v="200"/>
    <n v="0"/>
    <n v="0"/>
    <x v="2"/>
    <x v="2"/>
    <s v="CAD"/>
    <n v="1462053600"/>
    <d v="2016-04-30T22:00:00"/>
    <n v="1459975008"/>
    <x v="59"/>
    <b v="0"/>
    <n v="0"/>
    <n v="0"/>
    <b v="0"/>
    <x v="2"/>
    <x v="22"/>
  </r>
  <r>
    <n v="3415"/>
    <s v="Balm in Gilead at Columbia"/>
    <s v="We are raising funds to allow for enhanced scenic, costume, and lighting design. Every dollar helps!"/>
    <n v="200"/>
    <n v="200"/>
    <n v="100"/>
    <x v="0"/>
    <x v="1"/>
    <s v="USD"/>
    <n v="1460935800"/>
    <d v="2016-04-17T23:30:00"/>
    <n v="1459999656"/>
    <x v="60"/>
    <b v="0"/>
    <n v="9"/>
    <n v="22.22"/>
    <b v="1"/>
    <x v="0"/>
    <x v="0"/>
  </r>
  <r>
    <n v="3588"/>
    <s v="MENTAL Play short-tour 2015!"/>
    <s v="Touring the fast-paced, playful and poignant story of three twenty-somethings in a mental-health support group."/>
    <n v="200"/>
    <n v="201"/>
    <n v="101"/>
    <x v="0"/>
    <x v="0"/>
    <s v="GBP"/>
    <n v="1430348400"/>
    <d v="2015-04-29T23:00:00"/>
    <n v="1428436410"/>
    <x v="61"/>
    <b v="0"/>
    <n v="11"/>
    <n v="18.27"/>
    <b v="1"/>
    <x v="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x v="0"/>
    <s v="GBP"/>
    <n v="1456444800"/>
    <d v="2016-02-26T00:00:00"/>
    <n v="1454337589"/>
    <x v="62"/>
    <b v="0"/>
    <n v="20"/>
    <n v="13.6"/>
    <b v="1"/>
    <x v="0"/>
    <x v="0"/>
  </r>
  <r>
    <n v="3371"/>
    <s v="Red Planet (or One Way Ticket) Staged Reading"/>
    <s v="Help support Red Planet, a new science fiction play based off the Mars One exploration."/>
    <n v="200"/>
    <n v="277"/>
    <n v="139"/>
    <x v="0"/>
    <x v="1"/>
    <s v="USD"/>
    <n v="1449089965"/>
    <d v="2015-12-02T20:59:25"/>
    <n v="1446670765"/>
    <x v="63"/>
    <b v="0"/>
    <n v="9"/>
    <n v="30.78"/>
    <b v="1"/>
    <x v="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x v="0"/>
    <s v="GBP"/>
    <n v="1461278208"/>
    <d v="2016-04-21T22:36:48"/>
    <n v="1459463808"/>
    <x v="64"/>
    <b v="0"/>
    <n v="8"/>
    <n v="40"/>
    <b v="1"/>
    <x v="0"/>
    <x v="0"/>
  </r>
  <r>
    <n v="3719"/>
    <s v="Corium"/>
    <s v="A new piece of physical theatre about love, regret and longing."/>
    <n v="200"/>
    <n v="420"/>
    <n v="210"/>
    <x v="0"/>
    <x v="0"/>
    <s v="GBP"/>
    <n v="1434994266"/>
    <d v="2015-06-22T17:31:06"/>
    <n v="1432402266"/>
    <x v="65"/>
    <b v="0"/>
    <n v="4"/>
    <n v="105"/>
    <b v="1"/>
    <x v="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1"/>
    <x v="0"/>
    <s v="GBP"/>
    <n v="1433930302"/>
    <d v="2015-06-10T09:58:22"/>
    <n v="1432115902"/>
    <x v="66"/>
    <b v="0"/>
    <n v="9"/>
    <n v="14.44"/>
    <b v="0"/>
    <x v="0"/>
    <x v="19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x v="0"/>
    <s v="GBP"/>
    <n v="1433113200"/>
    <d v="2015-05-31T23:00:00"/>
    <n v="1431951611"/>
    <x v="67"/>
    <b v="0"/>
    <n v="12"/>
    <n v="20.079999999999998"/>
    <b v="1"/>
    <x v="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x v="0"/>
    <s v="GBP"/>
    <n v="1482321030"/>
    <d v="2016-12-21T11:50:30"/>
    <n v="1477133430"/>
    <x v="68"/>
    <b v="0"/>
    <n v="9"/>
    <n v="26"/>
    <b v="1"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x v="0"/>
    <s v="GBP"/>
    <n v="1396890822"/>
    <d v="2014-04-07T17:13:42"/>
    <n v="1395162822"/>
    <x v="69"/>
    <b v="0"/>
    <n v="12"/>
    <n v="21.67"/>
    <b v="1"/>
    <x v="5"/>
    <x v="13"/>
  </r>
  <r>
    <n v="4078"/>
    <s v="Theatre Memoire"/>
    <s v="Theatre Memoire are a High Wycombe based theatre company. Performing plays about multi-culturalism and interconectedness."/>
    <n v="250"/>
    <n v="0"/>
    <n v="0"/>
    <x v="1"/>
    <x v="0"/>
    <s v="GBP"/>
    <n v="1485543242"/>
    <d v="2017-01-27T18:54:02"/>
    <n v="1482951242"/>
    <x v="70"/>
    <b v="0"/>
    <n v="0"/>
    <n v="0"/>
    <b v="0"/>
    <x v="0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2"/>
    <x v="1"/>
    <s v="USD"/>
    <n v="1448225336"/>
    <d v="2015-11-22T20:48:56"/>
    <n v="1445629736"/>
    <x v="71"/>
    <b v="0"/>
    <n v="0"/>
    <n v="0"/>
    <b v="0"/>
    <x v="2"/>
    <x v="2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x v="1"/>
    <s v="USD"/>
    <n v="1354756714"/>
    <d v="2012-12-06T01:18:34"/>
    <n v="1353547114"/>
    <x v="72"/>
    <b v="0"/>
    <n v="18"/>
    <n v="33.06"/>
    <b v="1"/>
    <x v="7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x v="6"/>
    <s v="EUR"/>
    <n v="1477422000"/>
    <d v="2016-10-25T19:00:00"/>
    <n v="1472282956"/>
    <x v="73"/>
    <b v="0"/>
    <n v="28"/>
    <n v="19.46"/>
    <b v="1"/>
    <x v="4"/>
    <x v="5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1"/>
    <x v="0"/>
    <s v="GBP"/>
    <n v="1422450278"/>
    <d v="2015-01-28T13:04:38"/>
    <n v="1419858278"/>
    <x v="74"/>
    <b v="0"/>
    <n v="4"/>
    <n v="4.75"/>
    <b v="0"/>
    <x v="0"/>
    <x v="0"/>
  </r>
  <r>
    <n v="2861"/>
    <s v="Julius Caesar"/>
    <s v="The University of Queensland Drama Production Course is putting on an adaptation of William Shakespeares Julius Caesar"/>
    <n v="250"/>
    <n v="80"/>
    <n v="32"/>
    <x v="1"/>
    <x v="7"/>
    <s v="AUD"/>
    <n v="1443103848"/>
    <d v="2015-09-24T14:10:48"/>
    <n v="1441894248"/>
    <x v="75"/>
    <b v="0"/>
    <n v="3"/>
    <n v="26.67"/>
    <b v="0"/>
    <x v="0"/>
    <x v="0"/>
  </r>
  <r>
    <n v="2154"/>
    <s v="Demigods - Rise of the Children - Part 1 (Design)"/>
    <s v="A Real Time Strategy game based on Greek mythology in a fictional world."/>
    <n v="250"/>
    <n v="2"/>
    <n v="1"/>
    <x v="1"/>
    <x v="1"/>
    <s v="USD"/>
    <n v="1390921827"/>
    <d v="2014-01-28T15:10:27"/>
    <n v="1389193827"/>
    <x v="76"/>
    <b v="0"/>
    <n v="2"/>
    <n v="1"/>
    <b v="0"/>
    <x v="1"/>
    <x v="18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x v="1"/>
    <s v="USD"/>
    <n v="1490033247"/>
    <d v="2017-03-20T18:07:27"/>
    <n v="1489428447"/>
    <x v="77"/>
    <b v="0"/>
    <n v="4"/>
    <n v="30"/>
    <b v="0"/>
    <x v="3"/>
    <x v="2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x v="1"/>
    <s v="USD"/>
    <n v="1293937200"/>
    <d v="2011-01-02T03:00:00"/>
    <n v="1291257298"/>
    <x v="78"/>
    <b v="0"/>
    <n v="13"/>
    <n v="30.08"/>
    <b v="1"/>
    <x v="4"/>
    <x v="11"/>
  </r>
  <r>
    <n v="3336"/>
    <s v="WILDE TALES"/>
    <s v="A theatrical adaptation of Oscar Wilde's short stories, presented by Suitcase Civilians at The Space, April 5-10 2016."/>
    <n v="250"/>
    <n v="250"/>
    <n v="100"/>
    <x v="0"/>
    <x v="0"/>
    <s v="GBP"/>
    <n v="1459845246"/>
    <d v="2016-04-05T08:34:06"/>
    <n v="1457429646"/>
    <x v="79"/>
    <b v="0"/>
    <n v="9"/>
    <n v="27.78"/>
    <b v="1"/>
    <x v="0"/>
    <x v="0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x v="1"/>
    <s v="USD"/>
    <n v="1433016672"/>
    <d v="2015-05-30T20:11:12"/>
    <n v="1430424672"/>
    <x v="80"/>
    <b v="0"/>
    <n v="8"/>
    <n v="31.25"/>
    <b v="1"/>
    <x v="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x v="0"/>
    <s v="GBP"/>
    <n v="1419368925"/>
    <d v="2014-12-23T21:08:45"/>
    <n v="1417208925"/>
    <x v="81"/>
    <b v="0"/>
    <n v="22"/>
    <n v="11.36"/>
    <b v="1"/>
    <x v="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x v="1"/>
    <s v="USD"/>
    <n v="1428780159"/>
    <d v="2015-04-11T19:22:39"/>
    <n v="1426188159"/>
    <x v="82"/>
    <b v="0"/>
    <n v="8"/>
    <n v="31.38"/>
    <b v="1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x v="0"/>
    <s v="GBP"/>
    <n v="1470058860"/>
    <d v="2016-08-01T13:41:00"/>
    <n v="1469026903"/>
    <x v="83"/>
    <b v="0"/>
    <n v="7"/>
    <n v="38.57"/>
    <b v="1"/>
    <x v="0"/>
    <x v="0"/>
  </r>
  <r>
    <n v="3397"/>
    <s v="Waiting for Godot - Blue Sky Theatre &amp; Arts"/>
    <s v="Help a group of recovering alcoholics bring Samuel Beckett's classic to a seaside town!"/>
    <n v="250"/>
    <n v="280"/>
    <n v="112"/>
    <x v="0"/>
    <x v="0"/>
    <s v="GBP"/>
    <n v="1455832800"/>
    <d v="2016-02-18T22:00:00"/>
    <n v="1452338929"/>
    <x v="84"/>
    <b v="0"/>
    <n v="24"/>
    <n v="11.67"/>
    <b v="1"/>
    <x v="0"/>
    <x v="0"/>
  </r>
  <r>
    <n v="3423"/>
    <s v="And That's How The Story Goes"/>
    <s v="Forest Hills Eastern's Student Run Show 2015. Our goal is to present a professional quality show on a budget."/>
    <n v="250"/>
    <n v="350"/>
    <n v="140"/>
    <x v="0"/>
    <x v="1"/>
    <s v="USD"/>
    <n v="1429912341"/>
    <d v="2015-04-24T21:52:21"/>
    <n v="1427320341"/>
    <x v="85"/>
    <b v="0"/>
    <n v="10"/>
    <n v="35"/>
    <b v="1"/>
    <x v="0"/>
    <x v="0"/>
  </r>
  <r>
    <n v="3470"/>
    <s v="She Kills Monsters"/>
    <s v="The New Artist's Circle is a theatre company dedicated to bringing the arts to young people."/>
    <n v="250"/>
    <n v="375"/>
    <n v="150"/>
    <x v="0"/>
    <x v="1"/>
    <s v="USD"/>
    <n v="1468618680"/>
    <d v="2016-07-15T21:38:00"/>
    <n v="1465345902"/>
    <x v="86"/>
    <b v="0"/>
    <n v="9"/>
    <n v="41.67"/>
    <b v="1"/>
    <x v="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x v="0"/>
    <s v="GBP"/>
    <n v="1455390126"/>
    <d v="2016-02-13T19:02:06"/>
    <n v="1452798126"/>
    <x v="87"/>
    <b v="0"/>
    <n v="15"/>
    <n v="30.67"/>
    <b v="1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x v="1"/>
    <s v="USD"/>
    <n v="1436551200"/>
    <d v="2015-07-10T18:00:00"/>
    <n v="1435181628"/>
    <x v="88"/>
    <b v="0"/>
    <n v="17"/>
    <n v="29.71"/>
    <b v="1"/>
    <x v="0"/>
    <x v="0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x v="1"/>
    <s v="USD"/>
    <n v="1426187582"/>
    <d v="2015-03-12T19:13:02"/>
    <n v="1423599182"/>
    <x v="89"/>
    <b v="0"/>
    <n v="10"/>
    <n v="57"/>
    <b v="1"/>
    <x v="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x v="0"/>
    <s v="GBP"/>
    <n v="1434120856"/>
    <d v="2015-06-12T14:54:16"/>
    <n v="1428936856"/>
    <x v="90"/>
    <b v="0"/>
    <n v="25"/>
    <n v="24.2"/>
    <b v="1"/>
    <x v="0"/>
    <x v="0"/>
  </r>
  <r>
    <n v="2815"/>
    <s v="Widow's Wedding Dress"/>
    <s v="Set in 1950s Northern Ireland, this play tells the story of two sisters in a community of Travellers, or Irish Gypsies."/>
    <n v="250"/>
    <n v="605"/>
    <n v="242"/>
    <x v="0"/>
    <x v="2"/>
    <s v="CAD"/>
    <n v="1470595109"/>
    <d v="2016-08-07T18:38:29"/>
    <n v="1468003109"/>
    <x v="91"/>
    <b v="0"/>
    <n v="14"/>
    <n v="43.21"/>
    <b v="1"/>
    <x v="0"/>
    <x v="0"/>
  </r>
  <r>
    <n v="3811"/>
    <s v="The Merchant of Venice"/>
    <s v="The University of Exeter Shakespeare Society is touring its acclaimed show The Merchant of Venice to Stratford-upon-Avon!"/>
    <n v="250"/>
    <n v="825"/>
    <n v="330"/>
    <x v="0"/>
    <x v="0"/>
    <s v="GBP"/>
    <n v="1464692400"/>
    <d v="2016-05-31T11:00:00"/>
    <n v="1461769373"/>
    <x v="92"/>
    <b v="0"/>
    <n v="19"/>
    <n v="43.42"/>
    <b v="1"/>
    <x v="0"/>
    <x v="0"/>
  </r>
  <r>
    <n v="4100"/>
    <s v="America is at the Mall: A Play in Three Acts"/>
    <s v="How does war change a family?  A peek into one family's kitchen as their soldier fights in Iraq."/>
    <n v="270"/>
    <n v="0"/>
    <n v="0"/>
    <x v="1"/>
    <x v="1"/>
    <s v="USD"/>
    <n v="1414205990"/>
    <d v="2014-10-25T02:59:50"/>
    <n v="1413341990"/>
    <x v="93"/>
    <b v="0"/>
    <n v="0"/>
    <n v="0"/>
    <b v="0"/>
    <x v="0"/>
    <x v="0"/>
  </r>
  <r>
    <n v="1876"/>
    <s v="Migration Madness (Android)"/>
    <s v="An arcade styled side scroller. Help Bob the pilot steer his plane through hordes of migrating birds strapped with explosives."/>
    <n v="280"/>
    <n v="0"/>
    <n v="0"/>
    <x v="1"/>
    <x v="7"/>
    <s v="AUD"/>
    <n v="1402901405"/>
    <d v="2014-06-16T06:50:05"/>
    <n v="1400309405"/>
    <x v="94"/>
    <b v="0"/>
    <n v="0"/>
    <n v="0"/>
    <b v="0"/>
    <x v="1"/>
    <x v="15"/>
  </r>
  <r>
    <n v="76"/>
    <s v="Star Wars: Insidious"/>
    <s v="Karn A'Mor has awoken bloodied on a distant battlefield with no memory of his past! JOIN THE RESISTANCE and find out more..."/>
    <n v="300"/>
    <n v="460"/>
    <n v="153"/>
    <x v="0"/>
    <x v="1"/>
    <s v="USD"/>
    <n v="1325007358"/>
    <d v="2011-12-27T17:35:58"/>
    <n v="1319819758"/>
    <x v="95"/>
    <b v="0"/>
    <n v="15"/>
    <n v="30.67"/>
    <b v="1"/>
    <x v="5"/>
    <x v="13"/>
  </r>
  <r>
    <n v="372"/>
    <s v="Wild Equus"/>
    <s v="A short documentary exploring the uses of 'Natural Horsemanship' across Europe"/>
    <n v="300"/>
    <n v="376"/>
    <n v="125"/>
    <x v="0"/>
    <x v="0"/>
    <s v="GBP"/>
    <n v="1459872000"/>
    <d v="2016-04-05T16:00:00"/>
    <n v="1456408244"/>
    <x v="96"/>
    <b v="0"/>
    <n v="9"/>
    <n v="41.78"/>
    <b v="1"/>
    <x v="5"/>
    <x v="27"/>
  </r>
  <r>
    <n v="4043"/>
    <s v="Not making potato salad here!"/>
    <s v="This could be my last play, need to bring my son out to see it before it's over.  Need to fly him here from BC"/>
    <n v="300"/>
    <n v="0"/>
    <n v="0"/>
    <x v="1"/>
    <x v="2"/>
    <s v="CAD"/>
    <n v="1416524325"/>
    <d v="2014-11-20T22:58:45"/>
    <n v="1415228325"/>
    <x v="97"/>
    <b v="0"/>
    <n v="0"/>
    <n v="0"/>
    <b v="0"/>
    <x v="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x v="1"/>
    <s v="USD"/>
    <n v="1329248940"/>
    <d v="2012-02-14T19:49:00"/>
    <n v="1326972107"/>
    <x v="98"/>
    <b v="0"/>
    <n v="11"/>
    <n v="28.18"/>
    <b v="1"/>
    <x v="4"/>
    <x v="6"/>
  </r>
  <r>
    <n v="848"/>
    <s v="God Am"/>
    <s v="God Am, a Grunge/Doom metal band, who have been trying to fund the production of our EP to bring you a unique aural assault."/>
    <n v="300"/>
    <n v="300"/>
    <n v="100"/>
    <x v="0"/>
    <x v="1"/>
    <s v="USD"/>
    <n v="1429038033"/>
    <d v="2015-04-14T19:00:33"/>
    <n v="1426446033"/>
    <x v="99"/>
    <b v="0"/>
    <n v="16"/>
    <n v="18.75"/>
    <b v="1"/>
    <x v="4"/>
    <x v="5"/>
  </r>
  <r>
    <n v="853"/>
    <s v="sloggoth"/>
    <s v="Help release a CD of sloggoth's first album &quot;sloggoth&quot;.  All contributors of $5 or more get a CD when the goal is met!"/>
    <n v="300"/>
    <n v="300"/>
    <n v="100"/>
    <x v="0"/>
    <x v="1"/>
    <s v="USD"/>
    <n v="1424116709"/>
    <d v="2015-02-16T19:58:29"/>
    <n v="1421524709"/>
    <x v="100"/>
    <b v="0"/>
    <n v="10"/>
    <n v="30"/>
    <b v="1"/>
    <x v="4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1"/>
    <x v="2"/>
    <s v="CAD"/>
    <n v="1455232937"/>
    <d v="2016-02-11T23:22:17"/>
    <n v="1453936937"/>
    <x v="101"/>
    <b v="0"/>
    <n v="4"/>
    <n v="10.56"/>
    <b v="0"/>
    <x v="1"/>
    <x v="1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1"/>
    <x v="0"/>
    <s v="GBP"/>
    <n v="1469113351"/>
    <d v="2016-07-21T15:02:31"/>
    <n v="1463929351"/>
    <x v="102"/>
    <b v="0"/>
    <n v="6"/>
    <n v="14.33"/>
    <b v="0"/>
    <x v="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x v="1"/>
    <s v="USD"/>
    <n v="1405366359"/>
    <d v="2014-07-14T19:32:39"/>
    <n v="1402342359"/>
    <x v="103"/>
    <b v="0"/>
    <n v="7"/>
    <n v="53.57"/>
    <b v="1"/>
    <x v="7"/>
    <x v="12"/>
  </r>
  <r>
    <n v="1822"/>
    <s v="Wood Butcher's new music video- I Don't Wanna Party"/>
    <s v="Wood Butcher needs your help to make this happen. Buy a CD, support local music!"/>
    <n v="300"/>
    <n v="300"/>
    <n v="100"/>
    <x v="0"/>
    <x v="2"/>
    <s v="CAD"/>
    <n v="1391194860"/>
    <d v="2014-01-31T19:01:00"/>
    <n v="1388084862"/>
    <x v="104"/>
    <b v="0"/>
    <n v="11"/>
    <n v="27.27"/>
    <b v="1"/>
    <x v="4"/>
    <x v="6"/>
  </r>
  <r>
    <n v="1849"/>
    <s v="Release the Skyline Album"/>
    <s v="Release the Skylines is a small, local Cleveland metal band looking to record an album."/>
    <n v="300"/>
    <n v="301"/>
    <n v="100"/>
    <x v="0"/>
    <x v="1"/>
    <s v="USD"/>
    <n v="1350505059"/>
    <d v="2012-10-17T20:17:39"/>
    <n v="1347913059"/>
    <x v="105"/>
    <b v="0"/>
    <n v="8"/>
    <n v="37.630000000000003"/>
    <b v="1"/>
    <x v="4"/>
    <x v="6"/>
  </r>
  <r>
    <n v="2112"/>
    <s v="BBB Kickstarter Two"/>
    <s v="BBB is going back into the studio to record and release &quot;Felix From Canada&quot; by popular demand.  We need your help!"/>
    <n v="300"/>
    <n v="300"/>
    <n v="100"/>
    <x v="0"/>
    <x v="1"/>
    <s v="USD"/>
    <n v="1366064193"/>
    <d v="2013-04-15T22:16:33"/>
    <n v="1364854593"/>
    <x v="106"/>
    <b v="0"/>
    <n v="11"/>
    <n v="27.27"/>
    <b v="1"/>
    <x v="4"/>
    <x v="2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x v="1"/>
    <s v="USD"/>
    <n v="1437674545"/>
    <d v="2015-07-23T18:02:25"/>
    <n v="1436464945"/>
    <x v="107"/>
    <b v="0"/>
    <n v="14"/>
    <n v="22.64"/>
    <b v="1"/>
    <x v="4"/>
    <x v="4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x v="1"/>
    <s v="USD"/>
    <n v="1311576600"/>
    <d v="2011-07-25T06:50:00"/>
    <n v="1306219897"/>
    <x v="108"/>
    <b v="0"/>
    <n v="11"/>
    <n v="50.45"/>
    <b v="1"/>
    <x v="4"/>
    <x v="6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x v="1"/>
    <s v="USD"/>
    <n v="1296953209"/>
    <d v="2011-02-06T00:46:49"/>
    <n v="1295657209"/>
    <x v="109"/>
    <b v="0"/>
    <n v="14"/>
    <n v="75.040000000000006"/>
    <b v="1"/>
    <x v="4"/>
    <x v="6"/>
  </r>
  <r>
    <n v="2455"/>
    <s v="Yo Mama's Sauces &amp; Rubs"/>
    <s v="Mama wants everyone to try her secret recipes for sauces and rubs. She uses only the freshest ingredients for them."/>
    <n v="300"/>
    <n v="546"/>
    <n v="182"/>
    <x v="0"/>
    <x v="1"/>
    <s v="USD"/>
    <n v="1461177950"/>
    <d v="2016-04-20T18:45:50"/>
    <n v="1458758750"/>
    <x v="110"/>
    <b v="0"/>
    <n v="16"/>
    <n v="34.130000000000003"/>
    <b v="1"/>
    <x v="3"/>
    <x v="26"/>
  </r>
  <r>
    <n v="2479"/>
    <s v="FUEL FAKE NATIVES"/>
    <s v="Fake Natives is headed on tour this summer. Help them fill their tank with fossil fuels."/>
    <n v="300"/>
    <n v="400.33"/>
    <n v="133"/>
    <x v="0"/>
    <x v="1"/>
    <s v="USD"/>
    <n v="1343440800"/>
    <d v="2012-07-28T02:00:00"/>
    <n v="1342545994"/>
    <x v="111"/>
    <b v="0"/>
    <n v="16"/>
    <n v="25.02"/>
    <b v="1"/>
    <x v="4"/>
    <x v="2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x v="1"/>
    <s v="USD"/>
    <n v="1335113976"/>
    <d v="2012-04-22T16:59:36"/>
    <n v="1332521976"/>
    <x v="112"/>
    <b v="0"/>
    <n v="30"/>
    <n v="26.57"/>
    <b v="1"/>
    <x v="4"/>
    <x v="21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x v="0"/>
    <s v="GBP"/>
    <n v="1424378748"/>
    <d v="2015-02-19T20:45:48"/>
    <n v="1421786748"/>
    <x v="113"/>
    <b v="0"/>
    <n v="49"/>
    <n v="10.039999999999999"/>
    <b v="1"/>
    <x v="2"/>
    <x v="23"/>
  </r>
  <r>
    <n v="2740"/>
    <s v="Vertical Garden Prototype"/>
    <s v="I am interested in testing the plant yields of this vertical garden as well as some other applications"/>
    <n v="300"/>
    <n v="310"/>
    <n v="103"/>
    <x v="0"/>
    <x v="1"/>
    <s v="USD"/>
    <n v="1426117552"/>
    <d v="2015-03-11T23:45:52"/>
    <n v="1423529152"/>
    <x v="114"/>
    <b v="0"/>
    <n v="17"/>
    <n v="18.239999999999998"/>
    <b v="1"/>
    <x v="2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x v="1"/>
    <s v="USD"/>
    <n v="1414378800"/>
    <d v="2014-10-27T03:00:00"/>
    <n v="1412836990"/>
    <x v="115"/>
    <b v="0"/>
    <n v="6"/>
    <n v="52"/>
    <b v="1"/>
    <x v="0"/>
    <x v="0"/>
  </r>
  <r>
    <n v="3475"/>
    <s v="Score"/>
    <s v="Score is a musical play inspired by true stories of parents who have recovered from addiction and regained their children."/>
    <n v="300"/>
    <n v="340"/>
    <n v="113"/>
    <x v="0"/>
    <x v="0"/>
    <s v="GBP"/>
    <n v="1414972800"/>
    <d v="2014-11-03T00:00:00"/>
    <n v="1412629704"/>
    <x v="116"/>
    <b v="0"/>
    <n v="17"/>
    <n v="20"/>
    <b v="1"/>
    <x v="0"/>
    <x v="0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x v="0"/>
    <s v="GBP"/>
    <n v="1466899491"/>
    <d v="2016-06-26T00:04:51"/>
    <n v="1464307491"/>
    <x v="117"/>
    <b v="0"/>
    <n v="8"/>
    <n v="46.13"/>
    <b v="1"/>
    <x v="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x v="0"/>
    <s v="GBP"/>
    <n v="1455831000"/>
    <d v="2016-02-18T21:30:00"/>
    <n v="1454366467"/>
    <x v="118"/>
    <b v="0"/>
    <n v="15"/>
    <n v="25.4"/>
    <b v="1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x v="0"/>
    <s v="GBP"/>
    <n v="1471130956"/>
    <d v="2016-08-13T23:29:16"/>
    <n v="1465946956"/>
    <x v="119"/>
    <b v="0"/>
    <n v="14"/>
    <n v="27.5"/>
    <b v="1"/>
    <x v="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x v="0"/>
    <s v="GBP"/>
    <n v="1464712394"/>
    <d v="2016-05-31T16:33:14"/>
    <n v="1459528394"/>
    <x v="120"/>
    <b v="0"/>
    <n v="27"/>
    <n v="15.15"/>
    <b v="1"/>
    <x v="0"/>
    <x v="0"/>
  </r>
  <r>
    <n v="3820"/>
    <s v="TUSENTACK THEATRE"/>
    <s v="Tusentack Theatre is a professional theatre company providing opportunities to adults who access Mental Health Services."/>
    <n v="300"/>
    <n v="430"/>
    <n v="143"/>
    <x v="0"/>
    <x v="0"/>
    <s v="GBP"/>
    <n v="1436110717"/>
    <d v="2015-07-05T15:38:37"/>
    <n v="1433518717"/>
    <x v="121"/>
    <b v="0"/>
    <n v="20"/>
    <n v="21.5"/>
    <b v="1"/>
    <x v="0"/>
    <x v="0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x v="0"/>
    <s v="GBP"/>
    <n v="1412706375"/>
    <d v="2014-10-07T18:26:15"/>
    <n v="1410114375"/>
    <x v="122"/>
    <b v="1"/>
    <n v="18"/>
    <n v="29.17"/>
    <b v="1"/>
    <x v="0"/>
    <x v="0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x v="2"/>
    <s v="CAD"/>
    <n v="1472097540"/>
    <d v="2016-08-25T03:59:00"/>
    <n v="1471188502"/>
    <x v="123"/>
    <b v="0"/>
    <n v="17"/>
    <n v="44.24"/>
    <b v="1"/>
    <x v="0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x v="7"/>
    <s v="AUD"/>
    <n v="1465394340"/>
    <d v="2016-06-08T13:59:00"/>
    <n v="1464677986"/>
    <x v="124"/>
    <b v="0"/>
    <n v="20"/>
    <n v="43.35"/>
    <b v="1"/>
    <x v="0"/>
    <x v="0"/>
  </r>
  <r>
    <n v="2923"/>
    <s v="Kaylee's Senior Project"/>
    <s v="Spreading the love of theatre, one step at a time. I would like to produce a reading of one of my favorite musicals"/>
    <n v="300"/>
    <n v="300"/>
    <n v="100"/>
    <x v="0"/>
    <x v="1"/>
    <s v="USD"/>
    <n v="1422068400"/>
    <d v="2015-01-24T03:00:00"/>
    <n v="1420774779"/>
    <x v="125"/>
    <b v="0"/>
    <n v="10"/>
    <n v="30"/>
    <b v="1"/>
    <x v="0"/>
    <x v="19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x v="0"/>
    <s v="GBP"/>
    <n v="1412335772"/>
    <d v="2014-10-03T11:29:32"/>
    <n v="1409743772"/>
    <x v="126"/>
    <b v="0"/>
    <n v="59"/>
    <n v="23.28"/>
    <b v="1"/>
    <x v="0"/>
    <x v="24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x v="8"/>
    <s v="EUR"/>
    <n v="1450911540"/>
    <d v="2015-12-23T22:59:00"/>
    <n v="1448536516"/>
    <x v="127"/>
    <b v="0"/>
    <n v="25"/>
    <n v="14.84"/>
    <b v="1"/>
    <x v="0"/>
    <x v="2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1"/>
    <x v="1"/>
    <s v="USD"/>
    <n v="1425258240"/>
    <d v="2015-03-02T01:04:00"/>
    <n v="1422043154"/>
    <x v="128"/>
    <b v="0"/>
    <n v="0"/>
    <n v="0"/>
    <b v="0"/>
    <x v="0"/>
    <x v="2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x v="0"/>
    <s v="GBP"/>
    <n v="1457906400"/>
    <d v="2016-03-13T22:00:00"/>
    <n v="1457115427"/>
    <x v="129"/>
    <b v="0"/>
    <n v="31"/>
    <n v="15.13"/>
    <b v="1"/>
    <x v="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x v="0"/>
    <s v="GBP"/>
    <n v="1448922600"/>
    <d v="2015-11-30T22:30:00"/>
    <n v="1446352529"/>
    <x v="130"/>
    <b v="0"/>
    <n v="14"/>
    <n v="30.71"/>
    <b v="1"/>
    <x v="0"/>
    <x v="0"/>
  </r>
  <r>
    <n v="2638"/>
    <s v="Pie In Space! (Round 2)"/>
    <s v="The second round of funding for the most amazing project ever where a high school freshman is sending pie into SPACE!!!"/>
    <n v="347"/>
    <n v="353"/>
    <n v="102"/>
    <x v="0"/>
    <x v="1"/>
    <s v="USD"/>
    <n v="1421358895"/>
    <d v="2015-01-15T21:54:55"/>
    <n v="1418766895"/>
    <x v="131"/>
    <b v="0"/>
    <n v="14"/>
    <n v="25.21"/>
    <b v="1"/>
    <x v="2"/>
    <x v="23"/>
  </r>
  <r>
    <n v="22"/>
    <s v="CREATURES OF HABIT!"/>
    <s v="Meet Gary, and Troy: Two unlikely friends that investigate &quot;strange phenomenon&quot;."/>
    <n v="350"/>
    <n v="410"/>
    <n v="117"/>
    <x v="0"/>
    <x v="1"/>
    <s v="USD"/>
    <n v="1420099140"/>
    <d v="2015-01-01T07:59:00"/>
    <n v="1418766740"/>
    <x v="132"/>
    <b v="0"/>
    <n v="8"/>
    <n v="51.25"/>
    <b v="1"/>
    <x v="5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x v="1"/>
    <s v="USD"/>
    <n v="1330214841"/>
    <d v="2012-02-26T00:07:21"/>
    <n v="1327622841"/>
    <x v="133"/>
    <b v="0"/>
    <n v="21"/>
    <n v="21.9"/>
    <b v="1"/>
    <x v="5"/>
    <x v="1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x v="1"/>
    <s v="USD"/>
    <n v="1344358860"/>
    <d v="2012-08-07T17:01:00"/>
    <n v="1343682681"/>
    <x v="134"/>
    <b v="0"/>
    <n v="19"/>
    <n v="28.68"/>
    <b v="1"/>
    <x v="4"/>
    <x v="6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x v="0"/>
    <s v="GBP"/>
    <n v="1465709400"/>
    <d v="2016-06-12T05:30:00"/>
    <n v="1462695073"/>
    <x v="135"/>
    <b v="0"/>
    <n v="34"/>
    <n v="17.239999999999998"/>
    <b v="1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x v="1"/>
    <s v="USD"/>
    <n v="1490331623"/>
    <d v="2017-03-24T05:00:23"/>
    <n v="1487743223"/>
    <x v="136"/>
    <b v="0"/>
    <n v="15"/>
    <n v="24"/>
    <b v="0"/>
    <x v="4"/>
    <x v="28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x v="1"/>
    <s v="USD"/>
    <n v="1299243427"/>
    <d v="2011-03-04T12:57:07"/>
    <n v="1296651427"/>
    <x v="137"/>
    <b v="0"/>
    <n v="20"/>
    <n v="25"/>
    <b v="1"/>
    <x v="4"/>
    <x v="6"/>
  </r>
  <r>
    <n v="2170"/>
    <s v="STETSON'S NEW EP"/>
    <s v="We are a hard rock band from Northern California trying to raise $350 for our next EP. Be a part of our journey!"/>
    <n v="350"/>
    <n v="633"/>
    <n v="181"/>
    <x v="0"/>
    <x v="1"/>
    <s v="USD"/>
    <n v="1440266422"/>
    <d v="2015-08-22T18:00:22"/>
    <n v="1436810422"/>
    <x v="138"/>
    <b v="0"/>
    <n v="19"/>
    <n v="33.32"/>
    <b v="1"/>
    <x v="4"/>
    <x v="6"/>
  </r>
  <r>
    <n v="3686"/>
    <s v="Dog sees God by Bert V. Royal @ FSU"/>
    <s v="This October, in association with Rogue Productions at FSU, I will be directing a production of Dog sees God."/>
    <n v="350"/>
    <n v="355"/>
    <n v="101"/>
    <x v="0"/>
    <x v="1"/>
    <s v="USD"/>
    <n v="1440820740"/>
    <d v="2015-08-29T03:59:00"/>
    <n v="1439567660"/>
    <x v="139"/>
    <b v="0"/>
    <n v="6"/>
    <n v="59.17"/>
    <b v="1"/>
    <x v="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x v="0"/>
    <s v="GBP"/>
    <n v="1456876740"/>
    <d v="2016-03-01T23:59:00"/>
    <n v="1455063886"/>
    <x v="140"/>
    <b v="0"/>
    <n v="17"/>
    <n v="28.32"/>
    <b v="1"/>
    <x v="0"/>
    <x v="0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x v="0"/>
    <s v="GBP"/>
    <n v="1435352400"/>
    <d v="2015-06-26T21:00:00"/>
    <n v="1431718575"/>
    <x v="141"/>
    <b v="0"/>
    <n v="22"/>
    <n v="22.91"/>
    <b v="1"/>
    <x v="0"/>
    <x v="0"/>
  </r>
  <r>
    <n v="3309"/>
    <s v="Collision Course"/>
    <s v="Two unlikely friends, a garage, tinned beans &amp; the end of the world."/>
    <n v="350"/>
    <n v="558"/>
    <n v="159"/>
    <x v="0"/>
    <x v="0"/>
    <s v="GBP"/>
    <n v="1476632178"/>
    <d v="2016-10-16T15:36:18"/>
    <n v="1473953778"/>
    <x v="142"/>
    <b v="0"/>
    <n v="31"/>
    <n v="18"/>
    <b v="1"/>
    <x v="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x v="1"/>
    <s v="USD"/>
    <n v="1411980020"/>
    <d v="2014-09-29T08:40:20"/>
    <n v="1409388020"/>
    <x v="143"/>
    <b v="0"/>
    <n v="13"/>
    <n v="45.62"/>
    <b v="1"/>
    <x v="0"/>
    <x v="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x v="1"/>
    <s v="USD"/>
    <n v="1436587140"/>
    <d v="2015-07-11T03:59:00"/>
    <n v="1434113406"/>
    <x v="144"/>
    <b v="0"/>
    <n v="10"/>
    <n v="35.1"/>
    <b v="1"/>
    <x v="0"/>
    <x v="19"/>
  </r>
  <r>
    <n v="77"/>
    <s v="Jonah and the Crab"/>
    <s v="A short film about a boy searching for companionship in a hermit crab he finds on the beach."/>
    <n v="400"/>
    <n v="1570"/>
    <n v="393"/>
    <x v="0"/>
    <x v="1"/>
    <s v="USD"/>
    <n v="1337569140"/>
    <d v="2012-05-21T02:59:00"/>
    <n v="1332991717"/>
    <x v="145"/>
    <b v="0"/>
    <n v="26"/>
    <n v="60.38"/>
    <b v="1"/>
    <x v="5"/>
    <x v="13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x v="1"/>
    <s v="USD"/>
    <n v="1310440482"/>
    <d v="2011-07-12T03:14:42"/>
    <n v="1307848482"/>
    <x v="146"/>
    <b v="0"/>
    <n v="8"/>
    <n v="53.13"/>
    <b v="1"/>
    <x v="5"/>
    <x v="13"/>
  </r>
  <r>
    <n v="441"/>
    <s v="Wolf Squad Lego Stop Motion"/>
    <s v="A group of specialist clones called Wolf Squad are the only clones left after order 66 and are searching the galaxy for survivors!"/>
    <n v="400"/>
    <n v="0"/>
    <n v="0"/>
    <x v="1"/>
    <x v="0"/>
    <s v="GBP"/>
    <n v="1383418996"/>
    <d v="2013-11-02T19:03:16"/>
    <n v="1380826996"/>
    <x v="147"/>
    <b v="0"/>
    <n v="0"/>
    <n v="0"/>
    <b v="0"/>
    <x v="5"/>
    <x v="29"/>
  </r>
  <r>
    <n v="581"/>
    <s v="A Poets Domain"/>
    <s v="Help me raise funds so that I can be able to give passionate young poets a chance to earn money weekly for their writing &amp; spoken word."/>
    <n v="400"/>
    <n v="0"/>
    <n v="0"/>
    <x v="1"/>
    <x v="1"/>
    <s v="USD"/>
    <n v="1438474704"/>
    <d v="2015-08-02T00:18:24"/>
    <n v="1435882704"/>
    <x v="148"/>
    <b v="0"/>
    <n v="0"/>
    <n v="0"/>
    <b v="0"/>
    <x v="2"/>
    <x v="22"/>
  </r>
  <r>
    <n v="618"/>
    <s v="Y2Y Tutors (Canceled)"/>
    <s v="With the cost of education seemingly always on the rise, Y2Y aims to ensure that no student will be left behind through peer tutoring."/>
    <n v="400"/>
    <n v="0"/>
    <n v="0"/>
    <x v="2"/>
    <x v="1"/>
    <s v="USD"/>
    <n v="1449689203"/>
    <d v="2015-12-09T19:26:43"/>
    <n v="1447097203"/>
    <x v="149"/>
    <b v="0"/>
    <n v="0"/>
    <n v="0"/>
    <b v="0"/>
    <x v="2"/>
    <x v="22"/>
  </r>
  <r>
    <n v="819"/>
    <s v="Winter Tour"/>
    <s v="We are touring the Southeast in support of our new EP"/>
    <n v="400"/>
    <n v="435"/>
    <n v="109"/>
    <x v="0"/>
    <x v="1"/>
    <s v="USD"/>
    <n v="1387601040"/>
    <d v="2013-12-21T04:44:00"/>
    <n v="1386806254"/>
    <x v="150"/>
    <b v="0"/>
    <n v="14"/>
    <n v="31.07"/>
    <b v="1"/>
    <x v="4"/>
    <x v="6"/>
  </r>
  <r>
    <n v="1106"/>
    <s v="Backyard Zombies"/>
    <s v="Collect coins and save civilians while you blast your way through tons of zombies! Unlock new characters and levels!"/>
    <n v="400"/>
    <n v="165"/>
    <n v="41"/>
    <x v="1"/>
    <x v="1"/>
    <s v="USD"/>
    <n v="1333557975"/>
    <d v="2012-04-04T16:46:15"/>
    <n v="1330969575"/>
    <x v="151"/>
    <b v="0"/>
    <n v="7"/>
    <n v="23.57"/>
    <b v="0"/>
    <x v="1"/>
    <x v="18"/>
  </r>
  <r>
    <n v="1386"/>
    <s v="MALTESE CROSS: The First Album"/>
    <s v="We are a classic hard rock/heavy metal band just trying to keep rock alive!"/>
    <n v="400"/>
    <n v="875"/>
    <n v="219"/>
    <x v="0"/>
    <x v="1"/>
    <s v="USD"/>
    <n v="1438183889"/>
    <d v="2015-07-29T15:31:29"/>
    <n v="1435591889"/>
    <x v="152"/>
    <b v="0"/>
    <n v="14"/>
    <n v="62.5"/>
    <b v="1"/>
    <x v="4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x v="1"/>
    <s v="USD"/>
    <n v="1280800740"/>
    <d v="2010-08-03T01:59:00"/>
    <n v="1279603955"/>
    <x v="153"/>
    <b v="0"/>
    <n v="17"/>
    <n v="39.97"/>
    <b v="1"/>
    <x v="4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x v="1"/>
    <s v="USD"/>
    <n v="1362211140"/>
    <d v="2013-03-02T07:59:00"/>
    <n v="1359421403"/>
    <x v="154"/>
    <b v="0"/>
    <n v="25"/>
    <n v="42"/>
    <b v="1"/>
    <x v="4"/>
    <x v="6"/>
  </r>
  <r>
    <n v="2161"/>
    <s v="CallMeGhost DEBUT ALBUM preorder!"/>
    <s v="We're trying to fund hard copies of our debut album!"/>
    <n v="400"/>
    <n v="463"/>
    <n v="116"/>
    <x v="0"/>
    <x v="1"/>
    <s v="USD"/>
    <n v="1443040059"/>
    <d v="2015-09-23T20:27:39"/>
    <n v="1440448059"/>
    <x v="155"/>
    <b v="0"/>
    <n v="13"/>
    <n v="35.619999999999997"/>
    <b v="1"/>
    <x v="4"/>
    <x v="6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x v="1"/>
    <s v="USD"/>
    <n v="1266210000"/>
    <d v="2010-02-15T05:00:00"/>
    <n v="1263474049"/>
    <x v="156"/>
    <b v="1"/>
    <n v="22"/>
    <n v="18.91"/>
    <b v="1"/>
    <x v="4"/>
    <x v="2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x v="1"/>
    <s v="USD"/>
    <n v="1472621760"/>
    <d v="2016-08-31T05:36:00"/>
    <n v="1472110513"/>
    <x v="157"/>
    <b v="0"/>
    <n v="9"/>
    <n v="47.78"/>
    <b v="1"/>
    <x v="3"/>
    <x v="26"/>
  </r>
  <r>
    <n v="2885"/>
    <s v="The Wedding"/>
    <s v="An historic and proud work of Polish nationalistic literature performed on stage."/>
    <n v="400"/>
    <n v="130"/>
    <n v="33"/>
    <x v="1"/>
    <x v="1"/>
    <s v="USD"/>
    <n v="1426294201"/>
    <d v="2015-03-14T00:50:01"/>
    <n v="1423705801"/>
    <x v="158"/>
    <b v="0"/>
    <n v="5"/>
    <n v="26"/>
    <b v="0"/>
    <x v="0"/>
    <x v="0"/>
  </r>
  <r>
    <n v="3987"/>
    <s v="Write Now 5"/>
    <s v="Write Now 5 is a new writing festival in south east London promoting new work from emerging playwrights."/>
    <n v="400"/>
    <n v="151"/>
    <n v="38"/>
    <x v="1"/>
    <x v="0"/>
    <s v="GBP"/>
    <n v="1400278290"/>
    <d v="2014-05-16T22:11:30"/>
    <n v="1399414290"/>
    <x v="159"/>
    <b v="0"/>
    <n v="13"/>
    <n v="11.62"/>
    <b v="0"/>
    <x v="0"/>
    <x v="0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x v="1"/>
    <s v="USD"/>
    <n v="1480140000"/>
    <d v="2016-11-26T06:00:00"/>
    <n v="1479186575"/>
    <x v="160"/>
    <b v="0"/>
    <n v="13"/>
    <n v="30.77"/>
    <b v="1"/>
    <x v="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x v="0"/>
    <s v="GBP"/>
    <n v="1440245273"/>
    <d v="2015-08-22T12:07:53"/>
    <n v="1438085273"/>
    <x v="161"/>
    <b v="0"/>
    <n v="18"/>
    <n v="24.44"/>
    <b v="1"/>
    <x v="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x v="0"/>
    <s v="GBP"/>
    <n v="1428256277"/>
    <d v="2015-04-05T17:51:17"/>
    <n v="1425235877"/>
    <x v="162"/>
    <b v="0"/>
    <n v="15"/>
    <n v="30"/>
    <b v="1"/>
    <x v="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x v="1"/>
    <s v="USD"/>
    <n v="1446451200"/>
    <d v="2015-11-02T08:00:00"/>
    <n v="1445539113"/>
    <x v="163"/>
    <b v="0"/>
    <n v="9"/>
    <n v="47.22"/>
    <b v="1"/>
    <x v="4"/>
    <x v="4"/>
  </r>
  <r>
    <n v="2362"/>
    <s v="Help CRB obtain 501(c)(3) status! (Canceled)"/>
    <s v="The Columbus Ruby Brigade has brought monthly ruby goodness and camaraderie to all participants."/>
    <n v="420"/>
    <n v="120"/>
    <n v="29"/>
    <x v="2"/>
    <x v="1"/>
    <s v="USD"/>
    <n v="1418315470"/>
    <d v="2014-12-11T16:31:10"/>
    <n v="1415723470"/>
    <x v="164"/>
    <b v="0"/>
    <n v="2"/>
    <n v="60"/>
    <b v="0"/>
    <x v="2"/>
    <x v="22"/>
  </r>
  <r>
    <n v="115"/>
    <s v="The World's Greatest Lover"/>
    <s v="Never judge a book (or a lover) by their cover."/>
    <n v="450"/>
    <n v="632"/>
    <n v="140"/>
    <x v="0"/>
    <x v="1"/>
    <s v="USD"/>
    <n v="1328377444"/>
    <d v="2012-02-04T17:44:04"/>
    <n v="1326217444"/>
    <x v="165"/>
    <b v="0"/>
    <n v="22"/>
    <n v="28.73"/>
    <b v="1"/>
    <x v="5"/>
    <x v="13"/>
  </r>
  <r>
    <n v="177"/>
    <s v="The Good Samaritan"/>
    <s v="I'm making a modern day version of the bible story &quot; The Good Samaritan&quot;"/>
    <n v="450"/>
    <n v="180"/>
    <n v="40"/>
    <x v="1"/>
    <x v="1"/>
    <s v="USD"/>
    <n v="1427155726"/>
    <d v="2015-03-24T00:08:46"/>
    <n v="1425690526"/>
    <x v="166"/>
    <b v="0"/>
    <n v="7"/>
    <n v="25.71"/>
    <b v="0"/>
    <x v="5"/>
    <x v="25"/>
  </r>
  <r>
    <n v="439"/>
    <s v="Starting a cartoon series"/>
    <s v="Hi everyone, I'm trying to begin a cartoon series. It's a show about space bounty hunters and their adventures as they travel around."/>
    <n v="450"/>
    <n v="0"/>
    <n v="0"/>
    <x v="1"/>
    <x v="1"/>
    <s v="USD"/>
    <n v="1413569818"/>
    <d v="2014-10-17T18:16:58"/>
    <n v="1412705818"/>
    <x v="167"/>
    <b v="0"/>
    <n v="0"/>
    <n v="0"/>
    <b v="0"/>
    <x v="5"/>
    <x v="29"/>
  </r>
  <r>
    <n v="1810"/>
    <s v="Film Speed"/>
    <s v="Film Speed is a series of Zines focusing on architecture shot completely on 35 and 120mm film."/>
    <n v="450"/>
    <n v="15"/>
    <n v="3"/>
    <x v="1"/>
    <x v="1"/>
    <s v="USD"/>
    <n v="1408657826"/>
    <d v="2014-08-21T21:50:26"/>
    <n v="1407621026"/>
    <x v="168"/>
    <b v="0"/>
    <n v="2"/>
    <n v="7.5"/>
    <b v="0"/>
    <x v="6"/>
    <x v="1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x v="1"/>
    <s v="USD"/>
    <n v="1487393940"/>
    <d v="2017-02-18T04:59:00"/>
    <n v="1484115418"/>
    <x v="169"/>
    <b v="0"/>
    <n v="11"/>
    <n v="44.09"/>
    <b v="1"/>
    <x v="0"/>
    <x v="0"/>
  </r>
  <r>
    <n v="1896"/>
    <s v="the bridge"/>
    <s v="My barely anticipated second album of self produced songs is ready to go.  Just need a little help to cover mastering, artwork etc."/>
    <n v="451"/>
    <n v="559"/>
    <n v="124"/>
    <x v="0"/>
    <x v="1"/>
    <s v="USD"/>
    <n v="1334250165"/>
    <d v="2012-04-12T17:02:45"/>
    <n v="1331658165"/>
    <x v="170"/>
    <b v="0"/>
    <n v="13"/>
    <n v="43"/>
    <b v="1"/>
    <x v="4"/>
    <x v="21"/>
  </r>
  <r>
    <n v="2256"/>
    <s v="Bitcoin Empire"/>
    <s v="Build your crypto-currency empire and sabotage your opponents. A deck building, card game. 2-4 players. 15 minutes."/>
    <n v="480"/>
    <n v="1069"/>
    <n v="223"/>
    <x v="0"/>
    <x v="0"/>
    <s v="GBP"/>
    <n v="1479811846"/>
    <d v="2016-11-22T10:50:46"/>
    <n v="1478602246"/>
    <x v="171"/>
    <b v="0"/>
    <n v="50"/>
    <n v="21.38"/>
    <b v="1"/>
    <x v="1"/>
    <x v="1"/>
  </r>
  <r>
    <n v="2067"/>
    <s v="Luminite (LED lighting)"/>
    <s v="The next generation of premium quality LED lighting. Extreme power efficiency in a small package."/>
    <n v="495"/>
    <n v="628"/>
    <n v="127"/>
    <x v="0"/>
    <x v="0"/>
    <s v="GBP"/>
    <n v="1432499376"/>
    <d v="2015-05-24T20:29:36"/>
    <n v="1429648176"/>
    <x v="172"/>
    <b v="0"/>
    <n v="10"/>
    <n v="62.8"/>
    <b v="1"/>
    <x v="2"/>
    <x v="2"/>
  </r>
  <r>
    <n v="2"/>
    <s v="Charlie teaser completion"/>
    <s v="Completion fund for post-production for teaser of British crime/drama tv series about a girl who sells morals for money"/>
    <n v="500"/>
    <n v="525"/>
    <n v="105"/>
    <x v="0"/>
    <x v="0"/>
    <s v="GBP"/>
    <n v="1455555083"/>
    <d v="2016-02-15T16:51:23"/>
    <n v="1454691083"/>
    <x v="173"/>
    <b v="0"/>
    <n v="35"/>
    <n v="15"/>
    <b v="1"/>
    <x v="5"/>
    <x v="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x v="1"/>
    <s v="USD"/>
    <n v="1460860144"/>
    <d v="2016-04-17T02:29:04"/>
    <n v="1458268144"/>
    <x v="174"/>
    <b v="0"/>
    <n v="20"/>
    <n v="31.5"/>
    <b v="1"/>
    <x v="5"/>
    <x v="7"/>
  </r>
  <r>
    <n v="70"/>
    <s v="Scraps"/>
    <s v="Maggie barely survives a deranged baptism by her mother only to be born again to a string of foster parents. Things can always be worse"/>
    <n v="500"/>
    <n v="636"/>
    <n v="127"/>
    <x v="0"/>
    <x v="1"/>
    <s v="USD"/>
    <n v="1315171845"/>
    <d v="2011-09-04T21:30:45"/>
    <n v="1309987845"/>
    <x v="175"/>
    <b v="0"/>
    <n v="17"/>
    <n v="37.409999999999997"/>
    <b v="1"/>
    <x v="5"/>
    <x v="13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x v="3"/>
    <s v="EUR"/>
    <n v="1453376495"/>
    <d v="2016-01-21T11:41:35"/>
    <n v="1450784495"/>
    <x v="176"/>
    <b v="0"/>
    <n v="29"/>
    <n v="19.47"/>
    <b v="1"/>
    <x v="5"/>
    <x v="13"/>
  </r>
  <r>
    <n v="84"/>
    <s v="Redemption - Short Film"/>
    <s v="&quot;A sociopath crosses paths with the person he must confront about his wife's murder, it might be himself&quot;"/>
    <n v="500"/>
    <n v="500"/>
    <n v="100"/>
    <x v="0"/>
    <x v="1"/>
    <s v="USD"/>
    <n v="1305483086"/>
    <d v="2011-05-15T18:11:26"/>
    <n v="1302891086"/>
    <x v="177"/>
    <b v="0"/>
    <n v="7"/>
    <n v="71.430000000000007"/>
    <b v="1"/>
    <x v="5"/>
    <x v="13"/>
  </r>
  <r>
    <n v="90"/>
    <s v="Help Get the Short Film Interior Design into Film Festivals!"/>
    <s v="We're looking for funding to help submit a short film to film festivals."/>
    <n v="500"/>
    <n v="502"/>
    <n v="100"/>
    <x v="0"/>
    <x v="1"/>
    <s v="USD"/>
    <n v="1310454499"/>
    <d v="2011-07-12T07:08:19"/>
    <n v="1307862499"/>
    <x v="178"/>
    <b v="0"/>
    <n v="16"/>
    <n v="31.38"/>
    <b v="1"/>
    <x v="5"/>
    <x v="13"/>
  </r>
  <r>
    <n v="104"/>
    <s v="Good 'Ol Trumpet"/>
    <s v="UCF short film about an old man, his love for music, and his misplaced trumpet.  "/>
    <n v="500"/>
    <n v="600"/>
    <n v="120"/>
    <x v="0"/>
    <x v="1"/>
    <s v="USD"/>
    <n v="1301792400"/>
    <d v="2011-04-03T01:00:00"/>
    <n v="1299775266"/>
    <x v="179"/>
    <b v="0"/>
    <n v="10"/>
    <n v="60"/>
    <b v="1"/>
    <x v="5"/>
    <x v="13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2"/>
    <x v="2"/>
    <s v="CAD"/>
    <n v="1486165880"/>
    <d v="2017-02-03T23:51:20"/>
    <n v="1480981880"/>
    <x v="180"/>
    <b v="0"/>
    <n v="6"/>
    <n v="11.67"/>
    <b v="0"/>
    <x v="5"/>
    <x v="30"/>
  </r>
  <r>
    <n v="139"/>
    <s v="Roman Dead (Canceled)"/>
    <s v="When  Rome is infected with a zombie plague, Lucius Agrippa and a small group fights for survival"/>
    <n v="500"/>
    <n v="500"/>
    <n v="100"/>
    <x v="2"/>
    <x v="1"/>
    <s v="USD"/>
    <n v="1436738772"/>
    <d v="2015-07-12T22:06:12"/>
    <n v="1435874772"/>
    <x v="181"/>
    <b v="0"/>
    <n v="1"/>
    <n v="500"/>
    <b v="0"/>
    <x v="5"/>
    <x v="30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x v="1"/>
    <s v="USD"/>
    <n v="1393694280"/>
    <d v="2014-03-01T17:18:00"/>
    <n v="1390088311"/>
    <x v="182"/>
    <b v="0"/>
    <n v="14"/>
    <n v="42.86"/>
    <b v="1"/>
    <x v="5"/>
    <x v="27"/>
  </r>
  <r>
    <n v="409"/>
    <s v="The Lost Generation"/>
    <s v="I am working on a project that explores the relationship between education to work for youth within the European Union."/>
    <n v="500"/>
    <n v="684"/>
    <n v="137"/>
    <x v="0"/>
    <x v="0"/>
    <s v="GBP"/>
    <n v="1469220144"/>
    <d v="2016-07-22T20:42:24"/>
    <n v="1466628144"/>
    <x v="183"/>
    <b v="0"/>
    <n v="15"/>
    <n v="45.6"/>
    <b v="1"/>
    <x v="5"/>
    <x v="27"/>
  </r>
  <r>
    <n v="4051"/>
    <s v="Phantom of the Kun Opera"/>
    <s v="It is a heart-breaking life story of Wu family who tries to preserve the gem of Chinese Kun Opera through generations."/>
    <n v="500"/>
    <n v="0"/>
    <n v="0"/>
    <x v="1"/>
    <x v="1"/>
    <s v="USD"/>
    <n v="1399618380"/>
    <d v="2014-05-09T06:53:00"/>
    <n v="1399058797"/>
    <x v="184"/>
    <b v="0"/>
    <n v="0"/>
    <n v="0"/>
    <b v="0"/>
    <x v="0"/>
    <x v="0"/>
  </r>
  <r>
    <n v="4109"/>
    <s v="Jack the Lad"/>
    <s v="Jack the Lad - a new play that explores how far the boundaries of friendship will stretch when morality and loyalties clash."/>
    <n v="500"/>
    <n v="0"/>
    <n v="0"/>
    <x v="1"/>
    <x v="0"/>
    <s v="GBP"/>
    <n v="1448805404"/>
    <d v="2015-11-29T13:56:44"/>
    <n v="1446209804"/>
    <x v="185"/>
    <b v="0"/>
    <n v="0"/>
    <n v="0"/>
    <b v="0"/>
    <x v="0"/>
    <x v="0"/>
  </r>
  <r>
    <n v="4004"/>
    <s v="South Florida Tours"/>
    <s v="Help Launch The Queen Into South Florida!"/>
    <n v="500"/>
    <n v="1"/>
    <n v="0"/>
    <x v="1"/>
    <x v="1"/>
    <s v="USD"/>
    <n v="1412740457"/>
    <d v="2014-10-08T03:54:17"/>
    <n v="1410148457"/>
    <x v="186"/>
    <b v="0"/>
    <n v="1"/>
    <n v="1"/>
    <b v="0"/>
    <x v="0"/>
    <x v="0"/>
  </r>
  <r>
    <n v="2849"/>
    <s v="100, Acre Wood"/>
    <s v="NonSens!cal tackles the struggles of four people with mental health issues/disorders inspired by A.A Milne's Winnie the Pooh"/>
    <n v="500"/>
    <n v="5"/>
    <n v="1"/>
    <x v="1"/>
    <x v="0"/>
    <s v="GBP"/>
    <n v="1461406600"/>
    <d v="2016-04-23T10:16:40"/>
    <n v="1458814600"/>
    <x v="187"/>
    <b v="0"/>
    <n v="1"/>
    <n v="5"/>
    <b v="0"/>
    <x v="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1"/>
    <x v="0"/>
    <s v="GBP"/>
    <n v="1432328400"/>
    <d v="2015-05-22T21:00:00"/>
    <n v="1430734844"/>
    <x v="188"/>
    <b v="0"/>
    <n v="1"/>
    <n v="10"/>
    <b v="0"/>
    <x v="0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1"/>
    <x v="1"/>
    <s v="USD"/>
    <n v="1467647160"/>
    <d v="2016-07-04T15:46:00"/>
    <n v="1465055160"/>
    <x v="189"/>
    <b v="0"/>
    <n v="2"/>
    <n v="3"/>
    <b v="0"/>
    <x v="2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1"/>
    <x v="0"/>
    <s v="GBP"/>
    <n v="1428333345"/>
    <d v="2015-04-06T15:15:45"/>
    <n v="1425744945"/>
    <x v="190"/>
    <b v="0"/>
    <n v="7"/>
    <n v="16.43"/>
    <b v="0"/>
    <x v="2"/>
    <x v="2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1"/>
    <x v="1"/>
    <s v="USD"/>
    <n v="1393181018"/>
    <d v="2014-02-23T18:43:38"/>
    <n v="1390589018"/>
    <x v="191"/>
    <b v="0"/>
    <n v="9"/>
    <n v="39"/>
    <b v="0"/>
    <x v="7"/>
    <x v="31"/>
  </r>
  <r>
    <n v="778"/>
    <s v="Summers' Love, A Cute and Funny Cinderella Love Story"/>
    <s v="Laughter, tears and good times in the warm glow of Summer s Love. The perfect recipe for the winter blahs."/>
    <n v="500"/>
    <n v="2"/>
    <n v="0"/>
    <x v="1"/>
    <x v="1"/>
    <s v="USD"/>
    <n v="1398876680"/>
    <d v="2014-04-30T16:51:20"/>
    <n v="1396284680"/>
    <x v="192"/>
    <b v="0"/>
    <n v="1"/>
    <n v="2"/>
    <b v="0"/>
    <x v="7"/>
    <x v="31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x v="1"/>
    <s v="USD"/>
    <n v="1362060915"/>
    <d v="2013-02-28T14:15:15"/>
    <n v="1359468915"/>
    <x v="193"/>
    <b v="0"/>
    <n v="29"/>
    <n v="31.14"/>
    <b v="1"/>
    <x v="4"/>
    <x v="6"/>
  </r>
  <r>
    <n v="829"/>
    <s v="Monk"/>
    <s v="We are a band from South East London- each member is19 years OA. We have been together for two years. Taking pride in making good music"/>
    <n v="500"/>
    <n v="520"/>
    <n v="104"/>
    <x v="0"/>
    <x v="0"/>
    <s v="GBP"/>
    <n v="1468437240"/>
    <d v="2016-07-13T19:14:00"/>
    <n v="1463253240"/>
    <x v="194"/>
    <b v="0"/>
    <n v="16"/>
    <n v="32.5"/>
    <b v="1"/>
    <x v="4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1"/>
    <x v="1"/>
    <s v="USD"/>
    <n v="1473972813"/>
    <d v="2016-09-15T20:53:33"/>
    <n v="1471812813"/>
    <x v="195"/>
    <b v="0"/>
    <n v="7"/>
    <n v="29.29"/>
    <b v="0"/>
    <x v="4"/>
    <x v="21"/>
  </r>
  <r>
    <n v="929"/>
    <s v="EXPERIMENTAL JAZZ STUDIO RECORDING"/>
    <s v="I am searching for monetary funding to go into a good recording studio and record experimental intuitive improv jazz."/>
    <n v="500"/>
    <n v="0"/>
    <n v="0"/>
    <x v="1"/>
    <x v="1"/>
    <s v="USD"/>
    <n v="1333946569"/>
    <d v="2012-04-09T04:42:49"/>
    <n v="1331358169"/>
    <x v="196"/>
    <b v="0"/>
    <n v="0"/>
    <n v="0"/>
    <b v="0"/>
    <x v="4"/>
    <x v="3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x v="1"/>
    <s v="USD"/>
    <n v="1481615940"/>
    <d v="2016-12-13T07:59:00"/>
    <n v="1479436646"/>
    <x v="197"/>
    <b v="0"/>
    <n v="30"/>
    <n v="21.37"/>
    <b v="1"/>
    <x v="4"/>
    <x v="4"/>
  </r>
  <r>
    <n v="1051"/>
    <s v="Now You Know Podcast (Canceled)"/>
    <s v="Inspired by some great podcasters as well as my desire to learn from many people about many topics, plus just to inform people."/>
    <n v="500"/>
    <n v="0"/>
    <n v="0"/>
    <x v="2"/>
    <x v="1"/>
    <s v="USD"/>
    <n v="1409098825"/>
    <d v="2014-08-27T00:20:25"/>
    <n v="1406679625"/>
    <x v="198"/>
    <b v="0"/>
    <n v="0"/>
    <n v="0"/>
    <b v="0"/>
    <x v="8"/>
    <x v="14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1"/>
    <x v="1"/>
    <s v="USD"/>
    <n v="1387657931"/>
    <d v="2013-12-21T20:32:11"/>
    <n v="1385065931"/>
    <x v="199"/>
    <b v="0"/>
    <n v="10"/>
    <n v="13"/>
    <b v="0"/>
    <x v="1"/>
    <x v="18"/>
  </r>
  <r>
    <n v="1141"/>
    <s v="Arena Z - Zombie Survival"/>
    <s v="I think this will be a great game!"/>
    <n v="500"/>
    <n v="0"/>
    <n v="0"/>
    <x v="1"/>
    <x v="6"/>
    <s v="EUR"/>
    <n v="1436460450"/>
    <d v="2015-07-09T16:47:30"/>
    <n v="1433868450"/>
    <x v="200"/>
    <b v="0"/>
    <n v="0"/>
    <n v="0"/>
    <b v="0"/>
    <x v="1"/>
    <x v="15"/>
  </r>
  <r>
    <n v="1190"/>
    <s v="The Reality Of Chronic Illness - The Book"/>
    <s v="A pairing of self portraiture and writing to shed light on the reality of life with chronic illness."/>
    <n v="500"/>
    <n v="675"/>
    <n v="135"/>
    <x v="0"/>
    <x v="1"/>
    <s v="USD"/>
    <n v="1409500725"/>
    <d v="2014-08-31T15:58:45"/>
    <n v="1406908725"/>
    <x v="201"/>
    <b v="0"/>
    <n v="13"/>
    <n v="51.92"/>
    <b v="1"/>
    <x v="6"/>
    <x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1"/>
    <x v="1"/>
    <s v="USD"/>
    <n v="1403470800"/>
    <d v="2014-06-22T21:00:00"/>
    <n v="1403356792"/>
    <x v="202"/>
    <b v="0"/>
    <n v="4"/>
    <n v="5.75"/>
    <b v="0"/>
    <x v="0"/>
    <x v="0"/>
  </r>
  <r>
    <n v="4016"/>
    <s v="MENTAL Play"/>
    <s v="A new play and project exploring challenges faced by young adults struggling with mental health issues in contemporary Britain."/>
    <n v="500"/>
    <n v="70"/>
    <n v="14"/>
    <x v="1"/>
    <x v="0"/>
    <s v="GBP"/>
    <n v="1410987400"/>
    <d v="2014-09-17T20:56:40"/>
    <n v="1408395400"/>
    <x v="203"/>
    <b v="0"/>
    <n v="7"/>
    <n v="10"/>
    <b v="0"/>
    <x v="0"/>
    <x v="0"/>
  </r>
  <r>
    <n v="3991"/>
    <s v="NTACTheatre - North Texas Actor's Collaborative Theatre"/>
    <s v="North Texas first actor-driven theatre company needs your help"/>
    <n v="500"/>
    <n v="100"/>
    <n v="20"/>
    <x v="1"/>
    <x v="1"/>
    <s v="USD"/>
    <n v="1433086082"/>
    <d v="2015-05-31T15:28:02"/>
    <n v="1430494082"/>
    <x v="204"/>
    <b v="0"/>
    <n v="1"/>
    <n v="100"/>
    <b v="0"/>
    <x v="0"/>
    <x v="0"/>
  </r>
  <r>
    <n v="1372"/>
    <s v="Ted Lukas &amp; the Misled new CD - &quot;FEED&quot;"/>
    <s v="Please help us raise funds to press our new CD!"/>
    <n v="500"/>
    <n v="620"/>
    <n v="124"/>
    <x v="0"/>
    <x v="1"/>
    <s v="USD"/>
    <n v="1342115132"/>
    <d v="2012-07-12T17:45:32"/>
    <n v="1339523132"/>
    <x v="205"/>
    <b v="0"/>
    <n v="16"/>
    <n v="38.75"/>
    <b v="1"/>
    <x v="4"/>
    <x v="6"/>
  </r>
  <r>
    <n v="1389"/>
    <s v="Pre-order DANCEHALL's first record!!!"/>
    <s v="Help fund the pressing of DANCEHALL's first record by pre-ordering it in advance!!!"/>
    <n v="500"/>
    <n v="727"/>
    <n v="145"/>
    <x v="0"/>
    <x v="0"/>
    <s v="GBP"/>
    <n v="1471087957"/>
    <d v="2016-08-13T11:32:37"/>
    <n v="1468495957"/>
    <x v="206"/>
    <b v="0"/>
    <n v="34"/>
    <n v="21.38"/>
    <b v="1"/>
    <x v="4"/>
    <x v="6"/>
  </r>
  <r>
    <n v="1391"/>
    <s v="Rules and Regulations"/>
    <s v="With the money donated through this project we intend on investing in sound equipment for live shows"/>
    <n v="500"/>
    <n v="551"/>
    <n v="110"/>
    <x v="0"/>
    <x v="1"/>
    <s v="USD"/>
    <n v="1440219540"/>
    <d v="2015-08-22T04:59:00"/>
    <n v="1436369818"/>
    <x v="207"/>
    <b v="0"/>
    <n v="13"/>
    <n v="42.38"/>
    <b v="1"/>
    <x v="4"/>
    <x v="6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1"/>
    <x v="1"/>
    <s v="USD"/>
    <n v="1483423467"/>
    <d v="2017-01-03T06:04:27"/>
    <n v="1480831467"/>
    <x v="208"/>
    <b v="0"/>
    <n v="1"/>
    <n v="1"/>
    <b v="0"/>
    <x v="7"/>
    <x v="20"/>
  </r>
  <r>
    <n v="1542"/>
    <s v="From student to beekeeper"/>
    <s v="The photography project aims to show challenges &amp; successes of a  student attempting to continue his family beekeeping heritage."/>
    <n v="500"/>
    <n v="20"/>
    <n v="4"/>
    <x v="1"/>
    <x v="2"/>
    <s v="CAD"/>
    <n v="1435708500"/>
    <d v="2015-06-30T23:55:00"/>
    <n v="1434412500"/>
    <x v="209"/>
    <b v="0"/>
    <n v="1"/>
    <n v="20"/>
    <b v="0"/>
    <x v="6"/>
    <x v="8"/>
  </r>
  <r>
    <n v="1549"/>
    <s v="2016 Calendar:  Wonders of Nature"/>
    <s v="A 2016 calendar collection of landscape and wildlife photographs from award winning photographer, Steve Marler."/>
    <n v="500"/>
    <n v="170"/>
    <n v="34"/>
    <x v="1"/>
    <x v="1"/>
    <s v="USD"/>
    <n v="1446524159"/>
    <d v="2015-11-03T04:15:59"/>
    <n v="1443928559"/>
    <x v="210"/>
    <b v="0"/>
    <n v="6"/>
    <n v="28.33"/>
    <b v="0"/>
    <x v="6"/>
    <x v="8"/>
  </r>
  <r>
    <n v="1599"/>
    <s v="The Londoner: Prints &amp; Canvas"/>
    <s v="A London photographer trekking 5,895m up Africa's Mount Kilimanjaro to pursue and enrich a career."/>
    <n v="500"/>
    <n v="0"/>
    <n v="0"/>
    <x v="1"/>
    <x v="0"/>
    <s v="GBP"/>
    <n v="1460116576"/>
    <d v="2016-04-08T11:56:16"/>
    <n v="1457528176"/>
    <x v="211"/>
    <b v="0"/>
    <n v="0"/>
    <n v="0"/>
    <b v="0"/>
    <x v="6"/>
    <x v="9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x v="1"/>
    <s v="USD"/>
    <n v="1357160384"/>
    <d v="2013-01-02T20:59:44"/>
    <n v="1354568384"/>
    <x v="212"/>
    <b v="0"/>
    <n v="11"/>
    <n v="50"/>
    <b v="1"/>
    <x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x v="1"/>
    <s v="USD"/>
    <n v="1262302740"/>
    <d v="2009-12-31T23:39:00"/>
    <n v="1257444140"/>
    <x v="213"/>
    <b v="0"/>
    <n v="15"/>
    <n v="34.6"/>
    <b v="1"/>
    <x v="4"/>
    <x v="6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x v="0"/>
    <s v="GBP"/>
    <n v="1387281600"/>
    <d v="2013-12-17T12:00:00"/>
    <n v="1384811721"/>
    <x v="214"/>
    <b v="0"/>
    <n v="45"/>
    <n v="12.53"/>
    <b v="1"/>
    <x v="4"/>
    <x v="17"/>
  </r>
  <r>
    <n v="1835"/>
    <s v="DIRTY LITTLE REBEL EP"/>
    <s v="WE ARE A HARD ROCK/PUNK BAND SEEKING FUNDS TO RECORD A NEW EP. _x000a__x000a_https://www.reverbnation.com/dirtylittlerebel"/>
    <n v="500"/>
    <n v="520"/>
    <n v="104"/>
    <x v="0"/>
    <x v="0"/>
    <s v="GBP"/>
    <n v="1459439471"/>
    <d v="2016-03-31T15:51:11"/>
    <n v="1456851071"/>
    <x v="215"/>
    <b v="0"/>
    <n v="11"/>
    <n v="47.27"/>
    <b v="1"/>
    <x v="4"/>
    <x v="6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x v="1"/>
    <s v="USD"/>
    <n v="1307459881"/>
    <d v="2011-06-07T15:18:01"/>
    <n v="1304867881"/>
    <x v="216"/>
    <b v="0"/>
    <n v="26"/>
    <n v="26.27"/>
    <b v="1"/>
    <x v="4"/>
    <x v="21"/>
  </r>
  <r>
    <n v="1915"/>
    <s v="The Cat-Bath Contraption"/>
    <s v="The picture above is of our current prototype for the cat bath - we hope to move beyond a simple bin and create a cat bath revolution!"/>
    <n v="500"/>
    <n v="8"/>
    <n v="2"/>
    <x v="1"/>
    <x v="1"/>
    <s v="USD"/>
    <n v="1409620222"/>
    <d v="2014-09-02T01:10:22"/>
    <n v="1407892222"/>
    <x v="217"/>
    <b v="0"/>
    <n v="4"/>
    <n v="2"/>
    <b v="0"/>
    <x v="2"/>
    <x v="3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1"/>
    <x v="1"/>
    <s v="USD"/>
    <n v="1432069249"/>
    <d v="2015-05-19T21:00:49"/>
    <n v="1429477249"/>
    <x v="218"/>
    <b v="0"/>
    <n v="8"/>
    <n v="29.63"/>
    <b v="0"/>
    <x v="2"/>
    <x v="33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x v="1"/>
    <s v="USD"/>
    <n v="1278111600"/>
    <d v="2010-07-02T23:00:00"/>
    <n v="1276830052"/>
    <x v="219"/>
    <b v="1"/>
    <n v="17"/>
    <n v="91.76"/>
    <b v="1"/>
    <x v="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1"/>
    <x v="1"/>
    <s v="USD"/>
    <n v="1268636340"/>
    <d v="2010-03-15T06:59:00"/>
    <n v="1263982307"/>
    <x v="220"/>
    <b v="0"/>
    <n v="5"/>
    <n v="10"/>
    <b v="0"/>
    <x v="1"/>
    <x v="18"/>
  </r>
  <r>
    <n v="2131"/>
    <s v="Scout's Honor"/>
    <s v="From frightened girl to empowered woman, Scout's Honor is a tale about facing your fears and overcoming odds."/>
    <n v="500"/>
    <n v="25"/>
    <n v="5"/>
    <x v="1"/>
    <x v="1"/>
    <s v="USD"/>
    <n v="1436677091"/>
    <d v="2015-07-12T04:58:11"/>
    <n v="1434085091"/>
    <x v="221"/>
    <b v="0"/>
    <n v="3"/>
    <n v="8.33"/>
    <b v="0"/>
    <x v="1"/>
    <x v="18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x v="0"/>
    <s v="GBP"/>
    <n v="1397516400"/>
    <d v="2014-04-14T23:00:00"/>
    <n v="1396524644"/>
    <x v="222"/>
    <b v="0"/>
    <n v="15"/>
    <n v="50.27"/>
    <b v="1"/>
    <x v="4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x v="1"/>
    <s v="USD"/>
    <n v="1327776847"/>
    <d v="2012-01-28T18:54:07"/>
    <n v="1325184847"/>
    <x v="223"/>
    <b v="0"/>
    <n v="30"/>
    <n v="27.1"/>
    <b v="1"/>
    <x v="1"/>
    <x v="1"/>
  </r>
  <r>
    <n v="2254"/>
    <s v="Green Couch Games Limited: FrogFlip!"/>
    <s v="A dexterity microgame by father/daughter team, Jason and Claire Kotarski. Make 100 project."/>
    <n v="500"/>
    <n v="2299"/>
    <n v="460"/>
    <x v="0"/>
    <x v="1"/>
    <s v="USD"/>
    <n v="1485271968"/>
    <d v="2017-01-24T15:32:48"/>
    <n v="1484667168"/>
    <x v="224"/>
    <b v="0"/>
    <n v="197"/>
    <n v="11.67"/>
    <b v="1"/>
    <x v="1"/>
    <x v="1"/>
  </r>
  <r>
    <n v="2422"/>
    <s v="Help starting a family owned food truck"/>
    <s v="Family owned business serving BBQ and seafood to the public"/>
    <n v="500"/>
    <n v="1"/>
    <n v="0"/>
    <x v="1"/>
    <x v="1"/>
    <s v="USD"/>
    <n v="1426091036"/>
    <d v="2015-03-11T16:23:56"/>
    <n v="1423502636"/>
    <x v="225"/>
    <b v="0"/>
    <n v="1"/>
    <n v="1"/>
    <b v="0"/>
    <x v="3"/>
    <x v="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x v="1"/>
    <s v="USD"/>
    <n v="1327535392"/>
    <d v="2012-01-25T23:49:52"/>
    <n v="1324079392"/>
    <x v="226"/>
    <b v="0"/>
    <n v="17"/>
    <n v="37.65"/>
    <b v="1"/>
    <x v="4"/>
    <x v="21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x v="1"/>
    <s v="USD"/>
    <n v="1340429276"/>
    <d v="2012-06-23T05:27:56"/>
    <n v="1335245276"/>
    <x v="227"/>
    <b v="0"/>
    <n v="16"/>
    <n v="37.94"/>
    <b v="1"/>
    <x v="4"/>
    <x v="21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x v="1"/>
    <s v="USD"/>
    <n v="1295142660"/>
    <d v="2011-01-16T01:51:00"/>
    <n v="1293739714"/>
    <x v="228"/>
    <b v="0"/>
    <n v="10"/>
    <n v="51.6"/>
    <b v="1"/>
    <x v="4"/>
    <x v="21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x v="1"/>
    <s v="USD"/>
    <n v="1347508740"/>
    <d v="2012-09-13T03:59:00"/>
    <n v="1346276349"/>
    <x v="229"/>
    <b v="1"/>
    <n v="151"/>
    <n v="21.9"/>
    <b v="1"/>
    <x v="2"/>
    <x v="23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x v="1"/>
    <s v="USD"/>
    <n v="1413838751"/>
    <d v="2014-10-20T20:59:11"/>
    <n v="1411246751"/>
    <x v="230"/>
    <b v="1"/>
    <n v="159"/>
    <n v="27.6"/>
    <b v="1"/>
    <x v="2"/>
    <x v="23"/>
  </r>
  <r>
    <n v="2637"/>
    <s v="SPEED OF LIGHT: Biggest Mystery of the Universe"/>
    <s v="Help us collect the data to solve the mystery of the century: Is light slowing down?"/>
    <n v="500"/>
    <n v="831"/>
    <n v="166"/>
    <x v="0"/>
    <x v="1"/>
    <s v="USD"/>
    <n v="1476277875"/>
    <d v="2016-10-12T13:11:15"/>
    <n v="1474895475"/>
    <x v="231"/>
    <b v="0"/>
    <n v="26"/>
    <n v="31.96"/>
    <b v="1"/>
    <x v="2"/>
    <x v="2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1"/>
    <x v="1"/>
    <s v="USD"/>
    <n v="1339816200"/>
    <d v="2012-06-16T03:10:00"/>
    <n v="1337095997"/>
    <x v="232"/>
    <b v="0"/>
    <n v="4"/>
    <n v="35"/>
    <b v="0"/>
    <x v="7"/>
    <x v="34"/>
  </r>
  <r>
    <n v="2755"/>
    <s v="Children's book app: &quot;The story of Setanta&quot;"/>
    <s v="Colourful and imaginative book app for children, will be relished especially by those with Irish roots."/>
    <n v="500"/>
    <n v="260"/>
    <n v="52"/>
    <x v="1"/>
    <x v="9"/>
    <s v="EUR"/>
    <n v="1428519527"/>
    <d v="2015-04-08T18:58:47"/>
    <n v="1425927527"/>
    <x v="233"/>
    <b v="0"/>
    <n v="15"/>
    <n v="17.329999999999998"/>
    <b v="0"/>
    <x v="7"/>
    <x v="3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1"/>
    <x v="0"/>
    <s v="GBP"/>
    <n v="1416081600"/>
    <d v="2014-11-15T20:00:00"/>
    <n v="1413477228"/>
    <x v="234"/>
    <b v="0"/>
    <n v="2"/>
    <n v="55"/>
    <b v="0"/>
    <x v="0"/>
    <x v="0"/>
  </r>
  <r>
    <n v="4102"/>
    <s v="4th Wall Theatre Project"/>
    <s v="Local Community theater to get up and running in the Idaho Falls area. Something new, something different!"/>
    <n v="500"/>
    <n v="137"/>
    <n v="27"/>
    <x v="1"/>
    <x v="1"/>
    <s v="USD"/>
    <n v="1463343673"/>
    <d v="2016-05-15T20:21:13"/>
    <n v="1460751673"/>
    <x v="235"/>
    <b v="0"/>
    <n v="6"/>
    <n v="22.83"/>
    <b v="0"/>
    <x v="0"/>
    <x v="0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x v="10"/>
    <s v="EUR"/>
    <n v="1492372800"/>
    <d v="2017-04-16T20:00:00"/>
    <n v="1488823488"/>
    <x v="236"/>
    <b v="0"/>
    <n v="8"/>
    <n v="32.25"/>
    <b v="0"/>
    <x v="0"/>
    <x v="0"/>
  </r>
  <r>
    <n v="4039"/>
    <s v="Defiant Entertainment presents: The Park Bench"/>
    <s v="Help stage an original One Act Play that brings awareness to Alzheimer's in its debut performance."/>
    <n v="500"/>
    <n v="300"/>
    <n v="60"/>
    <x v="1"/>
    <x v="1"/>
    <s v="USD"/>
    <n v="1448949540"/>
    <d v="2015-12-01T05:59:00"/>
    <n v="1446048367"/>
    <x v="237"/>
    <b v="0"/>
    <n v="5"/>
    <n v="60"/>
    <b v="0"/>
    <x v="0"/>
    <x v="0"/>
  </r>
  <r>
    <n v="3392"/>
    <s v="1 in 3"/>
    <s v="Life is more than the days you have left. 1 in 3 tells of two normal people &amp; their confrontation with mortality and the dice of fate."/>
    <n v="500"/>
    <n v="500"/>
    <n v="100"/>
    <x v="0"/>
    <x v="0"/>
    <s v="GBP"/>
    <n v="1462565855"/>
    <d v="2016-05-06T20:17:35"/>
    <n v="1458245855"/>
    <x v="238"/>
    <b v="0"/>
    <n v="12"/>
    <n v="41.67"/>
    <b v="1"/>
    <x v="0"/>
    <x v="0"/>
  </r>
  <r>
    <n v="3572"/>
    <s v="Monster"/>
    <s v="A darkly comic one woman show by Abram Rooney as part of The Camden Fringe 2015."/>
    <n v="500"/>
    <n v="500"/>
    <n v="100"/>
    <x v="0"/>
    <x v="0"/>
    <s v="GBP"/>
    <n v="1434894082"/>
    <d v="2015-06-21T13:41:22"/>
    <n v="1432302082"/>
    <x v="239"/>
    <b v="0"/>
    <n v="9"/>
    <n v="55.56"/>
    <b v="1"/>
    <x v="0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x v="0"/>
    <s v="GBP"/>
    <n v="1459444656"/>
    <d v="2016-03-31T17:17:36"/>
    <n v="1456856256"/>
    <x v="240"/>
    <b v="0"/>
    <n v="14"/>
    <n v="35.71"/>
    <b v="1"/>
    <x v="0"/>
    <x v="0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x v="0"/>
    <s v="GBP"/>
    <n v="1454412584"/>
    <d v="2016-02-02T11:29:44"/>
    <n v="1452598184"/>
    <x v="241"/>
    <b v="0"/>
    <n v="17"/>
    <n v="29.41"/>
    <b v="1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x v="1"/>
    <s v="USD"/>
    <n v="1472676371"/>
    <d v="2016-08-31T20:46:11"/>
    <n v="1470948371"/>
    <x v="242"/>
    <b v="0"/>
    <n v="8"/>
    <n v="62.63"/>
    <b v="1"/>
    <x v="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x v="0"/>
    <s v="GBP"/>
    <n v="1467681107"/>
    <d v="2016-07-05T01:11:47"/>
    <n v="1465866707"/>
    <x v="243"/>
    <b v="0"/>
    <n v="20"/>
    <n v="25.16"/>
    <b v="1"/>
    <x v="0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x v="1"/>
    <s v="USD"/>
    <n v="1407686340"/>
    <d v="2014-08-10T15:59:00"/>
    <n v="1404833442"/>
    <x v="244"/>
    <b v="0"/>
    <n v="9"/>
    <n v="57.78"/>
    <b v="1"/>
    <x v="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x v="0"/>
    <s v="GBP"/>
    <n v="1470078000"/>
    <d v="2016-08-01T19:00:00"/>
    <n v="1467648456"/>
    <x v="245"/>
    <b v="0"/>
    <n v="25"/>
    <n v="21.1"/>
    <b v="1"/>
    <x v="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x v="1"/>
    <s v="USD"/>
    <n v="1439136000"/>
    <d v="2015-08-09T16:00:00"/>
    <n v="1438188106"/>
    <x v="246"/>
    <b v="0"/>
    <n v="7"/>
    <n v="75.709999999999994"/>
    <b v="1"/>
    <x v="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x v="1"/>
    <s v="USD"/>
    <n v="1415222545"/>
    <d v="2014-11-05T21:22:25"/>
    <n v="1413404545"/>
    <x v="247"/>
    <b v="0"/>
    <n v="9"/>
    <n v="58.9"/>
    <b v="1"/>
    <x v="0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x v="1"/>
    <s v="USD"/>
    <n v="1413431940"/>
    <d v="2014-10-16T03:59:00"/>
    <n v="1412216665"/>
    <x v="248"/>
    <b v="0"/>
    <n v="15"/>
    <n v="35.799999999999997"/>
    <b v="1"/>
    <x v="0"/>
    <x v="0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x v="0"/>
    <s v="GBP"/>
    <n v="1422712986"/>
    <d v="2015-01-31T14:03:06"/>
    <n v="1418824986"/>
    <x v="249"/>
    <b v="0"/>
    <n v="16"/>
    <n v="33.75"/>
    <b v="1"/>
    <x v="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x v="0"/>
    <s v="GBP"/>
    <n v="1490358834"/>
    <d v="2017-03-24T12:33:54"/>
    <n v="1487770434"/>
    <x v="250"/>
    <b v="0"/>
    <n v="16"/>
    <n v="33.75"/>
    <b v="0"/>
    <x v="0"/>
    <x v="0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x v="0"/>
    <s v="GBP"/>
    <n v="1402848000"/>
    <d v="2014-06-15T16:00:00"/>
    <n v="1400570787"/>
    <x v="251"/>
    <b v="1"/>
    <n v="15"/>
    <n v="36.33"/>
    <b v="1"/>
    <x v="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x v="1"/>
    <s v="USD"/>
    <n v="1422853140"/>
    <d v="2015-02-02T04:59:00"/>
    <n v="1421439552"/>
    <x v="252"/>
    <b v="0"/>
    <n v="10"/>
    <n v="55"/>
    <b v="1"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x v="1"/>
    <s v="USD"/>
    <n v="1442462340"/>
    <d v="2015-09-17T03:59:00"/>
    <n v="1439743900"/>
    <x v="253"/>
    <b v="0"/>
    <n v="14"/>
    <n v="40.71"/>
    <b v="1"/>
    <x v="0"/>
    <x v="0"/>
  </r>
  <r>
    <n v="3711"/>
    <s v="The Youth Shakespeare Project 2014"/>
    <s v="Two teachers and twenty kids bring one of Shakespeare's plays to life!"/>
    <n v="500"/>
    <n v="570"/>
    <n v="114"/>
    <x v="0"/>
    <x v="1"/>
    <s v="USD"/>
    <n v="1402848000"/>
    <d v="2014-06-15T16:00:00"/>
    <n v="1400606573"/>
    <x v="254"/>
    <b v="0"/>
    <n v="21"/>
    <n v="27.14"/>
    <b v="1"/>
    <x v="0"/>
    <x v="0"/>
  </r>
  <r>
    <n v="3700"/>
    <s v="Generations (Senior Project)"/>
    <s v="Help me produce the play I have written for my senior project!"/>
    <n v="500"/>
    <n v="606"/>
    <n v="121"/>
    <x v="0"/>
    <x v="1"/>
    <s v="USD"/>
    <n v="1412092800"/>
    <d v="2014-09-30T16:00:00"/>
    <n v="1409493800"/>
    <x v="255"/>
    <b v="0"/>
    <n v="18"/>
    <n v="33.67"/>
    <b v="1"/>
    <x v="0"/>
    <x v="0"/>
  </r>
  <r>
    <n v="1294"/>
    <s v="HELMER'S LOO"/>
    <s v="We have an award-winning Danish play, now we just need a bathroom set to perform it in. Spend a penny to help us build the set!"/>
    <n v="500"/>
    <n v="610"/>
    <n v="122"/>
    <x v="0"/>
    <x v="0"/>
    <s v="GBP"/>
    <n v="1445252400"/>
    <d v="2015-10-19T11:00:00"/>
    <n v="1443696797"/>
    <x v="256"/>
    <b v="0"/>
    <n v="22"/>
    <n v="27.73"/>
    <b v="1"/>
    <x v="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x v="1"/>
    <s v="USD"/>
    <n v="1434542702"/>
    <d v="2015-06-17T12:05:02"/>
    <n v="1432814702"/>
    <x v="257"/>
    <b v="0"/>
    <n v="3"/>
    <n v="203.33"/>
    <b v="1"/>
    <x v="0"/>
    <x v="0"/>
  </r>
  <r>
    <n v="3409"/>
    <s v="Who Said Theatre Presents: The Calm"/>
    <s v="Exciting and visceral new-writing that challenges the way we view the fine line between war and terror..."/>
    <n v="500"/>
    <n v="618"/>
    <n v="124"/>
    <x v="0"/>
    <x v="0"/>
    <s v="GBP"/>
    <n v="1469998680"/>
    <d v="2016-07-31T20:58:00"/>
    <n v="1466710358"/>
    <x v="258"/>
    <b v="0"/>
    <n v="21"/>
    <n v="29.43"/>
    <b v="1"/>
    <x v="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x v="0"/>
    <s v="GBP"/>
    <n v="1463743860"/>
    <d v="2016-05-20T11:31:00"/>
    <n v="1461151860"/>
    <x v="259"/>
    <b v="0"/>
    <n v="36"/>
    <n v="17.53"/>
    <b v="1"/>
    <x v="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x v="1"/>
    <s v="USD"/>
    <n v="1447269367"/>
    <d v="2015-11-11T19:16:07"/>
    <n v="1444673767"/>
    <x v="260"/>
    <b v="0"/>
    <n v="8"/>
    <n v="78.88"/>
    <b v="1"/>
    <x v="0"/>
    <x v="0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x v="0"/>
    <s v="GBP"/>
    <n v="1467054000"/>
    <d v="2016-06-27T19:00:00"/>
    <n v="1463144254"/>
    <x v="261"/>
    <b v="0"/>
    <n v="28"/>
    <n v="22.61"/>
    <b v="1"/>
    <x v="0"/>
    <x v="0"/>
  </r>
  <r>
    <n v="3136"/>
    <s v="Heroines"/>
    <s v="Help emberfly theatre put on their first production Heroines and pay our actors and creative team! Follow us @emberflytheatre"/>
    <n v="500"/>
    <n v="639"/>
    <n v="128"/>
    <x v="3"/>
    <x v="0"/>
    <s v="GBP"/>
    <n v="1491001140"/>
    <d v="2017-03-31T22:59:00"/>
    <n v="1487847954"/>
    <x v="262"/>
    <b v="0"/>
    <n v="22"/>
    <n v="29.05"/>
    <b v="0"/>
    <x v="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x v="1"/>
    <s v="USD"/>
    <n v="1429317420"/>
    <d v="2015-04-18T00:37:00"/>
    <n v="1424226768"/>
    <x v="263"/>
    <b v="0"/>
    <n v="13"/>
    <n v="50"/>
    <b v="1"/>
    <x v="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x v="1"/>
    <s v="USD"/>
    <n v="1425099540"/>
    <d v="2015-02-28T04:59:00"/>
    <n v="1424280938"/>
    <x v="264"/>
    <b v="0"/>
    <n v="14"/>
    <n v="46.43"/>
    <b v="1"/>
    <x v="0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x v="1"/>
    <s v="USD"/>
    <n v="1436749200"/>
    <d v="2015-07-13T01:00:00"/>
    <n v="1434997018"/>
    <x v="265"/>
    <b v="0"/>
    <n v="18"/>
    <n v="36.67"/>
    <b v="1"/>
    <x v="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x v="0"/>
    <s v="GBP"/>
    <n v="1487580602"/>
    <d v="2017-02-20T08:50:02"/>
    <n v="1485161402"/>
    <x v="266"/>
    <b v="0"/>
    <n v="25"/>
    <n v="26.61"/>
    <b v="1"/>
    <x v="0"/>
    <x v="0"/>
  </r>
  <r>
    <n v="2801"/>
    <s v="A Dream Play"/>
    <s v="Arise Theatre Company's production of August Strindberg's expressionist masterpiece 'A Dream Play'."/>
    <n v="500"/>
    <n v="666"/>
    <n v="133"/>
    <x v="0"/>
    <x v="7"/>
    <s v="AUD"/>
    <n v="1412938800"/>
    <d v="2014-10-10T11:00:00"/>
    <n v="1411019409"/>
    <x v="267"/>
    <b v="0"/>
    <n v="13"/>
    <n v="51.23"/>
    <b v="1"/>
    <x v="0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x v="1"/>
    <s v="USD"/>
    <n v="1477710000"/>
    <d v="2016-10-29T03:00:00"/>
    <n v="1475248279"/>
    <x v="268"/>
    <b v="0"/>
    <n v="12"/>
    <n v="57.92"/>
    <b v="1"/>
    <x v="0"/>
    <x v="0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x v="0"/>
    <s v="GBP"/>
    <n v="1427990071"/>
    <d v="2015-04-02T15:54:31"/>
    <n v="1422809671"/>
    <x v="269"/>
    <b v="0"/>
    <n v="39"/>
    <n v="19.489999999999998"/>
    <b v="1"/>
    <x v="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x v="1"/>
    <s v="USD"/>
    <n v="1431928784"/>
    <d v="2015-05-18T05:59:44"/>
    <n v="1430114384"/>
    <x v="270"/>
    <b v="0"/>
    <n v="10"/>
    <n v="79.099999999999994"/>
    <b v="1"/>
    <x v="0"/>
    <x v="0"/>
  </r>
  <r>
    <n v="3395"/>
    <s v="MIRAMAR"/>
    <s v="Miramar is a a darkly funny play exploring what it is we call â€˜homeâ€™."/>
    <n v="500"/>
    <n v="920"/>
    <n v="184"/>
    <x v="0"/>
    <x v="0"/>
    <s v="GBP"/>
    <n v="1433009400"/>
    <d v="2015-05-30T18:10:00"/>
    <n v="1431795944"/>
    <x v="271"/>
    <b v="0"/>
    <n v="38"/>
    <n v="24.21"/>
    <b v="1"/>
    <x v="0"/>
    <x v="0"/>
  </r>
  <r>
    <n v="3460"/>
    <s v="Pushers"/>
    <s v="'Pushers' is an exciting new play and the first project for brand new theatre company, Ain't Got No Home Productions."/>
    <n v="500"/>
    <n v="950"/>
    <n v="190"/>
    <x v="0"/>
    <x v="0"/>
    <s v="GBP"/>
    <n v="1408106352"/>
    <d v="2014-08-15T12:39:12"/>
    <n v="1406896752"/>
    <x v="272"/>
    <b v="0"/>
    <n v="19"/>
    <n v="50"/>
    <b v="1"/>
    <x v="0"/>
    <x v="0"/>
  </r>
  <r>
    <n v="3599"/>
    <s v="Promised Land"/>
    <s v="Help Chrysalis get this production off the ground!  An original play, we only need $500 to get this production on its feet!"/>
    <n v="500"/>
    <n v="1010"/>
    <n v="202"/>
    <x v="0"/>
    <x v="1"/>
    <s v="USD"/>
    <n v="1440892800"/>
    <d v="2015-08-30T00:00:00"/>
    <n v="1438715077"/>
    <x v="273"/>
    <b v="0"/>
    <n v="17"/>
    <n v="59.41"/>
    <b v="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x v="1"/>
    <s v="USD"/>
    <n v="1405727304"/>
    <d v="2014-07-18T23:48:24"/>
    <n v="1403135304"/>
    <x v="274"/>
    <b v="0"/>
    <n v="18"/>
    <n v="58.61"/>
    <b v="1"/>
    <x v="0"/>
    <x v="0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x v="0"/>
    <s v="GBP"/>
    <n v="1409515200"/>
    <d v="2014-08-31T20:00:00"/>
    <n v="1405971690"/>
    <x v="275"/>
    <b v="0"/>
    <n v="30"/>
    <n v="35.770000000000003"/>
    <b v="1"/>
    <x v="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x v="1"/>
    <s v="USD"/>
    <n v="1425704100"/>
    <d v="2015-03-07T04:55:00"/>
    <n v="1424484717"/>
    <x v="276"/>
    <b v="0"/>
    <n v="20"/>
    <n v="54.5"/>
    <b v="1"/>
    <x v="0"/>
    <x v="0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x v="1"/>
    <s v="USD"/>
    <n v="1431481037"/>
    <d v="2015-05-13T01:37:17"/>
    <n v="1428889037"/>
    <x v="277"/>
    <b v="0"/>
    <n v="18"/>
    <n v="61.39"/>
    <b v="1"/>
    <x v="0"/>
    <x v="0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x v="1"/>
    <s v="USD"/>
    <n v="1407536880"/>
    <d v="2014-08-08T22:28:00"/>
    <n v="1404997548"/>
    <x v="278"/>
    <b v="0"/>
    <n v="18"/>
    <n v="61.94"/>
    <b v="1"/>
    <x v="0"/>
    <x v="0"/>
  </r>
  <r>
    <n v="3718"/>
    <s v="PUNK ROCK"/>
    <s v="William Carlisle has the world at his feet but its weight on his shoulders. He is intelligent, articulate and fucked."/>
    <n v="500"/>
    <n v="1197"/>
    <n v="239"/>
    <x v="0"/>
    <x v="0"/>
    <s v="GBP"/>
    <n v="1425057075"/>
    <d v="2015-02-27T17:11:15"/>
    <n v="1422465075"/>
    <x v="279"/>
    <b v="0"/>
    <n v="46"/>
    <n v="26.02"/>
    <b v="1"/>
    <x v="0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x v="0"/>
    <s v="GBP"/>
    <n v="1431982727"/>
    <d v="2015-05-18T20:58:47"/>
    <n v="1428094727"/>
    <x v="280"/>
    <b v="0"/>
    <n v="6"/>
    <n v="83.33"/>
    <b v="1"/>
    <x v="0"/>
    <x v="19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x v="0"/>
    <s v="GBP"/>
    <n v="1462230000"/>
    <d v="2016-05-02T23:00:00"/>
    <n v="1461061350"/>
    <x v="281"/>
    <b v="0"/>
    <n v="44"/>
    <n v="35.799999999999997"/>
    <b v="1"/>
    <x v="0"/>
    <x v="0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x v="1"/>
    <s v="USD"/>
    <n v="1485885600"/>
    <d v="2017-01-31T18:00:00"/>
    <n v="1484682670"/>
    <x v="282"/>
    <b v="0"/>
    <n v="8"/>
    <n v="62.5"/>
    <b v="1"/>
    <x v="0"/>
    <x v="2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x v="1"/>
    <s v="USD"/>
    <n v="1285995540"/>
    <d v="2010-10-02T04:59:00"/>
    <n v="1279574773"/>
    <x v="283"/>
    <b v="0"/>
    <n v="32"/>
    <n v="33.31"/>
    <b v="1"/>
    <x v="0"/>
    <x v="24"/>
  </r>
  <r>
    <n v="3047"/>
    <s v="Acting V Senior Showcase"/>
    <s v="Hi! We're the Graduating Seniors Acting V Seniors at Temple University! Welcome to our Kick starter Page!"/>
    <n v="500"/>
    <n v="745"/>
    <n v="149"/>
    <x v="0"/>
    <x v="1"/>
    <s v="USD"/>
    <n v="1461762960"/>
    <d v="2016-04-27T13:16:00"/>
    <n v="1457999054"/>
    <x v="284"/>
    <b v="0"/>
    <n v="20"/>
    <n v="37.25"/>
    <b v="1"/>
    <x v="0"/>
    <x v="24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1"/>
    <x v="1"/>
    <s v="USD"/>
    <n v="1437149640"/>
    <d v="2015-07-17T16:14:00"/>
    <n v="1434558479"/>
    <x v="285"/>
    <b v="0"/>
    <n v="0"/>
    <n v="0"/>
    <b v="0"/>
    <x v="0"/>
    <x v="19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1"/>
    <x v="0"/>
    <s v="GBP"/>
    <n v="1416781749"/>
    <d v="2014-11-23T22:29:09"/>
    <n v="1415053749"/>
    <x v="286"/>
    <b v="0"/>
    <n v="1"/>
    <n v="100"/>
    <b v="0"/>
    <x v="0"/>
    <x v="19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1"/>
    <x v="0"/>
    <s v="GBP"/>
    <n v="1475258327"/>
    <d v="2016-09-30T17:58:47"/>
    <n v="1471370327"/>
    <x v="287"/>
    <b v="0"/>
    <n v="2"/>
    <n v="15"/>
    <b v="0"/>
    <x v="0"/>
    <x v="19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x v="1"/>
    <s v="USD"/>
    <n v="1461902340"/>
    <d v="2016-04-29T03:59:00"/>
    <n v="1459220588"/>
    <x v="288"/>
    <b v="0"/>
    <n v="7"/>
    <n v="75"/>
    <b v="1"/>
    <x v="0"/>
    <x v="1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x v="0"/>
    <s v="GBP"/>
    <n v="1476651600"/>
    <d v="2016-10-16T21:00:00"/>
    <n v="1473189335"/>
    <x v="289"/>
    <b v="0"/>
    <n v="15"/>
    <n v="37.67"/>
    <b v="1"/>
    <x v="0"/>
    <x v="19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x v="0"/>
    <s v="GBP"/>
    <n v="1439247600"/>
    <d v="2015-08-10T23:00:00"/>
    <n v="1434625937"/>
    <x v="290"/>
    <b v="0"/>
    <n v="3"/>
    <n v="166.67"/>
    <b v="1"/>
    <x v="0"/>
    <x v="19"/>
  </r>
  <r>
    <n v="3881"/>
    <s v="My Real Mother's Name is... (Canceled)"/>
    <s v="A musical journey coming to the Blue Venue at the 2017 Orlando Fringe Festival!"/>
    <n v="500"/>
    <n v="25"/>
    <n v="5"/>
    <x v="2"/>
    <x v="1"/>
    <s v="USD"/>
    <n v="1487550399"/>
    <d v="2017-02-20T00:26:39"/>
    <n v="1484958399"/>
    <x v="291"/>
    <b v="0"/>
    <n v="1"/>
    <n v="25"/>
    <b v="0"/>
    <x v="0"/>
    <x v="19"/>
  </r>
  <r>
    <n v="465"/>
    <s v="&quot;Amp&quot; A Story About a Robot"/>
    <s v="&quot;Amp&quot; is a short film about a robot with needs."/>
    <n v="512"/>
    <n v="138"/>
    <n v="27"/>
    <x v="1"/>
    <x v="1"/>
    <s v="USD"/>
    <n v="1403837574"/>
    <d v="2014-06-27T02:52:54"/>
    <n v="1402455174"/>
    <x v="292"/>
    <b v="0"/>
    <n v="8"/>
    <n v="17.25"/>
    <b v="0"/>
    <x v="5"/>
    <x v="29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2"/>
    <x v="11"/>
    <s v="NZD"/>
    <n v="1443149759"/>
    <d v="2015-09-25T02:55:59"/>
    <n v="1440557759"/>
    <x v="293"/>
    <b v="0"/>
    <n v="0"/>
    <n v="0"/>
    <b v="0"/>
    <x v="2"/>
    <x v="22"/>
  </r>
  <r>
    <n v="1588"/>
    <s v="The Right Side of Texas"/>
    <s v="Southeast Texas as seen through the lens of a cell phone camera"/>
    <n v="516"/>
    <n v="0"/>
    <n v="0"/>
    <x v="1"/>
    <x v="1"/>
    <s v="USD"/>
    <n v="1422735120"/>
    <d v="2015-01-31T20:12:00"/>
    <n v="1420091999"/>
    <x v="294"/>
    <b v="0"/>
    <n v="0"/>
    <n v="0"/>
    <b v="0"/>
    <x v="6"/>
    <x v="9"/>
  </r>
  <r>
    <n v="4061"/>
    <s v="PRODUCE the Stage Play SKYLAR'S SYNDROME by Gavin Kayner"/>
    <s v="SKYLAR'S SYNDROME is a tremendous psychodrama by master playwright Gavin Kayner!"/>
    <n v="525"/>
    <n v="0"/>
    <n v="0"/>
    <x v="1"/>
    <x v="1"/>
    <s v="USD"/>
    <n v="1461205423"/>
    <d v="2016-04-21T02:23:43"/>
    <n v="1456025023"/>
    <x v="295"/>
    <b v="0"/>
    <n v="0"/>
    <n v="0"/>
    <b v="0"/>
    <x v="0"/>
    <x v="0"/>
  </r>
  <r>
    <n v="2773"/>
    <s v="The Boat That Couldn't Float"/>
    <s v="Parents know the pain of rereading bad bedtime stories. I want to write stories that all ages will enjoy"/>
    <n v="530"/>
    <n v="1"/>
    <n v="0"/>
    <x v="1"/>
    <x v="2"/>
    <s v="CAD"/>
    <n v="1461530721"/>
    <d v="2016-04-24T20:45:21"/>
    <n v="1460666721"/>
    <x v="296"/>
    <b v="0"/>
    <n v="1"/>
    <n v="1"/>
    <b v="0"/>
    <x v="7"/>
    <x v="34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1"/>
    <x v="0"/>
    <s v="GBP"/>
    <n v="1370204367"/>
    <d v="2013-06-02T20:19:27"/>
    <n v="1368476367"/>
    <x v="297"/>
    <b v="0"/>
    <n v="0"/>
    <n v="0"/>
    <b v="0"/>
    <x v="5"/>
    <x v="2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x v="1"/>
    <s v="USD"/>
    <n v="1334610000"/>
    <d v="2012-04-16T21:00:00"/>
    <n v="1332435685"/>
    <x v="298"/>
    <b v="0"/>
    <n v="15"/>
    <n v="54.27"/>
    <b v="1"/>
    <x v="7"/>
    <x v="12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1"/>
    <x v="0"/>
    <s v="GBP"/>
    <n v="1488546319"/>
    <d v="2017-03-03T13:05:19"/>
    <n v="1483362319"/>
    <x v="299"/>
    <b v="0"/>
    <n v="5"/>
    <n v="24.6"/>
    <b v="0"/>
    <x v="4"/>
    <x v="32"/>
  </r>
  <r>
    <n v="1084"/>
    <s v="My own channel"/>
    <s v="I want to start my own channel for gaming"/>
    <n v="550"/>
    <n v="0"/>
    <n v="0"/>
    <x v="1"/>
    <x v="1"/>
    <s v="USD"/>
    <n v="1407534804"/>
    <d v="2014-08-08T21:53:24"/>
    <n v="1404942804"/>
    <x v="300"/>
    <b v="0"/>
    <n v="0"/>
    <n v="0"/>
    <b v="0"/>
    <x v="1"/>
    <x v="18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1"/>
    <x v="12"/>
    <s v="EUR"/>
    <n v="1483535180"/>
    <d v="2017-01-04T13:06:20"/>
    <n v="1480943180"/>
    <x v="301"/>
    <b v="0"/>
    <n v="1"/>
    <n v="30"/>
    <b v="0"/>
    <x v="0"/>
    <x v="0"/>
  </r>
  <r>
    <n v="2215"/>
    <s v="&quot;Something to See, Not to Say&quot; - Anemometer's First EP Album"/>
    <s v="Ambient Electro Grind-fest!"/>
    <n v="550"/>
    <n v="860"/>
    <n v="156"/>
    <x v="0"/>
    <x v="1"/>
    <s v="USD"/>
    <n v="1331621940"/>
    <d v="2012-03-13T06:59:00"/>
    <n v="1329671572"/>
    <x v="302"/>
    <b v="0"/>
    <n v="33"/>
    <n v="26.06"/>
    <b v="1"/>
    <x v="4"/>
    <x v="4"/>
  </r>
  <r>
    <n v="3607"/>
    <s v="E15 at The Pleasance and CPT"/>
    <s v="'E15' is a verbatim project that looks at the story of the Focus E15 Campaign"/>
    <n v="550"/>
    <n v="580"/>
    <n v="105"/>
    <x v="0"/>
    <x v="0"/>
    <s v="GBP"/>
    <n v="1450137600"/>
    <d v="2015-12-15T00:00:00"/>
    <n v="1448924882"/>
    <x v="303"/>
    <b v="0"/>
    <n v="20"/>
    <n v="29"/>
    <b v="1"/>
    <x v="0"/>
    <x v="0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x v="0"/>
    <s v="GBP"/>
    <n v="1409490480"/>
    <d v="2014-08-31T13:08:00"/>
    <n v="1407400306"/>
    <x v="304"/>
    <b v="0"/>
    <n v="21"/>
    <n v="28.19"/>
    <b v="1"/>
    <x v="0"/>
    <x v="0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x v="0"/>
    <s v="GBP"/>
    <n v="1406470645"/>
    <d v="2014-07-27T14:17:25"/>
    <n v="1403878645"/>
    <x v="305"/>
    <b v="0"/>
    <n v="27"/>
    <n v="29"/>
    <b v="1"/>
    <x v="0"/>
    <x v="0"/>
  </r>
  <r>
    <n v="3755"/>
    <s v="Retro Rhapsody"/>
    <s v="We have formed an innovative company that aims to create musical comedic performances suitable for a range of venues."/>
    <n v="550"/>
    <n v="713"/>
    <n v="130"/>
    <x v="0"/>
    <x v="0"/>
    <s v="GBP"/>
    <n v="1460753307"/>
    <d v="2016-04-15T20:48:27"/>
    <n v="1458161307"/>
    <x v="306"/>
    <b v="0"/>
    <n v="28"/>
    <n v="25.46"/>
    <b v="1"/>
    <x v="0"/>
    <x v="19"/>
  </r>
  <r>
    <n v="4012"/>
    <s v="The Butterfly Catcher"/>
    <s v="LEELA IS A 14 YEAR OLD GIRL. JONAH IS A 56 YEAR OLD MAN. IT'S BEEN GOING ON FOR 3 YEARS. HERE COMES THE NIGHT OF VIOLENT RECKONING."/>
    <n v="575"/>
    <n v="0"/>
    <n v="0"/>
    <x v="1"/>
    <x v="0"/>
    <s v="GBP"/>
    <n v="1430571849"/>
    <d v="2015-05-02T13:04:09"/>
    <n v="1427979849"/>
    <x v="307"/>
    <b v="0"/>
    <n v="0"/>
    <n v="0"/>
    <b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x v="1"/>
    <s v="USD"/>
    <n v="1452299761"/>
    <d v="2016-01-09T00:36:01"/>
    <n v="1447115761"/>
    <x v="308"/>
    <b v="0"/>
    <n v="14"/>
    <n v="57.14"/>
    <b v="1"/>
    <x v="5"/>
    <x v="7"/>
  </r>
  <r>
    <n v="50"/>
    <s v="The Love Lounge"/>
    <s v="A brand new dating show which helps one lucky lady find her Mr Right with difficult decisions to make along the way."/>
    <n v="600"/>
    <n v="600"/>
    <n v="100"/>
    <x v="0"/>
    <x v="0"/>
    <s v="GBP"/>
    <n v="1422637200"/>
    <d v="2015-01-30T17:00:00"/>
    <n v="1419271458"/>
    <x v="309"/>
    <b v="0"/>
    <n v="22"/>
    <n v="27.27"/>
    <b v="1"/>
    <x v="5"/>
    <x v="7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x v="0"/>
    <s v="GBP"/>
    <n v="1393162791"/>
    <d v="2014-02-23T13:39:51"/>
    <n v="1390570791"/>
    <x v="310"/>
    <b v="0"/>
    <n v="36"/>
    <n v="21.19"/>
    <b v="1"/>
    <x v="5"/>
    <x v="13"/>
  </r>
  <r>
    <n v="130"/>
    <s v="Blue in the Green (Canceled)"/>
    <s v="A journey down the rabbit hole into the dark future. A mix of reality and dreams of a world dependant on an oppressed by technology."/>
    <n v="600"/>
    <n v="0"/>
    <n v="0"/>
    <x v="2"/>
    <x v="0"/>
    <s v="GBP"/>
    <n v="1402949760"/>
    <d v="2014-06-16T20:16:00"/>
    <n v="1400536692"/>
    <x v="311"/>
    <b v="0"/>
    <n v="0"/>
    <n v="0"/>
    <b v="0"/>
    <x v="5"/>
    <x v="30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x v="1"/>
    <s v="USD"/>
    <n v="1346950900"/>
    <d v="2012-09-06T17:01:40"/>
    <n v="1345741300"/>
    <x v="312"/>
    <b v="0"/>
    <n v="22"/>
    <n v="69.77"/>
    <b v="1"/>
    <x v="5"/>
    <x v="27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x v="1"/>
    <s v="USD"/>
    <n v="1439246991"/>
    <d v="2015-08-10T22:49:51"/>
    <n v="1437950991"/>
    <x v="313"/>
    <b v="0"/>
    <n v="13"/>
    <n v="46.23"/>
    <b v="1"/>
    <x v="5"/>
    <x v="27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1"/>
    <x v="1"/>
    <s v="USD"/>
    <n v="1485380482"/>
    <d v="2017-01-25T21:41:22"/>
    <n v="1482788482"/>
    <x v="314"/>
    <b v="0"/>
    <n v="0"/>
    <n v="0"/>
    <b v="0"/>
    <x v="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x v="1"/>
    <s v="USD"/>
    <n v="1362146280"/>
    <d v="2013-03-01T13:58:00"/>
    <n v="1357604752"/>
    <x v="315"/>
    <b v="0"/>
    <n v="33"/>
    <n v="27.61"/>
    <b v="1"/>
    <x v="4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1"/>
    <x v="1"/>
    <s v="USD"/>
    <n v="1311309721"/>
    <d v="2011-07-22T04:42:01"/>
    <n v="1307421721"/>
    <x v="316"/>
    <b v="0"/>
    <n v="5"/>
    <n v="9"/>
    <b v="0"/>
    <x v="1"/>
    <x v="18"/>
  </r>
  <r>
    <n v="2919"/>
    <s v="While the Stars Fall"/>
    <s v="A full staged reading of a new play about a boy who learns how to be happy from the most unexpected person."/>
    <n v="600"/>
    <n v="51"/>
    <n v="9"/>
    <x v="1"/>
    <x v="1"/>
    <s v="USD"/>
    <n v="1407250329"/>
    <d v="2014-08-05T14:52:09"/>
    <n v="1404658329"/>
    <x v="317"/>
    <b v="0"/>
    <n v="6"/>
    <n v="8.5"/>
    <b v="0"/>
    <x v="0"/>
    <x v="0"/>
  </r>
  <r>
    <n v="4020"/>
    <s v="Those That Fly"/>
    <s v="Having lived her whole life in the midst of a civil war, 11 year old Leyla dreams of being a pilot so she may fly her family to safety."/>
    <n v="600"/>
    <n v="100"/>
    <n v="17"/>
    <x v="1"/>
    <x v="1"/>
    <s v="USD"/>
    <n v="1427168099"/>
    <d v="2015-03-24T03:34:59"/>
    <n v="1424579699"/>
    <x v="318"/>
    <b v="0"/>
    <n v="3"/>
    <n v="33.33"/>
    <b v="0"/>
    <x v="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x v="1"/>
    <s v="USD"/>
    <n v="1365367938"/>
    <d v="2013-04-07T20:52:18"/>
    <n v="1361483538"/>
    <x v="319"/>
    <b v="1"/>
    <n v="25"/>
    <n v="35.44"/>
    <b v="1"/>
    <x v="7"/>
    <x v="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x v="1"/>
    <s v="USD"/>
    <n v="1332029335"/>
    <d v="2012-03-18T00:08:55"/>
    <n v="1326848935"/>
    <x v="320"/>
    <b v="0"/>
    <n v="30"/>
    <n v="61.37"/>
    <b v="1"/>
    <x v="4"/>
    <x v="6"/>
  </r>
  <r>
    <n v="1927"/>
    <s v="GBS Detroit Presents Hampshire"/>
    <s v="Hampshire is headed to GBS Detroit."/>
    <n v="600"/>
    <n v="620"/>
    <n v="103"/>
    <x v="0"/>
    <x v="1"/>
    <s v="USD"/>
    <n v="1331182740"/>
    <d v="2012-03-08T04:59:00"/>
    <n v="1329856839"/>
    <x v="321"/>
    <b v="0"/>
    <n v="11"/>
    <n v="56.36"/>
    <b v="1"/>
    <x v="4"/>
    <x v="21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x v="1"/>
    <s v="USD"/>
    <n v="1339732740"/>
    <d v="2012-06-15T03:59:00"/>
    <n v="1338346281"/>
    <x v="322"/>
    <b v="0"/>
    <n v="29"/>
    <n v="38.74"/>
    <b v="1"/>
    <x v="4"/>
    <x v="21"/>
  </r>
  <r>
    <n v="2074"/>
    <s v="Advanced Simulation Products - PC Gaming Controllers"/>
    <s v="Creating PC gaming controllers to bring your gaming experience to a new level."/>
    <n v="600"/>
    <n v="615"/>
    <n v="103"/>
    <x v="0"/>
    <x v="1"/>
    <s v="USD"/>
    <n v="1462564182"/>
    <d v="2016-05-06T19:49:42"/>
    <n v="1459972182"/>
    <x v="323"/>
    <b v="0"/>
    <n v="3"/>
    <n v="205"/>
    <b v="1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x v="1"/>
    <s v="USD"/>
    <n v="1351223940"/>
    <d v="2012-10-26T03:59:00"/>
    <n v="1349892735"/>
    <x v="324"/>
    <b v="0"/>
    <n v="14"/>
    <n v="43.57"/>
    <b v="1"/>
    <x v="4"/>
    <x v="21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x v="1"/>
    <s v="USD"/>
    <n v="1341028740"/>
    <d v="2012-06-30T03:59:00"/>
    <n v="1339704141"/>
    <x v="325"/>
    <b v="0"/>
    <n v="27"/>
    <n v="30.37"/>
    <b v="1"/>
    <x v="4"/>
    <x v="21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x v="1"/>
    <s v="USD"/>
    <n v="1391713248"/>
    <d v="2014-02-06T19:00:48"/>
    <n v="1389121248"/>
    <x v="326"/>
    <b v="0"/>
    <n v="24"/>
    <n v="73.13"/>
    <b v="1"/>
    <x v="4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x v="1"/>
    <s v="USD"/>
    <n v="1401385800"/>
    <d v="2014-05-29T17:50:00"/>
    <n v="1399563390"/>
    <x v="327"/>
    <b v="1"/>
    <n v="94"/>
    <n v="13.54"/>
    <b v="1"/>
    <x v="3"/>
    <x v="2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x v="1"/>
    <s v="USD"/>
    <n v="1451430000"/>
    <d v="2015-12-29T23:00:00"/>
    <n v="1448914500"/>
    <x v="328"/>
    <b v="0"/>
    <n v="15"/>
    <n v="53.4"/>
    <b v="1"/>
    <x v="3"/>
    <x v="26"/>
  </r>
  <r>
    <n v="2492"/>
    <s v="SUPER NICE EP 2012"/>
    <s v="We're a band from Hawaii trying to produce our first EP and we need help!"/>
    <n v="600"/>
    <n v="750"/>
    <n v="125"/>
    <x v="0"/>
    <x v="1"/>
    <s v="USD"/>
    <n v="1339840740"/>
    <d v="2012-06-16T09:59:00"/>
    <n v="1335397188"/>
    <x v="329"/>
    <b v="0"/>
    <n v="27"/>
    <n v="27.78"/>
    <b v="1"/>
    <x v="4"/>
    <x v="21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x v="1"/>
    <s v="USD"/>
    <n v="1340476375"/>
    <d v="2012-06-23T18:32:55"/>
    <n v="1337884375"/>
    <x v="330"/>
    <b v="0"/>
    <n v="29"/>
    <n v="23.45"/>
    <b v="1"/>
    <x v="4"/>
    <x v="21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1"/>
    <x v="1"/>
    <s v="USD"/>
    <n v="1428642000"/>
    <d v="2015-04-10T05:00:00"/>
    <n v="1426050982"/>
    <x v="331"/>
    <b v="0"/>
    <n v="4"/>
    <n v="56.25"/>
    <b v="0"/>
    <x v="0"/>
    <x v="0"/>
  </r>
  <r>
    <n v="2855"/>
    <s v="STAGE READING for TETCNY"/>
    <s v="Raising funds to have a private stage reading for an upcoming play from THE ENSEMBLE THEATRE COMPANY OF NEW YORK (www.tetcny.org)"/>
    <n v="600"/>
    <n v="300"/>
    <n v="50"/>
    <x v="1"/>
    <x v="1"/>
    <s v="USD"/>
    <n v="1454110440"/>
    <d v="2016-01-29T23:34:00"/>
    <n v="1451607071"/>
    <x v="332"/>
    <b v="0"/>
    <n v="5"/>
    <n v="60"/>
    <b v="0"/>
    <x v="0"/>
    <x v="0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x v="0"/>
    <s v="GBP"/>
    <n v="1434459554"/>
    <d v="2015-06-16T12:59:14"/>
    <n v="1431867554"/>
    <x v="333"/>
    <b v="0"/>
    <n v="24"/>
    <n v="29.58"/>
    <b v="1"/>
    <x v="0"/>
    <x v="0"/>
  </r>
  <r>
    <n v="3826"/>
    <s v="DAY OF THE DOG by Blue Sparrow Theatre Company"/>
    <s v="This is the story about the Westons. One family who live with mental illness on a daily basis."/>
    <n v="600"/>
    <n v="715"/>
    <n v="119"/>
    <x v="0"/>
    <x v="0"/>
    <s v="GBP"/>
    <n v="1430993394"/>
    <d v="2015-05-07T10:09:54"/>
    <n v="1428401394"/>
    <x v="334"/>
    <b v="0"/>
    <n v="26"/>
    <n v="27.5"/>
    <b v="1"/>
    <x v="0"/>
    <x v="0"/>
  </r>
  <r>
    <n v="3539"/>
    <s v="Chokehold"/>
    <s v="A searing new play that takes  an unflinching look at the terrible costs of police shootings in the African American community."/>
    <n v="600"/>
    <n v="718"/>
    <n v="120"/>
    <x v="0"/>
    <x v="1"/>
    <s v="USD"/>
    <n v="1473358122"/>
    <d v="2016-09-08T18:08:42"/>
    <n v="1471543722"/>
    <x v="335"/>
    <b v="0"/>
    <n v="13"/>
    <n v="55.23"/>
    <b v="1"/>
    <x v="0"/>
    <x v="0"/>
  </r>
  <r>
    <n v="2817"/>
    <s v="After The End"/>
    <s v="Let Go Theatre Co's very first production is going ahead in June 2015. Help support a brand new theatre co as we begin our adventure"/>
    <n v="600"/>
    <n v="780"/>
    <n v="130"/>
    <x v="0"/>
    <x v="0"/>
    <s v="GBP"/>
    <n v="1425136462"/>
    <d v="2015-02-28T15:14:22"/>
    <n v="1421680462"/>
    <x v="336"/>
    <b v="0"/>
    <n v="33"/>
    <n v="23.64"/>
    <b v="1"/>
    <x v="0"/>
    <x v="0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x v="1"/>
    <s v="USD"/>
    <n v="1430029680"/>
    <d v="2015-04-26T06:28:00"/>
    <n v="1427741583"/>
    <x v="337"/>
    <b v="0"/>
    <n v="27"/>
    <n v="28.89"/>
    <b v="1"/>
    <x v="0"/>
    <x v="0"/>
  </r>
  <r>
    <n v="3007"/>
    <s v="Bethlem"/>
    <s v="Consuite for 2015 CoreCon.  An adventure into insanity."/>
    <n v="600"/>
    <n v="1080"/>
    <n v="180"/>
    <x v="0"/>
    <x v="1"/>
    <s v="USD"/>
    <n v="1429938683"/>
    <d v="2015-04-25T05:11:23"/>
    <n v="1428124283"/>
    <x v="338"/>
    <b v="0"/>
    <n v="20"/>
    <n v="54"/>
    <b v="1"/>
    <x v="0"/>
    <x v="24"/>
  </r>
  <r>
    <n v="3050"/>
    <s v="The Black Pearl Consuite at CoreCon VIII: On Ancient Seas"/>
    <s v="Help fund The Black Pearl Consuite at CoreCon VIII: On Ancient Seas!"/>
    <n v="600"/>
    <n v="636"/>
    <n v="106"/>
    <x v="0"/>
    <x v="1"/>
    <s v="USD"/>
    <n v="1462420960"/>
    <d v="2016-05-05T04:02:40"/>
    <n v="1459828960"/>
    <x v="339"/>
    <b v="0"/>
    <n v="9"/>
    <n v="70.67"/>
    <b v="1"/>
    <x v="0"/>
    <x v="24"/>
  </r>
  <r>
    <n v="3795"/>
    <s v="Duodeca"/>
    <s v="Poppin Productions are currently entering the development stage of their very first production -  &quot;Duodeca&quot;."/>
    <n v="600"/>
    <n v="10"/>
    <n v="2"/>
    <x v="1"/>
    <x v="0"/>
    <s v="GBP"/>
    <n v="1440801000"/>
    <d v="2015-08-28T22:30:00"/>
    <n v="1437042490"/>
    <x v="340"/>
    <b v="0"/>
    <n v="2"/>
    <n v="5"/>
    <b v="0"/>
    <x v="0"/>
    <x v="1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x v="3"/>
    <s v="EUR"/>
    <n v="1446062040"/>
    <d v="2015-10-28T19:54:00"/>
    <n v="1445109822"/>
    <x v="341"/>
    <b v="0"/>
    <n v="14"/>
    <n v="51"/>
    <b v="1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2"/>
    <x v="11"/>
    <s v="NZD"/>
    <n v="1422061200"/>
    <d v="2015-01-24T01:00:00"/>
    <n v="1420244622"/>
    <x v="342"/>
    <b v="0"/>
    <n v="0"/>
    <n v="0"/>
    <b v="0"/>
    <x v="0"/>
    <x v="19"/>
  </r>
  <r>
    <n v="201"/>
    <s v="Life of Change"/>
    <s v="Everyone has a choice. Can two college students get past their differences to save the life of a man whom they've never met before?"/>
    <n v="650"/>
    <n v="380"/>
    <n v="58"/>
    <x v="1"/>
    <x v="1"/>
    <s v="USD"/>
    <n v="1423424329"/>
    <d v="2015-02-08T19:38:49"/>
    <n v="1421696329"/>
    <x v="343"/>
    <b v="0"/>
    <n v="7"/>
    <n v="54.29"/>
    <b v="0"/>
    <x v="5"/>
    <x v="25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2"/>
    <x v="1"/>
    <s v="USD"/>
    <n v="1410516000"/>
    <d v="2014-09-12T10:00:00"/>
    <n v="1406824948"/>
    <x v="344"/>
    <b v="0"/>
    <n v="1"/>
    <n v="10"/>
    <b v="0"/>
    <x v="8"/>
    <x v="14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x v="1"/>
    <s v="USD"/>
    <n v="1383062083"/>
    <d v="2013-10-29T15:54:43"/>
    <n v="1380556483"/>
    <x v="345"/>
    <b v="1"/>
    <n v="34"/>
    <n v="31.82"/>
    <b v="1"/>
    <x v="4"/>
    <x v="6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x v="1"/>
    <s v="USD"/>
    <n v="1308110340"/>
    <d v="2011-06-15T03:59:00"/>
    <n v="1304770233"/>
    <x v="346"/>
    <b v="0"/>
    <n v="31"/>
    <n v="35.840000000000003"/>
    <b v="1"/>
    <x v="4"/>
    <x v="21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x v="0"/>
    <s v="GBP"/>
    <n v="1419259679"/>
    <d v="2014-12-22T14:47:59"/>
    <n v="1416667679"/>
    <x v="347"/>
    <b v="0"/>
    <n v="79"/>
    <n v="33.549999999999997"/>
    <b v="1"/>
    <x v="1"/>
    <x v="1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x v="1"/>
    <s v="USD"/>
    <n v="1429636927"/>
    <d v="2015-04-21T17:22:07"/>
    <n v="1427304127"/>
    <x v="348"/>
    <b v="0"/>
    <n v="16"/>
    <n v="41.13"/>
    <b v="1"/>
    <x v="0"/>
    <x v="0"/>
  </r>
  <r>
    <n v="2824"/>
    <s v="The Rooftop"/>
    <s v="I wrote a One Act play called The Rooftop for a Female Playwright's festival. Every little bit helps!"/>
    <n v="650"/>
    <n v="760"/>
    <n v="117"/>
    <x v="0"/>
    <x v="1"/>
    <s v="USD"/>
    <n v="1434159780"/>
    <d v="2015-06-13T01:43:00"/>
    <n v="1431412196"/>
    <x v="349"/>
    <b v="0"/>
    <n v="15"/>
    <n v="50.67"/>
    <b v="1"/>
    <x v="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x v="1"/>
    <s v="USD"/>
    <n v="1309980790"/>
    <d v="2011-07-06T19:33:10"/>
    <n v="1304623990"/>
    <x v="350"/>
    <b v="0"/>
    <n v="19"/>
    <n v="40.21"/>
    <b v="1"/>
    <x v="7"/>
    <x v="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1"/>
    <x v="1"/>
    <s v="USD"/>
    <n v="1414814340"/>
    <d v="2014-11-01T03:59:00"/>
    <n v="1413519073"/>
    <x v="351"/>
    <b v="0"/>
    <n v="2"/>
    <n v="30"/>
    <b v="0"/>
    <x v="2"/>
    <x v="33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x v="2"/>
    <s v="CAD"/>
    <n v="1416211140"/>
    <d v="2014-11-17T07:59:00"/>
    <n v="1413016216"/>
    <x v="352"/>
    <b v="0"/>
    <n v="28"/>
    <n v="43.5"/>
    <b v="1"/>
    <x v="0"/>
    <x v="0"/>
  </r>
  <r>
    <n v="3975"/>
    <s v="Moon Over Mangroves"/>
    <s v="Four homeless Key West men are to be given a boat, but fates twist until only the moon and mangroves witness their earthly demise."/>
    <n v="678"/>
    <n v="0"/>
    <n v="0"/>
    <x v="1"/>
    <x v="1"/>
    <s v="USD"/>
    <n v="1468442898"/>
    <d v="2016-07-13T20:48:18"/>
    <n v="1465850898"/>
    <x v="353"/>
    <b v="0"/>
    <n v="0"/>
    <n v="0"/>
    <b v="0"/>
    <x v="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0"/>
    <s v="GBP"/>
    <n v="1491726956"/>
    <d v="2017-04-09T08:35:56"/>
    <n v="1489480556"/>
    <x v="354"/>
    <b v="0"/>
    <n v="0"/>
    <n v="0"/>
    <b v="0"/>
    <x v="0"/>
    <x v="0"/>
  </r>
  <r>
    <n v="4076"/>
    <s v="The Walls of Jericho ( A Voice for Warrior Families)"/>
    <s v="A play to raise awareness about the effects of mental illness on a military family in the Cold War area."/>
    <n v="700"/>
    <n v="0"/>
    <n v="0"/>
    <x v="1"/>
    <x v="1"/>
    <s v="USD"/>
    <n v="1413921060"/>
    <d v="2014-10-21T19:51:00"/>
    <n v="1411499149"/>
    <x v="355"/>
    <b v="0"/>
    <n v="0"/>
    <n v="0"/>
    <b v="0"/>
    <x v="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x v="1"/>
    <s v="USD"/>
    <n v="1303147459"/>
    <d v="2011-04-18T17:24:19"/>
    <n v="1297880659"/>
    <x v="356"/>
    <b v="0"/>
    <n v="22"/>
    <n v="37.450000000000003"/>
    <b v="1"/>
    <x v="7"/>
    <x v="12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x v="1"/>
    <s v="USD"/>
    <n v="1345918302"/>
    <d v="2012-08-25T18:11:42"/>
    <n v="1343326302"/>
    <x v="357"/>
    <b v="0"/>
    <n v="14"/>
    <n v="50"/>
    <b v="1"/>
    <x v="4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1"/>
    <x v="1"/>
    <s v="USD"/>
    <n v="1464099900"/>
    <d v="2016-05-24T14:25:00"/>
    <n v="1462585315"/>
    <x v="358"/>
    <b v="0"/>
    <n v="2"/>
    <n v="40"/>
    <b v="0"/>
    <x v="0"/>
    <x v="0"/>
  </r>
  <r>
    <n v="1548"/>
    <s v="Change the World through Color"/>
    <s v="Beauty is in the eye of the beholder and I want to inspire conservation through color."/>
    <n v="700"/>
    <n v="60"/>
    <n v="9"/>
    <x v="1"/>
    <x v="1"/>
    <s v="USD"/>
    <n v="1447020620"/>
    <d v="2015-11-08T22:10:20"/>
    <n v="1444425020"/>
    <x v="359"/>
    <b v="0"/>
    <n v="1"/>
    <n v="60"/>
    <b v="0"/>
    <x v="6"/>
    <x v="8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x v="1"/>
    <s v="USD"/>
    <n v="1351095976"/>
    <d v="2012-10-24T16:26:16"/>
    <n v="1348503976"/>
    <x v="360"/>
    <b v="0"/>
    <n v="33"/>
    <n v="24.58"/>
    <b v="1"/>
    <x v="4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x v="1"/>
    <s v="USD"/>
    <n v="1469059986"/>
    <d v="2016-07-21T00:13:06"/>
    <n v="1468455186"/>
    <x v="361"/>
    <b v="0"/>
    <n v="26"/>
    <n v="67.31"/>
    <b v="1"/>
    <x v="4"/>
    <x v="6"/>
  </r>
  <r>
    <n v="2465"/>
    <s v="The Lion Oh My - Our first full length release"/>
    <s v="An indie band from Spokane, WA looking to master and package their first full length album."/>
    <n v="700"/>
    <n v="1261"/>
    <n v="180"/>
    <x v="0"/>
    <x v="1"/>
    <s v="USD"/>
    <n v="1348420548"/>
    <d v="2012-09-23T17:15:48"/>
    <n v="1345828548"/>
    <x v="362"/>
    <b v="0"/>
    <n v="48"/>
    <n v="26.27"/>
    <b v="1"/>
    <x v="4"/>
    <x v="21"/>
  </r>
  <r>
    <n v="2542"/>
    <s v="Classical Music by Marquita"/>
    <s v="Marquita Renee Ntim records her first Classical Album, complete with her playing the viola, cello and singing opera."/>
    <n v="700"/>
    <n v="725"/>
    <n v="104"/>
    <x v="0"/>
    <x v="1"/>
    <s v="USD"/>
    <n v="1380599940"/>
    <d v="2013-10-01T03:59:00"/>
    <n v="1377252857"/>
    <x v="363"/>
    <b v="0"/>
    <n v="13"/>
    <n v="55.77"/>
    <b v="1"/>
    <x v="4"/>
    <x v="11"/>
  </r>
  <r>
    <n v="3737"/>
    <s v="Measure For Measure"/>
    <s v="The ASU Theatre and Shakespeare Club presents Measure For Measure directed by Jordyn Ochser."/>
    <n v="700"/>
    <n v="150"/>
    <n v="21"/>
    <x v="1"/>
    <x v="1"/>
    <s v="USD"/>
    <n v="1447311540"/>
    <d v="2015-11-12T06:59:00"/>
    <n v="1445358903"/>
    <x v="364"/>
    <b v="0"/>
    <n v="4"/>
    <n v="37.5"/>
    <b v="0"/>
    <x v="0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x v="0"/>
    <s v="GBP"/>
    <n v="1406825159"/>
    <d v="2014-07-31T16:45:59"/>
    <n v="1404233159"/>
    <x v="365"/>
    <b v="0"/>
    <n v="21"/>
    <n v="33.57"/>
    <b v="1"/>
    <x v="0"/>
    <x v="0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x v="0"/>
    <s v="GBP"/>
    <n v="1474886229"/>
    <d v="2016-09-26T10:37:09"/>
    <n v="1472294229"/>
    <x v="366"/>
    <b v="0"/>
    <n v="27"/>
    <n v="26.67"/>
    <b v="1"/>
    <x v="0"/>
    <x v="0"/>
  </r>
  <r>
    <n v="2795"/>
    <s v="Good Men Wanted at ANT Fest"/>
    <s v="A new play about five bad bitches who fought in the Civil War disguised as men, premiering at Ars Nova's ANT Fest."/>
    <n v="700"/>
    <n v="730"/>
    <n v="104"/>
    <x v="0"/>
    <x v="1"/>
    <s v="USD"/>
    <n v="1402095600"/>
    <d v="2014-06-06T23:00:00"/>
    <n v="1400675841"/>
    <x v="367"/>
    <b v="0"/>
    <n v="20"/>
    <n v="36.5"/>
    <b v="1"/>
    <x v="0"/>
    <x v="0"/>
  </r>
  <r>
    <n v="3420"/>
    <s v="Rounds. Set design campaign."/>
    <s v="A powerful and urgent tale of the first line of defence for the NHS. Based on true stories from junior doctors."/>
    <n v="700"/>
    <n v="966"/>
    <n v="138"/>
    <x v="0"/>
    <x v="0"/>
    <s v="GBP"/>
    <n v="1455408000"/>
    <d v="2016-02-14T00:00:00"/>
    <n v="1454638202"/>
    <x v="368"/>
    <b v="0"/>
    <n v="34"/>
    <n v="28.41"/>
    <b v="1"/>
    <x v="0"/>
    <x v="0"/>
  </r>
  <r>
    <n v="3343"/>
    <s v="The Girl Who Touched the Stars"/>
    <s v="Two sisters make a set of paper dolls which take them on a journey across lands, creating memories along the way."/>
    <n v="700"/>
    <n v="1200"/>
    <n v="171"/>
    <x v="0"/>
    <x v="0"/>
    <s v="GBP"/>
    <n v="1460553480"/>
    <d v="2016-04-13T13:18:00"/>
    <n v="1458770384"/>
    <x v="369"/>
    <b v="0"/>
    <n v="23"/>
    <n v="52.17"/>
    <b v="1"/>
    <x v="0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x v="1"/>
    <s v="USD"/>
    <n v="1422075540"/>
    <d v="2015-01-24T04:59:00"/>
    <n v="1419979544"/>
    <x v="370"/>
    <b v="0"/>
    <n v="18"/>
    <n v="68.06"/>
    <b v="1"/>
    <x v="0"/>
    <x v="0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x v="1"/>
    <s v="USD"/>
    <n v="1404444286"/>
    <d v="2014-07-04T03:24:46"/>
    <n v="1403234686"/>
    <x v="371"/>
    <b v="0"/>
    <n v="39"/>
    <n v="53.85"/>
    <b v="1"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x v="0"/>
    <s v="GBP"/>
    <n v="1434039186"/>
    <d v="2015-06-11T16:13:06"/>
    <n v="1430151186"/>
    <x v="372"/>
    <b v="0"/>
    <n v="6"/>
    <n v="120.17"/>
    <b v="1"/>
    <x v="0"/>
    <x v="24"/>
  </r>
  <r>
    <n v="3642"/>
    <s v="My own musical"/>
    <s v="All the world's a stage..._x000a_It is my biggest dream to perform my own, selfcreated musical with lots of kids as big as I am able to."/>
    <n v="700"/>
    <n v="15"/>
    <n v="2"/>
    <x v="1"/>
    <x v="6"/>
    <s v="EUR"/>
    <n v="1448902800"/>
    <d v="2015-11-30T17:00:00"/>
    <n v="1445369727"/>
    <x v="373"/>
    <b v="0"/>
    <n v="2"/>
    <n v="7.5"/>
    <b v="0"/>
    <x v="0"/>
    <x v="19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x v="0"/>
    <s v="GBP"/>
    <n v="1488240000"/>
    <d v="2017-02-28T00:00:00"/>
    <n v="1486996729"/>
    <x v="374"/>
    <b v="0"/>
    <n v="51"/>
    <n v="17.25"/>
    <b v="1"/>
    <x v="0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x v="1"/>
    <s v="USD"/>
    <n v="1356392857"/>
    <d v="2012-12-24T23:47:37"/>
    <n v="1352504857"/>
    <x v="375"/>
    <b v="0"/>
    <n v="34"/>
    <n v="23.12"/>
    <b v="1"/>
    <x v="4"/>
    <x v="1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x v="1"/>
    <s v="USD"/>
    <n v="1342234920"/>
    <d v="2012-07-14T03:02:00"/>
    <n v="1341892127"/>
    <x v="376"/>
    <b v="0"/>
    <n v="28"/>
    <n v="53.04"/>
    <b v="1"/>
    <x v="5"/>
    <x v="13"/>
  </r>
  <r>
    <n v="452"/>
    <s v="Lost in the Shadows"/>
    <s v="A man must find his way out of the depths of the shadows by using the aid of a little girl."/>
    <n v="750"/>
    <n v="480"/>
    <n v="64"/>
    <x v="1"/>
    <x v="1"/>
    <s v="USD"/>
    <n v="1431536015"/>
    <d v="2015-05-13T16:53:35"/>
    <n v="1428944015"/>
    <x v="377"/>
    <b v="0"/>
    <n v="12"/>
    <n v="40"/>
    <b v="0"/>
    <x v="5"/>
    <x v="29"/>
  </r>
  <r>
    <n v="2901"/>
    <s v="Avarimor Series (Audio Plays)"/>
    <s v="How can the visual age appreciate something that cant see? With these Audio Plays I will show you, if your willing to listen."/>
    <n v="750"/>
    <n v="6"/>
    <n v="1"/>
    <x v="1"/>
    <x v="1"/>
    <s v="USD"/>
    <n v="1423345339"/>
    <d v="2015-02-07T21:42:19"/>
    <n v="1418161339"/>
    <x v="378"/>
    <b v="0"/>
    <n v="2"/>
    <n v="3"/>
    <b v="0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1"/>
    <x v="1"/>
    <s v="USD"/>
    <n v="1427227905"/>
    <d v="2015-03-24T20:11:45"/>
    <n v="1424639505"/>
    <x v="379"/>
    <b v="0"/>
    <n v="0"/>
    <n v="0"/>
    <b v="0"/>
    <x v="2"/>
    <x v="22"/>
  </r>
  <r>
    <n v="899"/>
    <s v="Lets get 48/14 pressed!!!"/>
    <s v="Lets get 48/14 pressed and in your cd players,ipods,blogs, and facebook status'. Lets get it everywhere!"/>
    <n v="750"/>
    <n v="280"/>
    <n v="37"/>
    <x v="1"/>
    <x v="1"/>
    <s v="USD"/>
    <n v="1306549362"/>
    <d v="2011-05-28T02:22:42"/>
    <n v="1302661362"/>
    <x v="380"/>
    <b v="0"/>
    <n v="8"/>
    <n v="35"/>
    <b v="0"/>
    <x v="4"/>
    <x v="21"/>
  </r>
  <r>
    <n v="1073"/>
    <s v="Rainbow Ball to the Iphone"/>
    <s v="We want to bring our Game Rainbow Ball to the iphone and to do that we need a little help"/>
    <n v="750"/>
    <n v="10"/>
    <n v="1"/>
    <x v="1"/>
    <x v="1"/>
    <s v="USD"/>
    <n v="1318806541"/>
    <d v="2011-10-16T23:09:01"/>
    <n v="1316214541"/>
    <x v="381"/>
    <b v="0"/>
    <n v="1"/>
    <n v="10"/>
    <b v="0"/>
    <x v="1"/>
    <x v="1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1"/>
    <x v="1"/>
    <s v="USD"/>
    <n v="1425337200"/>
    <d v="2015-03-02T23:00:00"/>
    <n v="1421432810"/>
    <x v="382"/>
    <b v="0"/>
    <n v="6"/>
    <n v="10.17"/>
    <b v="0"/>
    <x v="0"/>
    <x v="0"/>
  </r>
  <r>
    <n v="3908"/>
    <s v="Unconscious Subconscious"/>
    <s v="Death splits apart twin brothers in a questionable car accident. They shared dreams, and now they must share trials in the unknown."/>
    <n v="750"/>
    <n v="65"/>
    <n v="9"/>
    <x v="1"/>
    <x v="1"/>
    <s v="USD"/>
    <n v="1406603696"/>
    <d v="2014-07-29T03:14:56"/>
    <n v="1405307696"/>
    <x v="383"/>
    <b v="0"/>
    <n v="4"/>
    <n v="16.25"/>
    <b v="0"/>
    <x v="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x v="1"/>
    <s v="USD"/>
    <n v="1488337200"/>
    <d v="2017-03-01T03:00:00"/>
    <n v="1484623726"/>
    <x v="384"/>
    <b v="0"/>
    <n v="17"/>
    <n v="53.88"/>
    <b v="1"/>
    <x v="4"/>
    <x v="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1"/>
    <x v="0"/>
    <s v="GBP"/>
    <n v="1463050034"/>
    <d v="2016-05-12T10:47:14"/>
    <n v="1460458034"/>
    <x v="385"/>
    <b v="0"/>
    <n v="7"/>
    <n v="14.43"/>
    <b v="0"/>
    <x v="6"/>
    <x v="8"/>
  </r>
  <r>
    <n v="1555"/>
    <s v="Coffee Table Book of Maine"/>
    <s v="I am traveling the coastline of Maine and will be taking pictures of all the scenery and lighthouses in the area."/>
    <n v="750"/>
    <n v="0"/>
    <n v="0"/>
    <x v="1"/>
    <x v="1"/>
    <s v="USD"/>
    <n v="1442509200"/>
    <d v="2015-09-17T17:00:00"/>
    <n v="1440513832"/>
    <x v="386"/>
    <b v="0"/>
    <n v="0"/>
    <n v="0"/>
    <b v="0"/>
    <x v="6"/>
    <x v="8"/>
  </r>
  <r>
    <n v="1558"/>
    <s v="Lucy Wood's Calendar - English Countryside 2016"/>
    <s v="A large 2016 wall-calendar (A3 when open) featuring 12 stunning photographs by Lucy Wood."/>
    <n v="750"/>
    <n v="35"/>
    <n v="5"/>
    <x v="1"/>
    <x v="0"/>
    <s v="GBP"/>
    <n v="1440763920"/>
    <d v="2015-08-28T12:12:00"/>
    <n v="1435656759"/>
    <x v="387"/>
    <b v="0"/>
    <n v="3"/>
    <n v="11.67"/>
    <b v="0"/>
    <x v="6"/>
    <x v="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x v="0"/>
    <s v="GBP"/>
    <n v="1377621089"/>
    <d v="2013-08-27T16:31:29"/>
    <n v="1372437089"/>
    <x v="388"/>
    <b v="0"/>
    <n v="18"/>
    <n v="42.11"/>
    <b v="1"/>
    <x v="4"/>
    <x v="6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x v="1"/>
    <s v="USD"/>
    <n v="1391706084"/>
    <d v="2014-02-06T17:01:24"/>
    <n v="1389891684"/>
    <x v="389"/>
    <b v="0"/>
    <n v="19"/>
    <n v="52.68"/>
    <b v="1"/>
    <x v="4"/>
    <x v="6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x v="1"/>
    <s v="USD"/>
    <n v="1338830395"/>
    <d v="2012-06-04T17:19:55"/>
    <n v="1336238395"/>
    <x v="390"/>
    <b v="0"/>
    <n v="25"/>
    <n v="34"/>
    <b v="1"/>
    <x v="4"/>
    <x v="21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x v="0"/>
    <s v="GBP"/>
    <n v="1487102427"/>
    <d v="2017-02-14T20:00:27"/>
    <n v="1486065627"/>
    <x v="391"/>
    <b v="0"/>
    <n v="25"/>
    <n v="35.92"/>
    <b v="1"/>
    <x v="1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x v="1"/>
    <s v="USD"/>
    <n v="1338579789"/>
    <d v="2012-06-01T19:43:09"/>
    <n v="1335987789"/>
    <x v="392"/>
    <b v="0"/>
    <n v="27"/>
    <n v="42.22"/>
    <b v="1"/>
    <x v="4"/>
    <x v="4"/>
  </r>
  <r>
    <n v="2282"/>
    <s v="Sage King's Debut Album"/>
    <s v="Sage King is recording his debut album and wants YOU to be a part of the creation process"/>
    <n v="750"/>
    <n v="1390"/>
    <n v="185"/>
    <x v="0"/>
    <x v="1"/>
    <s v="USD"/>
    <n v="1452744686"/>
    <d v="2016-01-14T04:11:26"/>
    <n v="1447560686"/>
    <x v="393"/>
    <b v="0"/>
    <n v="12"/>
    <n v="115.83"/>
    <b v="1"/>
    <x v="4"/>
    <x v="6"/>
  </r>
  <r>
    <n v="2477"/>
    <s v="Debut Album"/>
    <s v="Releasing my first album in August, and I need your help in order to get it done!"/>
    <n v="750"/>
    <n v="1285"/>
    <n v="171"/>
    <x v="0"/>
    <x v="1"/>
    <s v="USD"/>
    <n v="1344789345"/>
    <d v="2012-08-12T16:35:45"/>
    <n v="1340901345"/>
    <x v="394"/>
    <b v="0"/>
    <n v="41"/>
    <n v="31.34"/>
    <b v="1"/>
    <x v="4"/>
    <x v="2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x v="0"/>
    <s v="GBP"/>
    <n v="1378494000"/>
    <d v="2013-09-06T19:00:00"/>
    <n v="1375880598"/>
    <x v="395"/>
    <b v="0"/>
    <n v="269"/>
    <n v="40.76"/>
    <b v="1"/>
    <x v="2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x v="0"/>
    <s v="GBP"/>
    <n v="1363204800"/>
    <d v="2013-03-13T20:00:00"/>
    <n v="1360551250"/>
    <x v="396"/>
    <b v="0"/>
    <n v="339"/>
    <n v="21.64"/>
    <b v="1"/>
    <x v="2"/>
    <x v="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1"/>
    <x v="1"/>
    <s v="USD"/>
    <n v="1462112318"/>
    <d v="2016-05-01T14:18:38"/>
    <n v="1459520318"/>
    <x v="397"/>
    <b v="0"/>
    <n v="4"/>
    <n v="63"/>
    <b v="0"/>
    <x v="0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x v="2"/>
    <s v="CAD"/>
    <n v="1402938394"/>
    <d v="2014-06-16T17:06:34"/>
    <n v="1400691994"/>
    <x v="398"/>
    <b v="0"/>
    <n v="8"/>
    <n v="97.5"/>
    <b v="1"/>
    <x v="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x v="0"/>
    <s v="GBP"/>
    <n v="1438467894"/>
    <d v="2015-08-01T22:24:54"/>
    <n v="1436307894"/>
    <x v="399"/>
    <b v="0"/>
    <n v="30"/>
    <n v="29.67"/>
    <b v="1"/>
    <x v="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x v="1"/>
    <s v="USD"/>
    <n v="1413784740"/>
    <d v="2014-10-20T05:59:00"/>
    <n v="1412954547"/>
    <x v="400"/>
    <b v="0"/>
    <n v="16"/>
    <n v="60.69"/>
    <b v="1"/>
    <x v="0"/>
    <x v="0"/>
  </r>
  <r>
    <n v="3684"/>
    <s v="Cassiopeia"/>
    <s v="Thespis Theater Festival presents Cassiopeia: A romantic tale of a bride finding her way to her unknown groom before it is too late."/>
    <n v="750"/>
    <n v="1043"/>
    <n v="139"/>
    <x v="0"/>
    <x v="1"/>
    <s v="USD"/>
    <n v="1441167586"/>
    <d v="2015-09-02T04:19:46"/>
    <n v="1438575586"/>
    <x v="401"/>
    <b v="0"/>
    <n v="23"/>
    <n v="45.35"/>
    <b v="1"/>
    <x v="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x v="2"/>
    <s v="CAD"/>
    <n v="1410761280"/>
    <d v="2014-09-15T06:08:00"/>
    <n v="1408604363"/>
    <x v="402"/>
    <b v="0"/>
    <n v="9"/>
    <n v="88.33"/>
    <b v="1"/>
    <x v="0"/>
    <x v="19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x v="1"/>
    <s v="USD"/>
    <n v="1304395140"/>
    <d v="2011-05-03T03:59:00"/>
    <n v="1302493760"/>
    <x v="403"/>
    <b v="1"/>
    <n v="21"/>
    <n v="58.1"/>
    <b v="1"/>
    <x v="0"/>
    <x v="0"/>
  </r>
  <r>
    <n v="3116"/>
    <s v="CoreCon Asylum"/>
    <s v="Creating a consuite for CoreCon. A focus on the insanity of asylums and early medical practices from history."/>
    <n v="750"/>
    <n v="430"/>
    <n v="57"/>
    <x v="1"/>
    <x v="1"/>
    <s v="USD"/>
    <n v="1427890925"/>
    <d v="2015-04-01T12:22:05"/>
    <n v="1426681325"/>
    <x v="404"/>
    <b v="0"/>
    <n v="10"/>
    <n v="43"/>
    <b v="0"/>
    <x v="0"/>
    <x v="2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x v="0"/>
    <s v="GBP"/>
    <n v="1403964324"/>
    <d v="2014-06-28T14:05:24"/>
    <n v="1401372324"/>
    <x v="405"/>
    <b v="0"/>
    <n v="20"/>
    <n v="38.65"/>
    <b v="1"/>
    <x v="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x v="1"/>
    <s v="USD"/>
    <n v="1491277121"/>
    <d v="2017-04-04T03:38:41"/>
    <n v="1489376321"/>
    <x v="406"/>
    <b v="0"/>
    <n v="7"/>
    <n v="23.14"/>
    <b v="0"/>
    <x v="0"/>
    <x v="0"/>
  </r>
  <r>
    <n v="609"/>
    <s v="Swap Anything (Canceled)"/>
    <s v="Can we swap, please? - everybody's said it. I want to create a website that enables anybody to trade their items, without money hassle."/>
    <n v="780"/>
    <n v="5"/>
    <n v="1"/>
    <x v="2"/>
    <x v="0"/>
    <s v="GBP"/>
    <n v="1448761744"/>
    <d v="2015-11-29T01:49:04"/>
    <n v="1446166144"/>
    <x v="407"/>
    <b v="0"/>
    <n v="1"/>
    <n v="5"/>
    <b v="0"/>
    <x v="2"/>
    <x v="2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1"/>
    <x v="1"/>
    <s v="USD"/>
    <n v="1408831718"/>
    <d v="2014-08-23T22:08:38"/>
    <n v="1406239718"/>
    <x v="408"/>
    <b v="0"/>
    <n v="5"/>
    <n v="28.2"/>
    <b v="0"/>
    <x v="5"/>
    <x v="2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1"/>
    <x v="1"/>
    <s v="USD"/>
    <n v="1441037097"/>
    <d v="2015-08-31T16:04:57"/>
    <n v="1438445097"/>
    <x v="409"/>
    <b v="0"/>
    <n v="1"/>
    <n v="10"/>
    <b v="0"/>
    <x v="0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x v="1"/>
    <s v="USD"/>
    <n v="1407788867"/>
    <d v="2014-08-11T20:27:47"/>
    <n v="1405196867"/>
    <x v="410"/>
    <b v="0"/>
    <n v="27"/>
    <n v="39.07"/>
    <b v="1"/>
    <x v="2"/>
    <x v="16"/>
  </r>
  <r>
    <n v="781"/>
    <s v="Touring the United States This July"/>
    <s v="&quot;WE ARE ON A MISSION TO TOUR THE UNITED STATES NON-STOP. TO DO SO WE NEED TO PURCHASE A NEW VAN.&quot;"/>
    <n v="800"/>
    <n v="1065.23"/>
    <n v="133"/>
    <x v="0"/>
    <x v="1"/>
    <s v="USD"/>
    <n v="1370649674"/>
    <d v="2013-06-08T00:01:14"/>
    <n v="1368057674"/>
    <x v="411"/>
    <b v="0"/>
    <n v="25"/>
    <n v="42.61"/>
    <b v="1"/>
    <x v="4"/>
    <x v="6"/>
  </r>
  <r>
    <n v="823"/>
    <s v="Debut Album"/>
    <s v="Eyes For Fire is finally ready to release their Debut Album but we need YOU to help us put the final touches on it."/>
    <n v="800"/>
    <n v="1436"/>
    <n v="180"/>
    <x v="0"/>
    <x v="1"/>
    <s v="USD"/>
    <n v="1427062852"/>
    <d v="2015-03-22T22:20:52"/>
    <n v="1424474452"/>
    <x v="412"/>
    <b v="0"/>
    <n v="33"/>
    <n v="43.52"/>
    <b v="1"/>
    <x v="4"/>
    <x v="6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1"/>
    <x v="1"/>
    <s v="USD"/>
    <n v="1437926458"/>
    <d v="2015-07-26T16:00:58"/>
    <n v="1432742458"/>
    <x v="413"/>
    <b v="0"/>
    <n v="1"/>
    <n v="1"/>
    <b v="0"/>
    <x v="6"/>
    <x v="9"/>
  </r>
  <r>
    <n v="1611"/>
    <s v="Skelton-Luns CD/7&quot;             No Big Deal."/>
    <s v="Skelton-Luns CD/7&quot; No Big Deal."/>
    <n v="800"/>
    <n v="1001"/>
    <n v="125"/>
    <x v="0"/>
    <x v="1"/>
    <s v="USD"/>
    <n v="1370390432"/>
    <d v="2013-06-05T00:00:32"/>
    <n v="1368576032"/>
    <x v="414"/>
    <b v="0"/>
    <n v="27"/>
    <n v="37.07"/>
    <b v="1"/>
    <x v="4"/>
    <x v="6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x v="1"/>
    <s v="USD"/>
    <n v="1352860017"/>
    <d v="2012-11-14T02:26:57"/>
    <n v="1348536417"/>
    <x v="415"/>
    <b v="0"/>
    <n v="14"/>
    <n v="58.21"/>
    <b v="1"/>
    <x v="4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x v="1"/>
    <s v="USD"/>
    <n v="1258955940"/>
    <d v="2009-11-23T05:59:00"/>
    <n v="1255730520"/>
    <x v="416"/>
    <b v="1"/>
    <n v="23"/>
    <n v="35"/>
    <b v="1"/>
    <x v="2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x v="1"/>
    <s v="USD"/>
    <n v="1369958400"/>
    <d v="2013-05-31T00:00:00"/>
    <n v="1367286434"/>
    <x v="417"/>
    <b v="0"/>
    <n v="37"/>
    <n v="28"/>
    <b v="1"/>
    <x v="4"/>
    <x v="21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x v="1"/>
    <s v="USD"/>
    <n v="1340904416"/>
    <d v="2012-06-28T17:26:56"/>
    <n v="1339694816"/>
    <x v="418"/>
    <b v="0"/>
    <n v="7"/>
    <n v="115.71"/>
    <b v="1"/>
    <x v="4"/>
    <x v="6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x v="1"/>
    <s v="USD"/>
    <n v="1321385820"/>
    <d v="2011-11-15T19:37:00"/>
    <n v="1318539484"/>
    <x v="419"/>
    <b v="0"/>
    <n v="25"/>
    <n v="35.6"/>
    <b v="1"/>
    <x v="4"/>
    <x v="11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x v="1"/>
    <s v="USD"/>
    <n v="1452387096"/>
    <d v="2016-01-10T00:51:36"/>
    <n v="1447203096"/>
    <x v="420"/>
    <b v="0"/>
    <n v="11"/>
    <n v="91"/>
    <b v="1"/>
    <x v="2"/>
    <x v="36"/>
  </r>
  <r>
    <n v="2769"/>
    <s v="Raph the Ninja Giraffe"/>
    <s v="Raph the Ninja Giraffe is a project that is my 5 year old sons idea, &amp; I am working with him to bring his idea to life."/>
    <n v="800"/>
    <n v="2"/>
    <n v="0"/>
    <x v="1"/>
    <x v="0"/>
    <s v="GBP"/>
    <n v="1401997790"/>
    <d v="2014-06-05T19:49:50"/>
    <n v="1397677790"/>
    <x v="421"/>
    <b v="0"/>
    <n v="2"/>
    <n v="1"/>
    <b v="0"/>
    <x v="7"/>
    <x v="34"/>
  </r>
  <r>
    <n v="3891"/>
    <s v="Out of the Box: A Mime Story"/>
    <s v="A comedy about a mime who dreams of becoming a stand up comedian."/>
    <n v="800"/>
    <n v="260"/>
    <n v="33"/>
    <x v="1"/>
    <x v="1"/>
    <s v="USD"/>
    <n v="1427086740"/>
    <d v="2015-03-23T04:59:00"/>
    <n v="1424488244"/>
    <x v="422"/>
    <b v="0"/>
    <n v="7"/>
    <n v="37.14"/>
    <b v="0"/>
    <x v="0"/>
    <x v="0"/>
  </r>
  <r>
    <n v="3608"/>
    <s v="Petrification"/>
    <s v="Help us get the show on the road! Petrification is a new play about home, memory and identity and we need your help to tour."/>
    <n v="800"/>
    <n v="800"/>
    <n v="100"/>
    <x v="0"/>
    <x v="0"/>
    <s v="GBP"/>
    <n v="1466172000"/>
    <d v="2016-06-17T14:00:00"/>
    <n v="1463418090"/>
    <x v="423"/>
    <b v="0"/>
    <n v="27"/>
    <n v="29.63"/>
    <b v="1"/>
    <x v="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x v="0"/>
    <s v="GBP"/>
    <n v="1462697966"/>
    <d v="2016-05-08T08:59:26"/>
    <n v="1460105966"/>
    <x v="424"/>
    <b v="0"/>
    <n v="33"/>
    <n v="24.55"/>
    <b v="1"/>
    <x v="0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x v="0"/>
    <s v="GBP"/>
    <n v="1455138000"/>
    <d v="2016-02-10T21:00:00"/>
    <n v="1452448298"/>
    <x v="425"/>
    <b v="0"/>
    <n v="47"/>
    <n v="17.829999999999998"/>
    <b v="1"/>
    <x v="0"/>
    <x v="0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x v="1"/>
    <s v="USD"/>
    <n v="1466056689"/>
    <d v="2016-06-16T05:58:09"/>
    <n v="1464847089"/>
    <x v="426"/>
    <b v="0"/>
    <n v="19"/>
    <n v="46.05"/>
    <b v="1"/>
    <x v="0"/>
    <x v="0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x v="1"/>
    <s v="USD"/>
    <n v="1470197340"/>
    <d v="2016-08-03T04:09:00"/>
    <n v="1467497652"/>
    <x v="427"/>
    <b v="0"/>
    <n v="14"/>
    <n v="64.290000000000006"/>
    <b v="1"/>
    <x v="0"/>
    <x v="0"/>
  </r>
  <r>
    <n v="2796"/>
    <s v="Fishcakes"/>
    <s v="Fishcakes is a piece of new writing for the Camden Fringe that explores a story of love, loss, and all the â€˜little things'."/>
    <n v="800"/>
    <n v="924"/>
    <n v="116"/>
    <x v="0"/>
    <x v="0"/>
    <s v="GBP"/>
    <n v="1404564028"/>
    <d v="2014-07-05T12:40:28"/>
    <n v="1401972028"/>
    <x v="428"/>
    <b v="0"/>
    <n v="21"/>
    <n v="44"/>
    <b v="1"/>
    <x v="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x v="1"/>
    <s v="USD"/>
    <n v="1410550484"/>
    <d v="2014-09-12T19:34:44"/>
    <n v="1408995284"/>
    <x v="429"/>
    <b v="0"/>
    <n v="16"/>
    <n v="64.38"/>
    <b v="1"/>
    <x v="0"/>
    <x v="0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x v="1"/>
    <s v="USD"/>
    <n v="1453411109"/>
    <d v="2016-01-21T21:18:29"/>
    <n v="1450819109"/>
    <x v="430"/>
    <b v="0"/>
    <n v="24"/>
    <n v="51.92"/>
    <b v="1"/>
    <x v="0"/>
    <x v="0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x v="0"/>
    <s v="GBP"/>
    <n v="1422658930"/>
    <d v="2015-01-30T23:02:10"/>
    <n v="1421362930"/>
    <x v="431"/>
    <b v="0"/>
    <n v="21"/>
    <n v="64.760000000000005"/>
    <b v="1"/>
    <x v="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x v="1"/>
    <s v="USD"/>
    <n v="1468036800"/>
    <d v="2016-07-09T04:00:00"/>
    <n v="1465607738"/>
    <x v="432"/>
    <b v="0"/>
    <n v="20"/>
    <n v="68.25"/>
    <b v="1"/>
    <x v="0"/>
    <x v="0"/>
  </r>
  <r>
    <n v="3314"/>
    <s v="The White Bike"/>
    <s v="I want to add a new perspective to the cycling safety debate by taking my play THE WHITE BIKE to the Edinburgh Festival of Cycling"/>
    <n v="800"/>
    <n v="1686"/>
    <n v="211"/>
    <x v="0"/>
    <x v="0"/>
    <s v="GBP"/>
    <n v="1431115500"/>
    <d v="2015-05-08T20:05:00"/>
    <n v="1428733511"/>
    <x v="433"/>
    <b v="0"/>
    <n v="58"/>
    <n v="29.07"/>
    <b v="1"/>
    <x v="0"/>
    <x v="0"/>
  </r>
  <r>
    <n v="2628"/>
    <s v="Pie In Space!"/>
    <s v="A high school freshman is sending pie into space and you can be a part of it.  GO SCIENCE!!!"/>
    <n v="839"/>
    <n v="926"/>
    <n v="110"/>
    <x v="0"/>
    <x v="1"/>
    <s v="USD"/>
    <n v="1417389067"/>
    <d v="2014-11-30T23:11:07"/>
    <n v="1415661067"/>
    <x v="434"/>
    <b v="0"/>
    <n v="21"/>
    <n v="44.1"/>
    <b v="1"/>
    <x v="2"/>
    <x v="23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x v="1"/>
    <s v="USD"/>
    <n v="1437420934"/>
    <d v="2015-07-20T19:35:34"/>
    <n v="1434828934"/>
    <x v="435"/>
    <b v="0"/>
    <n v="22"/>
    <n v="56.14"/>
    <b v="1"/>
    <x v="5"/>
    <x v="7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1"/>
    <x v="1"/>
    <s v="USD"/>
    <n v="1467312306"/>
    <d v="2016-06-30T18:45:06"/>
    <n v="1462128306"/>
    <x v="436"/>
    <b v="0"/>
    <n v="0"/>
    <n v="0"/>
    <b v="0"/>
    <x v="2"/>
    <x v="16"/>
  </r>
  <r>
    <n v="2293"/>
    <s v="&quot;Hurt N' Wrong&quot; New Album Fundraiser!"/>
    <s v="Donate here to be a part of the upcoming album. Every little bit helps!"/>
    <n v="850"/>
    <n v="920"/>
    <n v="108"/>
    <x v="0"/>
    <x v="1"/>
    <s v="USD"/>
    <n v="1348545540"/>
    <d v="2012-09-25T03:59:00"/>
    <n v="1346345999"/>
    <x v="437"/>
    <b v="0"/>
    <n v="27"/>
    <n v="34.07"/>
    <b v="1"/>
    <x v="4"/>
    <x v="6"/>
  </r>
  <r>
    <n v="3732"/>
    <s v="Elektra Bekent - Afstudeervoorstelling"/>
    <s v="Mijn solo voorstelling gaat over Elektra (Sophokles) en hoe zij als jongere alles beleeft en meemaakt!"/>
    <n v="850"/>
    <n v="131"/>
    <n v="15"/>
    <x v="1"/>
    <x v="10"/>
    <s v="EUR"/>
    <n v="1422100800"/>
    <d v="2015-01-24T12:00:00"/>
    <n v="1416932133"/>
    <x v="438"/>
    <b v="0"/>
    <n v="4"/>
    <n v="32.75"/>
    <b v="0"/>
    <x v="0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1"/>
    <x v="0"/>
    <s v="GBP"/>
    <n v="1436297180"/>
    <d v="2015-07-07T19:26:20"/>
    <n v="1431113180"/>
    <x v="439"/>
    <b v="0"/>
    <n v="5"/>
    <n v="34"/>
    <b v="0"/>
    <x v="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x v="2"/>
    <s v="CAD"/>
    <n v="1449701284"/>
    <d v="2015-12-09T22:48:04"/>
    <n v="1446241684"/>
    <x v="440"/>
    <b v="0"/>
    <n v="21"/>
    <n v="40.479999999999997"/>
    <b v="1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x v="0"/>
    <s v="GBP"/>
    <n v="1457914373"/>
    <d v="2016-03-14T00:12:53"/>
    <n v="1456189973"/>
    <x v="441"/>
    <b v="0"/>
    <n v="23"/>
    <n v="52.17"/>
    <b v="1"/>
    <x v="0"/>
    <x v="0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x v="1"/>
    <s v="USD"/>
    <n v="1461963600"/>
    <d v="2016-04-29T21:00:00"/>
    <n v="1459567371"/>
    <x v="442"/>
    <b v="0"/>
    <n v="46"/>
    <n v="62.59"/>
    <b v="1"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x v="1"/>
    <s v="USD"/>
    <n v="1304395140"/>
    <d v="2011-05-03T03:59:00"/>
    <n v="1297620584"/>
    <x v="443"/>
    <b v="0"/>
    <n v="18"/>
    <n v="50"/>
    <b v="1"/>
    <x v="5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1"/>
    <x v="1"/>
    <s v="USD"/>
    <n v="1277501520"/>
    <d v="2010-06-25T21:32:00"/>
    <n v="1273874306"/>
    <x v="444"/>
    <b v="0"/>
    <n v="5"/>
    <n v="69"/>
    <b v="0"/>
    <x v="4"/>
    <x v="3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x v="12"/>
    <s v="EUR"/>
    <n v="1489238940"/>
    <d v="2017-03-11T13:29:00"/>
    <n v="1486406253"/>
    <x v="445"/>
    <b v="0"/>
    <n v="32"/>
    <n v="32.340000000000003"/>
    <b v="1"/>
    <x v="6"/>
    <x v="1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1"/>
    <x v="4"/>
    <s v="EUR"/>
    <n v="1461235478"/>
    <d v="2016-04-21T10:44:38"/>
    <n v="1459507478"/>
    <x v="446"/>
    <b v="0"/>
    <n v="0"/>
    <n v="0"/>
    <b v="0"/>
    <x v="7"/>
    <x v="20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x v="1"/>
    <s v="USD"/>
    <n v="1367902740"/>
    <d v="2013-05-07T04:59:00"/>
    <n v="1366251510"/>
    <x v="447"/>
    <b v="0"/>
    <n v="13"/>
    <n v="75.38"/>
    <b v="1"/>
    <x v="4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x v="1"/>
    <s v="USD"/>
    <n v="1427319366"/>
    <d v="2015-03-25T21:36:06"/>
    <n v="1424730966"/>
    <x v="448"/>
    <b v="0"/>
    <n v="42"/>
    <n v="28.57"/>
    <b v="1"/>
    <x v="4"/>
    <x v="21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x v="1"/>
    <s v="USD"/>
    <n v="1416270292"/>
    <d v="2014-11-18T00:24:52"/>
    <n v="1413674692"/>
    <x v="449"/>
    <b v="0"/>
    <n v="26"/>
    <n v="54.15"/>
    <b v="1"/>
    <x v="4"/>
    <x v="11"/>
  </r>
  <r>
    <n v="2557"/>
    <s v="European Tour"/>
    <s v="Raising money for our concert tour of Switzerland and Germany in June/July 2014"/>
    <n v="900"/>
    <n v="1066"/>
    <n v="118"/>
    <x v="0"/>
    <x v="0"/>
    <s v="GBP"/>
    <n v="1400176386"/>
    <d v="2014-05-15T17:53:06"/>
    <n v="1397584386"/>
    <x v="450"/>
    <b v="0"/>
    <n v="36"/>
    <n v="29.61"/>
    <b v="1"/>
    <x v="4"/>
    <x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x v="1"/>
    <s v="USD"/>
    <n v="1404312846"/>
    <d v="2014-07-02T14:54:06"/>
    <n v="1402584846"/>
    <x v="451"/>
    <b v="0"/>
    <n v="15"/>
    <n v="60.33"/>
    <b v="1"/>
    <x v="0"/>
    <x v="0"/>
  </r>
  <r>
    <n v="3580"/>
    <s v="Annabel Lost"/>
    <s v="Annabel Lost combines visual art and performance poetry to tell the story of two orphaned refugees, Quetzal and Rhime."/>
    <n v="900"/>
    <n v="1025"/>
    <n v="114"/>
    <x v="0"/>
    <x v="1"/>
    <s v="USD"/>
    <n v="1425185940"/>
    <d v="2015-03-01T04:59:00"/>
    <n v="1421900022"/>
    <x v="452"/>
    <b v="0"/>
    <n v="27"/>
    <n v="37.96"/>
    <b v="1"/>
    <x v="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x v="1"/>
    <s v="USD"/>
    <n v="1420048208"/>
    <d v="2014-12-31T17:50:08"/>
    <n v="1417456208"/>
    <x v="453"/>
    <b v="0"/>
    <n v="12"/>
    <n v="97.92"/>
    <b v="1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x v="0"/>
    <s v="GBP"/>
    <n v="1488538892"/>
    <d v="2017-03-03T11:01:32"/>
    <n v="1487329292"/>
    <x v="454"/>
    <b v="0"/>
    <n v="25"/>
    <n v="51.6"/>
    <b v="1"/>
    <x v="0"/>
    <x v="24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2"/>
    <x v="1"/>
    <s v="USD"/>
    <n v="1315747080"/>
    <d v="2011-09-11T13:18:00"/>
    <n v="1314417502"/>
    <x v="455"/>
    <b v="0"/>
    <n v="1"/>
    <n v="5"/>
    <b v="0"/>
    <x v="4"/>
    <x v="37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x v="1"/>
    <s v="USD"/>
    <n v="1475163921"/>
    <d v="2016-09-29T15:45:21"/>
    <n v="1472571921"/>
    <x v="456"/>
    <b v="0"/>
    <n v="25"/>
    <n v="39.44"/>
    <b v="1"/>
    <x v="2"/>
    <x v="23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x v="1"/>
    <s v="USD"/>
    <n v="1411012740"/>
    <d v="2014-09-18T03:59:00"/>
    <n v="1409667827"/>
    <x v="457"/>
    <b v="0"/>
    <n v="27"/>
    <n v="42.3"/>
    <b v="1"/>
    <x v="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x v="1"/>
    <s v="USD"/>
    <n v="1422937620"/>
    <d v="2015-02-03T04:27:00"/>
    <n v="1420606303"/>
    <x v="458"/>
    <b v="0"/>
    <n v="27"/>
    <n v="45.04"/>
    <b v="1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x v="1"/>
    <s v="USD"/>
    <n v="1400467759"/>
    <d v="2014-05-19T02:49:19"/>
    <n v="1398480559"/>
    <x v="459"/>
    <b v="0"/>
    <n v="48"/>
    <n v="43.02"/>
    <b v="1"/>
    <x v="5"/>
    <x v="27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x v="1"/>
    <s v="USD"/>
    <n v="1333921508"/>
    <d v="2012-04-08T21:45:08"/>
    <n v="1331333108"/>
    <x v="460"/>
    <b v="0"/>
    <n v="32"/>
    <n v="32.72"/>
    <b v="1"/>
    <x v="4"/>
    <x v="21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x v="1"/>
    <s v="USD"/>
    <n v="1430179200"/>
    <d v="2015-04-28T00:00:00"/>
    <n v="1428130814"/>
    <x v="461"/>
    <b v="0"/>
    <n v="28"/>
    <n v="59.46"/>
    <b v="1"/>
    <x v="5"/>
    <x v="7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x v="1"/>
    <s v="USD"/>
    <n v="1341349200"/>
    <d v="2012-07-03T21:00:00"/>
    <n v="1338928537"/>
    <x v="462"/>
    <b v="0"/>
    <n v="15"/>
    <n v="73.73"/>
    <b v="1"/>
    <x v="5"/>
    <x v="13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x v="1"/>
    <s v="USD"/>
    <n v="1298680630"/>
    <d v="2011-02-26T00:37:10"/>
    <n v="1296088630"/>
    <x v="463"/>
    <b v="0"/>
    <n v="47"/>
    <n v="46.7"/>
    <b v="1"/>
    <x v="5"/>
    <x v="13"/>
  </r>
  <r>
    <n v="179"/>
    <s v="Sustain: A Film About Survival"/>
    <s v="A feature-length film about how three people survive in a diseased world."/>
    <n v="1000"/>
    <n v="200"/>
    <n v="20"/>
    <x v="1"/>
    <x v="1"/>
    <s v="USD"/>
    <n v="1457056555"/>
    <d v="2016-03-04T01:55:55"/>
    <n v="1454464555"/>
    <x v="464"/>
    <b v="0"/>
    <n v="2"/>
    <n v="100"/>
    <b v="0"/>
    <x v="5"/>
    <x v="25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1"/>
    <x v="1"/>
    <s v="USD"/>
    <n v="1483748232"/>
    <d v="2017-01-07T00:17:12"/>
    <n v="1481156232"/>
    <x v="465"/>
    <b v="0"/>
    <n v="0"/>
    <n v="0"/>
    <b v="0"/>
    <x v="5"/>
    <x v="2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1"/>
    <x v="0"/>
    <s v="GBP"/>
    <n v="1417217166"/>
    <d v="2014-11-28T23:26:06"/>
    <n v="1412029566"/>
    <x v="466"/>
    <b v="0"/>
    <n v="0"/>
    <n v="0"/>
    <b v="0"/>
    <x v="5"/>
    <x v="25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1"/>
    <x v="1"/>
    <s v="USD"/>
    <n v="1427423940"/>
    <d v="2015-03-27T02:39:00"/>
    <n v="1422383318"/>
    <x v="467"/>
    <b v="0"/>
    <n v="2"/>
    <n v="65"/>
    <b v="0"/>
    <x v="5"/>
    <x v="25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1"/>
    <x v="1"/>
    <s v="USD"/>
    <n v="1434847859"/>
    <d v="2015-06-21T00:50:59"/>
    <n v="1431391859"/>
    <x v="468"/>
    <b v="0"/>
    <n v="5"/>
    <n v="80.2"/>
    <b v="0"/>
    <x v="5"/>
    <x v="25"/>
  </r>
  <r>
    <n v="239"/>
    <s v="Filthy - Short Film"/>
    <s v="Lovers Clint and Eli convey their conflicting perspectives of guilt and remorse while in the desolate Australian bush."/>
    <n v="1000"/>
    <n v="250"/>
    <n v="25"/>
    <x v="1"/>
    <x v="7"/>
    <s v="AUD"/>
    <n v="1446984000"/>
    <d v="2015-11-08T12:00:00"/>
    <n v="1445308730"/>
    <x v="469"/>
    <b v="0"/>
    <n v="5"/>
    <n v="50"/>
    <b v="0"/>
    <x v="5"/>
    <x v="2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x v="1"/>
    <s v="USD"/>
    <n v="1271994660"/>
    <d v="2010-04-23T03:51:00"/>
    <n v="1264565507"/>
    <x v="470"/>
    <b v="1"/>
    <n v="36"/>
    <n v="40.42"/>
    <b v="1"/>
    <x v="5"/>
    <x v="27"/>
  </r>
  <r>
    <n v="306"/>
    <s v="Escape/Artist: The Jason Escape Documentary"/>
    <s v="A feature-length documentary on the life of Boston escape artist Jason Escape."/>
    <n v="1000"/>
    <n v="2929"/>
    <n v="293"/>
    <x v="0"/>
    <x v="1"/>
    <s v="USD"/>
    <n v="1363806333"/>
    <d v="2013-03-20T19:05:33"/>
    <n v="1362081933"/>
    <x v="471"/>
    <b v="1"/>
    <n v="80"/>
    <n v="36.61"/>
    <b v="1"/>
    <x v="5"/>
    <x v="27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x v="1"/>
    <s v="USD"/>
    <n v="1319076000"/>
    <d v="2011-10-20T02:00:00"/>
    <n v="1317788623"/>
    <x v="472"/>
    <b v="1"/>
    <n v="36"/>
    <n v="28.92"/>
    <b v="1"/>
    <x v="5"/>
    <x v="27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x v="1"/>
    <s v="USD"/>
    <n v="1362167988"/>
    <d v="2013-03-01T19:59:48"/>
    <n v="1359575988"/>
    <x v="473"/>
    <b v="1"/>
    <n v="120"/>
    <n v="32.1"/>
    <b v="1"/>
    <x v="5"/>
    <x v="27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x v="1"/>
    <s v="USD"/>
    <n v="1431046372"/>
    <d v="2015-05-08T00:52:52"/>
    <n v="1429318372"/>
    <x v="474"/>
    <b v="0"/>
    <n v="14"/>
    <n v="71.430000000000007"/>
    <b v="1"/>
    <x v="5"/>
    <x v="27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x v="2"/>
    <s v="CAD"/>
    <n v="1434670397"/>
    <d v="2015-06-18T23:33:17"/>
    <n v="1429486397"/>
    <x v="475"/>
    <b v="0"/>
    <n v="7"/>
    <n v="183.29"/>
    <b v="1"/>
    <x v="5"/>
    <x v="27"/>
  </r>
  <r>
    <n v="416"/>
    <s v="Fire in the Heart of the City"/>
    <s v="35,000 pounds of food to a city. Highlighting the &quot;Convoy New Britain&quot; event from birth to beyond."/>
    <n v="1000"/>
    <n v="1202.17"/>
    <n v="120"/>
    <x v="0"/>
    <x v="1"/>
    <s v="USD"/>
    <n v="1391851831"/>
    <d v="2014-02-08T09:30:31"/>
    <n v="1389259831"/>
    <x v="476"/>
    <b v="0"/>
    <n v="25"/>
    <n v="48.09"/>
    <b v="1"/>
    <x v="5"/>
    <x v="27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1"/>
    <x v="1"/>
    <s v="USD"/>
    <n v="1378866867"/>
    <d v="2013-09-11T02:34:27"/>
    <n v="1377570867"/>
    <x v="477"/>
    <b v="0"/>
    <n v="5"/>
    <n v="4.8"/>
    <b v="0"/>
    <x v="5"/>
    <x v="29"/>
  </r>
  <r>
    <n v="436"/>
    <s v="Blinky"/>
    <s v="Blinky is the story of a naÃ¯ve simpleton who suddenly finds himself struggling to adapt to changes within his environment."/>
    <n v="1000"/>
    <n v="0"/>
    <n v="0"/>
    <x v="1"/>
    <x v="1"/>
    <s v="USD"/>
    <n v="1375260113"/>
    <d v="2013-07-31T08:41:53"/>
    <n v="1372668113"/>
    <x v="478"/>
    <b v="0"/>
    <n v="0"/>
    <n v="0"/>
    <b v="0"/>
    <x v="5"/>
    <x v="29"/>
  </r>
  <r>
    <n v="444"/>
    <s v="Discovering the Other Woman"/>
    <s v="An upcoming animated web sitcom series centered around dealing with life, love, and relationships."/>
    <n v="1000"/>
    <n v="50"/>
    <n v="5"/>
    <x v="1"/>
    <x v="1"/>
    <s v="USD"/>
    <n v="1329342361"/>
    <d v="2012-02-15T21:46:01"/>
    <n v="1324158361"/>
    <x v="479"/>
    <b v="0"/>
    <n v="1"/>
    <n v="50"/>
    <b v="0"/>
    <x v="5"/>
    <x v="29"/>
  </r>
  <r>
    <n v="490"/>
    <s v="PROJECT IS CANCELLED"/>
    <s v="Cancelled"/>
    <n v="1000"/>
    <n v="0"/>
    <n v="0"/>
    <x v="1"/>
    <x v="1"/>
    <s v="USD"/>
    <n v="1345677285"/>
    <d v="2012-08-22T23:14:45"/>
    <n v="1343085285"/>
    <x v="480"/>
    <b v="0"/>
    <n v="0"/>
    <n v="0"/>
    <b v="0"/>
    <x v="5"/>
    <x v="29"/>
  </r>
  <r>
    <n v="584"/>
    <s v="scriptCall - The Personal Presentation Platform"/>
    <s v="Script Call takes your presentation from the wall to your audience; from your device to theirs."/>
    <n v="1000"/>
    <n v="10"/>
    <n v="1"/>
    <x v="1"/>
    <x v="1"/>
    <s v="USD"/>
    <n v="1426522316"/>
    <d v="2015-03-16T16:11:56"/>
    <n v="1423933916"/>
    <x v="481"/>
    <b v="0"/>
    <n v="2"/>
    <n v="5"/>
    <b v="0"/>
    <x v="2"/>
    <x v="22"/>
  </r>
  <r>
    <n v="780"/>
    <s v="Wess Meets West - Press Our New Album on CD!"/>
    <s v="We are finishing up recording our new record and we would like help with its physical CD release."/>
    <n v="1000"/>
    <n v="1040"/>
    <n v="104"/>
    <x v="0"/>
    <x v="1"/>
    <s v="USD"/>
    <n v="1304439025"/>
    <d v="2011-05-03T16:10:25"/>
    <n v="1301847025"/>
    <x v="482"/>
    <b v="0"/>
    <n v="27"/>
    <n v="38.520000000000003"/>
    <b v="1"/>
    <x v="4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x v="1"/>
    <s v="USD"/>
    <n v="1395023719"/>
    <d v="2014-03-17T02:35:19"/>
    <n v="1391571319"/>
    <x v="483"/>
    <b v="0"/>
    <n v="10"/>
    <n v="102.5"/>
    <b v="1"/>
    <x v="4"/>
    <x v="6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x v="1"/>
    <s v="USD"/>
    <n v="1341633540"/>
    <d v="2012-07-07T03:59:00"/>
    <n v="1338336588"/>
    <x v="484"/>
    <b v="0"/>
    <n v="34"/>
    <n v="59.85"/>
    <b v="1"/>
    <x v="4"/>
    <x v="6"/>
  </r>
  <r>
    <n v="811"/>
    <s v="Love Water Tour"/>
    <s v="We need your financial support to cover the tour costs!  (Sound, lights, travel, stage design)"/>
    <n v="1000"/>
    <n v="1040"/>
    <n v="104"/>
    <x v="0"/>
    <x v="1"/>
    <s v="USD"/>
    <n v="1373475120"/>
    <d v="2013-07-10T16:52:00"/>
    <n v="1371569202"/>
    <x v="485"/>
    <b v="0"/>
    <n v="12"/>
    <n v="86.67"/>
    <b v="1"/>
    <x v="4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x v="1"/>
    <s v="USD"/>
    <n v="1306865040"/>
    <d v="2011-05-31T18:04:00"/>
    <n v="1305568201"/>
    <x v="486"/>
    <b v="0"/>
    <n v="28"/>
    <n v="45.46"/>
    <b v="1"/>
    <x v="4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1"/>
    <x v="1"/>
    <s v="USD"/>
    <n v="1483137311"/>
    <d v="2016-12-30T22:35:11"/>
    <n v="1481322911"/>
    <x v="487"/>
    <b v="0"/>
    <n v="21"/>
    <n v="35.71"/>
    <b v="0"/>
    <x v="4"/>
    <x v="2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1"/>
    <x v="1"/>
    <s v="USD"/>
    <n v="1338159655"/>
    <d v="2012-05-27T23:00:55"/>
    <n v="1335567655"/>
    <x v="488"/>
    <b v="0"/>
    <n v="0"/>
    <n v="0"/>
    <b v="0"/>
    <x v="4"/>
    <x v="21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1"/>
    <x v="1"/>
    <s v="USD"/>
    <n v="1314856800"/>
    <d v="2011-09-01T06:00:00"/>
    <n v="1311789885"/>
    <x v="489"/>
    <b v="0"/>
    <n v="4"/>
    <n v="18"/>
    <b v="0"/>
    <x v="4"/>
    <x v="2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x v="1"/>
    <s v="USD"/>
    <n v="1431925200"/>
    <d v="2015-05-18T05:00:00"/>
    <n v="1429991062"/>
    <x v="490"/>
    <b v="0"/>
    <n v="21"/>
    <n v="48.62"/>
    <b v="1"/>
    <x v="4"/>
    <x v="4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2"/>
    <x v="1"/>
    <s v="USD"/>
    <n v="1472604262"/>
    <d v="2016-08-31T00:44:22"/>
    <n v="1470012262"/>
    <x v="491"/>
    <b v="0"/>
    <n v="0"/>
    <n v="0"/>
    <b v="0"/>
    <x v="8"/>
    <x v="14"/>
  </r>
  <r>
    <n v="1075"/>
    <s v="Towers Of The Apocalypse"/>
    <s v="Fully 3D, post Apocalyptic themed tower defense video game. New take on the genre."/>
    <n v="1000"/>
    <n v="45"/>
    <n v="5"/>
    <x v="1"/>
    <x v="1"/>
    <s v="USD"/>
    <n v="1336340516"/>
    <d v="2012-05-06T21:41:56"/>
    <n v="1333748516"/>
    <x v="492"/>
    <b v="0"/>
    <n v="3"/>
    <n v="15"/>
    <b v="0"/>
    <x v="1"/>
    <x v="18"/>
  </r>
  <r>
    <n v="1113"/>
    <s v="A YouTube Gaming Channel"/>
    <s v="A start up YouTube PC Gaming channel named ''Jeansie''. Comprised of witty banter and slightly above average  gaming skills :)"/>
    <n v="1000"/>
    <n v="5"/>
    <n v="1"/>
    <x v="1"/>
    <x v="0"/>
    <s v="GBP"/>
    <n v="1408058820"/>
    <d v="2014-08-14T23:27:00"/>
    <n v="1405466820"/>
    <x v="493"/>
    <b v="0"/>
    <n v="1"/>
    <n v="5"/>
    <b v="0"/>
    <x v="1"/>
    <x v="18"/>
  </r>
  <r>
    <n v="1117"/>
    <s v="Medieval Village"/>
    <s v="Experience the Medieval in your own village. Increase your village into a city and walk through the streets."/>
    <n v="1000"/>
    <n v="83"/>
    <n v="8"/>
    <x v="1"/>
    <x v="6"/>
    <s v="EUR"/>
    <n v="1451053313"/>
    <d v="2015-12-25T14:21:53"/>
    <n v="1448461313"/>
    <x v="494"/>
    <b v="0"/>
    <n v="8"/>
    <n v="10.38"/>
    <b v="0"/>
    <x v="1"/>
    <x v="18"/>
  </r>
  <r>
    <n v="1128"/>
    <s v="Flying Turds"/>
    <s v="#havingfunFTW"/>
    <n v="1000"/>
    <n v="1"/>
    <n v="0"/>
    <x v="1"/>
    <x v="0"/>
    <s v="GBP"/>
    <n v="1407425717"/>
    <d v="2014-08-07T15:35:17"/>
    <n v="1404833717"/>
    <x v="495"/>
    <b v="0"/>
    <n v="1"/>
    <n v="1"/>
    <b v="0"/>
    <x v="1"/>
    <x v="15"/>
  </r>
  <r>
    <n v="1135"/>
    <s v="Trumperama"/>
    <s v="&quot;Trumperama&quot; ist ein Jump 'n' Run Spiel im 8-Bit Stil fÃ¼r Android._x000a_Donald Trump gewinnt die Wahlen und muss gestoppt werden!"/>
    <n v="1000"/>
    <n v="50"/>
    <n v="5"/>
    <x v="1"/>
    <x v="6"/>
    <s v="EUR"/>
    <n v="1470527094"/>
    <d v="2016-08-06T23:44:54"/>
    <n v="1467935094"/>
    <x v="496"/>
    <b v="0"/>
    <n v="1"/>
    <n v="50"/>
    <b v="0"/>
    <x v="1"/>
    <x v="15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1"/>
    <x v="1"/>
    <s v="USD"/>
    <n v="1484239320"/>
    <d v="2017-01-12T16:42:00"/>
    <n v="1482609088"/>
    <x v="497"/>
    <b v="0"/>
    <n v="4"/>
    <n v="10.5"/>
    <b v="0"/>
    <x v="3"/>
    <x v="3"/>
  </r>
  <r>
    <n v="1211"/>
    <s v="500 Views of Japan"/>
    <s v="From 2010 to 2015, I took over 15 000 photos in Japan. Here's 500 of them. Landscape, city view, people and so much more!"/>
    <n v="1000"/>
    <n v="1011"/>
    <n v="101"/>
    <x v="0"/>
    <x v="2"/>
    <s v="CAD"/>
    <n v="1465505261"/>
    <d v="2016-06-09T20:47:41"/>
    <n v="1464209261"/>
    <x v="498"/>
    <b v="0"/>
    <n v="6"/>
    <n v="168.5"/>
    <b v="1"/>
    <x v="6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2"/>
    <x v="1"/>
    <s v="USD"/>
    <n v="1329864374"/>
    <d v="2012-02-21T22:46:14"/>
    <n v="1328049974"/>
    <x v="499"/>
    <b v="0"/>
    <n v="6"/>
    <n v="19.329999999999998"/>
    <b v="0"/>
    <x v="4"/>
    <x v="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2"/>
    <x v="1"/>
    <s v="USD"/>
    <n v="1312641536"/>
    <d v="2011-08-06T14:38:56"/>
    <n v="1310049536"/>
    <x v="500"/>
    <b v="0"/>
    <n v="3"/>
    <n v="59.33"/>
    <b v="0"/>
    <x v="4"/>
    <x v="37"/>
  </r>
  <r>
    <n v="1283"/>
    <s v="Sketching In Stereo 3rd Album!"/>
    <s v="Our 3rd album is halfway complete, but we need your help to record, mix and master the final product!"/>
    <n v="1000"/>
    <n v="2110.5"/>
    <n v="211"/>
    <x v="0"/>
    <x v="1"/>
    <s v="USD"/>
    <n v="1362974400"/>
    <d v="2013-03-11T04:00:00"/>
    <n v="1360948389"/>
    <x v="501"/>
    <b v="1"/>
    <n v="22"/>
    <n v="95.93"/>
    <b v="1"/>
    <x v="4"/>
    <x v="6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x v="1"/>
    <s v="USD"/>
    <n v="1362960000"/>
    <d v="2013-03-11T00:00:00"/>
    <n v="1359946188"/>
    <x v="502"/>
    <b v="0"/>
    <n v="42"/>
    <n v="31.81"/>
    <b v="1"/>
    <x v="7"/>
    <x v="12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x v="1"/>
    <s v="USD"/>
    <n v="1378592731"/>
    <d v="2013-09-07T22:25:31"/>
    <n v="1373408731"/>
    <x v="503"/>
    <b v="0"/>
    <n v="25"/>
    <n v="43.64"/>
    <b v="1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1"/>
    <x v="0"/>
    <s v="GBP"/>
    <n v="1447451756"/>
    <d v="2015-11-13T21:55:56"/>
    <n v="1444856156"/>
    <x v="504"/>
    <b v="0"/>
    <n v="6"/>
    <n v="12"/>
    <b v="0"/>
    <x v="7"/>
    <x v="2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1"/>
    <x v="6"/>
    <s v="EUR"/>
    <n v="1440408120"/>
    <d v="2015-08-24T09:22:00"/>
    <n v="1435224120"/>
    <x v="505"/>
    <b v="0"/>
    <n v="0"/>
    <n v="0"/>
    <b v="0"/>
    <x v="7"/>
    <x v="2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1"/>
    <x v="8"/>
    <s v="EUR"/>
    <n v="1459584417"/>
    <d v="2016-04-02T08:06:57"/>
    <n v="1456996017"/>
    <x v="506"/>
    <b v="0"/>
    <n v="3"/>
    <n v="15"/>
    <b v="0"/>
    <x v="7"/>
    <x v="20"/>
  </r>
  <r>
    <n v="1544"/>
    <s v="LaFee Photography"/>
    <s v="My name is Travis LaFee, I live in beautiful McCall, Idaho. I wish to display the beauty of valley county by taking pics outdoors."/>
    <n v="1000"/>
    <n v="0"/>
    <n v="0"/>
    <x v="1"/>
    <x v="1"/>
    <s v="USD"/>
    <n v="1427847480"/>
    <d v="2015-04-01T00:18:00"/>
    <n v="1424222024"/>
    <x v="507"/>
    <b v="0"/>
    <n v="0"/>
    <n v="0"/>
    <b v="0"/>
    <x v="6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1"/>
    <x v="0"/>
    <s v="GBP"/>
    <n v="1410930399"/>
    <d v="2014-09-17T05:06:39"/>
    <n v="1405746399"/>
    <x v="508"/>
    <b v="0"/>
    <n v="11"/>
    <n v="26.27"/>
    <b v="0"/>
    <x v="6"/>
    <x v="8"/>
  </r>
  <r>
    <n v="1581"/>
    <s v="The Sharper Image"/>
    <s v="Photographic canvas prints depicting different scenes from around the globe, including local images taken in Sussex England."/>
    <n v="1000"/>
    <n v="5"/>
    <n v="1"/>
    <x v="1"/>
    <x v="0"/>
    <s v="GBP"/>
    <n v="1450521990"/>
    <d v="2015-12-19T10:46:30"/>
    <n v="1447757190"/>
    <x v="509"/>
    <b v="0"/>
    <n v="1"/>
    <n v="5"/>
    <b v="0"/>
    <x v="6"/>
    <x v="9"/>
  </r>
  <r>
    <n v="1582"/>
    <s v="Scenes from New Orleans"/>
    <s v="I create canvas prints of images from in and around New Orleans"/>
    <n v="1000"/>
    <n v="93"/>
    <n v="9"/>
    <x v="1"/>
    <x v="1"/>
    <s v="USD"/>
    <n v="1445894400"/>
    <d v="2015-10-26T21:20:00"/>
    <n v="1440961053"/>
    <x v="510"/>
    <b v="0"/>
    <n v="3"/>
    <n v="31"/>
    <b v="0"/>
    <x v="6"/>
    <x v="9"/>
  </r>
  <r>
    <n v="1594"/>
    <s v="Scenes and Things from New Orleans"/>
    <s v="I photograph my love of New Orleans, create canvases and share those memories with you."/>
    <n v="1000"/>
    <n v="205"/>
    <n v="21"/>
    <x v="1"/>
    <x v="1"/>
    <s v="USD"/>
    <n v="1463329260"/>
    <d v="2016-05-15T16:21:00"/>
    <n v="1458147982"/>
    <x v="511"/>
    <b v="0"/>
    <n v="10"/>
    <n v="20.5"/>
    <b v="0"/>
    <x v="6"/>
    <x v="9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x v="1"/>
    <s v="USD"/>
    <n v="1342921202"/>
    <d v="2012-07-22T01:40:02"/>
    <n v="1340329202"/>
    <x v="512"/>
    <b v="0"/>
    <n v="26"/>
    <n v="39.04"/>
    <b v="1"/>
    <x v="4"/>
    <x v="6"/>
  </r>
  <r>
    <n v="1620"/>
    <s v="Kickstart my music career with 300 CDs"/>
    <s v="Kickstarting my music career with 300 hard copy CDs of my first release."/>
    <n v="1000"/>
    <n v="1130"/>
    <n v="113"/>
    <x v="0"/>
    <x v="1"/>
    <s v="USD"/>
    <n v="1361606940"/>
    <d v="2013-02-23T08:09:00"/>
    <n v="1361002140"/>
    <x v="513"/>
    <b v="0"/>
    <n v="17"/>
    <n v="66.47"/>
    <b v="1"/>
    <x v="4"/>
    <x v="6"/>
  </r>
  <r>
    <n v="1624"/>
    <s v="Joey De Noble needs YOUR help!"/>
    <s v="Joey De Noble is raising money to help record his latest music, and he wants YOU to be a part of it!"/>
    <n v="1000"/>
    <n v="1180"/>
    <n v="118"/>
    <x v="0"/>
    <x v="1"/>
    <s v="USD"/>
    <n v="1357721335"/>
    <d v="2013-01-09T08:48:55"/>
    <n v="1354265335"/>
    <x v="514"/>
    <b v="0"/>
    <n v="25"/>
    <n v="47.2"/>
    <b v="1"/>
    <x v="4"/>
    <x v="6"/>
  </r>
  <r>
    <n v="1638"/>
    <s v="Avenues EP 2013"/>
    <s v="Avenues will be going in to the studio to record a new EP with Matt Allison!"/>
    <n v="1000"/>
    <n v="1050"/>
    <n v="105"/>
    <x v="0"/>
    <x v="1"/>
    <s v="USD"/>
    <n v="1362086700"/>
    <d v="2013-02-28T21:25:00"/>
    <n v="1358180968"/>
    <x v="515"/>
    <b v="0"/>
    <n v="27"/>
    <n v="38.89"/>
    <b v="1"/>
    <x v="4"/>
    <x v="6"/>
  </r>
  <r>
    <n v="1663"/>
    <s v="ghost -- a music video"/>
    <s v="music is as important to the eyes as it is to the ears. help bring ghost to life in front of your eyes."/>
    <n v="1000"/>
    <n v="1080"/>
    <n v="108"/>
    <x v="0"/>
    <x v="1"/>
    <s v="USD"/>
    <n v="1422750707"/>
    <d v="2015-02-01T00:31:47"/>
    <n v="1420158707"/>
    <x v="516"/>
    <b v="0"/>
    <n v="32"/>
    <n v="33.75"/>
    <b v="1"/>
    <x v="4"/>
    <x v="1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x v="1"/>
    <s v="USD"/>
    <n v="1278302400"/>
    <d v="2010-07-05T04:00:00"/>
    <n v="1273961999"/>
    <x v="517"/>
    <b v="0"/>
    <n v="23"/>
    <n v="44.61"/>
    <b v="1"/>
    <x v="4"/>
    <x v="17"/>
  </r>
  <r>
    <n v="1675"/>
    <s v="The Great Party's Debut Album!"/>
    <s v="The Great Party is releasing their debut album. Here's your chance to be a part of it!"/>
    <n v="1000"/>
    <n v="1374.16"/>
    <n v="137"/>
    <x v="0"/>
    <x v="1"/>
    <s v="USD"/>
    <n v="1318802580"/>
    <d v="2011-10-16T22:03:00"/>
    <n v="1316194540"/>
    <x v="518"/>
    <b v="0"/>
    <n v="34"/>
    <n v="40.42"/>
    <b v="1"/>
    <x v="4"/>
    <x v="17"/>
  </r>
  <r>
    <n v="1680"/>
    <s v="Kick Out a Record"/>
    <s v="Working Musician dilemma #164: how the taxman put Kick the Record 2.0 on hold"/>
    <n v="1000"/>
    <n v="1175"/>
    <n v="118"/>
    <x v="0"/>
    <x v="1"/>
    <s v="USD"/>
    <n v="1405188667"/>
    <d v="2014-07-12T18:11:07"/>
    <n v="1402596667"/>
    <x v="519"/>
    <b v="0"/>
    <n v="25"/>
    <n v="47"/>
    <b v="1"/>
    <x v="4"/>
    <x v="17"/>
  </r>
  <r>
    <n v="1731"/>
    <s v="Sam Cox Band First Christian Tour"/>
    <s v="We are a Christin Worship band looking to midwest tour. God Bless!"/>
    <n v="1000"/>
    <n v="0"/>
    <n v="0"/>
    <x v="1"/>
    <x v="1"/>
    <s v="USD"/>
    <n v="1434034800"/>
    <d v="2015-06-11T15:00:00"/>
    <n v="1432849552"/>
    <x v="520"/>
    <b v="0"/>
    <n v="0"/>
    <n v="0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x v="1"/>
    <x v="1"/>
    <s v="USD"/>
    <n v="1470598345"/>
    <d v="2016-08-07T19:32:25"/>
    <n v="1468006345"/>
    <x v="521"/>
    <b v="0"/>
    <n v="2"/>
    <n v="55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1"/>
    <x v="1"/>
    <s v="USD"/>
    <n v="1462391932"/>
    <d v="2016-05-04T19:58:52"/>
    <n v="1457297932"/>
    <x v="522"/>
    <b v="0"/>
    <n v="1"/>
    <n v="1"/>
    <b v="0"/>
    <x v="4"/>
    <x v="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x v="1"/>
    <s v="USD"/>
    <n v="1468536992"/>
    <d v="2016-07-14T22:56:32"/>
    <n v="1463352992"/>
    <x v="523"/>
    <b v="0"/>
    <n v="27"/>
    <n v="42.48"/>
    <b v="1"/>
    <x v="6"/>
    <x v="10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x v="1"/>
    <s v="USD"/>
    <n v="1336866863"/>
    <d v="2012-05-12T23:54:23"/>
    <n v="1335570863"/>
    <x v="524"/>
    <b v="0"/>
    <n v="14"/>
    <n v="73.569999999999993"/>
    <b v="1"/>
    <x v="4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x v="1"/>
    <s v="USD"/>
    <n v="1317438000"/>
    <d v="2011-10-01T03:00:00"/>
    <n v="1314989557"/>
    <x v="525"/>
    <b v="0"/>
    <n v="28"/>
    <n v="35.770000000000003"/>
    <b v="1"/>
    <x v="4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x v="1"/>
    <s v="USD"/>
    <n v="1475342382"/>
    <d v="2016-10-01T17:19:42"/>
    <n v="1472750382"/>
    <x v="526"/>
    <b v="0"/>
    <n v="45"/>
    <n v="45.62"/>
    <b v="1"/>
    <x v="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x v="1"/>
    <s v="USD"/>
    <n v="1466139300"/>
    <d v="2016-06-17T04:55:00"/>
    <n v="1464854398"/>
    <x v="527"/>
    <b v="0"/>
    <n v="19"/>
    <n v="52.63"/>
    <b v="1"/>
    <x v="4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x v="1"/>
    <s v="USD"/>
    <n v="1354017600"/>
    <d v="2012-11-27T12:00:00"/>
    <n v="1350967535"/>
    <x v="528"/>
    <b v="0"/>
    <n v="26"/>
    <n v="51.96"/>
    <b v="1"/>
    <x v="4"/>
    <x v="21"/>
  </r>
  <r>
    <n v="1894"/>
    <s v="Help me release my first 3 song EP!!"/>
    <s v="Im trying to raise $1000 for a 3 song EP in a studio!"/>
    <n v="1000"/>
    <n v="1145"/>
    <n v="115"/>
    <x v="0"/>
    <x v="1"/>
    <s v="USD"/>
    <n v="1329082983"/>
    <d v="2012-02-12T21:43:03"/>
    <n v="1326404583"/>
    <x v="529"/>
    <b v="0"/>
    <n v="20"/>
    <n v="57.25"/>
    <b v="1"/>
    <x v="4"/>
    <x v="21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x v="1"/>
    <s v="USD"/>
    <n v="1454349600"/>
    <d v="2016-02-01T18:00:00"/>
    <n v="1451277473"/>
    <x v="530"/>
    <b v="0"/>
    <n v="21"/>
    <n v="68.81"/>
    <b v="1"/>
    <x v="4"/>
    <x v="21"/>
  </r>
  <r>
    <n v="1902"/>
    <s v="Cardboard reality"/>
    <s v="Virtual reality is expensive, here is the solution. I've created a VR device out of cardboard. I present: World's cheapest VR Device."/>
    <n v="1000"/>
    <n v="12"/>
    <n v="1"/>
    <x v="1"/>
    <x v="10"/>
    <s v="EUR"/>
    <n v="1425495447"/>
    <d v="2015-03-04T18:57:27"/>
    <n v="1422903447"/>
    <x v="531"/>
    <b v="0"/>
    <n v="3"/>
    <n v="4"/>
    <b v="0"/>
    <x v="2"/>
    <x v="33"/>
  </r>
  <r>
    <n v="1930"/>
    <s v="Magnetic Flowers Presents: Old, Cold. Losing It."/>
    <s v="We're nearly done recording, but we're out of money! Help us release the record!!!"/>
    <n v="1000"/>
    <n v="1270"/>
    <n v="127"/>
    <x v="0"/>
    <x v="1"/>
    <s v="USD"/>
    <n v="1373203482"/>
    <d v="2013-07-07T13:24:42"/>
    <n v="1368019482"/>
    <x v="532"/>
    <b v="0"/>
    <n v="26"/>
    <n v="48.85"/>
    <b v="1"/>
    <x v="4"/>
    <x v="21"/>
  </r>
  <r>
    <n v="1995"/>
    <s v="The Girl With(out) The Camera"/>
    <s v="I'm looking to pursue my dream of becoming a full time photographer, using my current creative experience as a graphic designer."/>
    <n v="1000"/>
    <n v="78"/>
    <n v="8"/>
    <x v="1"/>
    <x v="2"/>
    <s v="CAD"/>
    <n v="1437082736"/>
    <d v="2015-07-16T21:38:56"/>
    <n v="1435354736"/>
    <x v="533"/>
    <b v="0"/>
    <n v="3"/>
    <n v="26"/>
    <b v="0"/>
    <x v="6"/>
    <x v="38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x v="1"/>
    <s v="USD"/>
    <n v="1447286300"/>
    <d v="2015-11-11T23:58:20"/>
    <n v="1444690700"/>
    <x v="534"/>
    <b v="0"/>
    <n v="50"/>
    <n v="101.56"/>
    <b v="1"/>
    <x v="2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x v="1"/>
    <s v="USD"/>
    <n v="1304628648"/>
    <d v="2011-05-05T20:50:48"/>
    <n v="1302036648"/>
    <x v="535"/>
    <b v="0"/>
    <n v="38"/>
    <n v="35.79"/>
    <b v="1"/>
    <x v="4"/>
    <x v="21"/>
  </r>
  <r>
    <n v="2118"/>
    <s v="PORCHES. vs. THE U.S.A."/>
    <s v="PORCHES.  and Documentarians tour from New York to San Francisco and back."/>
    <n v="1000"/>
    <n v="1346.11"/>
    <n v="135"/>
    <x v="0"/>
    <x v="1"/>
    <s v="USD"/>
    <n v="1311538136"/>
    <d v="2011-07-24T20:08:56"/>
    <n v="1308946136"/>
    <x v="536"/>
    <b v="0"/>
    <n v="17"/>
    <n v="79.180000000000007"/>
    <b v="1"/>
    <x v="4"/>
    <x v="2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1"/>
    <x v="1"/>
    <s v="USD"/>
    <n v="1303628340"/>
    <d v="2011-04-24T06:59:00"/>
    <n v="1300328399"/>
    <x v="537"/>
    <b v="0"/>
    <n v="3"/>
    <n v="5.33"/>
    <b v="0"/>
    <x v="1"/>
    <x v="18"/>
  </r>
  <r>
    <n v="2138"/>
    <s v="Tales Of Tameria - Dawning Light"/>
    <s v="A game with a mixture of a few genres from RPG, Simulation and to adventure elements."/>
    <n v="1000"/>
    <n v="128"/>
    <n v="13"/>
    <x v="1"/>
    <x v="0"/>
    <s v="GBP"/>
    <n v="1383959939"/>
    <d v="2013-11-09T01:18:59"/>
    <n v="1381364339"/>
    <x v="538"/>
    <b v="0"/>
    <n v="12"/>
    <n v="10.67"/>
    <b v="0"/>
    <x v="1"/>
    <x v="18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x v="1"/>
    <s v="USD"/>
    <n v="1429365320"/>
    <d v="2015-04-18T13:55:20"/>
    <n v="1426773320"/>
    <x v="539"/>
    <b v="0"/>
    <n v="13"/>
    <n v="76.92"/>
    <b v="1"/>
    <x v="4"/>
    <x v="6"/>
  </r>
  <r>
    <n v="2179"/>
    <s v="Woodhouse EP"/>
    <s v="Woodhouse is making an EP!  If you are a fan of whiskey and loud guitars, contribute to the cause!"/>
    <n v="1000"/>
    <n v="1614"/>
    <n v="161"/>
    <x v="0"/>
    <x v="1"/>
    <s v="USD"/>
    <n v="1428725192"/>
    <d v="2015-04-11T04:06:32"/>
    <n v="1426133192"/>
    <x v="540"/>
    <b v="0"/>
    <n v="21"/>
    <n v="76.86"/>
    <b v="1"/>
    <x v="4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x v="1"/>
    <s v="USD"/>
    <n v="1333771200"/>
    <d v="2012-04-07T04:00:00"/>
    <n v="1328649026"/>
    <x v="541"/>
    <b v="0"/>
    <n v="24"/>
    <n v="42.33"/>
    <b v="1"/>
    <x v="4"/>
    <x v="4"/>
  </r>
  <r>
    <n v="2219"/>
    <s v="Moments by eBurner"/>
    <s v="An album that illustrates events in our lives, whether trivial or significant, through the tones of electronic music."/>
    <n v="1000"/>
    <n v="1015"/>
    <n v="102"/>
    <x v="0"/>
    <x v="1"/>
    <s v="USD"/>
    <n v="1440004512"/>
    <d v="2015-08-19T17:15:12"/>
    <n v="1437412512"/>
    <x v="542"/>
    <b v="0"/>
    <n v="19"/>
    <n v="53.42"/>
    <b v="1"/>
    <x v="4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x v="6"/>
    <s v="EUR"/>
    <n v="1439707236"/>
    <d v="2015-08-16T06:40:36"/>
    <n v="1437115236"/>
    <x v="543"/>
    <b v="0"/>
    <n v="144"/>
    <n v="81.56"/>
    <b v="1"/>
    <x v="1"/>
    <x v="1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x v="0"/>
    <s v="GBP"/>
    <n v="1488484300"/>
    <d v="2017-03-02T19:51:40"/>
    <n v="1485892300"/>
    <x v="544"/>
    <b v="0"/>
    <n v="163"/>
    <n v="49.47"/>
    <b v="1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x v="0"/>
    <s v="GBP"/>
    <n v="1481224736"/>
    <d v="2016-12-08T19:18:56"/>
    <n v="1480360736"/>
    <x v="545"/>
    <b v="0"/>
    <n v="206"/>
    <n v="90.64"/>
    <b v="1"/>
    <x v="1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x v="7"/>
    <s v="AUD"/>
    <n v="1487093020"/>
    <d v="2017-02-14T17:23:40"/>
    <n v="1485278620"/>
    <x v="546"/>
    <b v="0"/>
    <n v="210"/>
    <n v="37.119999999999997"/>
    <b v="1"/>
    <x v="1"/>
    <x v="1"/>
  </r>
  <r>
    <n v="2272"/>
    <s v="Pick the Lock"/>
    <s v="Pick the Lock is a game of chance and strategy. Attempt to obtain priceless treasures and outwit the other players."/>
    <n v="1000"/>
    <n v="13566"/>
    <n v="1357"/>
    <x v="0"/>
    <x v="1"/>
    <s v="USD"/>
    <n v="1449506836"/>
    <d v="2015-12-07T16:47:16"/>
    <n v="1446914836"/>
    <x v="547"/>
    <b v="0"/>
    <n v="944"/>
    <n v="14.37"/>
    <b v="1"/>
    <x v="1"/>
    <x v="1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x v="1"/>
    <s v="USD"/>
    <n v="1423022400"/>
    <d v="2015-02-04T04:00:00"/>
    <n v="1421436099"/>
    <x v="548"/>
    <b v="0"/>
    <n v="32"/>
    <n v="48.06"/>
    <b v="1"/>
    <x v="1"/>
    <x v="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x v="1"/>
    <s v="USD"/>
    <n v="1340733600"/>
    <d v="2012-06-26T18:00:00"/>
    <n v="1339098689"/>
    <x v="549"/>
    <b v="0"/>
    <n v="25"/>
    <n v="40.04"/>
    <b v="1"/>
    <x v="4"/>
    <x v="6"/>
  </r>
  <r>
    <n v="2297"/>
    <s v="Company Company: Debut EP"/>
    <s v="New Jersey Alternative Rock band COCO needs YOUR help self-releasing debut EP!"/>
    <n v="1000"/>
    <n v="1006"/>
    <n v="101"/>
    <x v="0"/>
    <x v="1"/>
    <s v="USD"/>
    <n v="1331697540"/>
    <d v="2012-03-14T03:59:00"/>
    <n v="1328749249"/>
    <x v="550"/>
    <b v="0"/>
    <n v="19"/>
    <n v="52.95"/>
    <b v="1"/>
    <x v="4"/>
    <x v="6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x v="1"/>
    <s v="USD"/>
    <n v="1490830331"/>
    <d v="2017-03-29T23:32:11"/>
    <n v="1488241931"/>
    <x v="551"/>
    <b v="0"/>
    <n v="7"/>
    <n v="11.43"/>
    <b v="0"/>
    <x v="3"/>
    <x v="2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2"/>
    <x v="2"/>
    <s v="CAD"/>
    <n v="1466789269"/>
    <d v="2016-06-24T17:27:49"/>
    <n v="1464197269"/>
    <x v="552"/>
    <b v="0"/>
    <n v="1"/>
    <n v="1"/>
    <b v="0"/>
    <x v="2"/>
    <x v="22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2"/>
    <x v="1"/>
    <s v="USD"/>
    <n v="1472135676"/>
    <d v="2016-08-25T14:34:36"/>
    <n v="1469543676"/>
    <x v="553"/>
    <b v="0"/>
    <n v="1"/>
    <n v="15"/>
    <b v="0"/>
    <x v="2"/>
    <x v="2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2"/>
    <x v="1"/>
    <s v="USD"/>
    <n v="1429632822"/>
    <d v="2015-04-21T16:13:42"/>
    <n v="1428596022"/>
    <x v="554"/>
    <b v="0"/>
    <n v="0"/>
    <n v="0"/>
    <b v="0"/>
    <x v="2"/>
    <x v="22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2"/>
    <x v="4"/>
    <s v="EUR"/>
    <n v="1453071600"/>
    <d v="2016-01-17T23:00:00"/>
    <n v="1449596425"/>
    <x v="555"/>
    <b v="0"/>
    <n v="0"/>
    <n v="0"/>
    <b v="0"/>
    <x v="2"/>
    <x v="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2"/>
    <x v="1"/>
    <s v="USD"/>
    <n v="1415932643"/>
    <d v="2014-11-14T02:37:23"/>
    <n v="1413337043"/>
    <x v="556"/>
    <b v="0"/>
    <n v="8"/>
    <n v="1"/>
    <b v="0"/>
    <x v="2"/>
    <x v="22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1"/>
    <x v="1"/>
    <s v="USD"/>
    <n v="1407705187"/>
    <d v="2014-08-10T21:13:07"/>
    <n v="1405113187"/>
    <x v="557"/>
    <b v="0"/>
    <n v="0"/>
    <n v="0"/>
    <b v="0"/>
    <x v="3"/>
    <x v="3"/>
  </r>
  <r>
    <n v="2467"/>
    <s v="Nature Boy Explorer EP"/>
    <s v="We've finished our first EP and we're taking it on the road in three weeks! Help us fund manufacturing?"/>
    <n v="1000"/>
    <n v="1185"/>
    <n v="119"/>
    <x v="0"/>
    <x v="1"/>
    <s v="USD"/>
    <n v="1336669200"/>
    <d v="2012-05-10T17:00:00"/>
    <n v="1335473931"/>
    <x v="558"/>
    <b v="0"/>
    <n v="43"/>
    <n v="27.56"/>
    <b v="1"/>
    <x v="4"/>
    <x v="2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x v="1"/>
    <s v="USD"/>
    <n v="1337824055"/>
    <d v="2012-05-24T01:47:35"/>
    <n v="1335232055"/>
    <x v="559"/>
    <b v="0"/>
    <n v="36"/>
    <n v="28.66"/>
    <b v="1"/>
    <x v="4"/>
    <x v="21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x v="1"/>
    <s v="USD"/>
    <n v="1312224383"/>
    <d v="2011-08-01T18:46:23"/>
    <n v="1308336383"/>
    <x v="560"/>
    <b v="0"/>
    <n v="25"/>
    <n v="40.04"/>
    <b v="1"/>
    <x v="4"/>
    <x v="21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x v="1"/>
    <s v="USD"/>
    <n v="1422400387"/>
    <d v="2015-01-27T23:13:07"/>
    <n v="1421190787"/>
    <x v="561"/>
    <b v="0"/>
    <n v="20"/>
    <n v="52.8"/>
    <b v="1"/>
    <x v="4"/>
    <x v="2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x v="1"/>
    <s v="USD"/>
    <n v="1312212855"/>
    <d v="2011-08-01T15:34:15"/>
    <n v="1307028855"/>
    <x v="562"/>
    <b v="0"/>
    <n v="11"/>
    <n v="100"/>
    <b v="1"/>
    <x v="4"/>
    <x v="11"/>
  </r>
  <r>
    <n v="2583"/>
    <s v="Crazy Daisy Food Truck"/>
    <s v="Crazy Daisy will become the newest member of the food truck distributors in Kansas City, Missouri."/>
    <n v="1000"/>
    <n v="5"/>
    <n v="1"/>
    <x v="1"/>
    <x v="1"/>
    <s v="USD"/>
    <n v="1426526880"/>
    <d v="2015-03-16T17:28:00"/>
    <n v="1421346480"/>
    <x v="563"/>
    <b v="0"/>
    <n v="5"/>
    <n v="1"/>
    <b v="0"/>
    <x v="3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x v="1"/>
    <s v="USD"/>
    <n v="1445598000"/>
    <d v="2015-10-23T11:00:00"/>
    <n v="1443302004"/>
    <x v="564"/>
    <b v="1"/>
    <n v="53"/>
    <n v="35.549999999999997"/>
    <b v="1"/>
    <x v="2"/>
    <x v="23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x v="1"/>
    <s v="USD"/>
    <n v="1476579600"/>
    <d v="2016-10-16T01:00:00"/>
    <n v="1474641914"/>
    <x v="565"/>
    <b v="0"/>
    <n v="50"/>
    <n v="37.46"/>
    <b v="1"/>
    <x v="2"/>
    <x v="23"/>
  </r>
  <r>
    <n v="2668"/>
    <s v="UOttawa Makermobile"/>
    <s v="Creativity on the go! |_x000a_CrÃ©ativitÃ© en mouvement !"/>
    <n v="1000"/>
    <n v="1707"/>
    <n v="171"/>
    <x v="0"/>
    <x v="2"/>
    <s v="CAD"/>
    <n v="1447079520"/>
    <d v="2015-11-09T14:32:00"/>
    <n v="1443449265"/>
    <x v="566"/>
    <b v="0"/>
    <n v="28"/>
    <n v="60.96"/>
    <b v="1"/>
    <x v="2"/>
    <x v="3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1"/>
    <x v="7"/>
    <s v="AUD"/>
    <n v="1468658866"/>
    <d v="2016-07-16T08:47:46"/>
    <n v="1464943666"/>
    <x v="567"/>
    <b v="0"/>
    <n v="2"/>
    <n v="52.5"/>
    <b v="0"/>
    <x v="7"/>
    <x v="34"/>
  </r>
  <r>
    <n v="2928"/>
    <s v="Music Theatre of Idaho Presents &quot;A Year with Frog and Toad"/>
    <s v="This is a touring production for schools in the Treasure Valley!"/>
    <n v="1000"/>
    <n v="1000"/>
    <n v="100"/>
    <x v="0"/>
    <x v="1"/>
    <s v="USD"/>
    <n v="1457135846"/>
    <d v="2016-03-04T23:57:26"/>
    <n v="1454543846"/>
    <x v="568"/>
    <b v="0"/>
    <n v="24"/>
    <n v="41.67"/>
    <b v="1"/>
    <x v="0"/>
    <x v="19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x v="1"/>
    <s v="USD"/>
    <n v="1413176340"/>
    <d v="2014-10-13T04:59:00"/>
    <n v="1412091423"/>
    <x v="569"/>
    <b v="0"/>
    <n v="34"/>
    <n v="37.65"/>
    <b v="1"/>
    <x v="0"/>
    <x v="1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1"/>
    <x v="1"/>
    <s v="USD"/>
    <n v="1447965917"/>
    <d v="2015-11-19T20:45:17"/>
    <n v="1445370317"/>
    <x v="570"/>
    <b v="0"/>
    <n v="2"/>
    <n v="12.5"/>
    <b v="0"/>
    <x v="0"/>
    <x v="24"/>
  </r>
  <r>
    <n v="2841"/>
    <s v="The Dead Loss"/>
    <s v="1920's London; two brothers try to make a name for themselves in the underground crime world but encounter a ruthless Irish mob boss."/>
    <n v="1000"/>
    <n v="10"/>
    <n v="1"/>
    <x v="1"/>
    <x v="0"/>
    <s v="GBP"/>
    <n v="1450032297"/>
    <d v="2015-12-13T18:44:57"/>
    <n v="1444844697"/>
    <x v="571"/>
    <b v="0"/>
    <n v="1"/>
    <n v="10"/>
    <b v="0"/>
    <x v="0"/>
    <x v="0"/>
  </r>
  <r>
    <n v="2854"/>
    <s v="Ultimate Political Selfie!"/>
    <s v="Almost Random Theatre's play about a candidate - with no policies - who is seeking election in May 2015"/>
    <n v="1000"/>
    <n v="417"/>
    <n v="42"/>
    <x v="1"/>
    <x v="0"/>
    <s v="GBP"/>
    <n v="1431018719"/>
    <d v="2015-05-07T17:11:59"/>
    <n v="1429290719"/>
    <x v="572"/>
    <b v="0"/>
    <n v="14"/>
    <n v="29.79"/>
    <b v="0"/>
    <x v="0"/>
    <x v="0"/>
  </r>
  <r>
    <n v="2858"/>
    <s v="Gay Party Superposh 'Winter Wonderland'"/>
    <s v="Een Gay Party in het centrum van Amersfoort. _x000a_Een geweldige avond uit, met een show, optredens en DJ's."/>
    <n v="1000"/>
    <n v="0"/>
    <n v="0"/>
    <x v="1"/>
    <x v="10"/>
    <s v="EUR"/>
    <n v="1417778880"/>
    <d v="2014-12-05T11:28:00"/>
    <n v="1415711095"/>
    <x v="573"/>
    <b v="0"/>
    <n v="0"/>
    <n v="0"/>
    <b v="0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n v="61"/>
    <x v="1"/>
    <x v="0"/>
    <s v="GBP"/>
    <n v="1458117190"/>
    <d v="2016-03-16T08:33:10"/>
    <n v="1455528790"/>
    <x v="574"/>
    <b v="0"/>
    <n v="3"/>
    <n v="203.67"/>
    <b v="0"/>
    <x v="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x v="0"/>
    <s v="GBP"/>
    <n v="1490631419"/>
    <d v="2017-03-27T16:16:59"/>
    <n v="1488820619"/>
    <x v="575"/>
    <b v="0"/>
    <n v="12"/>
    <n v="18.75"/>
    <b v="0"/>
    <x v="0"/>
    <x v="0"/>
  </r>
  <r>
    <n v="2782"/>
    <s v="Better Than Ever Productions presents Geezer Game"/>
    <s v="The premiere theatre troupe in SE Michigan offering acting opportunities for the 50+ actor."/>
    <n v="1000"/>
    <n v="1200"/>
    <n v="120"/>
    <x v="0"/>
    <x v="1"/>
    <s v="USD"/>
    <n v="1424149140"/>
    <d v="2015-02-17T04:59:00"/>
    <n v="1421964718"/>
    <x v="576"/>
    <b v="0"/>
    <n v="18"/>
    <n v="66.67"/>
    <b v="1"/>
    <x v="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x v="0"/>
    <s v="GBP"/>
    <n v="1429793446"/>
    <d v="2015-04-23T12:50:46"/>
    <n v="1428583846"/>
    <x v="577"/>
    <b v="0"/>
    <n v="61"/>
    <n v="18.77"/>
    <b v="1"/>
    <x v="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x v="1"/>
    <s v="USD"/>
    <n v="1405658752"/>
    <d v="2014-07-18T04:45:52"/>
    <n v="1403066752"/>
    <x v="578"/>
    <b v="0"/>
    <n v="38"/>
    <n v="31.5"/>
    <b v="1"/>
    <x v="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x v="0"/>
    <s v="GBP"/>
    <n v="1466412081"/>
    <d v="2016-06-20T08:41:21"/>
    <n v="1463820081"/>
    <x v="579"/>
    <b v="0"/>
    <n v="28"/>
    <n v="35.71"/>
    <b v="1"/>
    <x v="0"/>
    <x v="24"/>
  </r>
  <r>
    <n v="2993"/>
    <s v="TRUE WEST: Think, Dog! Productions"/>
    <s v="Help us build the Kitchen from Hell!"/>
    <n v="1000"/>
    <n v="1003"/>
    <n v="100"/>
    <x v="0"/>
    <x v="1"/>
    <s v="USD"/>
    <n v="1455998867"/>
    <d v="2016-02-20T20:07:47"/>
    <n v="1453406867"/>
    <x v="580"/>
    <b v="0"/>
    <n v="22"/>
    <n v="45.59"/>
    <b v="1"/>
    <x v="0"/>
    <x v="24"/>
  </r>
  <r>
    <n v="3032"/>
    <s v="Silent Valley : A Haunting"/>
    <s v="One night only, not-for-profit, neighborhood haunted attraction that will scare your mask off! Coming this Halloween."/>
    <n v="1000"/>
    <n v="1272"/>
    <n v="127"/>
    <x v="0"/>
    <x v="1"/>
    <s v="USD"/>
    <n v="1441933459"/>
    <d v="2015-09-11T01:04:19"/>
    <n v="1439341459"/>
    <x v="581"/>
    <b v="0"/>
    <n v="25"/>
    <n v="50.88"/>
    <b v="1"/>
    <x v="0"/>
    <x v="24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x v="1"/>
    <s v="USD"/>
    <n v="1457071397"/>
    <d v="2016-03-04T06:03:17"/>
    <n v="1451887397"/>
    <x v="582"/>
    <b v="0"/>
    <n v="27"/>
    <n v="37.22"/>
    <b v="1"/>
    <x v="0"/>
    <x v="2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1"/>
    <x v="1"/>
    <s v="USD"/>
    <n v="1418587234"/>
    <d v="2014-12-14T20:00:34"/>
    <n v="1415995234"/>
    <x v="583"/>
    <b v="0"/>
    <n v="7"/>
    <n v="20.14"/>
    <b v="0"/>
    <x v="0"/>
    <x v="24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1"/>
    <x v="0"/>
    <s v="GBP"/>
    <n v="1442440800"/>
    <d v="2015-09-16T22:00:00"/>
    <n v="1440497876"/>
    <x v="584"/>
    <b v="0"/>
    <n v="4"/>
    <n v="10.25"/>
    <b v="0"/>
    <x v="0"/>
    <x v="24"/>
  </r>
  <r>
    <n v="3117"/>
    <s v="Cowes and The Sea"/>
    <s v="Performing Arts workshops, for young people aged 5 -16, exploring how the sea has shaped Cowes as a settlement."/>
    <n v="1000"/>
    <n v="1"/>
    <n v="0"/>
    <x v="1"/>
    <x v="0"/>
    <s v="GBP"/>
    <n v="1464354720"/>
    <d v="2016-05-27T13:12:00"/>
    <n v="1463648360"/>
    <x v="585"/>
    <b v="0"/>
    <n v="1"/>
    <n v="1"/>
    <b v="0"/>
    <x v="0"/>
    <x v="24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x v="0"/>
    <s v="GBP"/>
    <n v="1420377366"/>
    <d v="2015-01-04T13:16:06"/>
    <n v="1415193366"/>
    <x v="586"/>
    <b v="0"/>
    <n v="31"/>
    <n v="42.9"/>
    <b v="1"/>
    <x v="0"/>
    <x v="0"/>
  </r>
  <r>
    <n v="2804"/>
    <s v="The Piano Man"/>
    <s v="The real-life story of the mysterious 'Piano Man' who washed ashore with no memory; with no speech; but with an amazing ability..."/>
    <n v="1000"/>
    <n v="1150"/>
    <n v="115"/>
    <x v="0"/>
    <x v="0"/>
    <s v="GBP"/>
    <n v="1411987990"/>
    <d v="2014-09-29T10:53:10"/>
    <n v="1409395990"/>
    <x v="587"/>
    <b v="0"/>
    <n v="23"/>
    <n v="50"/>
    <b v="1"/>
    <x v="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x v="0"/>
    <s v="GBP"/>
    <n v="1411510135"/>
    <d v="2014-09-23T22:08:55"/>
    <n v="1408918135"/>
    <x v="588"/>
    <b v="0"/>
    <n v="35"/>
    <n v="28.57"/>
    <b v="1"/>
    <x v="0"/>
    <x v="0"/>
  </r>
  <r>
    <n v="2835"/>
    <s v="Land of the Three Towers"/>
    <s v="A celebratory community theatre project about the Focus E15 Occupation of empty council homes on Carpenters Estate."/>
    <n v="1000"/>
    <n v="1870.99"/>
    <n v="187"/>
    <x v="0"/>
    <x v="0"/>
    <s v="GBP"/>
    <n v="1449273600"/>
    <d v="2015-12-05T00:00:00"/>
    <n v="1446742417"/>
    <x v="589"/>
    <b v="0"/>
    <n v="93"/>
    <n v="20.12"/>
    <b v="1"/>
    <x v="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x v="1"/>
    <s v="USD"/>
    <n v="1425193140"/>
    <d v="2015-03-01T06:59:00"/>
    <n v="1422769906"/>
    <x v="590"/>
    <b v="0"/>
    <n v="20"/>
    <n v="60.9"/>
    <b v="1"/>
    <x v="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x v="2"/>
    <s v="CAD"/>
    <n v="1430693460"/>
    <d v="2015-05-03T22:51:00"/>
    <n v="1428087153"/>
    <x v="591"/>
    <b v="0"/>
    <n v="17"/>
    <n v="95.59"/>
    <b v="1"/>
    <x v="0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x v="0"/>
    <s v="GBP"/>
    <n v="1405553241"/>
    <d v="2014-07-16T23:27:21"/>
    <n v="1404948441"/>
    <x v="592"/>
    <b v="1"/>
    <n v="24"/>
    <n v="41.67"/>
    <b v="1"/>
    <x v="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x v="1"/>
    <s v="USD"/>
    <n v="1460846347"/>
    <d v="2016-04-16T22:39:07"/>
    <n v="1458254347"/>
    <x v="593"/>
    <b v="0"/>
    <n v="28"/>
    <n v="57.5"/>
    <b v="1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x v="1"/>
    <s v="USD"/>
    <n v="1462334340"/>
    <d v="2016-05-04T03:59:00"/>
    <n v="1459711917"/>
    <x v="594"/>
    <b v="1"/>
    <n v="26"/>
    <n v="50.46"/>
    <b v="1"/>
    <x v="0"/>
    <x v="0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x v="1"/>
    <s v="USD"/>
    <n v="1463275339"/>
    <d v="2016-05-15T01:22:19"/>
    <n v="1460683339"/>
    <x v="595"/>
    <b v="0"/>
    <n v="20"/>
    <n v="53.34"/>
    <b v="1"/>
    <x v="0"/>
    <x v="0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x v="0"/>
    <s v="GBP"/>
    <n v="1474793208"/>
    <d v="2016-09-25T08:46:48"/>
    <n v="1472201208"/>
    <x v="596"/>
    <b v="0"/>
    <n v="49"/>
    <n v="25.69"/>
    <b v="1"/>
    <x v="0"/>
    <x v="0"/>
  </r>
  <r>
    <n v="3329"/>
    <s v="Jestia and Raedon"/>
    <s v="Jestia and Raedon is a brand new romantic comedy play going to the Edinburgh Fringe Festival this summer."/>
    <n v="1000"/>
    <n v="1168"/>
    <n v="117"/>
    <x v="0"/>
    <x v="0"/>
    <s v="GBP"/>
    <n v="1406502000"/>
    <d v="2014-07-27T23:00:00"/>
    <n v="1405583108"/>
    <x v="597"/>
    <b v="0"/>
    <n v="26"/>
    <n v="44.92"/>
    <b v="1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x v="1"/>
    <s v="USD"/>
    <n v="1465837200"/>
    <d v="2016-06-13T17:00:00"/>
    <n v="1463971172"/>
    <x v="598"/>
    <b v="0"/>
    <n v="14"/>
    <n v="109.57"/>
    <b v="1"/>
    <x v="0"/>
    <x v="0"/>
  </r>
  <r>
    <n v="3368"/>
    <s v="Peter Pan by J.M. Barrie @ Open Space Arts"/>
    <s v="Help a non-profit community theatre create an unforgettable production of J.M. Barrie's classic play."/>
    <n v="1000"/>
    <n v="1046"/>
    <n v="105"/>
    <x v="0"/>
    <x v="1"/>
    <s v="USD"/>
    <n v="1420088400"/>
    <d v="2015-01-01T05:00:00"/>
    <n v="1416977259"/>
    <x v="599"/>
    <b v="0"/>
    <n v="23"/>
    <n v="45.48"/>
    <b v="1"/>
    <x v="0"/>
    <x v="0"/>
  </r>
  <r>
    <n v="3372"/>
    <s v="All the Best, Jack"/>
    <s v="This play tells the story of the toxicity of sensationalism shown through one man's struggle with notoriety."/>
    <n v="1000"/>
    <n v="1035"/>
    <n v="104"/>
    <x v="0"/>
    <x v="1"/>
    <s v="USD"/>
    <n v="1408942740"/>
    <d v="2014-08-25T04:59:00"/>
    <n v="1407157756"/>
    <x v="600"/>
    <b v="0"/>
    <n v="27"/>
    <n v="38.33"/>
    <b v="1"/>
    <x v="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x v="1"/>
    <s v="USD"/>
    <n v="1470538800"/>
    <d v="2016-08-07T03:00:00"/>
    <n v="1469112493"/>
    <x v="601"/>
    <b v="0"/>
    <n v="19"/>
    <n v="58.95"/>
    <b v="1"/>
    <x v="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x v="1"/>
    <s v="USD"/>
    <n v="1410266146"/>
    <d v="2014-09-09T12:35:46"/>
    <n v="1407674146"/>
    <x v="602"/>
    <b v="0"/>
    <n v="45"/>
    <n v="41.22"/>
    <b v="1"/>
    <x v="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x v="0"/>
    <s v="GBP"/>
    <n v="1423138800"/>
    <d v="2015-02-05T12:20:00"/>
    <n v="1421092725"/>
    <x v="603"/>
    <b v="0"/>
    <n v="25"/>
    <n v="43.28"/>
    <b v="1"/>
    <x v="0"/>
    <x v="0"/>
  </r>
  <r>
    <n v="3447"/>
    <s v="The Vagabond Halfback"/>
    <s v="&quot;He was a poet, a vagrant, a philosopher, a lady's man and a hard drinker&quot;"/>
    <n v="1000"/>
    <n v="1078"/>
    <n v="108"/>
    <x v="0"/>
    <x v="1"/>
    <s v="USD"/>
    <n v="1458332412"/>
    <d v="2016-03-18T20:20:12"/>
    <n v="1454448012"/>
    <x v="604"/>
    <b v="0"/>
    <n v="14"/>
    <n v="77"/>
    <b v="1"/>
    <x v="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x v="1"/>
    <s v="USD"/>
    <n v="1406087940"/>
    <d v="2014-07-23T03:59:00"/>
    <n v="1404141626"/>
    <x v="605"/>
    <b v="0"/>
    <n v="37"/>
    <n v="41.41"/>
    <b v="1"/>
    <x v="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x v="1"/>
    <s v="USD"/>
    <n v="1460574924"/>
    <d v="2016-04-13T19:15:24"/>
    <n v="1457982924"/>
    <x v="606"/>
    <b v="0"/>
    <n v="27"/>
    <n v="47.22"/>
    <b v="1"/>
    <x v="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x v="1"/>
    <s v="USD"/>
    <n v="1457326740"/>
    <d v="2016-03-07T04:59:00"/>
    <n v="1455919438"/>
    <x v="607"/>
    <b v="0"/>
    <n v="42"/>
    <n v="25.31"/>
    <b v="1"/>
    <x v="0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x v="1"/>
    <s v="USD"/>
    <n v="1447959491"/>
    <d v="2015-11-19T18:58:11"/>
    <n v="1445363891"/>
    <x v="608"/>
    <b v="0"/>
    <n v="8"/>
    <n v="125"/>
    <b v="1"/>
    <x v="0"/>
    <x v="0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x v="0"/>
    <s v="GBP"/>
    <n v="1429789992"/>
    <d v="2015-04-23T11:53:12"/>
    <n v="1424609592"/>
    <x v="609"/>
    <b v="0"/>
    <n v="17"/>
    <n v="58.82"/>
    <b v="1"/>
    <x v="0"/>
    <x v="0"/>
  </r>
  <r>
    <n v="3531"/>
    <s v="The Reinvention of Lily Johnson"/>
    <s v="A political comedy for a crazy election year"/>
    <n v="1000"/>
    <n v="1280"/>
    <n v="128"/>
    <x v="0"/>
    <x v="1"/>
    <s v="USD"/>
    <n v="1467301334"/>
    <d v="2016-06-30T15:42:14"/>
    <n v="1464709334"/>
    <x v="610"/>
    <b v="0"/>
    <n v="26"/>
    <n v="49.23"/>
    <b v="1"/>
    <x v="0"/>
    <x v="0"/>
  </r>
  <r>
    <n v="3549"/>
    <s v="The Munitionettes"/>
    <s v="Help us bring to life tales of hardship, danger and community of extraordinary women working in WW1 munitions factories."/>
    <n v="1000"/>
    <n v="1020"/>
    <n v="102"/>
    <x v="0"/>
    <x v="0"/>
    <s v="GBP"/>
    <n v="1441358873"/>
    <d v="2015-09-04T09:27:53"/>
    <n v="1438939673"/>
    <x v="611"/>
    <b v="0"/>
    <n v="42"/>
    <n v="24.29"/>
    <b v="1"/>
    <x v="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x v="7"/>
    <s v="AUD"/>
    <n v="1438333080"/>
    <d v="2015-07-31T08:58:00"/>
    <n v="1436408308"/>
    <x v="612"/>
    <b v="0"/>
    <n v="24"/>
    <n v="43.13"/>
    <b v="1"/>
    <x v="0"/>
    <x v="0"/>
  </r>
  <r>
    <n v="3564"/>
    <s v="The Pillowman Aberdeen"/>
    <s v="Multi Award-Winng play THE PILLOWMAN coming to the Arts Centre Theatre, Aberdeen"/>
    <n v="1000"/>
    <n v="1005"/>
    <n v="101"/>
    <x v="0"/>
    <x v="0"/>
    <s v="GBP"/>
    <n v="1444060800"/>
    <d v="2015-10-05T16:00:00"/>
    <n v="1440082649"/>
    <x v="613"/>
    <b v="0"/>
    <n v="17"/>
    <n v="59.12"/>
    <b v="1"/>
    <x v="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x v="0"/>
    <s v="GBP"/>
    <n v="1433964444"/>
    <d v="2015-06-10T19:27:24"/>
    <n v="1431372444"/>
    <x v="614"/>
    <b v="0"/>
    <n v="41"/>
    <n v="26.54"/>
    <b v="1"/>
    <x v="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x v="1"/>
    <s v="USD"/>
    <n v="1410975994"/>
    <d v="2014-09-17T17:46:34"/>
    <n v="1408383994"/>
    <x v="615"/>
    <b v="0"/>
    <n v="19"/>
    <n v="58.42"/>
    <b v="1"/>
    <x v="0"/>
    <x v="0"/>
  </r>
  <r>
    <n v="3582"/>
    <s v="REALLY REALLY"/>
    <s v="A contemporary American play touching on the scorching realities of growing up in the Millennial generation."/>
    <n v="1000"/>
    <n v="2870"/>
    <n v="287"/>
    <x v="0"/>
    <x v="1"/>
    <s v="USD"/>
    <n v="1459822682"/>
    <d v="2016-04-05T02:18:02"/>
    <n v="1458613082"/>
    <x v="616"/>
    <b v="0"/>
    <n v="49"/>
    <n v="58.57"/>
    <b v="1"/>
    <x v="0"/>
    <x v="0"/>
  </r>
  <r>
    <n v="3598"/>
    <s v="Cinderella"/>
    <s v="River City Theatre Company needs your support as we embark on our thirteenth production, CINDERELLA!"/>
    <n v="1000"/>
    <n v="1101"/>
    <n v="110"/>
    <x v="0"/>
    <x v="1"/>
    <s v="USD"/>
    <n v="1409720340"/>
    <d v="2014-09-03T04:59:00"/>
    <n v="1408129822"/>
    <x v="617"/>
    <b v="0"/>
    <n v="27"/>
    <n v="40.78"/>
    <b v="1"/>
    <x v="0"/>
    <x v="0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x v="0"/>
    <s v="GBP"/>
    <n v="1439806936"/>
    <d v="2015-08-17T10:22:16"/>
    <n v="1437214936"/>
    <x v="618"/>
    <b v="0"/>
    <n v="31"/>
    <n v="52.35"/>
    <b v="1"/>
    <x v="0"/>
    <x v="0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x v="1"/>
    <s v="USD"/>
    <n v="1479592800"/>
    <d v="2016-11-19T22:00:00"/>
    <n v="1476760226"/>
    <x v="619"/>
    <b v="0"/>
    <n v="17"/>
    <n v="66.47"/>
    <b v="1"/>
    <x v="0"/>
    <x v="0"/>
  </r>
  <r>
    <n v="3622"/>
    <s v="Shakespeare's Pericles, Prince of Tyre"/>
    <s v="5 actors. 39 characters. 1 epic adventure. Presented by the Cradle Theatre Company."/>
    <n v="1000"/>
    <n v="1000.99"/>
    <n v="100"/>
    <x v="0"/>
    <x v="1"/>
    <s v="USD"/>
    <n v="1411874580"/>
    <d v="2014-09-28T03:23:00"/>
    <n v="1409030371"/>
    <x v="620"/>
    <b v="0"/>
    <n v="21"/>
    <n v="47.67"/>
    <b v="1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x v="1"/>
    <s v="USD"/>
    <n v="1437676380"/>
    <d v="2015-07-23T18:33:00"/>
    <n v="1435670452"/>
    <x v="621"/>
    <b v="0"/>
    <n v="28"/>
    <n v="36.96"/>
    <b v="1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x v="0"/>
    <s v="GBP"/>
    <n v="1434039137"/>
    <d v="2015-06-11T16:12:17"/>
    <n v="1431447137"/>
    <x v="622"/>
    <b v="0"/>
    <n v="17"/>
    <n v="81.290000000000006"/>
    <b v="1"/>
    <x v="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x v="1"/>
    <s v="USD"/>
    <n v="1452872290"/>
    <d v="2016-01-15T15:38:10"/>
    <n v="1452008290"/>
    <x v="623"/>
    <b v="0"/>
    <n v="18"/>
    <n v="62.17"/>
    <b v="1"/>
    <x v="0"/>
    <x v="0"/>
  </r>
  <r>
    <n v="3692"/>
    <s v="An Evening With Durang"/>
    <s v="Help us independently produce two great comedies by Christopher Durang."/>
    <n v="1000"/>
    <n v="1260"/>
    <n v="126"/>
    <x v="0"/>
    <x v="1"/>
    <s v="USD"/>
    <n v="1411084800"/>
    <d v="2014-09-19T00:00:00"/>
    <n v="1410304179"/>
    <x v="624"/>
    <b v="0"/>
    <n v="17"/>
    <n v="74.12"/>
    <b v="1"/>
    <x v="0"/>
    <x v="0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x v="1"/>
    <s v="USD"/>
    <n v="1469165160"/>
    <d v="2016-07-22T05:26:00"/>
    <n v="1467335378"/>
    <x v="625"/>
    <b v="0"/>
    <n v="23"/>
    <n v="80.87"/>
    <b v="1"/>
    <x v="0"/>
    <x v="0"/>
  </r>
  <r>
    <n v="3709"/>
    <s v="The Ruby Darlings Show"/>
    <s v="The filthily talented Ruby and Darling, take you on a raunch-tastic musical discovery of life with a vagina. #sayno"/>
    <n v="1000"/>
    <n v="1082.5"/>
    <n v="108"/>
    <x v="0"/>
    <x v="0"/>
    <s v="GBP"/>
    <n v="1403715546"/>
    <d v="2014-06-25T16:59:06"/>
    <n v="1401123546"/>
    <x v="626"/>
    <b v="0"/>
    <n v="35"/>
    <n v="30.93"/>
    <b v="1"/>
    <x v="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x v="0"/>
    <s v="GBP"/>
    <n v="1429955619"/>
    <d v="2015-04-25T09:53:39"/>
    <n v="1424775219"/>
    <x v="627"/>
    <b v="0"/>
    <n v="24"/>
    <n v="41.67"/>
    <b v="1"/>
    <x v="0"/>
    <x v="0"/>
  </r>
  <r>
    <n v="3815"/>
    <s v="The Canterbury Shakespeare Festival - first season"/>
    <s v="Come and help us make the Canterbury Shakespeare Festival a reality"/>
    <n v="1000"/>
    <n v="1000.01"/>
    <n v="100"/>
    <x v="0"/>
    <x v="0"/>
    <s v="GBP"/>
    <n v="1440111600"/>
    <d v="2015-08-20T23:00:00"/>
    <n v="1437545657"/>
    <x v="628"/>
    <b v="0"/>
    <n v="20"/>
    <n v="50"/>
    <b v="1"/>
    <x v="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x v="1"/>
    <s v="USD"/>
    <n v="1437166920"/>
    <d v="2015-07-17T21:02:00"/>
    <n v="1435554104"/>
    <x v="629"/>
    <b v="0"/>
    <n v="26"/>
    <n v="40.92"/>
    <b v="1"/>
    <x v="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1"/>
    <x v="1"/>
    <s v="USD"/>
    <n v="1439828159"/>
    <d v="2015-08-17T16:15:59"/>
    <n v="1437236159"/>
    <x v="630"/>
    <b v="0"/>
    <n v="1"/>
    <n v="100"/>
    <b v="0"/>
    <x v="0"/>
    <x v="0"/>
  </r>
  <r>
    <n v="3850"/>
    <s v="The Vagina Monologues 2015"/>
    <s v="V-Day is a global activist movement to end violence against women and girls."/>
    <n v="1000"/>
    <n v="38"/>
    <n v="4"/>
    <x v="1"/>
    <x v="1"/>
    <s v="USD"/>
    <n v="1420081143"/>
    <d v="2015-01-01T02:59:03"/>
    <n v="1417489143"/>
    <x v="631"/>
    <b v="1"/>
    <n v="4"/>
    <n v="9.5"/>
    <b v="0"/>
    <x v="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1"/>
    <x v="1"/>
    <s v="USD"/>
    <n v="1427408271"/>
    <d v="2015-03-26T22:17:51"/>
    <n v="1424819871"/>
    <x v="632"/>
    <b v="0"/>
    <n v="1"/>
    <n v="25"/>
    <b v="0"/>
    <x v="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1"/>
    <x v="1"/>
    <s v="USD"/>
    <n v="1408863600"/>
    <d v="2014-08-24T07:00:00"/>
    <n v="1408203557"/>
    <x v="633"/>
    <b v="0"/>
    <n v="0"/>
    <n v="0"/>
    <b v="0"/>
    <x v="0"/>
    <x v="0"/>
  </r>
  <r>
    <n v="3895"/>
    <s v="Vestige"/>
    <s v="A Transgender makeup artist calls into question the loyalty of her best friend in a 1980's circus while dealing with her dying mother."/>
    <n v="1000"/>
    <n v="50"/>
    <n v="5"/>
    <x v="1"/>
    <x v="1"/>
    <s v="USD"/>
    <n v="1425103218"/>
    <d v="2015-02-28T06:00:18"/>
    <n v="1422424818"/>
    <x v="634"/>
    <b v="0"/>
    <n v="1"/>
    <n v="50"/>
    <b v="0"/>
    <x v="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1"/>
    <x v="1"/>
    <s v="USD"/>
    <n v="1414354080"/>
    <d v="2014-10-26T20:08:00"/>
    <n v="1411587606"/>
    <x v="635"/>
    <b v="0"/>
    <n v="4"/>
    <n v="38.25"/>
    <b v="0"/>
    <x v="0"/>
    <x v="0"/>
  </r>
  <r>
    <n v="3972"/>
    <s v="Valkyrie Theatre Company"/>
    <s v="We're a horror based theatre company in Oklahoma City beginning our first season of shows."/>
    <n v="1000"/>
    <n v="211"/>
    <n v="21"/>
    <x v="1"/>
    <x v="1"/>
    <s v="USD"/>
    <n v="1423186634"/>
    <d v="2015-02-06T01:37:14"/>
    <n v="1418002634"/>
    <x v="636"/>
    <b v="0"/>
    <n v="8"/>
    <n v="26.38"/>
    <b v="0"/>
    <x v="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1"/>
    <x v="0"/>
    <s v="GBP"/>
    <n v="1464872848"/>
    <d v="2016-06-02T13:07:28"/>
    <n v="1462280848"/>
    <x v="637"/>
    <b v="0"/>
    <n v="11"/>
    <n v="29.09"/>
    <b v="0"/>
    <x v="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1"/>
    <x v="0"/>
    <s v="GBP"/>
    <n v="1437606507"/>
    <d v="2015-07-22T23:08:27"/>
    <n v="1435014507"/>
    <x v="638"/>
    <b v="0"/>
    <n v="4"/>
    <n v="15"/>
    <b v="0"/>
    <x v="0"/>
    <x v="0"/>
  </r>
  <r>
    <n v="4070"/>
    <s v="Southern Utah University: V-Day 2015"/>
    <s v="V-Day Southern Utah University 2015 and Second Studio Players presents: The Vagina Monologues"/>
    <n v="1000"/>
    <n v="165"/>
    <n v="17"/>
    <x v="1"/>
    <x v="1"/>
    <s v="USD"/>
    <n v="1425178800"/>
    <d v="2015-03-01T03:00:00"/>
    <n v="1422374420"/>
    <x v="639"/>
    <b v="0"/>
    <n v="6"/>
    <n v="27.5"/>
    <b v="0"/>
    <x v="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1"/>
    <x v="0"/>
    <s v="GBP"/>
    <n v="1408646111"/>
    <d v="2014-08-21T18:35:11"/>
    <n v="1403462111"/>
    <x v="640"/>
    <b v="0"/>
    <n v="2"/>
    <n v="2"/>
    <b v="0"/>
    <x v="0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1"/>
    <x v="1"/>
    <s v="USD"/>
    <n v="1448078400"/>
    <d v="2015-11-21T04:00:00"/>
    <n v="1445985299"/>
    <x v="641"/>
    <b v="0"/>
    <n v="5"/>
    <n v="9.4"/>
    <b v="0"/>
    <x v="0"/>
    <x v="0"/>
  </r>
  <r>
    <n v="4090"/>
    <s v="&quot; Sweet O'l Mama &quot; Theater Production"/>
    <s v="A gripping re-enactment of a true breast cancer survival story, highlighted with inspiration and laughter!"/>
    <n v="1000"/>
    <n v="32"/>
    <n v="3"/>
    <x v="1"/>
    <x v="1"/>
    <s v="USD"/>
    <n v="1438959600"/>
    <d v="2015-08-07T15:00:00"/>
    <n v="1437754137"/>
    <x v="642"/>
    <b v="0"/>
    <n v="3"/>
    <n v="10.67"/>
    <b v="0"/>
    <x v="0"/>
    <x v="0"/>
  </r>
  <r>
    <n v="4103"/>
    <s v="Weather Men"/>
    <s v="Weather Men is a play, written by Nathan Black.  A comedy/drama that explores the question of 'why people stay together?'"/>
    <n v="1000"/>
    <n v="100"/>
    <n v="10"/>
    <x v="1"/>
    <x v="1"/>
    <s v="USD"/>
    <n v="1440613920"/>
    <d v="2015-08-26T18:32:00"/>
    <n v="1435953566"/>
    <x v="643"/>
    <b v="0"/>
    <n v="6"/>
    <n v="16.670000000000002"/>
    <b v="0"/>
    <x v="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1"/>
    <x v="1"/>
    <s v="USD"/>
    <n v="1443224622"/>
    <d v="2015-09-25T23:43:42"/>
    <n v="1440632622"/>
    <x v="644"/>
    <b v="0"/>
    <n v="6"/>
    <n v="41.67"/>
    <b v="0"/>
    <x v="0"/>
    <x v="1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1"/>
    <x v="1"/>
    <s v="USD"/>
    <n v="1431283530"/>
    <d v="2015-05-10T18:45:30"/>
    <n v="1428691530"/>
    <x v="645"/>
    <b v="0"/>
    <n v="3"/>
    <n v="18.329999999999998"/>
    <b v="0"/>
    <x v="0"/>
    <x v="19"/>
  </r>
  <r>
    <n v="3645"/>
    <s v="If the Shoe Fits"/>
    <s v="This new musical comedy empowers women and girls of all ages to be themselves in their shoes, whatever shoes they choose."/>
    <n v="1000"/>
    <n v="1"/>
    <n v="0"/>
    <x v="1"/>
    <x v="2"/>
    <s v="CAD"/>
    <n v="1479773838"/>
    <d v="2016-11-22T00:17:18"/>
    <n v="1477178238"/>
    <x v="646"/>
    <b v="0"/>
    <n v="1"/>
    <n v="1"/>
    <b v="0"/>
    <x v="0"/>
    <x v="19"/>
  </r>
  <r>
    <n v="3751"/>
    <s v="GGC Productions 2016"/>
    <s v="I will be performing in TWO productions to kick off the 2016 season. NEED HELP TO FUND THESE GREAT SHOWS!"/>
    <n v="1000"/>
    <n v="1326"/>
    <n v="133"/>
    <x v="0"/>
    <x v="1"/>
    <s v="USD"/>
    <n v="1459641073"/>
    <d v="2016-04-02T23:51:13"/>
    <n v="1454460673"/>
    <x v="647"/>
    <b v="0"/>
    <n v="11"/>
    <n v="120.55"/>
    <b v="1"/>
    <x v="0"/>
    <x v="19"/>
  </r>
  <r>
    <n v="3771"/>
    <s v="COME OUT SWINGIN'!"/>
    <s v="I would like to make a demo recording of six songs from COME OUT SWINGIN'!"/>
    <n v="1000"/>
    <n v="1460"/>
    <n v="146"/>
    <x v="0"/>
    <x v="1"/>
    <s v="USD"/>
    <n v="1463529600"/>
    <d v="2016-05-18T00:00:00"/>
    <n v="1462307652"/>
    <x v="648"/>
    <b v="0"/>
    <n v="38"/>
    <n v="38.42"/>
    <b v="1"/>
    <x v="0"/>
    <x v="1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x v="2"/>
    <s v="CAD"/>
    <n v="1468193532"/>
    <d v="2016-07-10T23:32:12"/>
    <n v="1465601532"/>
    <x v="649"/>
    <b v="0"/>
    <n v="10"/>
    <n v="115"/>
    <b v="1"/>
    <x v="0"/>
    <x v="19"/>
  </r>
  <r>
    <n v="464"/>
    <s v="PokÃ©Movie - A PokÃ©monâ„¢ school project"/>
    <s v="We are three students that want to make a short PokÃ©mon movie as a school project!"/>
    <n v="1010"/>
    <n v="1"/>
    <n v="0"/>
    <x v="1"/>
    <x v="6"/>
    <s v="EUR"/>
    <n v="1463602935"/>
    <d v="2016-05-18T20:22:15"/>
    <n v="1461874935"/>
    <x v="650"/>
    <b v="0"/>
    <n v="1"/>
    <n v="1"/>
    <b v="0"/>
    <x v="5"/>
    <x v="29"/>
  </r>
  <r>
    <n v="3317"/>
    <s v="Seven Minutes in Eternity"/>
    <s v="Andy Boyd's epic new satire about heroes and villains, humankind's search for glory, and fascism in America"/>
    <n v="1050"/>
    <n v="1115"/>
    <n v="106"/>
    <x v="0"/>
    <x v="1"/>
    <s v="USD"/>
    <n v="1465347424"/>
    <d v="2016-06-08T00:57:04"/>
    <n v="1462755424"/>
    <x v="651"/>
    <b v="0"/>
    <n v="18"/>
    <n v="61.94"/>
    <b v="1"/>
    <x v="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x v="1"/>
    <s v="USD"/>
    <n v="1471071540"/>
    <d v="2016-08-13T06:59:00"/>
    <n v="1467720388"/>
    <x v="652"/>
    <b v="0"/>
    <n v="30"/>
    <n v="43.2"/>
    <b v="1"/>
    <x v="0"/>
    <x v="0"/>
  </r>
  <r>
    <n v="2632"/>
    <s v="University Rocket Science"/>
    <s v="Students from 3 universities are designing a dual stage rocket to test experimental rocket technology."/>
    <n v="1070"/>
    <n v="1466"/>
    <n v="137"/>
    <x v="0"/>
    <x v="1"/>
    <s v="USD"/>
    <n v="1464485339"/>
    <d v="2016-05-29T01:28:59"/>
    <n v="1462325339"/>
    <x v="653"/>
    <b v="0"/>
    <n v="42"/>
    <n v="34.9"/>
    <b v="1"/>
    <x v="2"/>
    <x v="23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x v="0"/>
    <s v="GBP"/>
    <n v="1394460000"/>
    <d v="2014-03-10T14:00:00"/>
    <n v="1393233855"/>
    <x v="654"/>
    <b v="0"/>
    <n v="47"/>
    <n v="28.55"/>
    <b v="1"/>
    <x v="4"/>
    <x v="5"/>
  </r>
  <r>
    <n v="1059"/>
    <s v="Voice Over Artist (Canceled)"/>
    <s v="Turning myself into a vocal artist."/>
    <n v="1100"/>
    <n v="0"/>
    <n v="0"/>
    <x v="2"/>
    <x v="1"/>
    <s v="USD"/>
    <n v="1426269456"/>
    <d v="2015-03-13T17:57:36"/>
    <n v="1423681056"/>
    <x v="655"/>
    <b v="0"/>
    <n v="0"/>
    <n v="0"/>
    <b v="0"/>
    <x v="8"/>
    <x v="14"/>
  </r>
  <r>
    <n v="1087"/>
    <s v="Idle Gamers"/>
    <s v="Idle gamers are the group of gamers worth watching play video games. We have a back log of video ideas and want to entertain you."/>
    <n v="1100"/>
    <n v="0"/>
    <n v="0"/>
    <x v="1"/>
    <x v="1"/>
    <s v="USD"/>
    <n v="1402852087"/>
    <d v="2014-06-15T17:08:07"/>
    <n v="1400260087"/>
    <x v="656"/>
    <b v="0"/>
    <n v="0"/>
    <n v="0"/>
    <b v="0"/>
    <x v="1"/>
    <x v="1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x v="1"/>
    <s v="USD"/>
    <n v="1334784160"/>
    <d v="2012-04-18T21:22:40"/>
    <n v="1332192160"/>
    <x v="657"/>
    <b v="0"/>
    <n v="34"/>
    <n v="38.79"/>
    <b v="1"/>
    <x v="4"/>
    <x v="17"/>
  </r>
  <r>
    <n v="2124"/>
    <s v="AZAMAR"/>
    <s v="AZAMAR is a Role Playing Game world involving fantasy and high magic, based on the popular OpenD6 OGL using the Cinema6 RPG Framework."/>
    <n v="1100"/>
    <n v="115"/>
    <n v="10"/>
    <x v="1"/>
    <x v="1"/>
    <s v="USD"/>
    <n v="1291093200"/>
    <d v="2010-11-30T05:00:00"/>
    <n v="1286930435"/>
    <x v="658"/>
    <b v="0"/>
    <n v="5"/>
    <n v="23"/>
    <b v="0"/>
    <x v="1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x v="1"/>
    <s v="USD"/>
    <n v="1334556624"/>
    <d v="2012-04-16T06:10:24"/>
    <n v="1333001424"/>
    <x v="659"/>
    <b v="0"/>
    <n v="34"/>
    <n v="33.24"/>
    <b v="1"/>
    <x v="4"/>
    <x v="4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x v="1"/>
    <s v="USD"/>
    <n v="1335891603"/>
    <d v="2012-05-01T17:00:03"/>
    <n v="1330711203"/>
    <x v="660"/>
    <b v="0"/>
    <n v="19"/>
    <n v="65.84"/>
    <b v="1"/>
    <x v="4"/>
    <x v="2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x v="0"/>
    <s v="GBP"/>
    <n v="1399324717"/>
    <d v="2014-05-05T21:18:37"/>
    <n v="1395436717"/>
    <x v="661"/>
    <b v="0"/>
    <n v="191"/>
    <n v="22.12"/>
    <b v="1"/>
    <x v="2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x v="1"/>
    <s v="USD"/>
    <n v="1427860740"/>
    <d v="2015-04-01T03:59:00"/>
    <n v="1426002684"/>
    <x v="662"/>
    <b v="0"/>
    <n v="19"/>
    <n v="59.21"/>
    <b v="1"/>
    <x v="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x v="2"/>
    <s v="CAD"/>
    <n v="1409072982"/>
    <d v="2014-08-26T17:09:42"/>
    <n v="1407258582"/>
    <x v="663"/>
    <b v="0"/>
    <n v="15"/>
    <n v="79"/>
    <b v="1"/>
    <x v="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x v="1"/>
    <s v="USD"/>
    <n v="1460730079"/>
    <d v="2016-04-15T14:21:19"/>
    <n v="1458138079"/>
    <x v="664"/>
    <b v="0"/>
    <n v="15"/>
    <n v="73.33"/>
    <b v="1"/>
    <x v="0"/>
    <x v="19"/>
  </r>
  <r>
    <n v="173"/>
    <s v="7 Sins"/>
    <s v="This is a film inspired by Quentin Tarantino, I want to make a film thats entertaining yet gritty. 7 Sins is in pre-production."/>
    <n v="1110"/>
    <n v="0"/>
    <n v="0"/>
    <x v="1"/>
    <x v="0"/>
    <s v="GBP"/>
    <n v="1425131108"/>
    <d v="2015-02-28T13:45:08"/>
    <n v="1422539108"/>
    <x v="665"/>
    <b v="0"/>
    <n v="0"/>
    <n v="0"/>
    <b v="0"/>
    <x v="5"/>
    <x v="25"/>
  </r>
  <r>
    <n v="2512"/>
    <s v="Somethin' Tasty"/>
    <s v="Somethin' Tasty is a unique coffee, pastry &amp; retail store. We consign from all local sources: pottery, glass &amp; art."/>
    <n v="1150"/>
    <n v="0"/>
    <n v="0"/>
    <x v="1"/>
    <x v="1"/>
    <s v="USD"/>
    <n v="1418504561"/>
    <d v="2014-12-13T21:02:41"/>
    <n v="1417208561"/>
    <x v="666"/>
    <b v="0"/>
    <n v="0"/>
    <n v="0"/>
    <b v="0"/>
    <x v="3"/>
    <x v="39"/>
  </r>
  <r>
    <n v="528"/>
    <s v="Devastated No Matter What"/>
    <s v="A Festival Backed Production of a Full-Length Play."/>
    <n v="1150"/>
    <n v="1330"/>
    <n v="116"/>
    <x v="0"/>
    <x v="1"/>
    <s v="USD"/>
    <n v="1434921600"/>
    <d v="2015-06-21T21:20:00"/>
    <n v="1433109907"/>
    <x v="667"/>
    <b v="0"/>
    <n v="30"/>
    <n v="44.33"/>
    <b v="1"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x v="1"/>
    <s v="USD"/>
    <n v="1373243181"/>
    <d v="2013-07-08T00:26:21"/>
    <n v="1370651181"/>
    <x v="668"/>
    <b v="0"/>
    <n v="24"/>
    <n v="86.67"/>
    <b v="1"/>
    <x v="5"/>
    <x v="13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x v="1"/>
    <s v="USD"/>
    <n v="1316746837"/>
    <d v="2011-09-23T03:00:37"/>
    <n v="1314154837"/>
    <x v="669"/>
    <b v="0"/>
    <n v="21"/>
    <n v="71.709999999999994"/>
    <b v="1"/>
    <x v="5"/>
    <x v="13"/>
  </r>
  <r>
    <n v="131"/>
    <s v="I (Canceled)"/>
    <s v="I"/>
    <n v="1200"/>
    <n v="0"/>
    <n v="0"/>
    <x v="2"/>
    <x v="1"/>
    <s v="USD"/>
    <n v="1467763200"/>
    <d v="2016-07-06T00:00:00"/>
    <n v="1466453161"/>
    <x v="670"/>
    <b v="0"/>
    <n v="0"/>
    <n v="0"/>
    <b v="0"/>
    <x v="5"/>
    <x v="30"/>
  </r>
  <r>
    <n v="180"/>
    <s v="The Rest of Us Mini-Series"/>
    <s v="The Rest of Us follows a survivor of an outbreak that nearly destroyed the earth as he travels to find some form of humanity."/>
    <n v="1200"/>
    <n v="401"/>
    <n v="33"/>
    <x v="1"/>
    <x v="0"/>
    <s v="GBP"/>
    <n v="1428951600"/>
    <d v="2015-04-13T19:00:00"/>
    <n v="1425512843"/>
    <x v="671"/>
    <b v="0"/>
    <n v="13"/>
    <n v="30.85"/>
    <b v="0"/>
    <x v="5"/>
    <x v="25"/>
  </r>
  <r>
    <n v="710"/>
    <s v="Hate York Shirt 2.0"/>
    <s v="Shirts, so technologically advanced, they connect mentally to their audience upon sight."/>
    <n v="1200"/>
    <n v="0"/>
    <n v="0"/>
    <x v="1"/>
    <x v="2"/>
    <s v="CAD"/>
    <n v="1408495440"/>
    <d v="2014-08-20T00:44:00"/>
    <n v="1405640302"/>
    <x v="672"/>
    <b v="0"/>
    <n v="0"/>
    <n v="0"/>
    <b v="0"/>
    <x v="2"/>
    <x v="16"/>
  </r>
  <r>
    <n v="787"/>
    <s v="Mahayla CD Pressing"/>
    <s v="We've made our goal with your help. Thanks so much! This is a great time to pre-purchase the album and get some extra perks."/>
    <n v="1200"/>
    <n v="1370"/>
    <n v="114"/>
    <x v="0"/>
    <x v="1"/>
    <s v="USD"/>
    <n v="1383318226"/>
    <d v="2013-11-01T15:03:46"/>
    <n v="1380726226"/>
    <x v="673"/>
    <b v="0"/>
    <n v="17"/>
    <n v="80.59"/>
    <b v="1"/>
    <x v="4"/>
    <x v="6"/>
  </r>
  <r>
    <n v="857"/>
    <s v="A Reason To Breathe - DEBUT ALBUM"/>
    <s v="Modern Post-Hardcore/Electro music (Hardstyle, EDM, Trap, Dubstep, Dembow, House)."/>
    <n v="1200"/>
    <n v="1200"/>
    <n v="100"/>
    <x v="0"/>
    <x v="8"/>
    <s v="EUR"/>
    <n v="1448463431"/>
    <d v="2015-11-25T14:57:11"/>
    <n v="1444831031"/>
    <x v="674"/>
    <b v="0"/>
    <n v="24"/>
    <n v="50"/>
    <b v="1"/>
    <x v="4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x v="0"/>
    <s v="GBP"/>
    <n v="1429138740"/>
    <d v="2015-04-15T22:59:00"/>
    <n v="1426528418"/>
    <x v="675"/>
    <b v="0"/>
    <n v="76"/>
    <n v="22.74"/>
    <b v="1"/>
    <x v="4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x v="0"/>
    <s v="GBP"/>
    <n v="1465672979"/>
    <d v="2016-06-11T19:22:59"/>
    <n v="1463080979"/>
    <x v="676"/>
    <b v="0"/>
    <n v="64"/>
    <n v="24.42"/>
    <b v="1"/>
    <x v="7"/>
    <x v="12"/>
  </r>
  <r>
    <n v="1491"/>
    <s v="Tales of guns, gold and a beagle in the Old West"/>
    <s v="What do you get when you take outlaws, guns, gold and and old beagle in the old west? Adventure!"/>
    <n v="1200"/>
    <n v="100"/>
    <n v="8"/>
    <x v="1"/>
    <x v="1"/>
    <s v="USD"/>
    <n v="1424014680"/>
    <d v="2015-02-15T15:38:00"/>
    <n v="1418922443"/>
    <x v="677"/>
    <b v="0"/>
    <n v="1"/>
    <n v="100"/>
    <b v="0"/>
    <x v="7"/>
    <x v="3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x v="1"/>
    <s v="USD"/>
    <n v="1273911000"/>
    <d v="2010-05-15T08:10:00"/>
    <n v="1268822909"/>
    <x v="678"/>
    <b v="1"/>
    <n v="33"/>
    <n v="78.180000000000007"/>
    <b v="1"/>
    <x v="6"/>
    <x v="10"/>
  </r>
  <r>
    <n v="1584"/>
    <s v="Lets see Kansas together!"/>
    <s v="25 Kansas State Parks in the next year. What a great adventure to take together. Join me. Together we can photo this beautiful state."/>
    <n v="1200"/>
    <n v="0"/>
    <n v="0"/>
    <x v="1"/>
    <x v="1"/>
    <s v="USD"/>
    <n v="1401464101"/>
    <d v="2014-05-30T15:35:01"/>
    <n v="1400600101"/>
    <x v="679"/>
    <b v="0"/>
    <n v="0"/>
    <n v="0"/>
    <b v="0"/>
    <x v="6"/>
    <x v="9"/>
  </r>
  <r>
    <n v="1589"/>
    <s v="A Side Of The World In Canvas"/>
    <s v="I want to be able to have my own photography inside a canvas and have it be displayed everywhere."/>
    <n v="1200"/>
    <n v="0"/>
    <n v="0"/>
    <x v="1"/>
    <x v="1"/>
    <s v="USD"/>
    <n v="1444433886"/>
    <d v="2015-10-09T23:38:06"/>
    <n v="1441841886"/>
    <x v="680"/>
    <b v="0"/>
    <n v="0"/>
    <n v="0"/>
    <b v="0"/>
    <x v="6"/>
    <x v="9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x v="1"/>
    <s v="USD"/>
    <n v="1388553960"/>
    <d v="2014-01-01T05:26:00"/>
    <n v="1385754986"/>
    <x v="681"/>
    <b v="0"/>
    <n v="23"/>
    <n v="52.83"/>
    <b v="1"/>
    <x v="4"/>
    <x v="6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x v="1"/>
    <s v="USD"/>
    <n v="1308011727"/>
    <d v="2011-06-14T00:35:27"/>
    <n v="1306283727"/>
    <x v="682"/>
    <b v="0"/>
    <n v="28"/>
    <n v="42.86"/>
    <b v="1"/>
    <x v="4"/>
    <x v="17"/>
  </r>
  <r>
    <n v="1741"/>
    <s v="Caught off Guard"/>
    <s v="A photo journal documenting my experiences and travels across New Zealand"/>
    <n v="1200"/>
    <n v="1330"/>
    <n v="111"/>
    <x v="0"/>
    <x v="0"/>
    <s v="GBP"/>
    <n v="1433948671"/>
    <d v="2015-06-10T15:04:31"/>
    <n v="1430060671"/>
    <x v="683"/>
    <b v="0"/>
    <n v="52"/>
    <n v="25.58"/>
    <b v="1"/>
    <x v="6"/>
    <x v="10"/>
  </r>
  <r>
    <n v="1752"/>
    <s v="Adfectus Book"/>
    <s v="A little book of calm, in picture form, that will soothe the soul and un-furrow the brow."/>
    <n v="1200"/>
    <n v="3122"/>
    <n v="260"/>
    <x v="0"/>
    <x v="0"/>
    <s v="GBP"/>
    <n v="1476425082"/>
    <d v="2016-10-14T06:04:42"/>
    <n v="1473833082"/>
    <x v="684"/>
    <b v="0"/>
    <n v="90"/>
    <n v="34.69"/>
    <b v="1"/>
    <x v="6"/>
    <x v="1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1"/>
    <x v="1"/>
    <s v="USD"/>
    <n v="1406743396"/>
    <d v="2014-07-30T18:03:16"/>
    <n v="1404151396"/>
    <x v="685"/>
    <b v="0"/>
    <n v="4"/>
    <n v="6.25"/>
    <b v="0"/>
    <x v="6"/>
    <x v="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x v="1"/>
    <s v="USD"/>
    <n v="1415832338"/>
    <d v="2014-11-12T22:45:38"/>
    <n v="1413236738"/>
    <x v="686"/>
    <b v="0"/>
    <n v="29"/>
    <n v="42.24"/>
    <b v="1"/>
    <x v="4"/>
    <x v="21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x v="1"/>
    <s v="USD"/>
    <n v="1445921940"/>
    <d v="2015-10-27T04:59:00"/>
    <n v="1444699549"/>
    <x v="687"/>
    <b v="0"/>
    <n v="35"/>
    <n v="50.66"/>
    <b v="1"/>
    <x v="4"/>
    <x v="21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x v="0"/>
    <s v="GBP"/>
    <n v="1461276000"/>
    <d v="2016-04-21T22:00:00"/>
    <n v="1460055300"/>
    <x v="688"/>
    <b v="0"/>
    <n v="88"/>
    <n v="68.63"/>
    <b v="1"/>
    <x v="1"/>
    <x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x v="1"/>
    <s v="USD"/>
    <n v="1359240856"/>
    <d v="2013-01-26T22:54:16"/>
    <n v="1356648856"/>
    <x v="689"/>
    <b v="0"/>
    <n v="34"/>
    <n v="44.21"/>
    <b v="1"/>
    <x v="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x v="1"/>
    <s v="USD"/>
    <n v="1339074857"/>
    <d v="2012-06-07T13:14:17"/>
    <n v="1336482857"/>
    <x v="690"/>
    <b v="1"/>
    <n v="50"/>
    <n v="37.67"/>
    <b v="1"/>
    <x v="4"/>
    <x v="2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1"/>
    <x v="0"/>
    <s v="GBP"/>
    <n v="1459368658"/>
    <d v="2016-03-30T20:10:58"/>
    <n v="1454188258"/>
    <x v="691"/>
    <b v="0"/>
    <n v="12"/>
    <n v="16.829999999999998"/>
    <b v="0"/>
    <x v="3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x v="1"/>
    <s v="USD"/>
    <n v="1297160329"/>
    <d v="2011-02-08T10:18:49"/>
    <n v="1295000329"/>
    <x v="692"/>
    <b v="0"/>
    <n v="47"/>
    <n v="29.02"/>
    <b v="1"/>
    <x v="4"/>
    <x v="21"/>
  </r>
  <r>
    <n v="2955"/>
    <s v="A Stage for Stage Door Theater Company (Canceled)"/>
    <s v="Stage Door Theater needs a stage for its current and future productions. Can you help?"/>
    <n v="1200"/>
    <n v="715"/>
    <n v="60"/>
    <x v="2"/>
    <x v="1"/>
    <s v="USD"/>
    <n v="1434476849"/>
    <d v="2015-06-16T17:47:29"/>
    <n v="1431884849"/>
    <x v="693"/>
    <b v="0"/>
    <n v="11"/>
    <n v="65"/>
    <b v="0"/>
    <x v="0"/>
    <x v="24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1"/>
    <x v="1"/>
    <s v="USD"/>
    <n v="1465790400"/>
    <d v="2016-06-13T04:00:00"/>
    <n v="1462210950"/>
    <x v="694"/>
    <b v="0"/>
    <n v="0"/>
    <n v="0"/>
    <b v="0"/>
    <x v="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x v="2"/>
    <s v="CAD"/>
    <n v="1484110800"/>
    <d v="2017-01-11T05:00:00"/>
    <n v="1482281094"/>
    <x v="695"/>
    <b v="0"/>
    <n v="18"/>
    <n v="86.94"/>
    <b v="1"/>
    <x v="0"/>
    <x v="0"/>
  </r>
  <r>
    <n v="3180"/>
    <s v="Glass Mountain: An Original Fairytale"/>
    <s v="A new tale of witches, fairies, cat-hunters and and bone-boilers from London theatre company Broken Glass."/>
    <n v="1200"/>
    <n v="1437"/>
    <n v="120"/>
    <x v="0"/>
    <x v="0"/>
    <s v="GBP"/>
    <n v="1403258049"/>
    <d v="2014-06-20T09:54:09"/>
    <n v="1400666049"/>
    <x v="696"/>
    <b v="1"/>
    <n v="45"/>
    <n v="31.93"/>
    <b v="1"/>
    <x v="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x v="0"/>
    <s v="GBP"/>
    <n v="1446213612"/>
    <d v="2015-10-30T14:00:12"/>
    <n v="1443621612"/>
    <x v="697"/>
    <b v="1"/>
    <n v="21"/>
    <n v="59.52"/>
    <b v="1"/>
    <x v="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x v="0"/>
    <s v="GBP"/>
    <n v="1484687436"/>
    <d v="2017-01-17T21:10:36"/>
    <n v="1482095436"/>
    <x v="698"/>
    <b v="0"/>
    <n v="30"/>
    <n v="50"/>
    <b v="1"/>
    <x v="0"/>
    <x v="0"/>
  </r>
  <r>
    <n v="3399"/>
    <s v="Spinning Wheel Youth Takeover"/>
    <s v="13 young people have taken over Spinning Wheel Theatre to choose, produce and create their own show from scratch."/>
    <n v="1200"/>
    <n v="1245"/>
    <n v="104"/>
    <x v="0"/>
    <x v="0"/>
    <s v="GBP"/>
    <n v="1424556325"/>
    <d v="2015-02-21T22:05:25"/>
    <n v="1421964325"/>
    <x v="699"/>
    <b v="0"/>
    <n v="46"/>
    <n v="27.07"/>
    <b v="1"/>
    <x v="0"/>
    <x v="0"/>
  </r>
  <r>
    <n v="3439"/>
    <s v="Cirque Inspired Alice's Adventures in Wonderland"/>
    <s v="Help a small theater produce an original adaptation of Lewis Carroll's classic story."/>
    <n v="1200"/>
    <n v="1616.14"/>
    <n v="135"/>
    <x v="0"/>
    <x v="1"/>
    <s v="USD"/>
    <n v="1453179540"/>
    <d v="2016-01-19T04:59:00"/>
    <n v="1452030730"/>
    <x v="700"/>
    <b v="0"/>
    <n v="18"/>
    <n v="89.79"/>
    <b v="1"/>
    <x v="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x v="0"/>
    <s v="GBP"/>
    <n v="1441042275"/>
    <d v="2015-08-31T17:31:15"/>
    <n v="1438882275"/>
    <x v="701"/>
    <b v="0"/>
    <n v="32"/>
    <n v="39.380000000000003"/>
    <b v="1"/>
    <x v="0"/>
    <x v="0"/>
  </r>
  <r>
    <n v="3666"/>
    <s v="Israel LÃ³pez @ Ojai Playwrights Conference"/>
    <s v="Artistic Internship @ Ojai Playwrights Conference"/>
    <n v="1200"/>
    <n v="1200"/>
    <n v="100"/>
    <x v="0"/>
    <x v="1"/>
    <s v="USD"/>
    <n v="1406185200"/>
    <d v="2014-07-24T07:00:00"/>
    <n v="1404337382"/>
    <x v="702"/>
    <b v="0"/>
    <n v="38"/>
    <n v="31.58"/>
    <b v="1"/>
    <x v="0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x v="1"/>
    <s v="USD"/>
    <n v="1455936335"/>
    <d v="2016-02-20T02:45:35"/>
    <n v="1452048335"/>
    <x v="703"/>
    <b v="0"/>
    <n v="9"/>
    <n v="139.56"/>
    <b v="1"/>
    <x v="0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x v="2"/>
    <s v="CAD"/>
    <n v="1417460940"/>
    <d v="2014-12-01T19:09:00"/>
    <n v="1416516972"/>
    <x v="704"/>
    <b v="0"/>
    <n v="20"/>
    <n v="70"/>
    <b v="1"/>
    <x v="0"/>
    <x v="0"/>
  </r>
  <r>
    <n v="3744"/>
    <s v="The Game's Afoot - Spotlight"/>
    <s v="This summer, The Spotlight Players are celebrating Christmas in July with a presentation of Ken Ludwig's side splitting comedy."/>
    <n v="1200"/>
    <n v="0"/>
    <n v="0"/>
    <x v="1"/>
    <x v="1"/>
    <s v="USD"/>
    <n v="1404532740"/>
    <d v="2014-07-05T03:59:00"/>
    <n v="1401823952"/>
    <x v="705"/>
    <b v="0"/>
    <n v="0"/>
    <n v="0"/>
    <b v="0"/>
    <x v="0"/>
    <x v="0"/>
  </r>
  <r>
    <n v="3942"/>
    <s v="Epic Proportions"/>
    <s v="In the 30's, two brothers, Benny and Phil, who go to the Arizona desert to be extras in a huge Biblical epic. Riotous comedy!"/>
    <n v="1200"/>
    <n v="0"/>
    <n v="0"/>
    <x v="1"/>
    <x v="1"/>
    <s v="USD"/>
    <n v="1434490914"/>
    <d v="2015-06-16T21:41:54"/>
    <n v="1429306914"/>
    <x v="706"/>
    <b v="0"/>
    <n v="0"/>
    <n v="0"/>
    <b v="0"/>
    <x v="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1"/>
    <x v="1"/>
    <s v="USD"/>
    <n v="1411930556"/>
    <d v="2014-09-28T18:55:56"/>
    <n v="1409338556"/>
    <x v="707"/>
    <b v="0"/>
    <n v="12"/>
    <n v="24.33"/>
    <b v="0"/>
    <x v="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1"/>
    <x v="0"/>
    <s v="GBP"/>
    <n v="1488394800"/>
    <d v="2017-03-01T19:00:00"/>
    <n v="1486681708"/>
    <x v="708"/>
    <b v="0"/>
    <n v="14"/>
    <n v="32.36"/>
    <b v="0"/>
    <x v="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x v="1"/>
    <s v="USD"/>
    <n v="1458057600"/>
    <d v="2016-03-15T16:00:00"/>
    <n v="1455938520"/>
    <x v="709"/>
    <b v="0"/>
    <n v="24"/>
    <n v="64.459999999999994"/>
    <b v="1"/>
    <x v="0"/>
    <x v="19"/>
  </r>
  <r>
    <n v="26"/>
    <s v="You, Me &amp; Sicily:  Part I Editing"/>
    <s v="Highlighting Sicily's points of light: its extraordinary people. Editing phase is now underway!!!"/>
    <n v="1250"/>
    <n v="1940"/>
    <n v="155"/>
    <x v="0"/>
    <x v="1"/>
    <s v="USD"/>
    <n v="1408278144"/>
    <d v="2014-08-17T12:22:24"/>
    <n v="1404822144"/>
    <x v="710"/>
    <b v="0"/>
    <n v="19"/>
    <n v="102.11"/>
    <b v="1"/>
    <x v="5"/>
    <x v="7"/>
  </r>
  <r>
    <n v="1728"/>
    <s v="With His Presence"/>
    <s v="Be in God's presence through instrumental covers of hymns. Help me build a home studio to freely distribute this album."/>
    <n v="1250"/>
    <n v="855"/>
    <n v="68"/>
    <x v="1"/>
    <x v="1"/>
    <s v="USD"/>
    <n v="1445439674"/>
    <d v="2015-10-21T15:01:14"/>
    <n v="1442847674"/>
    <x v="711"/>
    <b v="0"/>
    <n v="7"/>
    <n v="122.14"/>
    <b v="0"/>
    <x v="4"/>
    <x v="28"/>
  </r>
  <r>
    <n v="2558"/>
    <s v="Hopkins Sinfonia 2015 Season"/>
    <s v="The Hopkins Sinfonia is looking for your support to run our 2015 Season made up of five concerts."/>
    <n v="1250"/>
    <n v="1361"/>
    <n v="109"/>
    <x v="0"/>
    <x v="7"/>
    <s v="AUD"/>
    <n v="1430488740"/>
    <d v="2015-05-01T13:59:00"/>
    <n v="1427747906"/>
    <x v="712"/>
    <b v="0"/>
    <n v="18"/>
    <n v="75.61"/>
    <b v="1"/>
    <x v="4"/>
    <x v="1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x v="1"/>
    <s v="USD"/>
    <n v="1492542819"/>
    <d v="2017-04-18T19:13:39"/>
    <n v="1489090419"/>
    <x v="713"/>
    <b v="0"/>
    <n v="1"/>
    <n v="10"/>
    <b v="0"/>
    <x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x v="1"/>
    <s v="USD"/>
    <n v="1423724400"/>
    <d v="2015-02-12T07:00:00"/>
    <n v="1421274954"/>
    <x v="714"/>
    <b v="0"/>
    <n v="28"/>
    <n v="47"/>
    <b v="1"/>
    <x v="0"/>
    <x v="0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x v="1"/>
    <s v="USD"/>
    <n v="1354845600"/>
    <d v="2012-12-07T02:00:00"/>
    <n v="1352766300"/>
    <x v="715"/>
    <b v="1"/>
    <n v="25"/>
    <n v="52"/>
    <b v="1"/>
    <x v="0"/>
    <x v="0"/>
  </r>
  <r>
    <n v="3613"/>
    <s v="HIS NAME IS ARTHUR HOLMBERG"/>
    <s v="a woman walks into a bar except she looks like a man and no one's serving drinks. one night only"/>
    <n v="1250"/>
    <n v="1250"/>
    <n v="100"/>
    <x v="0"/>
    <x v="1"/>
    <s v="USD"/>
    <n v="1403964574"/>
    <d v="2014-06-28T14:09:34"/>
    <n v="1401372574"/>
    <x v="716"/>
    <b v="0"/>
    <n v="20"/>
    <n v="62.5"/>
    <b v="1"/>
    <x v="0"/>
    <x v="0"/>
  </r>
  <r>
    <n v="3998"/>
    <s v="Forsaken Angels-A New Play"/>
    <s v="Forsaken Angels, a powerful new play by William Leary, author of DCMTA's Best Of 2014 Play Masquerade."/>
    <n v="1250"/>
    <n v="715"/>
    <n v="57"/>
    <x v="1"/>
    <x v="1"/>
    <s v="USD"/>
    <n v="1427580426"/>
    <d v="2015-03-28T22:07:06"/>
    <n v="1424992026"/>
    <x v="717"/>
    <b v="0"/>
    <n v="12"/>
    <n v="59.58"/>
    <b v="0"/>
    <x v="0"/>
    <x v="0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1"/>
    <x v="1"/>
    <s v="USD"/>
    <n v="1411779761"/>
    <d v="2014-09-27T01:02:41"/>
    <n v="1409187761"/>
    <x v="718"/>
    <b v="0"/>
    <n v="4"/>
    <n v="5.75"/>
    <b v="0"/>
    <x v="0"/>
    <x v="0"/>
  </r>
  <r>
    <n v="4069"/>
    <s v="The Pendulum Swings"/>
    <s v="'The Pendulum Swings' is a three-act dark comedy that sees Frank and Michael await their execution on Death Row."/>
    <n v="1250"/>
    <n v="430"/>
    <n v="34"/>
    <x v="1"/>
    <x v="0"/>
    <s v="GBP"/>
    <n v="1425124800"/>
    <d v="2015-02-28T12:00:00"/>
    <n v="1421596356"/>
    <x v="719"/>
    <b v="0"/>
    <n v="13"/>
    <n v="33.08"/>
    <b v="0"/>
    <x v="0"/>
    <x v="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x v="0"/>
    <s v="GBP"/>
    <n v="1438543889"/>
    <d v="2015-08-02T19:31:29"/>
    <n v="1436383889"/>
    <x v="720"/>
    <b v="0"/>
    <n v="28"/>
    <n v="47.43"/>
    <b v="1"/>
    <x v="0"/>
    <x v="19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x v="0"/>
    <s v="GBP"/>
    <n v="1398451093"/>
    <d v="2014-04-25T18:38:13"/>
    <n v="1395859093"/>
    <x v="721"/>
    <b v="0"/>
    <n v="41"/>
    <n v="40.270000000000003"/>
    <b v="1"/>
    <x v="5"/>
    <x v="13"/>
  </r>
  <r>
    <n v="103"/>
    <s v="I'M TWENTY SOMETHING"/>
    <s v="Three friends in their twenties are trying to do the impossible - have fun on a casual Friday night."/>
    <n v="1300"/>
    <n v="1367"/>
    <n v="105"/>
    <x v="0"/>
    <x v="0"/>
    <s v="GBP"/>
    <n v="1394220030"/>
    <d v="2014-03-07T19:20:30"/>
    <n v="1392232830"/>
    <x v="722"/>
    <b v="0"/>
    <n v="49"/>
    <n v="27.9"/>
    <b v="1"/>
    <x v="5"/>
    <x v="13"/>
  </r>
  <r>
    <n v="110"/>
    <s v="Earlids"/>
    <s v="Lee, an awkward teenager with sound-blocking earlids, must confront his self-isolation after a girl moves in next door."/>
    <n v="1300"/>
    <n v="1700"/>
    <n v="131"/>
    <x v="0"/>
    <x v="1"/>
    <s v="USD"/>
    <n v="1384408740"/>
    <d v="2013-11-14T05:59:00"/>
    <n v="1381445253"/>
    <x v="723"/>
    <b v="0"/>
    <n v="26"/>
    <n v="65.38"/>
    <b v="1"/>
    <x v="5"/>
    <x v="1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x v="1"/>
    <s v="USD"/>
    <n v="1340641440"/>
    <d v="2012-06-25T16:24:00"/>
    <n v="1339549982"/>
    <x v="724"/>
    <b v="0"/>
    <n v="38"/>
    <n v="36.61"/>
    <b v="1"/>
    <x v="4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x v="1"/>
    <s v="USD"/>
    <n v="1486095060"/>
    <d v="2017-02-03T04:11:00"/>
    <n v="1484198170"/>
    <x v="725"/>
    <b v="0"/>
    <n v="31"/>
    <n v="48.71"/>
    <b v="1"/>
    <x v="4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x v="1"/>
    <s v="USD"/>
    <n v="1406509200"/>
    <d v="2014-07-28T01:00:00"/>
    <n v="1404769538"/>
    <x v="726"/>
    <b v="0"/>
    <n v="26"/>
    <n v="50.04"/>
    <b v="1"/>
    <x v="4"/>
    <x v="6"/>
  </r>
  <r>
    <n v="3710"/>
    <s v="&quot;Loving Alanis&quot; Rocky Mountain Regional Premier"/>
    <s v="A comedy about, life, death, men, women, and the power of a good Kegel."/>
    <n v="1300"/>
    <n v="1835"/>
    <n v="141"/>
    <x v="0"/>
    <x v="1"/>
    <s v="USD"/>
    <n v="1428068988"/>
    <d v="2015-04-03T13:49:48"/>
    <n v="1425908988"/>
    <x v="727"/>
    <b v="0"/>
    <n v="27"/>
    <n v="67.959999999999994"/>
    <b v="1"/>
    <x v="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1"/>
    <x v="1"/>
    <s v="USD"/>
    <n v="1406876400"/>
    <d v="2014-08-01T07:00:00"/>
    <n v="1405024561"/>
    <x v="728"/>
    <b v="0"/>
    <n v="10"/>
    <n v="62"/>
    <b v="0"/>
    <x v="0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x v="0"/>
    <s v="GBP"/>
    <n v="1481564080"/>
    <d v="2016-12-12T17:34:40"/>
    <n v="1479144880"/>
    <x v="729"/>
    <b v="0"/>
    <n v="27"/>
    <n v="50.59"/>
    <b v="1"/>
    <x v="4"/>
    <x v="4"/>
  </r>
  <r>
    <n v="2999"/>
    <s v="RAT Fund-Riser"/>
    <s v="Restless Artists' Theatre is building risers and installing better lighting for our patrons.  We need to purchase raw materials."/>
    <n v="1350"/>
    <n v="1605"/>
    <n v="119"/>
    <x v="0"/>
    <x v="1"/>
    <s v="USD"/>
    <n v="1488333600"/>
    <d v="2017-03-01T02:00:00"/>
    <n v="1487094360"/>
    <x v="730"/>
    <b v="0"/>
    <n v="20"/>
    <n v="80.25"/>
    <b v="1"/>
    <x v="0"/>
    <x v="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x v="1"/>
    <s v="USD"/>
    <n v="1481432340"/>
    <d v="2016-12-11T04:59:00"/>
    <n v="1476764077"/>
    <x v="731"/>
    <b v="0"/>
    <n v="193"/>
    <n v="36.33"/>
    <b v="1"/>
    <x v="2"/>
    <x v="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x v="0"/>
    <s v="GBP"/>
    <n v="1442311560"/>
    <d v="2015-09-15T10:06:00"/>
    <n v="1439924246"/>
    <x v="732"/>
    <b v="0"/>
    <n v="34"/>
    <n v="41.03"/>
    <b v="1"/>
    <x v="0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x v="2"/>
    <s v="CAD"/>
    <n v="1413547200"/>
    <d v="2014-10-17T12:00:00"/>
    <n v="1411417602"/>
    <x v="733"/>
    <b v="0"/>
    <n v="21"/>
    <n v="68.099999999999994"/>
    <b v="1"/>
    <x v="5"/>
    <x v="27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x v="1"/>
    <s v="USD"/>
    <n v="1395435712"/>
    <d v="2014-03-21T21:01:52"/>
    <n v="1392847312"/>
    <x v="734"/>
    <b v="0"/>
    <n v="23"/>
    <n v="67.39"/>
    <b v="1"/>
    <x v="7"/>
    <x v="12"/>
  </r>
  <r>
    <n v="936"/>
    <s v="Jazz Singer, Marti Mendenhall Live Concert Recording"/>
    <s v="A CD of a live Jazz concert featuring Marti Mendenhall, George Mitchell, Scott Steed and Todd Strait."/>
    <n v="1400"/>
    <n v="0"/>
    <n v="0"/>
    <x v="1"/>
    <x v="1"/>
    <s v="USD"/>
    <n v="1326916800"/>
    <d v="2012-01-18T20:00:00"/>
    <n v="1323131689"/>
    <x v="735"/>
    <b v="0"/>
    <n v="0"/>
    <n v="0"/>
    <b v="0"/>
    <x v="4"/>
    <x v="3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1"/>
    <x v="0"/>
    <s v="GBP"/>
    <n v="1448722494"/>
    <d v="2015-11-28T14:54:54"/>
    <n v="1446562494"/>
    <x v="736"/>
    <b v="0"/>
    <n v="3"/>
    <n v="15"/>
    <b v="0"/>
    <x v="0"/>
    <x v="0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x v="1"/>
    <s v="USD"/>
    <n v="1469329217"/>
    <d v="2016-07-24T03:00:17"/>
    <n v="1466737217"/>
    <x v="737"/>
    <b v="0"/>
    <n v="47"/>
    <n v="31.91"/>
    <b v="1"/>
    <x v="4"/>
    <x v="5"/>
  </r>
  <r>
    <n v="17"/>
    <s v="Humble Pie"/>
    <s v="Uplifting English sitcom, a love letter to youthful exuberance that proves once and for all that none of us are ready for real life."/>
    <n v="1500"/>
    <n v="1510"/>
    <n v="101"/>
    <x v="0"/>
    <x v="0"/>
    <s v="GBP"/>
    <n v="1415126022"/>
    <d v="2014-11-04T18:33:42"/>
    <n v="1412530422"/>
    <x v="738"/>
    <b v="0"/>
    <n v="36"/>
    <n v="41.94"/>
    <b v="1"/>
    <x v="5"/>
    <x v="7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x v="1"/>
    <s v="USD"/>
    <n v="1280631600"/>
    <d v="2010-08-01T03:00:00"/>
    <n v="1274889241"/>
    <x v="739"/>
    <b v="0"/>
    <n v="34"/>
    <n v="50.59"/>
    <b v="1"/>
    <x v="5"/>
    <x v="13"/>
  </r>
  <r>
    <n v="99"/>
    <s v="BEAT: An Original Short Film"/>
    <s v="A feminist tale of two girls finally giving a &quot;Nice Guy&quot; what he truly deserves. Also, dancing!"/>
    <n v="1500"/>
    <n v="1590.29"/>
    <n v="106"/>
    <x v="0"/>
    <x v="1"/>
    <s v="USD"/>
    <n v="1390426799"/>
    <d v="2014-01-22T21:39:59"/>
    <n v="1387834799"/>
    <x v="740"/>
    <b v="0"/>
    <n v="39"/>
    <n v="40.78"/>
    <b v="1"/>
    <x v="5"/>
    <x v="13"/>
  </r>
  <r>
    <n v="108"/>
    <s v="GLASS: A Love Story"/>
    <s v="When a man can't find love, his Google GLASS does the searching for him. A short film shot with Google Glass."/>
    <n v="1500"/>
    <n v="3700"/>
    <n v="247"/>
    <x v="0"/>
    <x v="1"/>
    <s v="USD"/>
    <n v="1370011370"/>
    <d v="2013-05-31T14:42:50"/>
    <n v="1364827370"/>
    <x v="741"/>
    <b v="0"/>
    <n v="47"/>
    <n v="78.72"/>
    <b v="1"/>
    <x v="5"/>
    <x v="13"/>
  </r>
  <r>
    <n v="154"/>
    <s v="Quantum Alterations: Sci-fi, Stop Motion &amp; Fantasy Fan Film"/>
    <s v="Fiction Becomes Reality in this non-profit science fiction, stop motion, and fantasy fan film."/>
    <n v="1500"/>
    <n v="40"/>
    <n v="3"/>
    <x v="2"/>
    <x v="1"/>
    <s v="USD"/>
    <n v="1433336895"/>
    <d v="2015-06-03T13:08:15"/>
    <n v="1429621695"/>
    <x v="742"/>
    <b v="0"/>
    <n v="3"/>
    <n v="13.33"/>
    <b v="0"/>
    <x v="5"/>
    <x v="30"/>
  </r>
  <r>
    <n v="176"/>
    <s v="Silent Monster"/>
    <s v="I'm seeking funding to finish my short film, Silent Monster, to bring awareness to teenage bullying as well as teenage violence."/>
    <n v="1500"/>
    <n v="0"/>
    <n v="0"/>
    <x v="1"/>
    <x v="1"/>
    <s v="USD"/>
    <n v="1438803999"/>
    <d v="2015-08-05T19:46:39"/>
    <n v="1436211999"/>
    <x v="743"/>
    <b v="0"/>
    <n v="0"/>
    <n v="0"/>
    <b v="0"/>
    <x v="5"/>
    <x v="25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1"/>
    <x v="2"/>
    <s v="CAD"/>
    <n v="1409543940"/>
    <d v="2014-09-01T03:59:00"/>
    <n v="1404586762"/>
    <x v="744"/>
    <b v="0"/>
    <n v="2"/>
    <n v="25.5"/>
    <b v="0"/>
    <x v="5"/>
    <x v="25"/>
  </r>
  <r>
    <n v="188"/>
    <s v="Mariano (A Screenplay)"/>
    <s v="Mariano Messini, an aspiring musician, indebted to the mafia must put his life on the line to escape their grasp and pursue his dream."/>
    <n v="1500"/>
    <n v="0"/>
    <n v="0"/>
    <x v="1"/>
    <x v="1"/>
    <s v="USD"/>
    <n v="1409891015"/>
    <d v="2014-09-05T04:23:35"/>
    <n v="1407299015"/>
    <x v="745"/>
    <b v="0"/>
    <n v="0"/>
    <n v="0"/>
    <b v="0"/>
    <x v="5"/>
    <x v="2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x v="1"/>
    <s v="USD"/>
    <n v="1329320235"/>
    <d v="2012-02-15T15:37:15"/>
    <n v="1326728235"/>
    <x v="746"/>
    <b v="1"/>
    <n v="7"/>
    <n v="215.86"/>
    <b v="1"/>
    <x v="5"/>
    <x v="27"/>
  </r>
  <r>
    <n v="477"/>
    <s v="Hymn of Unity"/>
    <s v="A Comedy-drama animation revolving around a man who finds a problematic pair of headphones that literally take over his whole life."/>
    <n v="1500"/>
    <n v="0"/>
    <n v="0"/>
    <x v="1"/>
    <x v="1"/>
    <s v="USD"/>
    <n v="1337371334"/>
    <d v="2012-05-18T20:02:14"/>
    <n v="1332187334"/>
    <x v="747"/>
    <b v="0"/>
    <n v="0"/>
    <n v="0"/>
    <b v="0"/>
    <x v="5"/>
    <x v="29"/>
  </r>
  <r>
    <n v="514"/>
    <s v="I'm Sticking With You."/>
    <s v="A film created entirely out of paper, visual effects and found objects depicts how one man created a new life for himself."/>
    <n v="1500"/>
    <n v="50"/>
    <n v="3"/>
    <x v="1"/>
    <x v="2"/>
    <s v="CAD"/>
    <n v="1407595447"/>
    <d v="2014-08-09T14:44:07"/>
    <n v="1405003447"/>
    <x v="748"/>
    <b v="0"/>
    <n v="3"/>
    <n v="16.670000000000002"/>
    <b v="0"/>
    <x v="5"/>
    <x v="29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2"/>
    <x v="1"/>
    <s v="USD"/>
    <n v="1409187056"/>
    <d v="2014-08-28T00:50:56"/>
    <n v="1406595056"/>
    <x v="749"/>
    <b v="0"/>
    <n v="0"/>
    <n v="0"/>
    <b v="0"/>
    <x v="2"/>
    <x v="22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x v="1"/>
    <s v="USD"/>
    <n v="1418953984"/>
    <d v="2014-12-19T01:53:04"/>
    <n v="1413766384"/>
    <x v="750"/>
    <b v="0"/>
    <n v="48"/>
    <n v="35.130000000000003"/>
    <b v="1"/>
    <x v="2"/>
    <x v="16"/>
  </r>
  <r>
    <n v="738"/>
    <s v="Under the Sour Sun: Hunger through the Eyes of a Child"/>
    <s v="The true story of a child's struggle with hunger, poverty, and war in El Salvador."/>
    <n v="1500"/>
    <n v="1601"/>
    <n v="107"/>
    <x v="0"/>
    <x v="1"/>
    <s v="USD"/>
    <n v="1417409940"/>
    <d v="2014-12-01T04:59:00"/>
    <n v="1414765794"/>
    <x v="751"/>
    <b v="0"/>
    <n v="41"/>
    <n v="39.049999999999997"/>
    <b v="1"/>
    <x v="7"/>
    <x v="1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1"/>
    <x v="1"/>
    <s v="USD"/>
    <n v="1257047940"/>
    <d v="2009-11-01T03:59:00"/>
    <n v="1252718519"/>
    <x v="752"/>
    <b v="0"/>
    <n v="1"/>
    <n v="50"/>
    <b v="0"/>
    <x v="7"/>
    <x v="3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x v="1"/>
    <s v="USD"/>
    <n v="1335564000"/>
    <d v="2012-04-27T22:00:00"/>
    <n v="1332182049"/>
    <x v="753"/>
    <b v="0"/>
    <n v="35"/>
    <n v="63.49"/>
    <b v="1"/>
    <x v="4"/>
    <x v="6"/>
  </r>
  <r>
    <n v="800"/>
    <s v="LF4 WildFire"/>
    <s v="Scotland's premier classic rock and metal festival, 3 days, 3-4 stages, family friendly,  for people of all ages"/>
    <n v="1500"/>
    <n v="2282"/>
    <n v="152"/>
    <x v="0"/>
    <x v="0"/>
    <s v="GBP"/>
    <n v="1410431054"/>
    <d v="2014-09-11T10:24:14"/>
    <n v="1407839054"/>
    <x v="754"/>
    <b v="0"/>
    <n v="56"/>
    <n v="40.75"/>
    <b v="1"/>
    <x v="4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x v="1"/>
    <s v="USD"/>
    <n v="1346462462"/>
    <d v="2012-09-01T01:21:02"/>
    <n v="1343870462"/>
    <x v="755"/>
    <b v="0"/>
    <n v="27"/>
    <n v="58.33"/>
    <b v="1"/>
    <x v="4"/>
    <x v="6"/>
  </r>
  <r>
    <n v="813"/>
    <s v="Rules of Civility and Decent Behavior"/>
    <s v="A pre order campaign to fund the pressing of our second full length vinyl LP"/>
    <n v="1500"/>
    <n v="2399.94"/>
    <n v="160"/>
    <x v="0"/>
    <x v="1"/>
    <s v="USD"/>
    <n v="1342825365"/>
    <d v="2012-07-20T23:02:45"/>
    <n v="1340233365"/>
    <x v="756"/>
    <b v="0"/>
    <n v="96"/>
    <n v="25"/>
    <b v="1"/>
    <x v="4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x v="1"/>
    <s v="USD"/>
    <n v="1331441940"/>
    <d v="2012-03-11T04:59:00"/>
    <n v="1326810211"/>
    <x v="757"/>
    <b v="0"/>
    <n v="23"/>
    <n v="89.42"/>
    <b v="1"/>
    <x v="4"/>
    <x v="6"/>
  </r>
  <r>
    <n v="831"/>
    <s v="Let The 7Horse Run!"/>
    <s v="7Horse is a new band with a self-funded album and a show they want to rock in your town!"/>
    <n v="1500"/>
    <n v="3500"/>
    <n v="233"/>
    <x v="0"/>
    <x v="1"/>
    <s v="USD"/>
    <n v="1335540694"/>
    <d v="2012-04-27T15:31:34"/>
    <n v="1332948694"/>
    <x v="758"/>
    <b v="0"/>
    <n v="20"/>
    <n v="175"/>
    <b v="1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1"/>
    <x v="1"/>
    <s v="USD"/>
    <n v="1315341550"/>
    <d v="2011-09-06T20:39:10"/>
    <n v="1312490350"/>
    <x v="759"/>
    <b v="0"/>
    <n v="14"/>
    <n v="21.57"/>
    <b v="0"/>
    <x v="4"/>
    <x v="21"/>
  </r>
  <r>
    <n v="914"/>
    <s v="Soul Of Man Video Project"/>
    <s v="This project is for the making of a music video. All funds will go towards production costs for this event only."/>
    <n v="1500"/>
    <n v="0"/>
    <n v="0"/>
    <x v="1"/>
    <x v="1"/>
    <s v="USD"/>
    <n v="1345918747"/>
    <d v="2012-08-25T18:19:07"/>
    <n v="1343326747"/>
    <x v="760"/>
    <b v="0"/>
    <n v="0"/>
    <n v="0"/>
    <b v="0"/>
    <x v="4"/>
    <x v="3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x v="1"/>
    <s v="USD"/>
    <n v="1458362023"/>
    <d v="2016-03-19T04:33:43"/>
    <n v="1455773623"/>
    <x v="761"/>
    <b v="0"/>
    <n v="61"/>
    <n v="35.74"/>
    <b v="1"/>
    <x v="4"/>
    <x v="4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2"/>
    <x v="1"/>
    <s v="USD"/>
    <n v="1488773332"/>
    <d v="2017-03-06T04:08:52"/>
    <n v="1486613332"/>
    <x v="762"/>
    <b v="0"/>
    <n v="1"/>
    <n v="15"/>
    <b v="0"/>
    <x v="8"/>
    <x v="14"/>
  </r>
  <r>
    <n v="1263"/>
    <s v="New Tropic Bombs EP ~ &quot;Return to Bomber Bay&quot;"/>
    <s v="A fresh batch of chaos from Toledo, Ohio's reggae-rockers, Tropic Bombs!"/>
    <n v="1500"/>
    <n v="1785"/>
    <n v="119"/>
    <x v="0"/>
    <x v="1"/>
    <s v="USD"/>
    <n v="1396054800"/>
    <d v="2014-03-29T01:00:00"/>
    <n v="1393034470"/>
    <x v="763"/>
    <b v="1"/>
    <n v="41"/>
    <n v="43.54"/>
    <b v="1"/>
    <x v="4"/>
    <x v="6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x v="2"/>
    <s v="CAD"/>
    <n v="1467313039"/>
    <d v="2016-06-30T18:57:19"/>
    <n v="1464807439"/>
    <x v="764"/>
    <b v="0"/>
    <n v="139"/>
    <n v="40.76"/>
    <b v="1"/>
    <x v="7"/>
    <x v="12"/>
  </r>
  <r>
    <n v="1360"/>
    <s v="So Bad, It's Good! - A Book of Bad Movies"/>
    <s v="So Bad, It's Good! is a guide to finding the best films for your bad movie night."/>
    <n v="1500"/>
    <n v="2598"/>
    <n v="173"/>
    <x v="0"/>
    <x v="1"/>
    <s v="USD"/>
    <n v="1343943420"/>
    <d v="2012-08-02T21:37:00"/>
    <n v="1341524220"/>
    <x v="765"/>
    <b v="0"/>
    <n v="81"/>
    <n v="32.07"/>
    <b v="1"/>
    <x v="7"/>
    <x v="12"/>
  </r>
  <r>
    <n v="1370"/>
    <s v="Food On You presents Baby's First Parental Advisory"/>
    <s v="Songs about the first year of parenthood, often inappropriate for children"/>
    <n v="1500"/>
    <n v="1555"/>
    <n v="104"/>
    <x v="0"/>
    <x v="1"/>
    <s v="USD"/>
    <n v="1381881890"/>
    <d v="2013-10-16T00:04:50"/>
    <n v="1380585890"/>
    <x v="766"/>
    <b v="0"/>
    <n v="20"/>
    <n v="77.75"/>
    <b v="1"/>
    <x v="4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x v="1"/>
    <s v="USD"/>
    <n v="1458874388"/>
    <d v="2016-03-25T02:53:08"/>
    <n v="1456285988"/>
    <x v="767"/>
    <b v="0"/>
    <n v="66"/>
    <n v="43.06"/>
    <b v="1"/>
    <x v="4"/>
    <x v="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1"/>
    <x v="1"/>
    <s v="USD"/>
    <n v="1464190158"/>
    <d v="2016-05-25T15:29:18"/>
    <n v="1461598158"/>
    <x v="768"/>
    <b v="0"/>
    <n v="0"/>
    <n v="0"/>
    <b v="0"/>
    <x v="7"/>
    <x v="20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x v="1"/>
    <s v="USD"/>
    <n v="1356724263"/>
    <d v="2012-12-28T19:51:03"/>
    <n v="1354909863"/>
    <x v="769"/>
    <b v="1"/>
    <n v="81"/>
    <n v="23.17"/>
    <b v="1"/>
    <x v="7"/>
    <x v="35"/>
  </r>
  <r>
    <n v="1473"/>
    <s v="ONE LOVES ONLY FORM"/>
    <s v="Public Radio Project"/>
    <n v="1500"/>
    <n v="1807.74"/>
    <n v="121"/>
    <x v="0"/>
    <x v="1"/>
    <s v="USD"/>
    <n v="1330644639"/>
    <d v="2012-03-01T23:30:39"/>
    <n v="1328052639"/>
    <x v="770"/>
    <b v="1"/>
    <n v="47"/>
    <n v="38.46"/>
    <b v="1"/>
    <x v="7"/>
    <x v="35"/>
  </r>
  <r>
    <n v="1496"/>
    <s v="Tainted Steel (Series 1 - 4)"/>
    <s v="Capturing the awe-inspiring magic of the likes of LoTR, Tainted Steel tells the story of one mans' struggle against Destiny."/>
    <n v="1500"/>
    <n v="0"/>
    <n v="0"/>
    <x v="1"/>
    <x v="1"/>
    <s v="USD"/>
    <n v="1410866659"/>
    <d v="2014-09-16T11:24:19"/>
    <n v="1405682659"/>
    <x v="771"/>
    <b v="0"/>
    <n v="0"/>
    <n v="0"/>
    <b v="0"/>
    <x v="7"/>
    <x v="31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x v="0"/>
    <s v="GBP"/>
    <n v="1406227904"/>
    <d v="2014-07-24T18:51:44"/>
    <n v="1403635904"/>
    <x v="772"/>
    <b v="1"/>
    <n v="43"/>
    <n v="38.86"/>
    <b v="1"/>
    <x v="6"/>
    <x v="10"/>
  </r>
  <r>
    <n v="1556"/>
    <s v="West Canada - A Coffee Table Book"/>
    <s v="To gather a collection of photographs for a coffee table book that displays the beauty of Canada's west."/>
    <n v="1500"/>
    <n v="677"/>
    <n v="45"/>
    <x v="1"/>
    <x v="2"/>
    <s v="CAD"/>
    <n v="1467603624"/>
    <d v="2016-07-04T03:40:24"/>
    <n v="1465011624"/>
    <x v="773"/>
    <b v="0"/>
    <n v="12"/>
    <n v="56.42"/>
    <b v="0"/>
    <x v="6"/>
    <x v="8"/>
  </r>
  <r>
    <n v="1586"/>
    <s v="Missouri In Pictures"/>
    <s v="Show the world the beauty that is in all of our back yards!"/>
    <n v="1500"/>
    <n v="0"/>
    <n v="0"/>
    <x v="1"/>
    <x v="1"/>
    <s v="USD"/>
    <n v="1428197422"/>
    <d v="2015-04-05T01:30:22"/>
    <n v="1425609022"/>
    <x v="774"/>
    <b v="0"/>
    <n v="0"/>
    <n v="0"/>
    <b v="0"/>
    <x v="6"/>
    <x v="9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x v="1"/>
    <s v="USD"/>
    <n v="1318633200"/>
    <d v="2011-10-14T23:00:00"/>
    <n v="1314947317"/>
    <x v="775"/>
    <b v="0"/>
    <n v="32"/>
    <n v="46.95"/>
    <b v="1"/>
    <x v="4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x v="1"/>
    <s v="USD"/>
    <n v="1320220800"/>
    <d v="2011-11-02T08:00:00"/>
    <n v="1315612909"/>
    <x v="776"/>
    <b v="0"/>
    <n v="4"/>
    <n v="443.75"/>
    <b v="1"/>
    <x v="4"/>
    <x v="6"/>
  </r>
  <r>
    <n v="1618"/>
    <s v="Janus Word Album"/>
    <s v="Janus Word combines hard rock with melodic acoustic music for a unique and awesome sound."/>
    <n v="1500"/>
    <n v="1576"/>
    <n v="105"/>
    <x v="0"/>
    <x v="1"/>
    <s v="USD"/>
    <n v="1362757335"/>
    <d v="2013-03-08T15:42:15"/>
    <n v="1359301335"/>
    <x v="777"/>
    <b v="0"/>
    <n v="27"/>
    <n v="58.37"/>
    <b v="1"/>
    <x v="4"/>
    <x v="6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x v="1"/>
    <s v="USD"/>
    <n v="1410755286"/>
    <d v="2014-09-15T04:28:06"/>
    <n v="1408940886"/>
    <x v="778"/>
    <b v="0"/>
    <n v="23"/>
    <n v="86.96"/>
    <b v="1"/>
    <x v="4"/>
    <x v="6"/>
  </r>
  <r>
    <n v="1655"/>
    <s v="Meg Porter Debut EP!"/>
    <s v="Berklee College of Music student, Meg Porter needs YOUR help to fund her very first EP!"/>
    <n v="1500"/>
    <n v="2143"/>
    <n v="143"/>
    <x v="0"/>
    <x v="1"/>
    <s v="USD"/>
    <n v="1333648820"/>
    <d v="2012-04-05T18:00:20"/>
    <n v="1331060420"/>
    <x v="779"/>
    <b v="0"/>
    <n v="48"/>
    <n v="44.65"/>
    <b v="1"/>
    <x v="4"/>
    <x v="17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x v="1"/>
    <s v="USD"/>
    <n v="1391718671"/>
    <d v="2014-02-06T20:31:11"/>
    <n v="1390509071"/>
    <x v="780"/>
    <b v="0"/>
    <n v="49"/>
    <n v="36.24"/>
    <b v="1"/>
    <x v="4"/>
    <x v="17"/>
  </r>
  <r>
    <n v="1766"/>
    <s v="Photographic book on Melbourne's music scene"/>
    <s v="I want to create a beautiful book which documents the Melbourne music scene."/>
    <n v="1500"/>
    <n v="0"/>
    <n v="0"/>
    <x v="1"/>
    <x v="7"/>
    <s v="AUD"/>
    <n v="1408999088"/>
    <d v="2014-08-25T20:38:08"/>
    <n v="1407184688"/>
    <x v="781"/>
    <b v="1"/>
    <n v="0"/>
    <n v="0"/>
    <b v="0"/>
    <x v="6"/>
    <x v="10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x v="1"/>
    <s v="USD"/>
    <n v="1295647200"/>
    <d v="2011-01-21T22:00:00"/>
    <n v="1291428371"/>
    <x v="782"/>
    <b v="0"/>
    <n v="33"/>
    <n v="75.77"/>
    <b v="1"/>
    <x v="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x v="1"/>
    <s v="USD"/>
    <n v="1307761200"/>
    <d v="2011-06-11T03:00:00"/>
    <n v="1304464914"/>
    <x v="783"/>
    <b v="0"/>
    <n v="20"/>
    <n v="76.05"/>
    <b v="1"/>
    <x v="4"/>
    <x v="6"/>
  </r>
  <r>
    <n v="1921"/>
    <s v="The Fine Spirits are making an album!"/>
    <s v="The Fine Spirits are making an album, but we need your help!"/>
    <n v="1500"/>
    <n v="2052"/>
    <n v="137"/>
    <x v="0"/>
    <x v="1"/>
    <s v="USD"/>
    <n v="1342243143"/>
    <d v="2012-07-14T05:19:03"/>
    <n v="1339651143"/>
    <x v="784"/>
    <b v="0"/>
    <n v="38"/>
    <n v="54"/>
    <b v="1"/>
    <x v="4"/>
    <x v="21"/>
  </r>
  <r>
    <n v="1925"/>
    <s v="The Freakniks Debut Album: Infinite Love"/>
    <s v="The Freakniks are making their psychedelic freak-folk debut studio album and they need your help."/>
    <n v="1500"/>
    <n v="1655"/>
    <n v="110"/>
    <x v="0"/>
    <x v="1"/>
    <s v="USD"/>
    <n v="1381449600"/>
    <d v="2013-10-11T00:00:00"/>
    <n v="1379540288"/>
    <x v="785"/>
    <b v="0"/>
    <n v="52"/>
    <n v="31.83"/>
    <b v="1"/>
    <x v="4"/>
    <x v="2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x v="1"/>
    <s v="USD"/>
    <n v="1288657560"/>
    <d v="2010-11-02T00:26:00"/>
    <n v="1286319256"/>
    <x v="786"/>
    <b v="0"/>
    <n v="107"/>
    <n v="27.39"/>
    <b v="1"/>
    <x v="4"/>
    <x v="21"/>
  </r>
  <r>
    <n v="1992"/>
    <s v="The Wonderful World of Princes &amp; Princesses"/>
    <s v="A complete revamp of all the Disney Princes &amp; Princesses!"/>
    <n v="1500"/>
    <n v="2"/>
    <n v="0"/>
    <x v="1"/>
    <x v="1"/>
    <s v="USD"/>
    <n v="1424229991"/>
    <d v="2015-02-18T03:26:31"/>
    <n v="1421637991"/>
    <x v="787"/>
    <b v="0"/>
    <n v="2"/>
    <n v="1"/>
    <b v="0"/>
    <x v="6"/>
    <x v="3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x v="1"/>
    <s v="USD"/>
    <n v="1400108640"/>
    <d v="2014-05-14T23:04:00"/>
    <n v="1396923624"/>
    <x v="788"/>
    <b v="1"/>
    <n v="122"/>
    <n v="23.65"/>
    <b v="1"/>
    <x v="2"/>
    <x v="2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x v="1"/>
    <s v="USD"/>
    <n v="1322106796"/>
    <d v="2011-11-24T03:53:16"/>
    <n v="1316919196"/>
    <x v="789"/>
    <b v="0"/>
    <n v="38"/>
    <n v="43.71"/>
    <b v="1"/>
    <x v="4"/>
    <x v="2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x v="1"/>
    <s v="USD"/>
    <n v="1315457658"/>
    <d v="2011-09-08T04:54:18"/>
    <n v="1312865658"/>
    <x v="790"/>
    <b v="0"/>
    <n v="25"/>
    <n v="62.12"/>
    <b v="1"/>
    <x v="4"/>
    <x v="21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x v="1"/>
    <s v="USD"/>
    <n v="1356211832"/>
    <d v="2012-12-22T21:30:32"/>
    <n v="1351024232"/>
    <x v="791"/>
    <b v="0"/>
    <n v="23"/>
    <n v="66.83"/>
    <b v="1"/>
    <x v="4"/>
    <x v="21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x v="1"/>
    <s v="USD"/>
    <n v="1298167001"/>
    <d v="2011-02-20T01:56:41"/>
    <n v="1295575001"/>
    <x v="792"/>
    <b v="0"/>
    <n v="36"/>
    <n v="94.03"/>
    <b v="1"/>
    <x v="4"/>
    <x v="2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x v="1"/>
    <s v="USD"/>
    <n v="1362814119"/>
    <d v="2013-03-09T07:28:39"/>
    <n v="1360222119"/>
    <x v="793"/>
    <b v="0"/>
    <n v="73"/>
    <n v="27.3"/>
    <b v="1"/>
    <x v="4"/>
    <x v="4"/>
  </r>
  <r>
    <n v="2266"/>
    <s v="GOAT LORDS."/>
    <s v="Want to be LORD OF THE GOATS? Start building your herd using thievery, magic, bombs and mostly goats."/>
    <n v="1500"/>
    <n v="4804"/>
    <n v="320"/>
    <x v="0"/>
    <x v="1"/>
    <s v="USD"/>
    <n v="1461722400"/>
    <d v="2016-04-27T02:00:00"/>
    <n v="1460235592"/>
    <x v="794"/>
    <b v="0"/>
    <n v="194"/>
    <n v="24.76"/>
    <b v="1"/>
    <x v="1"/>
    <x v="1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x v="1"/>
    <s v="USD"/>
    <n v="1378439940"/>
    <d v="2013-09-06T03:59:00"/>
    <n v="1376003254"/>
    <x v="795"/>
    <b v="0"/>
    <n v="14"/>
    <n v="107.21"/>
    <b v="1"/>
    <x v="4"/>
    <x v="6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x v="1"/>
    <s v="USD"/>
    <n v="1386372120"/>
    <d v="2013-12-06T23:22:00"/>
    <n v="1382659060"/>
    <x v="796"/>
    <b v="0"/>
    <n v="25"/>
    <n v="64.44"/>
    <b v="1"/>
    <x v="4"/>
    <x v="6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x v="1"/>
    <s v="USD"/>
    <n v="1259686800"/>
    <d v="2009-12-01T17:00:00"/>
    <n v="1252908330"/>
    <x v="797"/>
    <b v="0"/>
    <n v="29"/>
    <n v="53.83"/>
    <b v="1"/>
    <x v="4"/>
    <x v="6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2"/>
    <x v="0"/>
    <s v="GBP"/>
    <n v="1422664740"/>
    <d v="2015-01-31T00:39:00"/>
    <n v="1417818036"/>
    <x v="798"/>
    <b v="0"/>
    <n v="0"/>
    <n v="0"/>
    <b v="0"/>
    <x v="2"/>
    <x v="22"/>
  </r>
  <r>
    <n v="2456"/>
    <s v="Beef Sticks to Chomp On!!"/>
    <s v="These beef sticks will make your taste buds dance with happiness. Plus they are healthier than most available today!"/>
    <n v="1500"/>
    <n v="2713"/>
    <n v="181"/>
    <x v="0"/>
    <x v="1"/>
    <s v="USD"/>
    <n v="1488063839"/>
    <d v="2017-02-25T23:03:59"/>
    <n v="1485471839"/>
    <x v="799"/>
    <b v="0"/>
    <n v="67"/>
    <n v="40.49"/>
    <b v="1"/>
    <x v="3"/>
    <x v="26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x v="1"/>
    <s v="USD"/>
    <n v="1338083997"/>
    <d v="2012-05-27T01:59:57"/>
    <n v="1335491997"/>
    <x v="800"/>
    <b v="0"/>
    <n v="38"/>
    <n v="39.49"/>
    <b v="1"/>
    <x v="4"/>
    <x v="21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x v="1"/>
    <s v="USD"/>
    <n v="1337786944"/>
    <d v="2012-05-23T15:29:04"/>
    <n v="1335194944"/>
    <x v="801"/>
    <b v="0"/>
    <n v="39"/>
    <n v="38.85"/>
    <b v="1"/>
    <x v="4"/>
    <x v="2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x v="1"/>
    <s v="USD"/>
    <n v="1339022575"/>
    <d v="2012-06-06T22:42:55"/>
    <n v="1336430575"/>
    <x v="802"/>
    <b v="0"/>
    <n v="42"/>
    <n v="45.55"/>
    <b v="1"/>
    <x v="4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x v="1"/>
    <s v="USD"/>
    <n v="1348202807"/>
    <d v="2012-09-21T04:46:47"/>
    <n v="1343018807"/>
    <x v="803"/>
    <b v="0"/>
    <n v="60"/>
    <n v="38.880000000000003"/>
    <b v="1"/>
    <x v="4"/>
    <x v="11"/>
  </r>
  <r>
    <n v="2591"/>
    <s v="patent pending"/>
    <s v="Hi everyone I am a 26 year old single mom trying to start her own food business! I need to first afford the patent to reveal more!"/>
    <n v="1500"/>
    <n v="26"/>
    <n v="2"/>
    <x v="1"/>
    <x v="1"/>
    <s v="USD"/>
    <n v="1457901924"/>
    <d v="2016-03-13T20:45:24"/>
    <n v="1452721524"/>
    <x v="804"/>
    <b v="0"/>
    <n v="2"/>
    <n v="13"/>
    <b v="0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1"/>
    <x v="0"/>
    <s v="GBP"/>
    <n v="1466323917"/>
    <d v="2016-06-19T08:11:57"/>
    <n v="1463731917"/>
    <x v="805"/>
    <b v="0"/>
    <n v="7"/>
    <n v="12.14"/>
    <b v="0"/>
    <x v="3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x v="4"/>
    <s v="EUR"/>
    <n v="1483120216"/>
    <d v="2016-12-30T17:50:16"/>
    <n v="1479232216"/>
    <x v="806"/>
    <b v="0"/>
    <n v="74"/>
    <n v="26.59"/>
    <b v="1"/>
    <x v="2"/>
    <x v="23"/>
  </r>
  <r>
    <n v="2641"/>
    <s v="Build Flying Saucer Artificial Intelligent from sea shell"/>
    <s v="Building a Flying saucer that has Artificial Intelligent made from sea shell."/>
    <n v="1500"/>
    <n v="15"/>
    <n v="1"/>
    <x v="1"/>
    <x v="1"/>
    <s v="USD"/>
    <n v="1410811740"/>
    <d v="2014-09-15T20:09:00"/>
    <n v="1409341863"/>
    <x v="807"/>
    <b v="0"/>
    <n v="1"/>
    <n v="15"/>
    <b v="0"/>
    <x v="2"/>
    <x v="2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x v="1"/>
    <s v="USD"/>
    <n v="1455142416"/>
    <d v="2016-02-10T22:13:36"/>
    <n v="1452550416"/>
    <x v="808"/>
    <b v="0"/>
    <n v="18"/>
    <n v="92.22"/>
    <b v="1"/>
    <x v="2"/>
    <x v="36"/>
  </r>
  <r>
    <n v="2757"/>
    <s v="C is for Crooked"/>
    <s v="A children's letter book that Lampoons Hillary Clinton"/>
    <n v="1500"/>
    <n v="10"/>
    <n v="1"/>
    <x v="1"/>
    <x v="1"/>
    <s v="USD"/>
    <n v="1470498332"/>
    <d v="2016-08-06T15:45:32"/>
    <n v="1469202332"/>
    <x v="809"/>
    <b v="0"/>
    <n v="2"/>
    <n v="5"/>
    <b v="0"/>
    <x v="7"/>
    <x v="34"/>
  </r>
  <r>
    <n v="2937"/>
    <s v="UCAS"/>
    <s v="UCAS is a new British musical premiering at the Edinburgh Fringe Festival 2014."/>
    <n v="1500"/>
    <n v="2000"/>
    <n v="133"/>
    <x v="0"/>
    <x v="0"/>
    <s v="GBP"/>
    <n v="1405249113"/>
    <d v="2014-07-13T10:58:33"/>
    <n v="1402657113"/>
    <x v="810"/>
    <b v="0"/>
    <n v="55"/>
    <n v="36.36"/>
    <b v="1"/>
    <x v="0"/>
    <x v="19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x v="1"/>
    <s v="USD"/>
    <n v="1424548719"/>
    <d v="2015-02-21T19:58:39"/>
    <n v="1419364719"/>
    <x v="811"/>
    <b v="0"/>
    <n v="15"/>
    <n v="158"/>
    <b v="1"/>
    <x v="0"/>
    <x v="24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x v="1"/>
    <s v="USD"/>
    <n v="1476479447"/>
    <d v="2016-10-14T21:10:47"/>
    <n v="1471295447"/>
    <x v="812"/>
    <b v="0"/>
    <n v="29"/>
    <n v="51.72"/>
    <b v="1"/>
    <x v="0"/>
    <x v="24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x v="0"/>
    <s v="GBP"/>
    <n v="1444149047"/>
    <d v="2015-10-06T16:30:47"/>
    <n v="1441557047"/>
    <x v="813"/>
    <b v="0"/>
    <n v="37"/>
    <n v="51.89"/>
    <b v="1"/>
    <x v="0"/>
    <x v="24"/>
  </r>
  <r>
    <n v="3121"/>
    <s v="Ant Farm Theatre Project (Canceled)"/>
    <s v="I going to build a theatre for a local ant farm so that Ants can put on their theatre productions."/>
    <n v="1500"/>
    <n v="10"/>
    <n v="1"/>
    <x v="2"/>
    <x v="2"/>
    <s v="CAD"/>
    <n v="1411748335"/>
    <d v="2014-09-26T16:18:55"/>
    <n v="1406564335"/>
    <x v="814"/>
    <b v="0"/>
    <n v="1"/>
    <n v="10"/>
    <b v="0"/>
    <x v="0"/>
    <x v="24"/>
  </r>
  <r>
    <n v="2842"/>
    <s v="HIDDEN: The FCO Plays"/>
    <s v="A play performed at the FCO Global Summit on the Preventing Sexual Violence Initiative, hosted by William Hague and Angelina Jolie"/>
    <n v="1500"/>
    <n v="0"/>
    <n v="0"/>
    <x v="1"/>
    <x v="0"/>
    <s v="GBP"/>
    <n v="1403348400"/>
    <d v="2014-06-21T11:00:00"/>
    <n v="1401058295"/>
    <x v="815"/>
    <b v="0"/>
    <n v="0"/>
    <n v="0"/>
    <b v="0"/>
    <x v="0"/>
    <x v="0"/>
  </r>
  <r>
    <n v="2904"/>
    <s v="The Love Shack"/>
    <s v="A Tequila slammer with a slice of Tarantino, a line of the London Fringe scene and a shot of â€œBreaking Badâ€. New Writing."/>
    <n v="1500"/>
    <n v="75"/>
    <n v="5"/>
    <x v="1"/>
    <x v="0"/>
    <s v="GBP"/>
    <n v="1415534400"/>
    <d v="2014-11-09T12:00:00"/>
    <n v="1414538031"/>
    <x v="816"/>
    <b v="0"/>
    <n v="4"/>
    <n v="18.75"/>
    <b v="0"/>
    <x v="0"/>
    <x v="0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x v="1"/>
    <s v="USD"/>
    <n v="1493838720"/>
    <d v="2017-05-03T19:12:00"/>
    <n v="1489439669"/>
    <x v="817"/>
    <b v="0"/>
    <n v="1"/>
    <n v="50"/>
    <b v="0"/>
    <x v="0"/>
    <x v="0"/>
  </r>
  <r>
    <n v="526"/>
    <s v="Victory by Madicken Malm"/>
    <s v="We have a brand new play. We urgently need your help to fund our production, which opens at Theatre503 on August 18th."/>
    <n v="1500"/>
    <n v="1710"/>
    <n v="114"/>
    <x v="0"/>
    <x v="0"/>
    <s v="GBP"/>
    <n v="1438966800"/>
    <d v="2015-08-07T17:00:00"/>
    <n v="1436278344"/>
    <x v="818"/>
    <b v="0"/>
    <n v="23"/>
    <n v="74.349999999999994"/>
    <b v="1"/>
    <x v="0"/>
    <x v="0"/>
  </r>
  <r>
    <n v="1286"/>
    <s v="The Diary of a Nobody"/>
    <s v="A touring production of FRED's modern adaptation of the classic Victorian comic novel, reaching out to new audiences."/>
    <n v="1500"/>
    <n v="1625"/>
    <n v="108"/>
    <x v="0"/>
    <x v="0"/>
    <s v="GBP"/>
    <n v="1424181600"/>
    <d v="2015-02-17T14:00:00"/>
    <n v="1423041227"/>
    <x v="819"/>
    <b v="0"/>
    <n v="20"/>
    <n v="81.25"/>
    <b v="1"/>
    <x v="0"/>
    <x v="0"/>
  </r>
  <r>
    <n v="1289"/>
    <s v="No Brains for Dinner"/>
    <s v="A chilling original Edwardian Comedy of errors and foolishness made for the Patrick Henry College stage."/>
    <n v="1500"/>
    <n v="1876"/>
    <n v="125"/>
    <x v="0"/>
    <x v="1"/>
    <s v="USD"/>
    <n v="1483499645"/>
    <d v="2017-01-04T03:14:05"/>
    <n v="1480907645"/>
    <x v="820"/>
    <b v="0"/>
    <n v="52"/>
    <n v="36.08"/>
    <b v="1"/>
    <x v="0"/>
    <x v="0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x v="0"/>
    <s v="GBP"/>
    <n v="1431164115"/>
    <d v="2015-05-09T09:35:15"/>
    <n v="1428572115"/>
    <x v="821"/>
    <b v="0"/>
    <n v="64"/>
    <n v="25.25"/>
    <b v="1"/>
    <x v="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x v="1"/>
    <s v="USD"/>
    <n v="1436290233"/>
    <d v="2015-07-07T17:30:33"/>
    <n v="1433698233"/>
    <x v="822"/>
    <b v="0"/>
    <n v="39"/>
    <n v="41.92"/>
    <b v="1"/>
    <x v="0"/>
    <x v="0"/>
  </r>
  <r>
    <n v="3159"/>
    <s v="Waxwing: A New Play"/>
    <s v="WAXWING is an exciting new world premiere of mythic (perhaps even apocalyptic!) proportions."/>
    <n v="1500"/>
    <n v="2002.22"/>
    <n v="133"/>
    <x v="0"/>
    <x v="1"/>
    <s v="USD"/>
    <n v="1326927600"/>
    <d v="2012-01-18T23:00:00"/>
    <n v="1323221761"/>
    <x v="823"/>
    <b v="1"/>
    <n v="52"/>
    <n v="38.5"/>
    <b v="1"/>
    <x v="0"/>
    <x v="0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x v="0"/>
    <s v="GBP"/>
    <n v="1405521075"/>
    <d v="2014-07-16T14:31:15"/>
    <n v="1402929075"/>
    <x v="824"/>
    <b v="1"/>
    <n v="78"/>
    <n v="33.03"/>
    <b v="1"/>
    <x v="0"/>
    <x v="0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x v="1"/>
    <s v="USD"/>
    <n v="1434907966"/>
    <d v="2015-06-21T17:32:46"/>
    <n v="1432315966"/>
    <x v="825"/>
    <b v="1"/>
    <n v="20"/>
    <n v="83.05"/>
    <b v="1"/>
    <x v="0"/>
    <x v="0"/>
  </r>
  <r>
    <n v="3271"/>
    <s v="Saxon Court at Southwark Playhouse"/>
    <s v="A razor sharp satire to darken your Christmas."/>
    <n v="1500"/>
    <n v="1950"/>
    <n v="130"/>
    <x v="0"/>
    <x v="0"/>
    <s v="GBP"/>
    <n v="1414927775"/>
    <d v="2014-11-02T11:29:35"/>
    <n v="1412332175"/>
    <x v="826"/>
    <b v="1"/>
    <n v="51"/>
    <n v="38.24"/>
    <b v="1"/>
    <x v="0"/>
    <x v="0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x v="0"/>
    <s v="GBP"/>
    <n v="1448229600"/>
    <d v="2015-11-22T22:00:00"/>
    <n v="1446401372"/>
    <x v="827"/>
    <b v="0"/>
    <n v="47"/>
    <n v="45.98"/>
    <b v="1"/>
    <x v="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x v="1"/>
    <s v="USD"/>
    <n v="1465527600"/>
    <d v="2016-06-10T03:00:00"/>
    <n v="1462252542"/>
    <x v="828"/>
    <b v="0"/>
    <n v="54"/>
    <n v="48.7"/>
    <b v="1"/>
    <x v="0"/>
    <x v="0"/>
  </r>
  <r>
    <n v="3324"/>
    <s v="At Swim, Two Boys"/>
    <s v="The play tells the story of Jim and Doyler and their friendship on the brink of Irish independence."/>
    <n v="1500"/>
    <n v="1525"/>
    <n v="102"/>
    <x v="0"/>
    <x v="9"/>
    <s v="EUR"/>
    <n v="1465135190"/>
    <d v="2016-06-05T13:59:50"/>
    <n v="1463925590"/>
    <x v="829"/>
    <b v="0"/>
    <n v="10"/>
    <n v="152.5"/>
    <b v="1"/>
    <x v="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x v="0"/>
    <s v="GBP"/>
    <n v="1427919468"/>
    <d v="2015-04-01T20:17:48"/>
    <n v="1425331068"/>
    <x v="830"/>
    <b v="0"/>
    <n v="69"/>
    <n v="23.1"/>
    <b v="1"/>
    <x v="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x v="1"/>
    <s v="USD"/>
    <n v="1424910910"/>
    <d v="2015-02-26T00:35:10"/>
    <n v="1424306110"/>
    <x v="831"/>
    <b v="0"/>
    <n v="18"/>
    <n v="91.67"/>
    <b v="1"/>
    <x v="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x v="0"/>
    <s v="GBP"/>
    <n v="1468611272"/>
    <d v="2016-07-15T19:34:32"/>
    <n v="1466019272"/>
    <x v="832"/>
    <b v="0"/>
    <n v="27"/>
    <n v="56.33"/>
    <b v="1"/>
    <x v="0"/>
    <x v="0"/>
  </r>
  <r>
    <n v="3370"/>
    <s v="&quot;I'm Alright&quot;...an Enso Theatre Education production."/>
    <s v="I'm Alright. A story of young women, told by young women, for the world."/>
    <n v="1500"/>
    <n v="1766"/>
    <n v="118"/>
    <x v="0"/>
    <x v="1"/>
    <s v="USD"/>
    <n v="1481961600"/>
    <d v="2016-12-17T08:00:00"/>
    <n v="1479283285"/>
    <x v="833"/>
    <b v="0"/>
    <n v="26"/>
    <n v="67.92"/>
    <b v="1"/>
    <x v="0"/>
    <x v="0"/>
  </r>
  <r>
    <n v="3388"/>
    <s v="ICONS"/>
    <s v="ICONS is a unique new play about the Amazon warrior women from Greek myth and re-imagines them from a contemporary female perspective."/>
    <n v="1500"/>
    <n v="1557"/>
    <n v="104"/>
    <x v="0"/>
    <x v="0"/>
    <s v="GBP"/>
    <n v="1434625441"/>
    <d v="2015-06-18T11:04:01"/>
    <n v="1432033441"/>
    <x v="834"/>
    <b v="0"/>
    <n v="45"/>
    <n v="34.6"/>
    <b v="1"/>
    <x v="0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x v="1"/>
    <s v="USD"/>
    <n v="1405017345"/>
    <d v="2014-07-10T18:35:45"/>
    <n v="1403721345"/>
    <x v="835"/>
    <b v="0"/>
    <n v="22"/>
    <n v="69.819999999999993"/>
    <b v="1"/>
    <x v="0"/>
    <x v="0"/>
  </r>
  <r>
    <n v="3393"/>
    <s v="The Maltese Bodkin"/>
    <s v="hiSTORYstage presents a film noir-style comedy mystery with a Shakespearean twist performed as a 1944 radio drama."/>
    <n v="1500"/>
    <n v="1587"/>
    <n v="106"/>
    <x v="0"/>
    <x v="1"/>
    <s v="USD"/>
    <n v="1415234760"/>
    <d v="2014-11-06T00:46:00"/>
    <n v="1413065230"/>
    <x v="836"/>
    <b v="0"/>
    <n v="44"/>
    <n v="36.07"/>
    <b v="1"/>
    <x v="0"/>
    <x v="0"/>
  </r>
  <r>
    <n v="3396"/>
    <s v="Rainbowtown"/>
    <s v="&quot;Rainbowtown&quot; is a new play for kids. Help us bring it to the Main Line during the 2014 Philadelphia Fringe Festival!"/>
    <n v="1500"/>
    <n v="1565"/>
    <n v="104"/>
    <x v="0"/>
    <x v="1"/>
    <s v="USD"/>
    <n v="1401595140"/>
    <d v="2014-06-01T03:59:00"/>
    <n v="1399286589"/>
    <x v="837"/>
    <b v="0"/>
    <n v="28"/>
    <n v="55.89"/>
    <b v="1"/>
    <x v="0"/>
    <x v="0"/>
  </r>
  <r>
    <n v="3427"/>
    <s v="We Were Kings"/>
    <s v="A new play developed in collaboration with graduating theatre makers, premiering at the Edinburgh Fringe Festival 2014."/>
    <n v="1500"/>
    <n v="1500"/>
    <n v="100"/>
    <x v="0"/>
    <x v="0"/>
    <s v="GBP"/>
    <n v="1404314952"/>
    <d v="2014-07-02T15:29:12"/>
    <n v="1401722952"/>
    <x v="838"/>
    <b v="0"/>
    <n v="29"/>
    <n v="51.72"/>
    <b v="1"/>
    <x v="0"/>
    <x v="0"/>
  </r>
  <r>
    <n v="3479"/>
    <s v="Civil Rogues"/>
    <s v="A new comedy about what happened to a band of foolhardy actors when the Puritans closed the theatres in the 1640s."/>
    <n v="1500"/>
    <n v="1918"/>
    <n v="128"/>
    <x v="0"/>
    <x v="0"/>
    <s v="GBP"/>
    <n v="1403382680"/>
    <d v="2014-06-21T20:31:20"/>
    <n v="1400790680"/>
    <x v="839"/>
    <b v="0"/>
    <n v="56"/>
    <n v="34.25"/>
    <b v="1"/>
    <x v="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x v="1"/>
    <s v="USD"/>
    <n v="1436562000"/>
    <d v="2015-07-10T21:00:00"/>
    <n v="1434440227"/>
    <x v="840"/>
    <b v="0"/>
    <n v="13"/>
    <n v="164.62"/>
    <b v="1"/>
    <x v="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x v="1"/>
    <s v="USD"/>
    <n v="1408252260"/>
    <d v="2014-08-17T05:11:00"/>
    <n v="1406580436"/>
    <x v="841"/>
    <b v="0"/>
    <n v="29"/>
    <n v="51.72"/>
    <b v="1"/>
    <x v="0"/>
    <x v="0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x v="0"/>
    <s v="GBP"/>
    <n v="1441995595"/>
    <d v="2015-09-11T18:19:55"/>
    <n v="1439835595"/>
    <x v="842"/>
    <b v="0"/>
    <n v="42"/>
    <n v="35.950000000000003"/>
    <b v="1"/>
    <x v="0"/>
    <x v="0"/>
  </r>
  <r>
    <n v="3511"/>
    <s v="Silent Planet"/>
    <s v="The world premiere of the first full-length play by Eve Leigh, at the intimate Finborough Theatre in London."/>
    <n v="1500"/>
    <n v="1518"/>
    <n v="101"/>
    <x v="0"/>
    <x v="0"/>
    <s v="GBP"/>
    <n v="1415385000"/>
    <d v="2014-11-07T18:30:00"/>
    <n v="1413406695"/>
    <x v="843"/>
    <b v="0"/>
    <n v="19"/>
    <n v="79.89"/>
    <b v="1"/>
    <x v="0"/>
    <x v="0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x v="1"/>
    <s v="USD"/>
    <n v="1412259660"/>
    <d v="2014-10-02T14:21:00"/>
    <n v="1410461299"/>
    <x v="844"/>
    <b v="0"/>
    <n v="33"/>
    <n v="50.02"/>
    <b v="1"/>
    <x v="0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x v="6"/>
    <s v="EUR"/>
    <n v="1435255659"/>
    <d v="2015-06-25T18:07:39"/>
    <n v="1432663659"/>
    <x v="845"/>
    <b v="0"/>
    <n v="29"/>
    <n v="54.14"/>
    <b v="1"/>
    <x v="0"/>
    <x v="0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x v="1"/>
    <s v="USD"/>
    <n v="1400796420"/>
    <d v="2014-05-22T22:07:00"/>
    <n v="1398342170"/>
    <x v="846"/>
    <b v="0"/>
    <n v="25"/>
    <n v="61.1"/>
    <b v="1"/>
    <x v="0"/>
    <x v="0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x v="0"/>
    <s v="GBP"/>
    <n v="1414701413"/>
    <d v="2014-10-30T20:36:53"/>
    <n v="1412109413"/>
    <x v="847"/>
    <b v="0"/>
    <n v="25"/>
    <n v="73.239999999999995"/>
    <b v="1"/>
    <x v="0"/>
    <x v="0"/>
  </r>
  <r>
    <n v="3578"/>
    <s v="Home"/>
    <s v="An unsparing, slightly surreal look at the effects of the private rented sector on two young women. Based on real events."/>
    <n v="1500"/>
    <n v="1500.2"/>
    <n v="100"/>
    <x v="0"/>
    <x v="0"/>
    <s v="GBP"/>
    <n v="1462037777"/>
    <d v="2016-04-30T17:36:17"/>
    <n v="1459445777"/>
    <x v="848"/>
    <b v="0"/>
    <n v="37"/>
    <n v="40.549999999999997"/>
    <b v="1"/>
    <x v="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x v="0"/>
    <s v="GBP"/>
    <n v="1406719110"/>
    <d v="2014-07-30T11:18:30"/>
    <n v="1405509510"/>
    <x v="849"/>
    <b v="0"/>
    <n v="45"/>
    <n v="33.33"/>
    <b v="1"/>
    <x v="0"/>
    <x v="0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x v="1"/>
    <s v="USD"/>
    <n v="1446759880"/>
    <d v="2015-11-05T21:44:40"/>
    <n v="1444164280"/>
    <x v="850"/>
    <b v="0"/>
    <n v="57"/>
    <n v="44.91"/>
    <b v="1"/>
    <x v="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x v="0"/>
    <s v="GBP"/>
    <n v="1459702800"/>
    <d v="2016-04-03T17:00:00"/>
    <n v="1457690386"/>
    <x v="851"/>
    <b v="0"/>
    <n v="38"/>
    <n v="68.84"/>
    <b v="1"/>
    <x v="0"/>
    <x v="0"/>
  </r>
  <r>
    <n v="3658"/>
    <s v="Mr. Marmalade"/>
    <s v="Life is hard when your own imaginary friend can't make time for you."/>
    <n v="1500"/>
    <n v="1510"/>
    <n v="101"/>
    <x v="0"/>
    <x v="1"/>
    <s v="USD"/>
    <n v="1404273540"/>
    <d v="2014-07-02T03:59:00"/>
    <n v="1400272580"/>
    <x v="852"/>
    <b v="0"/>
    <n v="20"/>
    <n v="75.5"/>
    <b v="1"/>
    <x v="0"/>
    <x v="0"/>
  </r>
  <r>
    <n v="3690"/>
    <s v="We Rise"/>
    <s v="A play honoring the lives and legacies of the activists and those remembered at the 1992 ACT UP Ashes Action at The White House"/>
    <n v="1500"/>
    <n v="1800"/>
    <n v="120"/>
    <x v="0"/>
    <x v="1"/>
    <s v="USD"/>
    <n v="1417101683"/>
    <d v="2014-11-27T15:21:23"/>
    <n v="1414506083"/>
    <x v="853"/>
    <b v="0"/>
    <n v="31"/>
    <n v="58.06"/>
    <b v="1"/>
    <x v="0"/>
    <x v="0"/>
  </r>
  <r>
    <n v="3701"/>
    <s v="Dog Show"/>
    <s v="Part-silent film, part-thriller, Dog Show sees four actors play a community of dogs and their owners. One autumn, a killer strikes."/>
    <n v="1500"/>
    <n v="1505"/>
    <n v="100"/>
    <x v="0"/>
    <x v="0"/>
    <s v="GBP"/>
    <n v="1433422793"/>
    <d v="2015-06-04T12:59:53"/>
    <n v="1430830793"/>
    <x v="854"/>
    <b v="0"/>
    <n v="39"/>
    <n v="38.590000000000003"/>
    <b v="1"/>
    <x v="0"/>
    <x v="0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x v="1"/>
    <s v="USD"/>
    <n v="1410558949"/>
    <d v="2014-09-12T21:55:49"/>
    <n v="1409262949"/>
    <x v="855"/>
    <b v="0"/>
    <n v="13"/>
    <n v="140"/>
    <b v="1"/>
    <x v="0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x v="2"/>
    <s v="CAD"/>
    <n v="1455231540"/>
    <d v="2016-02-11T22:59:00"/>
    <n v="1452614847"/>
    <x v="856"/>
    <b v="0"/>
    <n v="35"/>
    <n v="47.66"/>
    <b v="1"/>
    <x v="0"/>
    <x v="0"/>
  </r>
  <r>
    <n v="3810"/>
    <s v="Romeo &amp; Juliet"/>
    <s v="Theater students of UMass present a large-scale theater collaboration that will revolutionize the way you see Shakespeare."/>
    <n v="1500"/>
    <n v="1826"/>
    <n v="122"/>
    <x v="0"/>
    <x v="1"/>
    <s v="USD"/>
    <n v="1426965758"/>
    <d v="2015-03-21T19:22:38"/>
    <n v="1424377358"/>
    <x v="857"/>
    <b v="0"/>
    <n v="26"/>
    <n v="70.23"/>
    <b v="1"/>
    <x v="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x v="1"/>
    <s v="USD"/>
    <n v="1427860740"/>
    <d v="2015-04-01T03:59:00"/>
    <n v="1424727712"/>
    <x v="858"/>
    <b v="0"/>
    <n v="34"/>
    <n v="61.82"/>
    <b v="1"/>
    <x v="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x v="1"/>
    <s v="USD"/>
    <n v="1405614823"/>
    <d v="2014-07-17T16:33:43"/>
    <n v="1403022823"/>
    <x v="859"/>
    <b v="0"/>
    <n v="37"/>
    <n v="48.34"/>
    <b v="1"/>
    <x v="0"/>
    <x v="0"/>
  </r>
  <r>
    <n v="3733"/>
    <s v="laughter in the hood"/>
    <s v="want to donate tickets to residents who live in the community that cant afford the 35.00 price of ticket"/>
    <n v="1500"/>
    <n v="0"/>
    <n v="0"/>
    <x v="1"/>
    <x v="1"/>
    <s v="USD"/>
    <n v="1429396200"/>
    <d v="2015-04-18T22:30:00"/>
    <n v="1428539708"/>
    <x v="860"/>
    <b v="0"/>
    <n v="0"/>
    <n v="0"/>
    <b v="0"/>
    <x v="0"/>
    <x v="0"/>
  </r>
  <r>
    <n v="3734"/>
    <s v="Shakespeare in Sarajevo"/>
    <s v="Shakespeare's plays have an important message for the world. Bosnia needs to hear. Bring Shakespeare to Sarajevo! Fund performances!"/>
    <n v="1500"/>
    <n v="427"/>
    <n v="28"/>
    <x v="1"/>
    <x v="1"/>
    <s v="USD"/>
    <n v="1432589896"/>
    <d v="2015-05-25T21:38:16"/>
    <n v="1427405896"/>
    <x v="861"/>
    <b v="0"/>
    <n v="7"/>
    <n v="61"/>
    <b v="0"/>
    <x v="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1"/>
    <x v="0"/>
    <s v="GBP"/>
    <n v="1427133600"/>
    <d v="2015-03-23T18:00:00"/>
    <n v="1423847093"/>
    <x v="862"/>
    <b v="0"/>
    <n v="1"/>
    <n v="10"/>
    <b v="0"/>
    <x v="0"/>
    <x v="0"/>
  </r>
  <r>
    <n v="3738"/>
    <s v="'GULF' - a new play by PIVOT THEATRE"/>
    <s v="A filmic, fast-paced exploration of trust, making its debut at Camden People's Theatre this July."/>
    <n v="1500"/>
    <n v="270"/>
    <n v="18"/>
    <x v="1"/>
    <x v="0"/>
    <s v="GBP"/>
    <n v="1405461600"/>
    <d v="2014-07-15T22:00:00"/>
    <n v="1403562705"/>
    <x v="863"/>
    <b v="0"/>
    <n v="6"/>
    <n v="45"/>
    <b v="0"/>
    <x v="0"/>
    <x v="0"/>
  </r>
  <r>
    <n v="3903"/>
    <s v="Know Thy Law"/>
    <s v="Based on the novel â€œKnow Thy Lawâ€, this powerful play gives the insight and understanding of the power of knowing the law of the land."/>
    <n v="1500"/>
    <n v="0"/>
    <n v="0"/>
    <x v="1"/>
    <x v="1"/>
    <s v="USD"/>
    <n v="1439581080"/>
    <d v="2015-08-14T19:38:00"/>
    <n v="1435709765"/>
    <x v="864"/>
    <b v="0"/>
    <n v="0"/>
    <n v="0"/>
    <b v="0"/>
    <x v="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1"/>
    <x v="0"/>
    <s v="GBP"/>
    <n v="1434063600"/>
    <d v="2015-06-11T23:00:00"/>
    <n v="1430405903"/>
    <x v="865"/>
    <b v="0"/>
    <n v="7"/>
    <n v="24.71"/>
    <b v="0"/>
    <x v="0"/>
    <x v="0"/>
  </r>
  <r>
    <n v="3906"/>
    <s v="First Draft Theatre"/>
    <s v="We will workshop, stage and develop new writing, devised work and adaptations. A joyful leap into the possibilities of an idea!"/>
    <n v="1500"/>
    <n v="1010"/>
    <n v="67"/>
    <x v="1"/>
    <x v="0"/>
    <s v="GBP"/>
    <n v="1435325100"/>
    <d v="2015-06-26T13:25:00"/>
    <n v="1432072893"/>
    <x v="866"/>
    <b v="0"/>
    <n v="16"/>
    <n v="63.13"/>
    <b v="0"/>
    <x v="0"/>
    <x v="0"/>
  </r>
  <r>
    <n v="3915"/>
    <s v="Hardcross"/>
    <s v="Following the enormous success of Hardcross, we are looking for new ways to bring this wonderful play to a wider audience."/>
    <n v="1500"/>
    <n v="5"/>
    <n v="0"/>
    <x v="1"/>
    <x v="0"/>
    <s v="GBP"/>
    <n v="1464824309"/>
    <d v="2016-06-01T23:38:29"/>
    <n v="1462232309"/>
    <x v="867"/>
    <b v="0"/>
    <n v="1"/>
    <n v="5"/>
    <b v="0"/>
    <x v="0"/>
    <x v="0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1"/>
    <x v="0"/>
    <s v="GBP"/>
    <n v="1415404800"/>
    <d v="2014-11-08T00:00:00"/>
    <n v="1412809644"/>
    <x v="868"/>
    <b v="0"/>
    <n v="10"/>
    <n v="9.5"/>
    <b v="0"/>
    <x v="0"/>
    <x v="0"/>
  </r>
  <r>
    <n v="3988"/>
    <s v="Folk-Tales: What Stories Do Your Folks Tell?"/>
    <s v="An evening of of stories based both in myth and truth."/>
    <n v="1500"/>
    <n v="32"/>
    <n v="2"/>
    <x v="1"/>
    <x v="1"/>
    <s v="USD"/>
    <n v="1440813413"/>
    <d v="2015-08-29T01:56:53"/>
    <n v="1439517413"/>
    <x v="869"/>
    <b v="0"/>
    <n v="4"/>
    <n v="8"/>
    <b v="0"/>
    <x v="0"/>
    <x v="0"/>
  </r>
  <r>
    <n v="4018"/>
    <s v="Time Please Fringe"/>
    <s v="Funding for a production of Time Please at the Brighton Fringe 2017... and beyond."/>
    <n v="1500"/>
    <n v="130"/>
    <n v="9"/>
    <x v="1"/>
    <x v="0"/>
    <s v="GBP"/>
    <n v="1475877108"/>
    <d v="2016-10-07T21:51:48"/>
    <n v="1473285108"/>
    <x v="870"/>
    <b v="0"/>
    <n v="4"/>
    <n v="32.5"/>
    <b v="0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1"/>
    <x v="1"/>
    <s v="USD"/>
    <n v="1414077391"/>
    <d v="2014-10-23T15:16:31"/>
    <n v="1411485391"/>
    <x v="871"/>
    <b v="0"/>
    <n v="1"/>
    <n v="1"/>
    <b v="0"/>
    <x v="0"/>
    <x v="0"/>
  </r>
  <r>
    <n v="4056"/>
    <s v="American Pride"/>
    <s v="American Pride is a play centered on the Poetry of one Iraq War veteran, and follows her journey through war and back home."/>
    <n v="1500"/>
    <n v="795"/>
    <n v="53"/>
    <x v="1"/>
    <x v="1"/>
    <s v="USD"/>
    <n v="1467575940"/>
    <d v="2016-07-03T19:59:00"/>
    <n v="1465856639"/>
    <x v="872"/>
    <b v="0"/>
    <n v="9"/>
    <n v="88.33"/>
    <b v="0"/>
    <x v="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1"/>
    <x v="1"/>
    <s v="USD"/>
    <n v="1452234840"/>
    <d v="2016-01-08T06:34:00"/>
    <n v="1450619123"/>
    <x v="873"/>
    <b v="0"/>
    <n v="3"/>
    <n v="1"/>
    <b v="0"/>
    <x v="0"/>
    <x v="0"/>
  </r>
  <r>
    <n v="3758"/>
    <s v="Luigi's Ladies"/>
    <s v="LUIGI'S LADIES: an original one-woman musical comedy"/>
    <n v="1500"/>
    <n v="1535"/>
    <n v="102"/>
    <x v="0"/>
    <x v="1"/>
    <s v="USD"/>
    <n v="1400475600"/>
    <d v="2014-05-19T05:00:00"/>
    <n v="1397819938"/>
    <x v="874"/>
    <b v="0"/>
    <n v="26"/>
    <n v="59.04"/>
    <b v="1"/>
    <x v="0"/>
    <x v="19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x v="1"/>
    <s v="USD"/>
    <n v="1464482160"/>
    <d v="2016-05-29T00:36:00"/>
    <n v="1462824832"/>
    <x v="875"/>
    <b v="0"/>
    <n v="27"/>
    <n v="55.56"/>
    <b v="1"/>
    <x v="0"/>
    <x v="19"/>
  </r>
  <r>
    <n v="3791"/>
    <s v="Spin! at The Cumming Playhouse"/>
    <s v="Spin! is an original musical comedy-drama presented by Blue Palm Productions."/>
    <n v="1500"/>
    <n v="0"/>
    <n v="0"/>
    <x v="1"/>
    <x v="1"/>
    <s v="USD"/>
    <n v="1404664592"/>
    <d v="2014-07-06T16:36:32"/>
    <n v="1399480592"/>
    <x v="876"/>
    <b v="0"/>
    <n v="0"/>
    <n v="0"/>
    <b v="0"/>
    <x v="0"/>
    <x v="1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1"/>
    <x v="1"/>
    <s v="USD"/>
    <n v="1428097739"/>
    <d v="2015-04-03T21:48:59"/>
    <n v="1427492939"/>
    <x v="877"/>
    <b v="0"/>
    <n v="9"/>
    <n v="50.56"/>
    <b v="0"/>
    <x v="0"/>
    <x v="19"/>
  </r>
  <r>
    <n v="3871"/>
    <s v="Pocket Monsters: A Musical Parody (Canceled)"/>
    <s v="Our musical is finally ready to come to life, and we're raising funds to help make that happen!"/>
    <n v="1500"/>
    <n v="40"/>
    <n v="3"/>
    <x v="2"/>
    <x v="1"/>
    <s v="USD"/>
    <n v="1490809450"/>
    <d v="2017-03-29T17:44:10"/>
    <n v="1485629050"/>
    <x v="878"/>
    <b v="0"/>
    <n v="3"/>
    <n v="13.33"/>
    <b v="0"/>
    <x v="0"/>
    <x v="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x v="2"/>
    <s v="CAD"/>
    <n v="1433206020"/>
    <d v="2015-06-02T00:47:00"/>
    <n v="1430617209"/>
    <x v="879"/>
    <b v="0"/>
    <n v="30"/>
    <n v="106.2"/>
    <b v="1"/>
    <x v="4"/>
    <x v="4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x v="1"/>
    <s v="USD"/>
    <n v="1464904800"/>
    <d v="2016-06-02T22:00:00"/>
    <n v="1463852904"/>
    <x v="880"/>
    <b v="0"/>
    <n v="49"/>
    <n v="34.409999999999997"/>
    <b v="1"/>
    <x v="0"/>
    <x v="0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x v="0"/>
    <s v="GBP"/>
    <n v="1370019600"/>
    <d v="2013-05-31T17:00:00"/>
    <n v="1366999870"/>
    <x v="881"/>
    <b v="0"/>
    <n v="37"/>
    <n v="43.62"/>
    <b v="1"/>
    <x v="4"/>
    <x v="1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x v="1"/>
    <s v="USD"/>
    <n v="1316442622"/>
    <d v="2011-09-19T14:30:22"/>
    <n v="1312641022"/>
    <x v="882"/>
    <b v="1"/>
    <n v="41"/>
    <n v="44.85"/>
    <b v="1"/>
    <x v="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x v="1"/>
    <s v="USD"/>
    <n v="1271573940"/>
    <d v="2010-04-18T06:59:00"/>
    <n v="1268459318"/>
    <x v="883"/>
    <b v="0"/>
    <n v="54"/>
    <n v="39.82"/>
    <b v="1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x v="1"/>
    <s v="USD"/>
    <n v="1399694340"/>
    <d v="2014-05-10T03:59:00"/>
    <n v="1398448389"/>
    <x v="884"/>
    <b v="1"/>
    <n v="71"/>
    <n v="30.96"/>
    <b v="1"/>
    <x v="7"/>
    <x v="35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1"/>
    <x v="0"/>
    <s v="GBP"/>
    <n v="1470178800"/>
    <d v="2016-08-02T23:00:00"/>
    <n v="1467650771"/>
    <x v="885"/>
    <b v="0"/>
    <n v="4"/>
    <n v="12.75"/>
    <b v="0"/>
    <x v="6"/>
    <x v="38"/>
  </r>
  <r>
    <n v="3244"/>
    <s v="'Time Please'"/>
    <s v="'Time Please' is a black comedy set in a failing public house in a run-down part of town, where things are about to get messy."/>
    <n v="1600"/>
    <n v="1647"/>
    <n v="103"/>
    <x v="0"/>
    <x v="0"/>
    <s v="GBP"/>
    <n v="1480613982"/>
    <d v="2016-12-01T17:39:42"/>
    <n v="1478018382"/>
    <x v="886"/>
    <b v="0"/>
    <n v="69"/>
    <n v="23.87"/>
    <b v="1"/>
    <x v="0"/>
    <x v="0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x v="1"/>
    <s v="USD"/>
    <n v="1472952982"/>
    <d v="2016-09-04T01:36:22"/>
    <n v="1470792982"/>
    <x v="887"/>
    <b v="0"/>
    <n v="36"/>
    <n v="55.97"/>
    <b v="1"/>
    <x v="0"/>
    <x v="0"/>
  </r>
  <r>
    <n v="3896"/>
    <s v="Yorick and Company"/>
    <s v="Yorick and Co. is a comedy about a struggling theatre company whose mysterious benefactor starts haunting the show!"/>
    <n v="1600"/>
    <n v="170"/>
    <n v="11"/>
    <x v="1"/>
    <x v="1"/>
    <s v="USD"/>
    <n v="1402979778"/>
    <d v="2014-06-17T04:36:18"/>
    <n v="1401770178"/>
    <x v="888"/>
    <b v="0"/>
    <n v="4"/>
    <n v="42.5"/>
    <b v="0"/>
    <x v="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1"/>
    <x v="1"/>
    <s v="USD"/>
    <n v="1421410151"/>
    <d v="2015-01-16T12:09:11"/>
    <n v="1418818151"/>
    <x v="889"/>
    <b v="0"/>
    <n v="8"/>
    <n v="25.5"/>
    <b v="0"/>
    <x v="0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x v="1"/>
    <s v="USD"/>
    <n v="1454431080"/>
    <d v="2016-02-02T16:38:00"/>
    <n v="1451839080"/>
    <x v="890"/>
    <b v="0"/>
    <n v="30"/>
    <n v="55.33"/>
    <b v="1"/>
    <x v="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x v="2"/>
    <s v="CAD"/>
    <n v="1464471840"/>
    <d v="2016-05-28T21:44:00"/>
    <n v="1459309704"/>
    <x v="891"/>
    <b v="0"/>
    <n v="42"/>
    <n v="40.24"/>
    <b v="1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x v="0"/>
    <s v="GBP"/>
    <n v="1484740918"/>
    <d v="2017-01-18T12:01:58"/>
    <n v="1483012918"/>
    <x v="892"/>
    <b v="0"/>
    <n v="37"/>
    <n v="45.11"/>
    <b v="1"/>
    <x v="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1"/>
    <x v="0"/>
    <s v="GBP"/>
    <n v="1456934893"/>
    <d v="2016-03-02T16:08:13"/>
    <n v="1454342893"/>
    <x v="893"/>
    <b v="0"/>
    <n v="3"/>
    <n v="23"/>
    <b v="0"/>
    <x v="0"/>
    <x v="0"/>
  </r>
  <r>
    <n v="1340"/>
    <s v="Glass Designs (Canceled)"/>
    <s v="I would like to make nicer, more stylish looking frames for the Google Glass using 3D printing technology."/>
    <n v="1680"/>
    <n v="0"/>
    <n v="0"/>
    <x v="2"/>
    <x v="1"/>
    <s v="USD"/>
    <n v="1408112253"/>
    <d v="2014-08-15T14:17:33"/>
    <n v="1405520253"/>
    <x v="894"/>
    <b v="0"/>
    <n v="0"/>
    <n v="0"/>
    <b v="0"/>
    <x v="2"/>
    <x v="16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x v="1"/>
    <s v="USD"/>
    <n v="1358755140"/>
    <d v="2013-01-21T07:59:00"/>
    <n v="1357187280"/>
    <x v="895"/>
    <b v="0"/>
    <n v="14"/>
    <n v="132.86000000000001"/>
    <b v="1"/>
    <x v="4"/>
    <x v="6"/>
  </r>
  <r>
    <n v="1672"/>
    <s v="High Altotude Debut Album"/>
    <s v="Sweet, sweet harmonies from Portland Oregon's premiere high school women's a cappella group."/>
    <n v="1700"/>
    <n v="1920"/>
    <n v="113"/>
    <x v="0"/>
    <x v="1"/>
    <s v="USD"/>
    <n v="1338824730"/>
    <d v="2012-06-04T15:45:30"/>
    <n v="1336232730"/>
    <x v="896"/>
    <b v="0"/>
    <n v="49"/>
    <n v="39.18"/>
    <b v="1"/>
    <x v="4"/>
    <x v="17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x v="0"/>
    <s v="GBP"/>
    <n v="1444172340"/>
    <d v="2015-10-06T22:59:00"/>
    <n v="1441822828"/>
    <x v="897"/>
    <b v="0"/>
    <n v="52"/>
    <n v="35.96"/>
    <b v="1"/>
    <x v="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x v="1"/>
    <s v="USD"/>
    <n v="1414284180"/>
    <d v="2014-10-26T00:43:00"/>
    <n v="1410558948"/>
    <x v="898"/>
    <b v="0"/>
    <n v="45"/>
    <n v="37.78"/>
    <b v="1"/>
    <x v="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1"/>
    <x v="1"/>
    <s v="USD"/>
    <n v="1488783507"/>
    <d v="2017-03-06T06:58:27"/>
    <n v="1486191507"/>
    <x v="899"/>
    <b v="0"/>
    <n v="10"/>
    <n v="41"/>
    <b v="0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2"/>
    <x v="8"/>
    <s v="EUR"/>
    <n v="1461535140"/>
    <d v="2016-04-24T21:59:00"/>
    <n v="1459716480"/>
    <x v="900"/>
    <b v="0"/>
    <n v="1"/>
    <n v="15"/>
    <b v="0"/>
    <x v="7"/>
    <x v="20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2"/>
    <x v="1"/>
    <s v="USD"/>
    <n v="1337562726"/>
    <d v="2012-05-21T01:12:06"/>
    <n v="1332378726"/>
    <x v="901"/>
    <b v="0"/>
    <n v="0"/>
    <n v="0"/>
    <b v="0"/>
    <x v="7"/>
    <x v="40"/>
  </r>
  <r>
    <n v="1709"/>
    <s v="Psalms"/>
    <s v="A project to set psalms to music. The psalms are taken from the English Standard Version (ESV) of the Bible."/>
    <n v="1750"/>
    <n v="85"/>
    <n v="5"/>
    <x v="1"/>
    <x v="1"/>
    <s v="USD"/>
    <n v="1409513940"/>
    <d v="2014-08-31T19:39:00"/>
    <n v="1405949514"/>
    <x v="902"/>
    <b v="0"/>
    <n v="4"/>
    <n v="21.25"/>
    <b v="0"/>
    <x v="4"/>
    <x v="28"/>
  </r>
  <r>
    <n v="2603"/>
    <s v="Manned Mock Mars Mission"/>
    <s v="I will be building a mock space station and simulate living on Mars for two weeks."/>
    <n v="1750"/>
    <n v="1776"/>
    <n v="101"/>
    <x v="0"/>
    <x v="1"/>
    <s v="USD"/>
    <n v="1387835654"/>
    <d v="2013-12-23T21:54:14"/>
    <n v="1386626054"/>
    <x v="903"/>
    <b v="1"/>
    <n v="50"/>
    <n v="35.520000000000003"/>
    <b v="1"/>
    <x v="2"/>
    <x v="23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x v="1"/>
    <s v="USD"/>
    <n v="1442426171"/>
    <d v="2015-09-16T17:56:11"/>
    <n v="1439834171"/>
    <x v="904"/>
    <b v="0"/>
    <n v="41"/>
    <n v="45.54"/>
    <b v="1"/>
    <x v="0"/>
    <x v="24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x v="0"/>
    <s v="GBP"/>
    <n v="1462879020"/>
    <d v="2016-05-10T11:17:00"/>
    <n v="1461941527"/>
    <x v="905"/>
    <b v="0"/>
    <n v="15"/>
    <n v="147.33000000000001"/>
    <b v="1"/>
    <x v="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x v="1"/>
    <s v="USD"/>
    <n v="1466707620"/>
    <d v="2016-06-23T18:47:00"/>
    <n v="1464979620"/>
    <x v="906"/>
    <b v="0"/>
    <n v="30"/>
    <n v="65.17"/>
    <b v="1"/>
    <x v="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1"/>
    <x v="1"/>
    <s v="USD"/>
    <n v="1448745741"/>
    <d v="2015-11-28T21:22:21"/>
    <n v="1446150141"/>
    <x v="907"/>
    <b v="0"/>
    <n v="8"/>
    <n v="53.13"/>
    <b v="0"/>
    <x v="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x v="1"/>
    <s v="USD"/>
    <n v="1338186657"/>
    <d v="2012-05-28T06:30:57"/>
    <n v="1333002657"/>
    <x v="908"/>
    <b v="0"/>
    <n v="32"/>
    <n v="69.72"/>
    <b v="1"/>
    <x v="5"/>
    <x v="13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x v="1"/>
    <s v="USD"/>
    <n v="1363952225"/>
    <d v="2013-03-22T11:37:05"/>
    <n v="1361363825"/>
    <x v="909"/>
    <b v="0"/>
    <n v="32"/>
    <n v="60.66"/>
    <b v="1"/>
    <x v="4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x v="1"/>
    <s v="USD"/>
    <n v="1330789165"/>
    <d v="2012-03-03T15:39:25"/>
    <n v="1328197165"/>
    <x v="910"/>
    <b v="0"/>
    <n v="19"/>
    <n v="94.74"/>
    <b v="1"/>
    <x v="4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x v="1"/>
    <s v="USD"/>
    <n v="1486616400"/>
    <d v="2017-02-09T05:00:00"/>
    <n v="1484037977"/>
    <x v="911"/>
    <b v="0"/>
    <n v="279"/>
    <n v="31.57"/>
    <b v="1"/>
    <x v="1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x v="1"/>
    <s v="USD"/>
    <n v="1405400400"/>
    <d v="2014-07-15T05:00:00"/>
    <n v="1402934629"/>
    <x v="912"/>
    <b v="0"/>
    <n v="21"/>
    <n v="112.14"/>
    <b v="1"/>
    <x v="0"/>
    <x v="1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1"/>
    <x v="1"/>
    <s v="USD"/>
    <n v="1435429626"/>
    <d v="2015-06-27T18:27:06"/>
    <n v="1431973626"/>
    <x v="913"/>
    <b v="0"/>
    <n v="14"/>
    <n v="46.93"/>
    <b v="0"/>
    <x v="0"/>
    <x v="0"/>
  </r>
  <r>
    <n v="3148"/>
    <s v="The Aurora Project: A Sci-Fi Epic by Bella Poynton"/>
    <s v="Help fund The Aurora Project, an immersive science fiction epic."/>
    <n v="1800"/>
    <n v="2361"/>
    <n v="131"/>
    <x v="0"/>
    <x v="1"/>
    <s v="USD"/>
    <n v="1412136000"/>
    <d v="2014-10-01T04:00:00"/>
    <n v="1410278284"/>
    <x v="914"/>
    <b v="1"/>
    <n v="57"/>
    <n v="41.42"/>
    <b v="1"/>
    <x v="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x v="0"/>
    <s v="GBP"/>
    <n v="1436705265"/>
    <d v="2015-07-12T12:47:45"/>
    <n v="1434113265"/>
    <x v="915"/>
    <b v="1"/>
    <n v="30"/>
    <n v="61"/>
    <b v="1"/>
    <x v="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x v="1"/>
    <s v="USD"/>
    <n v="1423456200"/>
    <d v="2015-02-09T04:30:00"/>
    <n v="1421183271"/>
    <x v="916"/>
    <b v="1"/>
    <n v="12"/>
    <n v="150.41999999999999"/>
    <b v="1"/>
    <x v="0"/>
    <x v="0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x v="1"/>
    <s v="USD"/>
    <n v="1427553484"/>
    <d v="2015-03-28T14:38:04"/>
    <n v="1424533084"/>
    <x v="917"/>
    <b v="0"/>
    <n v="35"/>
    <n v="59.6"/>
    <b v="1"/>
    <x v="0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x v="1"/>
    <s v="USD"/>
    <n v="1404522000"/>
    <d v="2014-07-05T01:00:00"/>
    <n v="1404308883"/>
    <x v="918"/>
    <b v="0"/>
    <n v="9"/>
    <n v="292.77999999999997"/>
    <b v="1"/>
    <x v="0"/>
    <x v="0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x v="1"/>
    <s v="USD"/>
    <n v="1431831600"/>
    <d v="2015-05-17T03:00:00"/>
    <n v="1430761243"/>
    <x v="919"/>
    <b v="0"/>
    <n v="39"/>
    <n v="53.23"/>
    <b v="1"/>
    <x v="0"/>
    <x v="0"/>
  </r>
  <r>
    <n v="2916"/>
    <s v="An Interview With Gaddafi - The Stage Play"/>
    <s v="The moving dramatisation of one man's journey to find the truth behind the Libyan regime change."/>
    <n v="1850"/>
    <n v="145"/>
    <n v="8"/>
    <x v="1"/>
    <x v="0"/>
    <s v="GBP"/>
    <n v="1400498789"/>
    <d v="2014-05-19T11:26:29"/>
    <n v="1398511589"/>
    <x v="920"/>
    <b v="0"/>
    <n v="7"/>
    <n v="20.71"/>
    <b v="0"/>
    <x v="0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2"/>
    <x v="1"/>
    <s v="USD"/>
    <n v="1283392800"/>
    <d v="2010-09-02T02:00:00"/>
    <n v="1281317691"/>
    <x v="921"/>
    <b v="0"/>
    <n v="4"/>
    <n v="51.25"/>
    <b v="0"/>
    <x v="7"/>
    <x v="40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x v="1"/>
    <s v="USD"/>
    <n v="1327851291"/>
    <d v="2012-01-29T15:34:51"/>
    <n v="1325432091"/>
    <x v="922"/>
    <b v="0"/>
    <n v="41"/>
    <n v="66.709999999999994"/>
    <b v="1"/>
    <x v="7"/>
    <x v="12"/>
  </r>
  <r>
    <n v="1786"/>
    <s v="Observations in 6x6"/>
    <s v="A photo book that shows a timeless trip from Portugal to Sri Lanka in a subjective point of view through an old Hasselblad objective."/>
    <n v="1900"/>
    <n v="905"/>
    <n v="48"/>
    <x v="1"/>
    <x v="10"/>
    <s v="EUR"/>
    <n v="1418649177"/>
    <d v="2014-12-15T13:12:57"/>
    <n v="1416057177"/>
    <x v="923"/>
    <b v="1"/>
    <n v="29"/>
    <n v="31.21"/>
    <b v="0"/>
    <x v="6"/>
    <x v="10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x v="1"/>
    <s v="USD"/>
    <n v="1376838000"/>
    <d v="2013-08-18T15:00:00"/>
    <n v="1374531631"/>
    <x v="924"/>
    <b v="1"/>
    <n v="55"/>
    <n v="39.67"/>
    <b v="1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1"/>
    <x v="0"/>
    <s v="GBP"/>
    <n v="1410281360"/>
    <d v="2014-09-09T16:49:20"/>
    <n v="1406825360"/>
    <x v="925"/>
    <b v="0"/>
    <n v="3"/>
    <n v="25"/>
    <b v="0"/>
    <x v="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x v="0"/>
    <s v="GBP"/>
    <n v="1459378085"/>
    <d v="2016-03-30T22:48:05"/>
    <n v="1456789685"/>
    <x v="926"/>
    <b v="0"/>
    <n v="21"/>
    <n v="143.1"/>
    <b v="1"/>
    <x v="0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x v="1"/>
    <s v="USD"/>
    <n v="1336245328"/>
    <d v="2012-05-05T19:15:28"/>
    <n v="1333653333"/>
    <x v="927"/>
    <b v="1"/>
    <n v="75"/>
    <n v="27.94"/>
    <b v="1"/>
    <x v="4"/>
    <x v="21"/>
  </r>
  <r>
    <n v="2750"/>
    <s v="My Child, My Blessing"/>
    <s v="This is a journal where parents daily write something positive about their child.  Places for pictures, too."/>
    <n v="1999"/>
    <n v="0"/>
    <n v="0"/>
    <x v="1"/>
    <x v="1"/>
    <s v="USD"/>
    <n v="1341086400"/>
    <d v="2012-06-30T20:00:00"/>
    <n v="1340055345"/>
    <x v="928"/>
    <b v="0"/>
    <n v="0"/>
    <n v="0"/>
    <b v="0"/>
    <x v="7"/>
    <x v="34"/>
  </r>
  <r>
    <n v="15"/>
    <s v="Cien&amp;Cia"/>
    <s v="Cien&amp;Cia es un proyecto transmedia para televisiÃ³n; la finalidad de la venta de camisetas es financiar el reality (Factual)."/>
    <n v="2000"/>
    <n v="2132"/>
    <n v="107"/>
    <x v="0"/>
    <x v="8"/>
    <s v="EUR"/>
    <n v="1443384840"/>
    <d v="2015-09-27T20:14:00"/>
    <n v="1441790658"/>
    <x v="929"/>
    <b v="0"/>
    <n v="98"/>
    <n v="21.76"/>
    <b v="1"/>
    <x v="5"/>
    <x v="7"/>
  </r>
  <r>
    <n v="20"/>
    <s v="Finding Kylie Hard Read Fund"/>
    <s v="Help us reach our goal &amp; pay the drama dept that is performing the hard read, which is set for October 2015."/>
    <n v="2000"/>
    <n v="2004"/>
    <n v="100"/>
    <x v="0"/>
    <x v="1"/>
    <s v="USD"/>
    <n v="1442167912"/>
    <d v="2015-09-13T18:11:52"/>
    <n v="1436983912"/>
    <x v="930"/>
    <b v="0"/>
    <n v="25"/>
    <n v="80.16"/>
    <b v="1"/>
    <x v="5"/>
    <x v="7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x v="1"/>
    <s v="USD"/>
    <n v="1430407200"/>
    <d v="2015-04-30T15:20:00"/>
    <n v="1428086501"/>
    <x v="931"/>
    <b v="0"/>
    <n v="23"/>
    <n v="103.04"/>
    <b v="1"/>
    <x v="5"/>
    <x v="7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x v="1"/>
    <s v="USD"/>
    <n v="1403150400"/>
    <d v="2014-06-19T04:00:00"/>
    <n v="1401426488"/>
    <x v="932"/>
    <b v="0"/>
    <n v="16"/>
    <n v="126.69"/>
    <b v="1"/>
    <x v="5"/>
    <x v="7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x v="1"/>
    <s v="USD"/>
    <n v="1412516354"/>
    <d v="2014-10-05T13:39:14"/>
    <n v="1409924354"/>
    <x v="933"/>
    <b v="0"/>
    <n v="19"/>
    <n v="105.26"/>
    <b v="1"/>
    <x v="5"/>
    <x v="7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x v="1"/>
    <s v="USD"/>
    <n v="1412648537"/>
    <d v="2014-10-07T02:22:17"/>
    <n v="1408760537"/>
    <x v="934"/>
    <b v="0"/>
    <n v="15"/>
    <n v="133.33000000000001"/>
    <b v="1"/>
    <x v="5"/>
    <x v="7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x v="0"/>
    <s v="GBP"/>
    <n v="1425211200"/>
    <d v="2015-03-01T12:00:00"/>
    <n v="1422534260"/>
    <x v="935"/>
    <b v="0"/>
    <n v="38"/>
    <n v="56.82"/>
    <b v="1"/>
    <x v="5"/>
    <x v="7"/>
  </r>
  <r>
    <n v="63"/>
    <s v="The Attic"/>
    <s v="The Attic is my first short film.  Please help me with post production and distribution so that I can let it out into the world"/>
    <n v="2000"/>
    <n v="2270.37"/>
    <n v="114"/>
    <x v="0"/>
    <x v="1"/>
    <s v="USD"/>
    <n v="1388206740"/>
    <d v="2013-12-28T04:59:00"/>
    <n v="1386194013"/>
    <x v="936"/>
    <b v="0"/>
    <n v="64"/>
    <n v="35.47"/>
    <b v="1"/>
    <x v="5"/>
    <x v="13"/>
  </r>
  <r>
    <n v="66"/>
    <s v="A Stagnant Fever: Short Film"/>
    <s v="A dark comedy set in the '60s about clinical depression and one night stands."/>
    <n v="2000"/>
    <n v="2372"/>
    <n v="119"/>
    <x v="0"/>
    <x v="1"/>
    <s v="USD"/>
    <n v="1468873420"/>
    <d v="2016-07-18T20:23:40"/>
    <n v="1466281420"/>
    <x v="937"/>
    <b v="0"/>
    <n v="26"/>
    <n v="91.23"/>
    <b v="1"/>
    <x v="5"/>
    <x v="13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x v="1"/>
    <s v="USD"/>
    <n v="1342360804"/>
    <d v="2012-07-15T14:00:04"/>
    <n v="1339768804"/>
    <x v="938"/>
    <b v="0"/>
    <n v="20"/>
    <n v="116.25"/>
    <b v="1"/>
    <x v="5"/>
    <x v="1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x v="1"/>
    <s v="USD"/>
    <n v="1446731817"/>
    <d v="2015-11-05T13:56:57"/>
    <n v="1444913817"/>
    <x v="939"/>
    <b v="0"/>
    <n v="43"/>
    <n v="65.88"/>
    <b v="1"/>
    <x v="5"/>
    <x v="27"/>
  </r>
  <r>
    <n v="407"/>
    <s v="Haymarket Documentary"/>
    <s v="The story of the 1886 Haymarket Riot explored through the history of the Haymarket Police Memorial Statue."/>
    <n v="2000"/>
    <n v="2031"/>
    <n v="102"/>
    <x v="0"/>
    <x v="1"/>
    <s v="USD"/>
    <n v="1321739650"/>
    <d v="2011-11-19T21:54:10"/>
    <n v="1316552050"/>
    <x v="940"/>
    <b v="0"/>
    <n v="22"/>
    <n v="92.32"/>
    <b v="1"/>
    <x v="5"/>
    <x v="27"/>
  </r>
  <r>
    <n v="449"/>
    <s v="Shell &amp; Paddy"/>
    <s v="Shell &amp; Paddy is a 2D animation cartoon with 4 minutes of slapstick surreal humour staring two animal characters in weird, wacky world."/>
    <n v="2000"/>
    <n v="45"/>
    <n v="2"/>
    <x v="1"/>
    <x v="0"/>
    <s v="GBP"/>
    <n v="1382017085"/>
    <d v="2013-10-17T13:38:05"/>
    <n v="1379425085"/>
    <x v="941"/>
    <b v="0"/>
    <n v="5"/>
    <n v="9"/>
    <b v="0"/>
    <x v="5"/>
    <x v="2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1"/>
    <x v="1"/>
    <s v="USD"/>
    <n v="1430877843"/>
    <d v="2015-05-06T02:04:03"/>
    <n v="1428285843"/>
    <x v="942"/>
    <b v="0"/>
    <n v="0"/>
    <n v="0"/>
    <b v="0"/>
    <x v="5"/>
    <x v="29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2"/>
    <x v="0"/>
    <s v="GBP"/>
    <n v="1431072843"/>
    <d v="2015-05-08T08:14:03"/>
    <n v="1427184843"/>
    <x v="943"/>
    <b v="0"/>
    <n v="3"/>
    <n v="20"/>
    <b v="0"/>
    <x v="2"/>
    <x v="22"/>
  </r>
  <r>
    <n v="636"/>
    <s v="Keto Advice (Canceled)"/>
    <s v="With no central location for keto knowledge, keto advice will be a community run knowledge base."/>
    <n v="2000"/>
    <n v="4"/>
    <n v="0"/>
    <x v="2"/>
    <x v="0"/>
    <s v="GBP"/>
    <n v="1433587620"/>
    <d v="2015-06-06T10:47:00"/>
    <n v="1430996150"/>
    <x v="944"/>
    <b v="0"/>
    <n v="1"/>
    <n v="4"/>
    <b v="0"/>
    <x v="2"/>
    <x v="22"/>
  </r>
  <r>
    <n v="645"/>
    <s v="Carbon Fiber Collar Stays"/>
    <s v="Ever wanted to own something made out of carbon fiber? Now you can!"/>
    <n v="2000"/>
    <n v="5574"/>
    <n v="279"/>
    <x v="0"/>
    <x v="1"/>
    <s v="USD"/>
    <n v="1470962274"/>
    <d v="2016-08-12T00:37:54"/>
    <n v="1468370274"/>
    <x v="945"/>
    <b v="0"/>
    <n v="237"/>
    <n v="23.52"/>
    <b v="1"/>
    <x v="2"/>
    <x v="1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x v="2"/>
    <s v="CAD"/>
    <n v="1458235549"/>
    <d v="2016-03-17T17:25:49"/>
    <n v="1455647149"/>
    <x v="946"/>
    <b v="0"/>
    <n v="17"/>
    <n v="125.94"/>
    <b v="1"/>
    <x v="2"/>
    <x v="16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1"/>
    <x v="1"/>
    <s v="USD"/>
    <n v="1421095672"/>
    <d v="2015-01-12T20:47:52"/>
    <n v="1417207672"/>
    <x v="947"/>
    <b v="0"/>
    <n v="10"/>
    <n v="55.3"/>
    <b v="0"/>
    <x v="2"/>
    <x v="16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x v="1"/>
    <s v="USD"/>
    <n v="1407701966"/>
    <d v="2014-08-10T20:19:26"/>
    <n v="1405109966"/>
    <x v="948"/>
    <b v="0"/>
    <n v="44"/>
    <n v="45.57"/>
    <b v="1"/>
    <x v="7"/>
    <x v="1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x v="1"/>
    <s v="USD"/>
    <n v="1357408721"/>
    <d v="2013-01-05T17:58:41"/>
    <n v="1354816721"/>
    <x v="949"/>
    <b v="0"/>
    <n v="49"/>
    <n v="42.35"/>
    <b v="1"/>
    <x v="7"/>
    <x v="12"/>
  </r>
  <r>
    <n v="801"/>
    <s v="SLUTEVER DO AMERICA TOUR"/>
    <s v="ALL WE WANT TO DO IS DRIVE AROUND AMERICA AND PLAY A BUNCH OF SHOWS, BUT WE DON'T HAVE ANY MONEY..."/>
    <n v="2000"/>
    <n v="2230.4299999999998"/>
    <n v="112"/>
    <x v="0"/>
    <x v="1"/>
    <s v="USD"/>
    <n v="1309547120"/>
    <d v="2011-07-01T19:05:20"/>
    <n v="1306955120"/>
    <x v="950"/>
    <b v="0"/>
    <n v="51"/>
    <n v="43.73"/>
    <b v="1"/>
    <x v="4"/>
    <x v="6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x v="1"/>
    <s v="USD"/>
    <n v="1402290000"/>
    <d v="2014-06-09T05:00:00"/>
    <n v="1399666342"/>
    <x v="951"/>
    <b v="0"/>
    <n v="38"/>
    <n v="70.55"/>
    <b v="1"/>
    <x v="4"/>
    <x v="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x v="1"/>
    <s v="USD"/>
    <n v="1337396400"/>
    <d v="2012-05-19T03:00:00"/>
    <n v="1333709958"/>
    <x v="952"/>
    <b v="0"/>
    <n v="40"/>
    <n v="58.63"/>
    <b v="1"/>
    <x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x v="1"/>
    <s v="USD"/>
    <n v="1326835985"/>
    <d v="2012-01-17T21:33:05"/>
    <n v="1324243985"/>
    <x v="953"/>
    <b v="0"/>
    <n v="61"/>
    <n v="47.67"/>
    <b v="1"/>
    <x v="4"/>
    <x v="6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x v="3"/>
    <s v="EUR"/>
    <n v="1469994300"/>
    <d v="2016-07-31T19:45:00"/>
    <n v="1464815253"/>
    <x v="954"/>
    <b v="0"/>
    <n v="70"/>
    <n v="37.270000000000003"/>
    <b v="1"/>
    <x v="4"/>
    <x v="5"/>
  </r>
  <r>
    <n v="863"/>
    <s v="Help Fund Jason's Debut Jazz CD &quot;Exodus&quot;"/>
    <s v="I'm making the move from a side man in local groups to the leader with this debut jazz CD project."/>
    <n v="2000"/>
    <n v="90"/>
    <n v="5"/>
    <x v="1"/>
    <x v="1"/>
    <s v="USD"/>
    <n v="1329014966"/>
    <d v="2012-02-12T02:49:26"/>
    <n v="1326422966"/>
    <x v="955"/>
    <b v="0"/>
    <n v="5"/>
    <n v="18"/>
    <b v="0"/>
    <x v="4"/>
    <x v="32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1"/>
    <x v="1"/>
    <s v="USD"/>
    <n v="1387479360"/>
    <d v="2013-12-19T18:56:00"/>
    <n v="1384887360"/>
    <x v="956"/>
    <b v="0"/>
    <n v="29"/>
    <n v="46.59"/>
    <b v="0"/>
    <x v="4"/>
    <x v="32"/>
  </r>
  <r>
    <n v="884"/>
    <s v="Angwish &quot;I Wanna Be Your Monkey&quot; Music Video"/>
    <s v="We need to hire an animal trainer to have a chimpanzee actor perform in our music video with us!"/>
    <n v="2000"/>
    <n v="20"/>
    <n v="1"/>
    <x v="1"/>
    <x v="1"/>
    <s v="USD"/>
    <n v="1336789860"/>
    <d v="2012-05-12T02:31:00"/>
    <n v="1331666146"/>
    <x v="957"/>
    <b v="0"/>
    <n v="2"/>
    <n v="10"/>
    <b v="0"/>
    <x v="4"/>
    <x v="21"/>
  </r>
  <r>
    <n v="893"/>
    <s v="The Big Band Theory Music Festival"/>
    <s v="The Philly music scene is full of amazing talent. This annual music festival is to celebrate those gems within that scene!"/>
    <n v="2000"/>
    <n v="200"/>
    <n v="10"/>
    <x v="1"/>
    <x v="1"/>
    <s v="USD"/>
    <n v="1427920363"/>
    <d v="2015-04-01T20:32:43"/>
    <n v="1425331963"/>
    <x v="958"/>
    <b v="0"/>
    <n v="5"/>
    <n v="40"/>
    <b v="0"/>
    <x v="4"/>
    <x v="2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1"/>
    <x v="0"/>
    <s v="GBP"/>
    <n v="1395007200"/>
    <d v="2014-03-16T22:00:00"/>
    <n v="1392021502"/>
    <x v="959"/>
    <b v="0"/>
    <n v="7"/>
    <n v="18.71"/>
    <b v="0"/>
    <x v="4"/>
    <x v="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1"/>
    <x v="1"/>
    <s v="USD"/>
    <n v="1399867409"/>
    <d v="2014-05-12T04:03:29"/>
    <n v="1394683409"/>
    <x v="960"/>
    <b v="0"/>
    <n v="2"/>
    <n v="60"/>
    <b v="0"/>
    <x v="4"/>
    <x v="32"/>
  </r>
  <r>
    <n v="1022"/>
    <s v="Sammy Bananas - Bootlegs Vol. 2!!"/>
    <s v="Help get four new bootlegs onto vinyl in the second installment of my series!"/>
    <n v="2000"/>
    <n v="2298"/>
    <n v="115"/>
    <x v="0"/>
    <x v="1"/>
    <s v="USD"/>
    <n v="1431876677"/>
    <d v="2015-05-17T15:31:17"/>
    <n v="1429284677"/>
    <x v="961"/>
    <b v="1"/>
    <n v="74"/>
    <n v="31.05"/>
    <b v="1"/>
    <x v="4"/>
    <x v="4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x v="0"/>
    <s v="GBP"/>
    <n v="1434837861"/>
    <d v="2015-06-20T22:04:21"/>
    <n v="1432245861"/>
    <x v="962"/>
    <b v="0"/>
    <n v="131"/>
    <n v="36.21"/>
    <b v="1"/>
    <x v="4"/>
    <x v="4"/>
  </r>
  <r>
    <n v="1030"/>
    <s v="The Gothsicles - I FEEL SICLE"/>
    <s v="Help fund the latest Gothsicles mega-album, I FEEL SICLE!"/>
    <n v="2000"/>
    <n v="6842"/>
    <n v="342"/>
    <x v="0"/>
    <x v="1"/>
    <s v="USD"/>
    <n v="1473680149"/>
    <d v="2016-09-12T11:35:49"/>
    <n v="1472470549"/>
    <x v="963"/>
    <b v="0"/>
    <n v="159"/>
    <n v="43.03"/>
    <b v="1"/>
    <x v="4"/>
    <x v="4"/>
  </r>
  <r>
    <n v="1047"/>
    <s v="Start a New Podcast (Canceled)"/>
    <s v="I wish to start a new podcast called Voices of Texas, and I want to interview interesting people of Texas each week."/>
    <n v="2000"/>
    <n v="1"/>
    <n v="0"/>
    <x v="2"/>
    <x v="1"/>
    <s v="USD"/>
    <n v="1415219915"/>
    <d v="2014-11-05T20:38:35"/>
    <n v="1412624315"/>
    <x v="964"/>
    <b v="0"/>
    <n v="1"/>
    <n v="1"/>
    <b v="0"/>
    <x v="8"/>
    <x v="14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1"/>
    <x v="1"/>
    <s v="USD"/>
    <n v="1357432638"/>
    <d v="2013-01-06T00:37:18"/>
    <n v="1354840638"/>
    <x v="965"/>
    <b v="0"/>
    <n v="7"/>
    <n v="3"/>
    <b v="0"/>
    <x v="1"/>
    <x v="18"/>
  </r>
  <r>
    <n v="1126"/>
    <s v="GAMING TO LEARN"/>
    <s v="Imagine a science class where the teacher walks in a says &quot;Take out your cell phone and play a game.&quot;"/>
    <n v="2000"/>
    <n v="10"/>
    <n v="1"/>
    <x v="1"/>
    <x v="1"/>
    <s v="USD"/>
    <n v="1468482694"/>
    <d v="2016-07-14T07:51:34"/>
    <n v="1465890694"/>
    <x v="966"/>
    <b v="0"/>
    <n v="2"/>
    <n v="5"/>
    <b v="0"/>
    <x v="1"/>
    <x v="15"/>
  </r>
  <r>
    <n v="1188"/>
    <s v="Because Dance."/>
    <s v="A photobook of young dancers and their inspiring stories, photographed in beautiful and unique locations."/>
    <n v="2000"/>
    <n v="3211"/>
    <n v="161"/>
    <x v="0"/>
    <x v="2"/>
    <s v="CAD"/>
    <n v="1482943740"/>
    <d v="2016-12-28T16:49:00"/>
    <n v="1481129340"/>
    <x v="967"/>
    <b v="0"/>
    <n v="85"/>
    <n v="37.78"/>
    <b v="1"/>
    <x v="6"/>
    <x v="1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x v="1"/>
    <s v="USD"/>
    <n v="1433880605"/>
    <d v="2015-06-09T20:10:05"/>
    <n v="1428696605"/>
    <x v="968"/>
    <b v="0"/>
    <n v="25"/>
    <n v="105.44"/>
    <b v="1"/>
    <x v="6"/>
    <x v="1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2"/>
    <x v="1"/>
    <s v="USD"/>
    <n v="1407394800"/>
    <d v="2014-08-07T07:00:00"/>
    <n v="1404770616"/>
    <x v="969"/>
    <b v="0"/>
    <n v="0"/>
    <n v="0"/>
    <b v="0"/>
    <x v="4"/>
    <x v="37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x v="1"/>
    <s v="USD"/>
    <n v="1366664400"/>
    <d v="2013-04-22T21:00:00"/>
    <n v="1363981723"/>
    <x v="970"/>
    <b v="1"/>
    <n v="45"/>
    <n v="46.13"/>
    <b v="1"/>
    <x v="4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x v="1"/>
    <s v="USD"/>
    <n v="1402755834"/>
    <d v="2014-06-14T14:23:54"/>
    <n v="1400163834"/>
    <x v="971"/>
    <b v="1"/>
    <n v="17"/>
    <n v="141.47"/>
    <b v="1"/>
    <x v="4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x v="1"/>
    <s v="USD"/>
    <n v="1323136949"/>
    <d v="2011-12-06T02:02:29"/>
    <n v="1319245349"/>
    <x v="972"/>
    <b v="1"/>
    <n v="31"/>
    <n v="75.48"/>
    <b v="1"/>
    <x v="4"/>
    <x v="6"/>
  </r>
  <r>
    <n v="1261"/>
    <s v="The Puget EP's Vinyl Release"/>
    <s v="We just recorded a stellar EP and we're trying to put it out on vinyl.  Can you help these punx out?"/>
    <n v="2000"/>
    <n v="2025"/>
    <n v="101"/>
    <x v="0"/>
    <x v="1"/>
    <s v="USD"/>
    <n v="1390983227"/>
    <d v="2014-01-29T08:13:47"/>
    <n v="1388391227"/>
    <x v="973"/>
    <b v="1"/>
    <n v="52"/>
    <n v="38.94"/>
    <b v="1"/>
    <x v="4"/>
    <x v="6"/>
  </r>
  <r>
    <n v="1357"/>
    <s v="Becoming Alicia"/>
    <s v="The search for identity leads one young woman to Mexico, where she follows her grandfather's journey back to America."/>
    <n v="2000"/>
    <n v="2506"/>
    <n v="125"/>
    <x v="0"/>
    <x v="1"/>
    <s v="USD"/>
    <n v="1362117540"/>
    <d v="2013-03-01T05:59:00"/>
    <n v="1359587137"/>
    <x v="974"/>
    <b v="0"/>
    <n v="65"/>
    <n v="38.549999999999997"/>
    <b v="1"/>
    <x v="7"/>
    <x v="12"/>
  </r>
  <r>
    <n v="1378"/>
    <s v="SIX BY SEVEN"/>
    <s v="A psychedelic post rock masterpiece!"/>
    <n v="2000"/>
    <n v="4067"/>
    <n v="203"/>
    <x v="0"/>
    <x v="0"/>
    <s v="GBP"/>
    <n v="1470075210"/>
    <d v="2016-08-01T18:13:30"/>
    <n v="1468779210"/>
    <x v="975"/>
    <b v="0"/>
    <n v="133"/>
    <n v="30.58"/>
    <b v="1"/>
    <x v="4"/>
    <x v="6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1"/>
    <x v="4"/>
    <s v="EUR"/>
    <n v="1455964170"/>
    <d v="2016-02-20T10:29:30"/>
    <n v="1450780170"/>
    <x v="976"/>
    <b v="0"/>
    <n v="1"/>
    <n v="100"/>
    <b v="0"/>
    <x v="7"/>
    <x v="20"/>
  </r>
  <r>
    <n v="1484"/>
    <s v="a book called filtered down thru the stars"/>
    <s v="The mussings of an old wizard"/>
    <n v="2000"/>
    <n v="0"/>
    <n v="0"/>
    <x v="1"/>
    <x v="1"/>
    <s v="USD"/>
    <n v="1342882260"/>
    <d v="2012-07-21T14:51:00"/>
    <n v="1337834963"/>
    <x v="977"/>
    <b v="0"/>
    <n v="0"/>
    <n v="0"/>
    <b v="0"/>
    <x v="7"/>
    <x v="31"/>
  </r>
  <r>
    <n v="1495"/>
    <s v="A Magical Bildungsroman with a Female Heroine"/>
    <s v="The Adventures of Penelope Hawthorne. Part One: The Spellbook of Dracone."/>
    <n v="2000"/>
    <n v="0"/>
    <n v="0"/>
    <x v="1"/>
    <x v="1"/>
    <s v="USD"/>
    <n v="1314471431"/>
    <d v="2011-08-27T18:57:11"/>
    <n v="1311879431"/>
    <x v="978"/>
    <b v="0"/>
    <n v="0"/>
    <n v="0"/>
    <b v="0"/>
    <x v="7"/>
    <x v="31"/>
  </r>
  <r>
    <n v="1499"/>
    <s v="The Second Renaissance"/>
    <s v="Coming soon, a new science fiction novel about human evolution and sorcery. In the near future, you are either forced to adapt or die"/>
    <n v="2000"/>
    <n v="5"/>
    <n v="0"/>
    <x v="1"/>
    <x v="1"/>
    <s v="USD"/>
    <n v="1470355833"/>
    <d v="2016-08-05T00:10:33"/>
    <n v="1465171833"/>
    <x v="979"/>
    <b v="0"/>
    <n v="1"/>
    <n v="5"/>
    <b v="0"/>
    <x v="7"/>
    <x v="31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1"/>
    <x v="2"/>
    <s v="CAD"/>
    <n v="1482663600"/>
    <d v="2016-12-25T11:00:00"/>
    <n v="1480800568"/>
    <x v="980"/>
    <b v="0"/>
    <n v="12"/>
    <n v="131.66999999999999"/>
    <b v="0"/>
    <x v="6"/>
    <x v="9"/>
  </r>
  <r>
    <n v="1603"/>
    <s v="Max's First Solo Album!"/>
    <s v="An exercise in the wild and dangerous world of solo musicianship by Maxwell D Feinstein."/>
    <n v="2000"/>
    <n v="2000.66"/>
    <n v="100"/>
    <x v="0"/>
    <x v="1"/>
    <s v="USD"/>
    <n v="1327723459"/>
    <d v="2012-01-28T04:04:19"/>
    <n v="1322539459"/>
    <x v="981"/>
    <b v="0"/>
    <n v="30"/>
    <n v="66.69"/>
    <b v="1"/>
    <x v="4"/>
    <x v="6"/>
  </r>
  <r>
    <n v="1610"/>
    <s v="So The Story Goes: The New Album by &quot;Just Joe&quot; Altier"/>
    <s v="So The Story Goes is the upcoming album from &quot;Just Joe&quot; Altier."/>
    <n v="2000"/>
    <n v="5437"/>
    <n v="272"/>
    <x v="0"/>
    <x v="1"/>
    <s v="USD"/>
    <n v="1355609510"/>
    <d v="2012-12-15T22:11:50"/>
    <n v="1353017510"/>
    <x v="982"/>
    <b v="0"/>
    <n v="112"/>
    <n v="48.54"/>
    <b v="1"/>
    <x v="4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x v="1"/>
    <s v="USD"/>
    <n v="1353905940"/>
    <d v="2012-11-26T04:59:00"/>
    <n v="1351011489"/>
    <x v="983"/>
    <b v="0"/>
    <n v="38"/>
    <n v="61.58"/>
    <b v="1"/>
    <x v="4"/>
    <x v="6"/>
  </r>
  <r>
    <n v="1634"/>
    <s v="RUBEDO: Debut Full Length Album"/>
    <s v="Recording Debut  Album w/ Producer Ikey Owens from Free Moral Agents/ The Mars Volta"/>
    <n v="2000"/>
    <n v="2010"/>
    <n v="101"/>
    <x v="0"/>
    <x v="1"/>
    <s v="USD"/>
    <n v="1306994340"/>
    <d v="2011-06-02T05:59:00"/>
    <n v="1303706001"/>
    <x v="984"/>
    <b v="0"/>
    <n v="32"/>
    <n v="62.81"/>
    <b v="1"/>
    <x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x v="1"/>
    <s v="USD"/>
    <n v="1468270261"/>
    <d v="2016-07-11T20:51:01"/>
    <n v="1463086261"/>
    <x v="985"/>
    <b v="0"/>
    <n v="37"/>
    <n v="67.73"/>
    <b v="1"/>
    <x v="4"/>
    <x v="6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x v="0"/>
    <s v="GBP"/>
    <n v="1408039860"/>
    <d v="2014-08-14T18:11:00"/>
    <n v="1405248503"/>
    <x v="986"/>
    <b v="0"/>
    <n v="83"/>
    <n v="26.55"/>
    <b v="1"/>
    <x v="4"/>
    <x v="17"/>
  </r>
  <r>
    <n v="1650"/>
    <s v="The Psalm Praise Project, Vol. 2"/>
    <s v="Help me record a CD that uses pop styling to give a fresh sound to ancient wisdom from scripture!"/>
    <n v="2000"/>
    <n v="2831"/>
    <n v="142"/>
    <x v="0"/>
    <x v="1"/>
    <s v="USD"/>
    <n v="1381314437"/>
    <d v="2013-10-09T10:27:17"/>
    <n v="1378722437"/>
    <x v="987"/>
    <b v="0"/>
    <n v="32"/>
    <n v="88.47"/>
    <b v="1"/>
    <x v="4"/>
    <x v="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x v="1"/>
    <s v="USD"/>
    <n v="1303801140"/>
    <d v="2011-04-26T06:59:00"/>
    <n v="1300916220"/>
    <x v="988"/>
    <b v="0"/>
    <n v="20"/>
    <n v="100.75"/>
    <b v="1"/>
    <x v="4"/>
    <x v="17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x v="1"/>
    <s v="USD"/>
    <n v="1464729276"/>
    <d v="2016-05-31T21:14:36"/>
    <n v="1459545276"/>
    <x v="989"/>
    <b v="0"/>
    <n v="52"/>
    <n v="53.75"/>
    <b v="1"/>
    <x v="4"/>
    <x v="17"/>
  </r>
  <r>
    <n v="1671"/>
    <s v="Luke O'Brien's Kickstarter"/>
    <s v="I am seeking funding in order to help take my music from a hobby to a career."/>
    <n v="2000"/>
    <n v="2013.47"/>
    <n v="101"/>
    <x v="0"/>
    <x v="1"/>
    <s v="USD"/>
    <n v="1470056614"/>
    <d v="2016-08-01T13:03:34"/>
    <n v="1467464614"/>
    <x v="990"/>
    <b v="0"/>
    <n v="77"/>
    <n v="26.15"/>
    <b v="1"/>
    <x v="4"/>
    <x v="1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x v="1"/>
    <s v="USD"/>
    <n v="1311298745"/>
    <d v="2011-07-22T01:39:05"/>
    <n v="1309311545"/>
    <x v="991"/>
    <b v="0"/>
    <n v="56"/>
    <n v="62.5"/>
    <b v="1"/>
    <x v="4"/>
    <x v="17"/>
  </r>
  <r>
    <n v="1704"/>
    <s v="Jericho Down Worship Album"/>
    <s v="We want to record an album of popular praise &amp; worship songs with our own influence and style."/>
    <n v="2000"/>
    <n v="1302"/>
    <n v="65"/>
    <x v="1"/>
    <x v="1"/>
    <s v="USD"/>
    <n v="1424056873"/>
    <d v="2015-02-16T03:21:13"/>
    <n v="1421464873"/>
    <x v="992"/>
    <b v="0"/>
    <n v="11"/>
    <n v="118.36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1"/>
    <x v="1"/>
    <s v="USD"/>
    <n v="1441814400"/>
    <d v="2015-09-09T16:00:00"/>
    <n v="1440807846"/>
    <x v="993"/>
    <b v="0"/>
    <n v="0"/>
    <n v="0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1"/>
    <x v="1"/>
    <s v="USD"/>
    <n v="1481295099"/>
    <d v="2016-12-09T14:51:39"/>
    <n v="1477835499"/>
    <x v="994"/>
    <b v="0"/>
    <n v="3"/>
    <n v="50"/>
    <b v="0"/>
    <x v="4"/>
    <x v="2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x v="1"/>
    <s v="USD"/>
    <n v="1483822800"/>
    <d v="2017-01-07T21:00:00"/>
    <n v="1481058170"/>
    <x v="995"/>
    <b v="0"/>
    <n v="34"/>
    <n v="63.97"/>
    <b v="1"/>
    <x v="6"/>
    <x v="1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x v="1"/>
    <s v="USD"/>
    <n v="1373572903"/>
    <d v="2013-07-11T20:01:43"/>
    <n v="1371585703"/>
    <x v="996"/>
    <b v="0"/>
    <n v="50"/>
    <n v="42.02"/>
    <b v="1"/>
    <x v="4"/>
    <x v="6"/>
  </r>
  <r>
    <n v="1826"/>
    <s v="BEAR GHOST! Professional Recording! Yay!"/>
    <s v="Hear your favorite Bear Ghost in eargasmic quality!"/>
    <n v="2000"/>
    <n v="2020"/>
    <n v="101"/>
    <x v="0"/>
    <x v="1"/>
    <s v="USD"/>
    <n v="1392675017"/>
    <d v="2014-02-17T22:10:17"/>
    <n v="1390083017"/>
    <x v="997"/>
    <b v="0"/>
    <n v="38"/>
    <n v="53.16"/>
    <b v="1"/>
    <x v="4"/>
    <x v="6"/>
  </r>
  <r>
    <n v="1841"/>
    <s v="Hydra Effect Debut EP"/>
    <s v="Hard Rock with a Positive Message. Help us fund, release and promote our debut EP!"/>
    <n v="2000"/>
    <n v="2035"/>
    <n v="102"/>
    <x v="0"/>
    <x v="1"/>
    <s v="USD"/>
    <n v="1400561940"/>
    <d v="2014-05-20T04:59:00"/>
    <n v="1397679445"/>
    <x v="998"/>
    <b v="0"/>
    <n v="40"/>
    <n v="50.88"/>
    <b v="1"/>
    <x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x v="1"/>
    <s v="USD"/>
    <n v="1425275940"/>
    <d v="2015-03-02T05:59:00"/>
    <n v="1422371381"/>
    <x v="999"/>
    <b v="0"/>
    <n v="21"/>
    <n v="119.29"/>
    <b v="1"/>
    <x v="4"/>
    <x v="6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x v="1"/>
    <s v="USD"/>
    <n v="1405715472"/>
    <d v="2014-07-18T20:31:12"/>
    <n v="1403901072"/>
    <x v="1000"/>
    <b v="0"/>
    <n v="38"/>
    <n v="53.29"/>
    <b v="1"/>
    <x v="4"/>
    <x v="6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x v="1"/>
    <s v="USD"/>
    <n v="1425955189"/>
    <d v="2015-03-10T02:39:49"/>
    <n v="1423366789"/>
    <x v="1001"/>
    <b v="0"/>
    <n v="70"/>
    <n v="49.34"/>
    <b v="1"/>
    <x v="4"/>
    <x v="21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x v="1"/>
    <s v="USD"/>
    <n v="1363024946"/>
    <d v="2013-03-11T18:02:26"/>
    <n v="1359140546"/>
    <x v="1002"/>
    <b v="0"/>
    <n v="44"/>
    <n v="48.45"/>
    <b v="1"/>
    <x v="4"/>
    <x v="21"/>
  </r>
  <r>
    <n v="1922"/>
    <s v="Low Weather // Debut Album"/>
    <s v="Low Weather's debut album is halfway finished.  With your help and your help alone we can record the rest!"/>
    <n v="2000"/>
    <n v="2311"/>
    <n v="116"/>
    <x v="0"/>
    <x v="1"/>
    <s v="USD"/>
    <n v="1386828507"/>
    <d v="2013-12-12T06:08:27"/>
    <n v="1384236507"/>
    <x v="1003"/>
    <b v="0"/>
    <n v="64"/>
    <n v="36.11"/>
    <b v="1"/>
    <x v="4"/>
    <x v="21"/>
  </r>
  <r>
    <n v="1931"/>
    <s v="New Lions After Dark EP!"/>
    <s v="We're an indie rock band from Clearwater, FL headed back into the studio to finish our latest EP."/>
    <n v="2000"/>
    <n v="2412.02"/>
    <n v="121"/>
    <x v="0"/>
    <x v="1"/>
    <s v="USD"/>
    <n v="1337657400"/>
    <d v="2012-05-22T03:30:00"/>
    <n v="1336512309"/>
    <x v="1004"/>
    <b v="0"/>
    <n v="50"/>
    <n v="48.24"/>
    <b v="1"/>
    <x v="4"/>
    <x v="2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1"/>
    <x v="0"/>
    <s v="GBP"/>
    <n v="1457947483"/>
    <d v="2016-03-14T09:24:43"/>
    <n v="1455359083"/>
    <x v="1005"/>
    <b v="0"/>
    <n v="1"/>
    <n v="1"/>
    <b v="0"/>
    <x v="6"/>
    <x v="38"/>
  </r>
  <r>
    <n v="1991"/>
    <s v="Portraits of Resilience"/>
    <s v="Taking (and giving) professional portraits of survivors of human trafficking in Myanmar."/>
    <n v="2000"/>
    <n v="140"/>
    <n v="7"/>
    <x v="1"/>
    <x v="1"/>
    <s v="USD"/>
    <n v="1435958786"/>
    <d v="2015-07-03T21:26:26"/>
    <n v="1434144386"/>
    <x v="1006"/>
    <b v="0"/>
    <n v="3"/>
    <n v="46.67"/>
    <b v="0"/>
    <x v="6"/>
    <x v="38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1"/>
    <x v="0"/>
    <s v="GBP"/>
    <n v="1450706837"/>
    <d v="2015-12-21T14:07:17"/>
    <n v="1448114837"/>
    <x v="1007"/>
    <b v="0"/>
    <n v="0"/>
    <n v="0"/>
    <b v="0"/>
    <x v="6"/>
    <x v="38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x v="1"/>
    <s v="USD"/>
    <n v="1408818683"/>
    <d v="2014-08-23T18:31:23"/>
    <n v="1406226683"/>
    <x v="1008"/>
    <b v="0"/>
    <n v="65"/>
    <n v="67.260000000000005"/>
    <b v="1"/>
    <x v="2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x v="1"/>
    <s v="USD"/>
    <n v="1329104114"/>
    <d v="2012-02-13T03:35:14"/>
    <n v="1323920114"/>
    <x v="1009"/>
    <b v="0"/>
    <n v="44"/>
    <n v="51.48"/>
    <b v="1"/>
    <x v="4"/>
    <x v="21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x v="1"/>
    <s v="USD"/>
    <n v="1416542400"/>
    <d v="2014-11-21T04:00:00"/>
    <n v="1415472953"/>
    <x v="1010"/>
    <b v="0"/>
    <n v="99"/>
    <n v="51.31"/>
    <b v="1"/>
    <x v="4"/>
    <x v="21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x v="1"/>
    <s v="USD"/>
    <n v="1415815393"/>
    <d v="2014-11-12T18:03:13"/>
    <n v="1413997393"/>
    <x v="1011"/>
    <b v="0"/>
    <n v="58"/>
    <n v="37.15"/>
    <b v="1"/>
    <x v="4"/>
    <x v="21"/>
  </r>
  <r>
    <n v="2110"/>
    <s v="&quot;Vision&quot; - New Album - Brent Brown"/>
    <s v="Brent Brown's breakout new album! Requires help from the record label... You!"/>
    <n v="2000"/>
    <n v="2007"/>
    <n v="100"/>
    <x v="0"/>
    <x v="1"/>
    <s v="USD"/>
    <n v="1401253140"/>
    <d v="2014-05-28T04:59:00"/>
    <n v="1398873969"/>
    <x v="1012"/>
    <b v="0"/>
    <n v="38"/>
    <n v="52.82"/>
    <b v="1"/>
    <x v="4"/>
    <x v="2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x v="1"/>
    <s v="USD"/>
    <n v="1313370000"/>
    <d v="2011-08-15T01:00:00"/>
    <n v="1307594625"/>
    <x v="1013"/>
    <b v="0"/>
    <n v="39"/>
    <n v="54.62"/>
    <b v="1"/>
    <x v="4"/>
    <x v="21"/>
  </r>
  <r>
    <n v="2119"/>
    <s v="Big Long Now's Debut Album"/>
    <s v="big long now is recording our debut album and we are looking for help mastering and pressing it to vinyl"/>
    <n v="2000"/>
    <n v="2015"/>
    <n v="101"/>
    <x v="0"/>
    <x v="1"/>
    <s v="USD"/>
    <n v="1345086445"/>
    <d v="2012-08-16T03:07:25"/>
    <n v="1342494445"/>
    <x v="1014"/>
    <b v="0"/>
    <n v="22"/>
    <n v="91.59"/>
    <b v="1"/>
    <x v="4"/>
    <x v="21"/>
  </r>
  <r>
    <n v="2129"/>
    <s v="Pretty Kitty Fuzzy"/>
    <s v="PKF is a Cat-Tastic 2D side-scrolling shooter! Stand up to all the big meanies with the power of positivity and save the universe!"/>
    <n v="2000"/>
    <n v="236"/>
    <n v="12"/>
    <x v="1"/>
    <x v="1"/>
    <s v="USD"/>
    <n v="1457570100"/>
    <d v="2016-03-10T00:35:00"/>
    <n v="1454978100"/>
    <x v="1015"/>
    <b v="0"/>
    <n v="12"/>
    <n v="19.670000000000002"/>
    <b v="0"/>
    <x v="1"/>
    <x v="1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1"/>
    <x v="1"/>
    <s v="USD"/>
    <n v="1279738800"/>
    <d v="2010-07-21T19:00:00"/>
    <n v="1275599812"/>
    <x v="1016"/>
    <b v="0"/>
    <n v="5"/>
    <n v="45"/>
    <b v="0"/>
    <x v="1"/>
    <x v="18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1"/>
    <x v="1"/>
    <s v="USD"/>
    <n v="1280534400"/>
    <d v="2010-07-31T00:00:00"/>
    <n v="1277512556"/>
    <x v="1017"/>
    <b v="0"/>
    <n v="0"/>
    <n v="0"/>
    <b v="0"/>
    <x v="1"/>
    <x v="1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x v="1"/>
    <s v="USD"/>
    <n v="1417813618"/>
    <d v="2014-12-05T21:06:58"/>
    <n v="1413922018"/>
    <x v="1018"/>
    <b v="0"/>
    <n v="32"/>
    <n v="91.63"/>
    <b v="1"/>
    <x v="4"/>
    <x v="6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x v="1"/>
    <s v="USD"/>
    <n v="1487635653"/>
    <d v="2017-02-21T00:07:33"/>
    <n v="1486426053"/>
    <x v="1019"/>
    <b v="0"/>
    <n v="53"/>
    <n v="57.77"/>
    <b v="1"/>
    <x v="1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x v="0"/>
    <s v="GBP"/>
    <n v="1436151600"/>
    <d v="2015-07-06T03:00:00"/>
    <n v="1433775668"/>
    <x v="1020"/>
    <b v="0"/>
    <n v="263"/>
    <n v="41.23"/>
    <b v="1"/>
    <x v="1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x v="2"/>
    <s v="CAD"/>
    <n v="1443127082"/>
    <d v="2015-09-24T20:38:02"/>
    <n v="1440535082"/>
    <x v="1021"/>
    <b v="0"/>
    <n v="50"/>
    <n v="43.82"/>
    <b v="1"/>
    <x v="4"/>
    <x v="4"/>
  </r>
  <r>
    <n v="2207"/>
    <s v="Piece of Happy"/>
    <s v="Each piece has a story behind it. Not of some life drama but of an experience you live whilst listening; Happiness evoking"/>
    <n v="2000"/>
    <n v="2000"/>
    <n v="100"/>
    <x v="0"/>
    <x v="1"/>
    <s v="USD"/>
    <n v="1384580373"/>
    <d v="2013-11-16T05:39:33"/>
    <n v="1381984773"/>
    <x v="1022"/>
    <b v="0"/>
    <n v="7"/>
    <n v="285.70999999999998"/>
    <b v="1"/>
    <x v="4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x v="1"/>
    <s v="USD"/>
    <n v="1346198400"/>
    <d v="2012-08-29T00:00:00"/>
    <n v="1344281383"/>
    <x v="1023"/>
    <b v="0"/>
    <n v="76"/>
    <n v="32.32"/>
    <b v="1"/>
    <x v="4"/>
    <x v="4"/>
  </r>
  <r>
    <n v="2278"/>
    <s v="Eternity Dice - Regular and D6 Charms Edition"/>
    <s v="Dice forged from stone one by one entirely by hand for demanding Gamers and Collectors."/>
    <n v="2000"/>
    <n v="5414"/>
    <n v="271"/>
    <x v="0"/>
    <x v="4"/>
    <s v="EUR"/>
    <n v="1451861940"/>
    <d v="2016-01-03T22:59:00"/>
    <n v="1448902867"/>
    <x v="1024"/>
    <b v="0"/>
    <n v="102"/>
    <n v="53.08"/>
    <b v="1"/>
    <x v="1"/>
    <x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x v="1"/>
    <s v="USD"/>
    <n v="1334767476"/>
    <d v="2012-04-18T16:44:36"/>
    <n v="1332175476"/>
    <x v="1025"/>
    <b v="0"/>
    <n v="46"/>
    <n v="46.63"/>
    <b v="1"/>
    <x v="4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2"/>
    <x v="1"/>
    <s v="USD"/>
    <n v="1433603552"/>
    <d v="2015-06-06T15:12:32"/>
    <n v="1428419552"/>
    <x v="1026"/>
    <b v="0"/>
    <n v="0"/>
    <n v="0"/>
    <b v="0"/>
    <x v="2"/>
    <x v="22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2"/>
    <x v="1"/>
    <s v="USD"/>
    <n v="1435257596"/>
    <d v="2015-06-25T18:39:56"/>
    <n v="1432665596"/>
    <x v="1027"/>
    <b v="0"/>
    <n v="0"/>
    <n v="0"/>
    <b v="0"/>
    <x v="2"/>
    <x v="22"/>
  </r>
  <r>
    <n v="2463"/>
    <s v="Emma Ate the Lion &quot;Songs Two Count Too&quot;"/>
    <s v="Emma Ate The Lion's debut full length album"/>
    <n v="2000"/>
    <n v="2325"/>
    <n v="116"/>
    <x v="0"/>
    <x v="1"/>
    <s v="USD"/>
    <n v="1366138800"/>
    <d v="2013-04-16T19:00:00"/>
    <n v="1362710425"/>
    <x v="1028"/>
    <b v="0"/>
    <n v="75"/>
    <n v="31"/>
    <b v="1"/>
    <x v="4"/>
    <x v="21"/>
  </r>
  <r>
    <n v="2464"/>
    <s v="The Enemy Feathers NEW EP"/>
    <s v="The Enemy Feathers are passing the proverbial hat to see if we can raise enough money to complete Our NEW EP"/>
    <n v="2000"/>
    <n v="2222"/>
    <n v="111"/>
    <x v="0"/>
    <x v="2"/>
    <s v="CAD"/>
    <n v="1443641340"/>
    <d v="2015-09-30T19:29:00"/>
    <n v="1441143397"/>
    <x v="1029"/>
    <b v="0"/>
    <n v="43"/>
    <n v="51.67"/>
    <b v="1"/>
    <x v="4"/>
    <x v="21"/>
  </r>
  <r>
    <n v="2468"/>
    <s v="New &quot;Jesse Denaro&quot; Album!"/>
    <s v="Please donate, support &amp; share this project so that I may be able to record my new EP this fall!"/>
    <n v="2000"/>
    <n v="2144.34"/>
    <n v="107"/>
    <x v="0"/>
    <x v="1"/>
    <s v="USD"/>
    <n v="1351400400"/>
    <d v="2012-10-28T05:00:00"/>
    <n v="1348285321"/>
    <x v="1030"/>
    <b v="0"/>
    <n v="58"/>
    <n v="36.97"/>
    <b v="1"/>
    <x v="4"/>
    <x v="21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x v="1"/>
    <s v="USD"/>
    <n v="1352573869"/>
    <d v="2012-11-10T18:57:49"/>
    <n v="1349978269"/>
    <x v="1031"/>
    <b v="0"/>
    <n v="47"/>
    <n v="42.55"/>
    <b v="1"/>
    <x v="4"/>
    <x v="21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x v="1"/>
    <s v="USD"/>
    <n v="1444516084"/>
    <d v="2015-10-10T22:28:04"/>
    <n v="1439332084"/>
    <x v="1032"/>
    <b v="0"/>
    <n v="8"/>
    <n v="250"/>
    <b v="1"/>
    <x v="4"/>
    <x v="2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x v="1"/>
    <s v="USD"/>
    <n v="1318463879"/>
    <d v="2011-10-12T23:57:59"/>
    <n v="1315439879"/>
    <x v="1033"/>
    <b v="0"/>
    <n v="41"/>
    <n v="50.37"/>
    <b v="1"/>
    <x v="4"/>
    <x v="2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x v="1"/>
    <s v="USD"/>
    <n v="1262325600"/>
    <d v="2010-01-01T06:00:00"/>
    <n v="1257871712"/>
    <x v="1034"/>
    <b v="0"/>
    <n v="14"/>
    <n v="150"/>
    <b v="1"/>
    <x v="4"/>
    <x v="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x v="1"/>
    <s v="USD"/>
    <n v="1424997000"/>
    <d v="2015-02-27T00:30:00"/>
    <n v="1421983138"/>
    <x v="1035"/>
    <b v="0"/>
    <n v="61"/>
    <n v="64.03"/>
    <b v="1"/>
    <x v="4"/>
    <x v="1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x v="1"/>
    <s v="USD"/>
    <n v="1338219793"/>
    <d v="2012-05-28T15:43:13"/>
    <n v="1335541393"/>
    <x v="1036"/>
    <b v="0"/>
    <n v="35"/>
    <n v="61.34"/>
    <b v="1"/>
    <x v="4"/>
    <x v="11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x v="1"/>
    <s v="USD"/>
    <n v="1480658966"/>
    <d v="2016-12-02T06:09:26"/>
    <n v="1479449366"/>
    <x v="1037"/>
    <b v="0"/>
    <n v="62"/>
    <n v="36.770000000000003"/>
    <b v="1"/>
    <x v="2"/>
    <x v="23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x v="7"/>
    <s v="AUD"/>
    <n v="1467280800"/>
    <d v="2016-06-30T10:00:00"/>
    <n v="1464921112"/>
    <x v="1038"/>
    <b v="0"/>
    <n v="81"/>
    <n v="38.99"/>
    <b v="1"/>
    <x v="2"/>
    <x v="23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1"/>
    <x v="1"/>
    <s v="USD"/>
    <n v="1346017023"/>
    <d v="2012-08-26T21:37:03"/>
    <n v="1343425023"/>
    <x v="1039"/>
    <b v="0"/>
    <n v="8"/>
    <n v="47.5"/>
    <b v="0"/>
    <x v="7"/>
    <x v="3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1"/>
    <x v="7"/>
    <s v="AUD"/>
    <n v="1476095783"/>
    <d v="2016-10-10T10:36:23"/>
    <n v="1474886183"/>
    <x v="1040"/>
    <b v="0"/>
    <n v="6"/>
    <n v="39"/>
    <b v="0"/>
    <x v="7"/>
    <x v="34"/>
  </r>
  <r>
    <n v="2946"/>
    <s v="Create The Twisted Tree Theatre"/>
    <s v="I have set up a new theatre company, and am looking to raise funds to purchase a venue with a difference to a standard theatre."/>
    <n v="2000"/>
    <n v="2"/>
    <n v="0"/>
    <x v="1"/>
    <x v="0"/>
    <s v="GBP"/>
    <n v="1471265092"/>
    <d v="2016-08-15T12:44:52"/>
    <n v="1468673092"/>
    <x v="1041"/>
    <b v="0"/>
    <n v="2"/>
    <n v="1"/>
    <b v="0"/>
    <x v="0"/>
    <x v="2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1"/>
    <x v="1"/>
    <s v="USD"/>
    <n v="1455251591"/>
    <d v="2016-02-12T04:33:11"/>
    <n v="1452659591"/>
    <x v="1042"/>
    <b v="0"/>
    <n v="5"/>
    <n v="55.6"/>
    <b v="0"/>
    <x v="0"/>
    <x v="24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1"/>
    <x v="0"/>
    <s v="GBP"/>
    <n v="1409509477"/>
    <d v="2014-08-31T18:24:37"/>
    <n v="1407695077"/>
    <x v="1043"/>
    <b v="0"/>
    <n v="2"/>
    <n v="12.5"/>
    <b v="0"/>
    <x v="0"/>
    <x v="19"/>
  </r>
  <r>
    <n v="2847"/>
    <s v="COLOR ME"/>
    <s v="Dark secrets come to light when Mariah meets Stella. They find a way to face the south's largest elephant in the room: RACISM."/>
    <n v="2000"/>
    <n v="0"/>
    <n v="0"/>
    <x v="1"/>
    <x v="1"/>
    <s v="USD"/>
    <n v="1464031265"/>
    <d v="2016-05-23T19:21:05"/>
    <n v="1458847265"/>
    <x v="1044"/>
    <b v="0"/>
    <n v="0"/>
    <n v="0"/>
    <b v="0"/>
    <x v="0"/>
    <x v="0"/>
  </r>
  <r>
    <n v="2859"/>
    <s v="Grover Theatre Company (GTC)"/>
    <s v="A theatre company that will create works to inspire young people and get everyone involved."/>
    <n v="2000"/>
    <n v="35"/>
    <n v="2"/>
    <x v="1"/>
    <x v="7"/>
    <s v="AUD"/>
    <n v="1444984904"/>
    <d v="2015-10-16T08:41:44"/>
    <n v="1439800904"/>
    <x v="1045"/>
    <b v="0"/>
    <n v="1"/>
    <n v="35"/>
    <b v="0"/>
    <x v="0"/>
    <x v="0"/>
  </r>
  <r>
    <n v="2890"/>
    <s v="the Savannah Disputation"/>
    <s v="This Theological Comedy tells a story of when seemingly similar beliefs are discovered to be worlds apart; Damnation-Southern Style."/>
    <n v="2000"/>
    <n v="21"/>
    <n v="1"/>
    <x v="1"/>
    <x v="1"/>
    <s v="USD"/>
    <n v="1407553200"/>
    <d v="2014-08-09T03:00:00"/>
    <n v="1405100992"/>
    <x v="1046"/>
    <b v="0"/>
    <n v="3"/>
    <n v="7"/>
    <b v="0"/>
    <x v="0"/>
    <x v="0"/>
  </r>
  <r>
    <n v="2917"/>
    <s v="Elevation Twelfth Night"/>
    <s v="Cross dressing, cross gartering, crossed swords. Cross a bridge and come see this fantastically fun rendition of Twelfth Night"/>
    <n v="2000"/>
    <n v="437"/>
    <n v="22"/>
    <x v="1"/>
    <x v="1"/>
    <s v="USD"/>
    <n v="1442381847"/>
    <d v="2015-09-16T05:37:27"/>
    <n v="1440826647"/>
    <x v="1047"/>
    <b v="0"/>
    <n v="9"/>
    <n v="48.56"/>
    <b v="0"/>
    <x v="0"/>
    <x v="0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x v="0"/>
    <s v="GBP"/>
    <n v="1463394365"/>
    <d v="2016-05-16T10:26:05"/>
    <n v="1461320765"/>
    <x v="1048"/>
    <b v="0"/>
    <n v="17"/>
    <n v="117.88"/>
    <b v="1"/>
    <x v="0"/>
    <x v="0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x v="0"/>
    <s v="GBP"/>
    <n v="1483707905"/>
    <d v="2017-01-06T13:05:05"/>
    <n v="1481115905"/>
    <x v="1049"/>
    <b v="0"/>
    <n v="59"/>
    <n v="34.75"/>
    <b v="1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x v="1"/>
    <s v="USD"/>
    <n v="1446665191"/>
    <d v="2015-11-04T19:26:31"/>
    <n v="1444069591"/>
    <x v="1050"/>
    <b v="0"/>
    <n v="59"/>
    <n v="40.85"/>
    <b v="1"/>
    <x v="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x v="1"/>
    <s v="USD"/>
    <n v="1483203540"/>
    <d v="2016-12-31T16:59:00"/>
    <n v="1481175482"/>
    <x v="1051"/>
    <b v="0"/>
    <n v="31"/>
    <n v="65.16"/>
    <b v="1"/>
    <x v="0"/>
    <x v="0"/>
  </r>
  <r>
    <n v="1285"/>
    <s v="We just keep going"/>
    <s v="The world premiere of hysterically funny and heartbreaking story about family, unconditional love and facing the unfaceable"/>
    <n v="2000"/>
    <n v="2033"/>
    <n v="102"/>
    <x v="0"/>
    <x v="0"/>
    <s v="GBP"/>
    <n v="1434808775"/>
    <d v="2015-06-20T13:59:35"/>
    <n v="1433512775"/>
    <x v="1052"/>
    <b v="0"/>
    <n v="63"/>
    <n v="32.270000000000003"/>
    <b v="1"/>
    <x v="0"/>
    <x v="0"/>
  </r>
  <r>
    <n v="1298"/>
    <s v="Dinosaur Dreams"/>
    <s v="A play that raises awareness for mental health and explores the psychological effects childhood abuse can have on an adult."/>
    <n v="2000"/>
    <n v="2093"/>
    <n v="105"/>
    <x v="0"/>
    <x v="0"/>
    <s v="GBP"/>
    <n v="1461860432"/>
    <d v="2016-04-28T16:20:32"/>
    <n v="1459268432"/>
    <x v="1053"/>
    <b v="0"/>
    <n v="33"/>
    <n v="63.42"/>
    <b v="1"/>
    <x v="0"/>
    <x v="0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x v="1"/>
    <s v="USD"/>
    <n v="1437447600"/>
    <d v="2015-07-21T03:00:00"/>
    <n v="1436551178"/>
    <x v="1054"/>
    <b v="0"/>
    <n v="29"/>
    <n v="70.86"/>
    <b v="1"/>
    <x v="0"/>
    <x v="0"/>
  </r>
  <r>
    <n v="2788"/>
    <s v="ACT Underground Theatre, TLDC"/>
    <s v="MOVING FORWARD! WE HAVE REACHED GOAL BUT HAVE MORE TIME!! PLEASE CONSIDER PLEDGING."/>
    <n v="2000"/>
    <n v="2050"/>
    <n v="103"/>
    <x v="0"/>
    <x v="1"/>
    <s v="USD"/>
    <n v="1469811043"/>
    <d v="2016-07-29T16:50:43"/>
    <n v="1467219043"/>
    <x v="1055"/>
    <b v="0"/>
    <n v="20"/>
    <n v="102.5"/>
    <b v="1"/>
    <x v="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x v="1"/>
    <s v="USD"/>
    <n v="1473393600"/>
    <d v="2016-09-09T04:00:00"/>
    <n v="1470778559"/>
    <x v="1056"/>
    <b v="0"/>
    <n v="28"/>
    <n v="73.209999999999994"/>
    <b v="1"/>
    <x v="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x v="1"/>
    <s v="USD"/>
    <n v="1439357559"/>
    <d v="2015-08-12T05:32:39"/>
    <n v="1435469559"/>
    <x v="1057"/>
    <b v="0"/>
    <n v="24"/>
    <n v="89.67"/>
    <b v="1"/>
    <x v="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x v="1"/>
    <s v="USD"/>
    <n v="1436511600"/>
    <d v="2015-07-10T07:00:00"/>
    <n v="1434415812"/>
    <x v="1058"/>
    <b v="0"/>
    <n v="19"/>
    <n v="113.42"/>
    <b v="1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x v="1"/>
    <s v="USD"/>
    <n v="1464971400"/>
    <d v="2016-06-03T16:30:00"/>
    <n v="1462379066"/>
    <x v="1059"/>
    <b v="0"/>
    <n v="23"/>
    <n v="104.57"/>
    <b v="1"/>
    <x v="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x v="1"/>
    <s v="USD"/>
    <n v="1407967200"/>
    <d v="2014-08-13T22:00:00"/>
    <n v="1406039696"/>
    <x v="1060"/>
    <b v="0"/>
    <n v="54"/>
    <n v="44.54"/>
    <b v="1"/>
    <x v="0"/>
    <x v="0"/>
  </r>
  <r>
    <n v="2972"/>
    <s v="A Bad Plan"/>
    <s v="A group of artists. A mythical art piece. A harrowing quest. And some margaritas."/>
    <n v="2000"/>
    <n v="2107"/>
    <n v="105"/>
    <x v="0"/>
    <x v="1"/>
    <s v="USD"/>
    <n v="1480899600"/>
    <d v="2016-12-05T01:00:00"/>
    <n v="1479609520"/>
    <x v="1061"/>
    <b v="0"/>
    <n v="17"/>
    <n v="123.94"/>
    <b v="1"/>
    <x v="0"/>
    <x v="0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x v="0"/>
    <s v="GBP"/>
    <n v="1413377522"/>
    <d v="2014-10-15T12:52:02"/>
    <n v="1410785522"/>
    <x v="1062"/>
    <b v="1"/>
    <n v="74"/>
    <n v="28.41"/>
    <b v="1"/>
    <x v="0"/>
    <x v="0"/>
  </r>
  <r>
    <n v="3170"/>
    <s v="Ain't She Brave FringeNYC 2014 Project"/>
    <s v="An emotionally-charged journey through the history of black women in America told in reverse."/>
    <n v="2000"/>
    <n v="2245"/>
    <n v="112"/>
    <x v="0"/>
    <x v="1"/>
    <s v="USD"/>
    <n v="1404273600"/>
    <d v="2014-07-02T04:00:00"/>
    <n v="1401414944"/>
    <x v="1063"/>
    <b v="1"/>
    <n v="71"/>
    <n v="31.62"/>
    <b v="1"/>
    <x v="0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x v="1"/>
    <s v="USD"/>
    <n v="1329240668"/>
    <d v="2012-02-14T17:31:08"/>
    <n v="1326648668"/>
    <x v="1064"/>
    <b v="1"/>
    <n v="29"/>
    <n v="79.31"/>
    <b v="1"/>
    <x v="0"/>
    <x v="0"/>
  </r>
  <r>
    <n v="3216"/>
    <s v="BRUTE"/>
    <s v="Brute (winner of the 2015 IdeasTap Underbelly Award) is new writing based on the true story of a rather twisted, horrible schoolgirl."/>
    <n v="2000"/>
    <n v="2001"/>
    <n v="100"/>
    <x v="0"/>
    <x v="0"/>
    <s v="GBP"/>
    <n v="1436625000"/>
    <d v="2015-07-11T14:30:00"/>
    <n v="1433934371"/>
    <x v="1065"/>
    <b v="1"/>
    <n v="35"/>
    <n v="57.17"/>
    <b v="1"/>
    <x v="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x v="1"/>
    <s v="USD"/>
    <n v="1464987600"/>
    <d v="2016-06-03T21:00:00"/>
    <n v="1463145938"/>
    <x v="1066"/>
    <b v="1"/>
    <n v="39"/>
    <n v="52.49"/>
    <b v="1"/>
    <x v="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x v="0"/>
    <s v="GBP"/>
    <n v="1487769952"/>
    <d v="2017-02-22T13:25:52"/>
    <n v="1485177952"/>
    <x v="1067"/>
    <b v="0"/>
    <n v="41"/>
    <n v="51.85"/>
    <b v="1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x v="1"/>
    <s v="USD"/>
    <n v="1472074928"/>
    <d v="2016-08-24T21:42:08"/>
    <n v="1470692528"/>
    <x v="1068"/>
    <b v="1"/>
    <n v="42"/>
    <n v="60.95"/>
    <b v="1"/>
    <x v="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x v="1"/>
    <s v="USD"/>
    <n v="1433134800"/>
    <d v="2015-06-01T05:00:00"/>
    <n v="1430158198"/>
    <x v="1069"/>
    <b v="0"/>
    <n v="30"/>
    <n v="68.67"/>
    <b v="1"/>
    <x v="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x v="0"/>
    <s v="GBP"/>
    <n v="1489234891"/>
    <d v="2017-03-11T12:21:31"/>
    <n v="1486642891"/>
    <x v="1070"/>
    <b v="0"/>
    <n v="72"/>
    <n v="33.67"/>
    <b v="1"/>
    <x v="0"/>
    <x v="0"/>
  </r>
  <r>
    <n v="3313"/>
    <s v="Melbin the Accidental"/>
    <s v="A modern reworking of Shakespeare's histories and tragedies in iambic pentameter to talk of death, love, and race."/>
    <n v="2000"/>
    <n v="2321"/>
    <n v="116"/>
    <x v="0"/>
    <x v="1"/>
    <s v="USD"/>
    <n v="1453856400"/>
    <d v="2016-01-27T01:00:00"/>
    <n v="1452664317"/>
    <x v="1071"/>
    <b v="0"/>
    <n v="29"/>
    <n v="80.03"/>
    <b v="1"/>
    <x v="0"/>
    <x v="0"/>
  </r>
  <r>
    <n v="3318"/>
    <s v="ROOMIES - Atlantic Canada Tour 2016-17"/>
    <s v="Help us strengthen and inspire disability arts in Atlantic Canada"/>
    <n v="2000"/>
    <n v="2512"/>
    <n v="126"/>
    <x v="0"/>
    <x v="2"/>
    <s v="CAD"/>
    <n v="1460341800"/>
    <d v="2016-04-11T02:30:00"/>
    <n v="1456902893"/>
    <x v="1072"/>
    <b v="0"/>
    <n v="32"/>
    <n v="78.5"/>
    <b v="1"/>
    <x v="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x v="0"/>
    <s v="GBP"/>
    <n v="1462741200"/>
    <d v="2016-05-08T21:00:00"/>
    <n v="1461503654"/>
    <x v="1073"/>
    <b v="0"/>
    <n v="22"/>
    <n v="108.59"/>
    <b v="1"/>
    <x v="0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x v="0"/>
    <s v="GBP"/>
    <n v="1406887310"/>
    <d v="2014-08-01T10:01:50"/>
    <n v="1404295310"/>
    <x v="1074"/>
    <b v="0"/>
    <n v="21"/>
    <n v="96.19"/>
    <b v="1"/>
    <x v="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x v="0"/>
    <s v="GBP"/>
    <n v="1437235200"/>
    <d v="2015-07-18T16:00:00"/>
    <n v="1435177840"/>
    <x v="1075"/>
    <b v="0"/>
    <n v="30"/>
    <n v="66.83"/>
    <b v="1"/>
    <x v="0"/>
    <x v="0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x v="0"/>
    <s v="GBP"/>
    <n v="1440630000"/>
    <d v="2015-08-26T23:00:00"/>
    <n v="1439122800"/>
    <x v="1076"/>
    <b v="0"/>
    <n v="38"/>
    <n v="54.55"/>
    <b v="1"/>
    <x v="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x v="1"/>
    <s v="USD"/>
    <n v="1418244552"/>
    <d v="2014-12-10T20:49:12"/>
    <n v="1415652552"/>
    <x v="1077"/>
    <b v="0"/>
    <n v="15"/>
    <n v="133.33000000000001"/>
    <b v="1"/>
    <x v="0"/>
    <x v="0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x v="1"/>
    <s v="USD"/>
    <n v="1417620506"/>
    <d v="2014-12-03T15:28:26"/>
    <n v="1415028506"/>
    <x v="1078"/>
    <b v="0"/>
    <n v="41"/>
    <n v="51.22"/>
    <b v="1"/>
    <x v="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x v="0"/>
    <s v="GBP"/>
    <n v="1435230324"/>
    <d v="2015-06-25T11:05:24"/>
    <n v="1432638324"/>
    <x v="1079"/>
    <b v="0"/>
    <n v="17"/>
    <n v="117.65"/>
    <b v="1"/>
    <x v="0"/>
    <x v="0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x v="0"/>
    <s v="GBP"/>
    <n v="1404641289"/>
    <d v="2014-07-06T10:08:09"/>
    <n v="1402049289"/>
    <x v="1080"/>
    <b v="0"/>
    <n v="67"/>
    <n v="31.97"/>
    <b v="1"/>
    <x v="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x v="0"/>
    <s v="GBP"/>
    <n v="1425142800"/>
    <d v="2015-02-28T17:00:00"/>
    <n v="1422983847"/>
    <x v="1081"/>
    <b v="0"/>
    <n v="51"/>
    <n v="40.29"/>
    <b v="1"/>
    <x v="0"/>
    <x v="0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x v="0"/>
    <s v="GBP"/>
    <n v="1406760101"/>
    <d v="2014-07-30T22:41:41"/>
    <n v="1404168101"/>
    <x v="1082"/>
    <b v="0"/>
    <n v="72"/>
    <n v="30.15"/>
    <b v="1"/>
    <x v="0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x v="1"/>
    <s v="USD"/>
    <n v="1408383153"/>
    <d v="2014-08-18T17:32:33"/>
    <n v="1405791153"/>
    <x v="1083"/>
    <b v="0"/>
    <n v="21"/>
    <n v="95.24"/>
    <b v="1"/>
    <x v="0"/>
    <x v="0"/>
  </r>
  <r>
    <n v="3432"/>
    <s v="Love Letters"/>
    <s v="Bare Theatre stages A.R. Gurney's Pulitzer Finalist script about a relationship spanning a lifetime and long distance."/>
    <n v="2000"/>
    <n v="2193"/>
    <n v="110"/>
    <x v="0"/>
    <x v="1"/>
    <s v="USD"/>
    <n v="1454709600"/>
    <d v="2016-02-05T22:00:00"/>
    <n v="1452520614"/>
    <x v="1084"/>
    <b v="0"/>
    <n v="42"/>
    <n v="52.21"/>
    <b v="1"/>
    <x v="0"/>
    <x v="0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x v="0"/>
    <s v="GBP"/>
    <n v="1445604236"/>
    <d v="2015-10-23T12:43:56"/>
    <n v="1443185036"/>
    <x v="1085"/>
    <b v="0"/>
    <n v="31"/>
    <n v="64.52"/>
    <b v="1"/>
    <x v="0"/>
    <x v="0"/>
  </r>
  <r>
    <n v="3457"/>
    <s v="The Impossible Adventures Of Supernova Jones"/>
    <s v="Robots, Space Battles, Mystery, and Intrigue. Nothing is Impossible..."/>
    <n v="2000"/>
    <n v="2804"/>
    <n v="140"/>
    <x v="0"/>
    <x v="1"/>
    <s v="USD"/>
    <n v="1423720740"/>
    <d v="2015-02-12T05:59:00"/>
    <n v="1421081857"/>
    <x v="1086"/>
    <b v="0"/>
    <n v="55"/>
    <n v="50.98"/>
    <b v="1"/>
    <x v="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x v="0"/>
    <s v="GBP"/>
    <n v="1439136000"/>
    <d v="2015-08-09T16:00:00"/>
    <n v="1436972472"/>
    <x v="1087"/>
    <b v="0"/>
    <n v="36"/>
    <n v="57.22"/>
    <b v="1"/>
    <x v="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x v="1"/>
    <s v="USD"/>
    <n v="1415253540"/>
    <d v="2014-11-06T05:59:00"/>
    <n v="1413432331"/>
    <x v="1088"/>
    <b v="0"/>
    <n v="23"/>
    <n v="88.74"/>
    <b v="1"/>
    <x v="0"/>
    <x v="0"/>
  </r>
  <r>
    <n v="3474"/>
    <s v="Be Prepared"/>
    <s v="Help us get actor-writer Ian Bonar's debut play - a hilarious, heartbreaking story of grief and loss - to the 2016 Edinburgh Fringe."/>
    <n v="2000"/>
    <n v="2020"/>
    <n v="101"/>
    <x v="0"/>
    <x v="0"/>
    <s v="GBP"/>
    <n v="1469016131"/>
    <d v="2016-07-20T12:02:11"/>
    <n v="1466424131"/>
    <x v="1089"/>
    <b v="0"/>
    <n v="39"/>
    <n v="51.79"/>
    <b v="1"/>
    <x v="0"/>
    <x v="0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x v="1"/>
    <s v="USD"/>
    <n v="1426539600"/>
    <d v="2015-03-16T21:00:00"/>
    <n v="1424296822"/>
    <x v="1090"/>
    <b v="0"/>
    <n v="57"/>
    <n v="39.6"/>
    <b v="1"/>
    <x v="0"/>
    <x v="0"/>
  </r>
  <r>
    <n v="3487"/>
    <s v="Jericho Creek"/>
    <s v="Jericho Creek is an original production by Fledgling Theatre Company which will be performed at The Cockpit Theatre in July 2015"/>
    <n v="2000"/>
    <n v="2555"/>
    <n v="128"/>
    <x v="0"/>
    <x v="0"/>
    <s v="GBP"/>
    <n v="1435185252"/>
    <d v="2015-06-24T22:34:12"/>
    <n v="1432593252"/>
    <x v="1091"/>
    <b v="0"/>
    <n v="66"/>
    <n v="38.71"/>
    <b v="1"/>
    <x v="0"/>
    <x v="0"/>
  </r>
  <r>
    <n v="3499"/>
    <s v="Fefu and Her Friends"/>
    <s v="Figure 8 Troupe's debut performance! A stunning piece of theatre written by premier female playwright Maria Irene Fornes."/>
    <n v="2000"/>
    <n v="2110"/>
    <n v="106"/>
    <x v="0"/>
    <x v="1"/>
    <s v="USD"/>
    <n v="1435733940"/>
    <d v="2015-07-01T06:59:00"/>
    <n v="1431046325"/>
    <x v="1092"/>
    <b v="0"/>
    <n v="35"/>
    <n v="60.29"/>
    <b v="1"/>
    <x v="0"/>
    <x v="0"/>
  </r>
  <r>
    <n v="3519"/>
    <s v="Bookstory"/>
    <s v="Bookstory is a tiny puppet musical with some very big ideas that tells the story of the story in the digital age"/>
    <n v="2000"/>
    <n v="2027"/>
    <n v="101"/>
    <x v="0"/>
    <x v="0"/>
    <s v="GBP"/>
    <n v="1425478950"/>
    <d v="2015-03-04T14:22:30"/>
    <n v="1422886950"/>
    <x v="1093"/>
    <b v="0"/>
    <n v="28"/>
    <n v="72.39"/>
    <b v="1"/>
    <x v="0"/>
    <x v="0"/>
  </r>
  <r>
    <n v="3520"/>
    <s v="Protocols"/>
    <s v="Help us to bring &quot;Protocols&quot; at the 2015 Camden Fringe. The most controversial play of the year."/>
    <n v="2000"/>
    <n v="2015"/>
    <n v="101"/>
    <x v="0"/>
    <x v="0"/>
    <s v="GBP"/>
    <n v="1441547220"/>
    <d v="2015-09-06T13:47:00"/>
    <n v="1439322412"/>
    <x v="1094"/>
    <b v="0"/>
    <n v="21"/>
    <n v="95.95"/>
    <b v="1"/>
    <x v="0"/>
    <x v="0"/>
  </r>
  <r>
    <n v="3535"/>
    <s v="Twelve Angry Women"/>
    <s v="On the 60th anniversary of Twelve Angry Men, 12 female writers create 12 short pieces about what makes them angry."/>
    <n v="2000"/>
    <n v="2063"/>
    <n v="103"/>
    <x v="0"/>
    <x v="0"/>
    <s v="GBP"/>
    <n v="1443808800"/>
    <d v="2015-10-02T18:00:00"/>
    <n v="1441120910"/>
    <x v="1095"/>
    <b v="0"/>
    <n v="46"/>
    <n v="44.85"/>
    <b v="1"/>
    <x v="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x v="0"/>
    <s v="GBP"/>
    <n v="1471428340"/>
    <d v="2016-08-17T10:05:40"/>
    <n v="1469009140"/>
    <x v="1096"/>
    <b v="0"/>
    <n v="83"/>
    <n v="30.95"/>
    <b v="1"/>
    <x v="0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x v="0"/>
    <s v="GBP"/>
    <n v="1422015083"/>
    <d v="2015-01-23T12:11:23"/>
    <n v="1419423083"/>
    <x v="1097"/>
    <b v="0"/>
    <n v="38"/>
    <n v="55.13"/>
    <b v="1"/>
    <x v="0"/>
    <x v="0"/>
  </r>
  <r>
    <n v="3570"/>
    <s v="The Lower Depths"/>
    <s v="Theatre Machine presents an all-new adaptation of Maxim Gorky's classic of Russian theatre, The Lower Depths."/>
    <n v="2000"/>
    <n v="2287"/>
    <n v="114"/>
    <x v="0"/>
    <x v="1"/>
    <s v="USD"/>
    <n v="1420009200"/>
    <d v="2014-12-31T07:00:00"/>
    <n v="1417593483"/>
    <x v="1098"/>
    <b v="0"/>
    <n v="26"/>
    <n v="87.96"/>
    <b v="1"/>
    <x v="0"/>
    <x v="0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x v="1"/>
    <s v="USD"/>
    <n v="1423630740"/>
    <d v="2015-02-11T04:59:00"/>
    <n v="1418673307"/>
    <x v="1099"/>
    <b v="0"/>
    <n v="35"/>
    <n v="72.709999999999994"/>
    <b v="1"/>
    <x v="0"/>
    <x v="0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x v="0"/>
    <s v="GBP"/>
    <n v="1421452682"/>
    <d v="2015-01-16T23:58:02"/>
    <n v="1418860682"/>
    <x v="1100"/>
    <b v="0"/>
    <n v="53"/>
    <n v="39.380000000000003"/>
    <b v="1"/>
    <x v="0"/>
    <x v="0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x v="0"/>
    <s v="GBP"/>
    <n v="1433343850"/>
    <d v="2015-06-03T15:04:10"/>
    <n v="1430751850"/>
    <x v="1101"/>
    <b v="0"/>
    <n v="56"/>
    <n v="36.07"/>
    <b v="1"/>
    <x v="0"/>
    <x v="0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x v="1"/>
    <s v="USD"/>
    <n v="1463803140"/>
    <d v="2016-05-21T03:59:00"/>
    <n v="1459446487"/>
    <x v="1102"/>
    <b v="0"/>
    <n v="29"/>
    <n v="68.97"/>
    <b v="1"/>
    <x v="0"/>
    <x v="0"/>
  </r>
  <r>
    <n v="3653"/>
    <s v="ALLIE"/>
    <s v="ALLIE is a new dark comedy play which will premiere at the Edinburgh Festival Fringe 2015. Written and produced by Ruaraidh Murray."/>
    <n v="2000"/>
    <n v="2010"/>
    <n v="101"/>
    <x v="0"/>
    <x v="0"/>
    <s v="GBP"/>
    <n v="1438764207"/>
    <d v="2015-08-05T08:43:27"/>
    <n v="1436172207"/>
    <x v="1103"/>
    <b v="0"/>
    <n v="33"/>
    <n v="60.91"/>
    <b v="1"/>
    <x v="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x v="13"/>
    <s v="DKK"/>
    <n v="1464817320"/>
    <d v="2016-06-01T21:42:00"/>
    <n v="1462806419"/>
    <x v="1104"/>
    <b v="0"/>
    <n v="20"/>
    <n v="110.75"/>
    <b v="1"/>
    <x v="0"/>
    <x v="0"/>
  </r>
  <r>
    <n v="3678"/>
    <s v="Some big Some bang"/>
    <s v="The Ugly Collective takes Some big Some bang to the Underbelly Venues at the Edinburgh Fringe!"/>
    <n v="2000"/>
    <n v="2050"/>
    <n v="103"/>
    <x v="0"/>
    <x v="0"/>
    <s v="GBP"/>
    <n v="1433076298"/>
    <d v="2015-05-31T12:44:58"/>
    <n v="1430052298"/>
    <x v="1105"/>
    <b v="0"/>
    <n v="31"/>
    <n v="66.13"/>
    <b v="1"/>
    <x v="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x v="1"/>
    <s v="USD"/>
    <n v="1404190740"/>
    <d v="2014-07-01T04:59:00"/>
    <n v="1401214581"/>
    <x v="1106"/>
    <b v="0"/>
    <n v="30"/>
    <n v="73.400000000000006"/>
    <b v="1"/>
    <x v="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x v="0"/>
    <s v="GBP"/>
    <n v="1423838916"/>
    <d v="2015-02-13T14:48:36"/>
    <n v="1418654916"/>
    <x v="1107"/>
    <b v="0"/>
    <n v="78"/>
    <n v="39.74"/>
    <b v="1"/>
    <x v="0"/>
    <x v="0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x v="0"/>
    <s v="GBP"/>
    <n v="1462878648"/>
    <d v="2016-05-10T11:10:48"/>
    <n v="1461064248"/>
    <x v="1108"/>
    <b v="0"/>
    <n v="30"/>
    <n v="72"/>
    <b v="1"/>
    <x v="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x v="1"/>
    <s v="USD"/>
    <n v="1465062166"/>
    <d v="2016-06-04T17:42:46"/>
    <n v="1463334166"/>
    <x v="1109"/>
    <b v="0"/>
    <n v="19"/>
    <n v="106.84"/>
    <b v="1"/>
    <x v="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x v="1"/>
    <s v="USD"/>
    <n v="1476939300"/>
    <d v="2016-10-20T04:55:00"/>
    <n v="1474273294"/>
    <x v="1110"/>
    <b v="0"/>
    <n v="33"/>
    <n v="61.06"/>
    <b v="1"/>
    <x v="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x v="0"/>
    <s v="GBP"/>
    <n v="1406761200"/>
    <d v="2014-07-30T23:00:00"/>
    <n v="1402403907"/>
    <x v="1111"/>
    <b v="0"/>
    <n v="38"/>
    <n v="53.29"/>
    <b v="1"/>
    <x v="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x v="2"/>
    <s v="CAD"/>
    <n v="1433131140"/>
    <d v="2015-06-01T03:59:00"/>
    <n v="1429120908"/>
    <x v="1112"/>
    <b v="0"/>
    <n v="11"/>
    <n v="199.18"/>
    <b v="1"/>
    <x v="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x v="1"/>
    <s v="USD"/>
    <n v="1445659140"/>
    <d v="2015-10-24T03:59:00"/>
    <n v="1444236216"/>
    <x v="1113"/>
    <b v="0"/>
    <n v="20"/>
    <n v="107.25"/>
    <b v="1"/>
    <x v="0"/>
    <x v="0"/>
  </r>
  <r>
    <n v="3837"/>
    <s v="Farcical Elements Presents Boeing-Boeing"/>
    <s v="A high-flying French farce with the thrust of a well-tuned jet engine"/>
    <n v="2000"/>
    <n v="2042"/>
    <n v="102"/>
    <x v="0"/>
    <x v="0"/>
    <s v="GBP"/>
    <n v="1435947758"/>
    <d v="2015-07-03T18:22:38"/>
    <n v="1432837358"/>
    <x v="1114"/>
    <b v="0"/>
    <n v="17"/>
    <n v="120.12"/>
    <b v="1"/>
    <x v="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x v="1"/>
    <s v="USD"/>
    <n v="1438226724"/>
    <d v="2015-07-30T03:25:24"/>
    <n v="1433042724"/>
    <x v="1115"/>
    <b v="0"/>
    <n v="32"/>
    <n v="63.28"/>
    <b v="1"/>
    <x v="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1"/>
    <x v="1"/>
    <s v="USD"/>
    <n v="1407808438"/>
    <d v="2014-08-12T01:53:58"/>
    <n v="1405217355"/>
    <x v="1116"/>
    <b v="0"/>
    <n v="14"/>
    <n v="25.57"/>
    <b v="0"/>
    <x v="0"/>
    <x v="0"/>
  </r>
  <r>
    <n v="3861"/>
    <s v="READY OR NOT HERE I COME"/>
    <s v="THE COMING OF THE LORD!"/>
    <n v="2000"/>
    <n v="100"/>
    <n v="5"/>
    <x v="1"/>
    <x v="1"/>
    <s v="USD"/>
    <n v="1415828820"/>
    <d v="2014-11-12T21:47:00"/>
    <n v="1412258977"/>
    <x v="1117"/>
    <b v="0"/>
    <n v="1"/>
    <n v="100"/>
    <b v="0"/>
    <x v="0"/>
    <x v="0"/>
  </r>
  <r>
    <n v="3866"/>
    <s v="a feminine ending, brought to you by the East End Theatre Co"/>
    <s v="A funny, moving, witty piece about a girl, her oboe, and her dreams."/>
    <n v="2000"/>
    <n v="11"/>
    <n v="1"/>
    <x v="1"/>
    <x v="1"/>
    <s v="USD"/>
    <n v="1458703740"/>
    <d v="2016-03-23T03:29:00"/>
    <n v="1454453021"/>
    <x v="1118"/>
    <b v="0"/>
    <n v="2"/>
    <n v="5.5"/>
    <b v="0"/>
    <x v="0"/>
    <x v="0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1"/>
    <x v="1"/>
    <s v="USD"/>
    <n v="1466278339"/>
    <d v="2016-06-18T19:32:19"/>
    <n v="1463686339"/>
    <x v="1119"/>
    <b v="0"/>
    <n v="5"/>
    <n v="50.2"/>
    <b v="0"/>
    <x v="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1"/>
    <x v="0"/>
    <s v="GBP"/>
    <n v="1488114358"/>
    <d v="2017-02-26T13:05:58"/>
    <n v="1485522358"/>
    <x v="1120"/>
    <b v="0"/>
    <n v="14"/>
    <n v="38.71"/>
    <b v="0"/>
    <x v="0"/>
    <x v="0"/>
  </r>
  <r>
    <n v="3916"/>
    <s v="Final exam"/>
    <s v="We're a small group of University students who need a little help making our final exam production the best product possible."/>
    <n v="2000"/>
    <n v="0"/>
    <n v="0"/>
    <x v="1"/>
    <x v="13"/>
    <s v="DKK"/>
    <n v="1464952752"/>
    <d v="2016-06-03T11:19:12"/>
    <n v="1462360752"/>
    <x v="1121"/>
    <b v="0"/>
    <n v="0"/>
    <n v="0"/>
    <b v="0"/>
    <x v="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1"/>
    <x v="1"/>
    <s v="USD"/>
    <n v="1431717268"/>
    <d v="2015-05-15T19:14:28"/>
    <n v="1429125268"/>
    <x v="1122"/>
    <b v="0"/>
    <n v="1"/>
    <n v="5"/>
    <b v="0"/>
    <x v="0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1"/>
    <x v="1"/>
    <s v="USD"/>
    <n v="1406988000"/>
    <d v="2014-08-02T14:00:00"/>
    <n v="1403822912"/>
    <x v="1123"/>
    <b v="0"/>
    <n v="16"/>
    <n v="40.06"/>
    <b v="0"/>
    <x v="0"/>
    <x v="0"/>
  </r>
  <r>
    <n v="3964"/>
    <s v="MAMA'Z BA-B: The StagePlay"/>
    <s v="&quot;MAMA'Z BA-B&quot; is the story of Marcus Williams who struggles to find a place for himself as a young black male."/>
    <n v="2000"/>
    <n v="126"/>
    <n v="6"/>
    <x v="1"/>
    <x v="1"/>
    <s v="USD"/>
    <n v="1429460386"/>
    <d v="2015-04-19T16:19:46"/>
    <n v="1424279986"/>
    <x v="1124"/>
    <b v="0"/>
    <n v="3"/>
    <n v="42"/>
    <b v="0"/>
    <x v="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1"/>
    <x v="1"/>
    <s v="USD"/>
    <n v="1460608780"/>
    <d v="2016-04-14T04:39:40"/>
    <n v="1455428380"/>
    <x v="1125"/>
    <b v="0"/>
    <n v="4"/>
    <n v="71.25"/>
    <b v="0"/>
    <x v="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1"/>
    <x v="1"/>
    <s v="USD"/>
    <n v="1422717953"/>
    <d v="2015-01-31T15:25:53"/>
    <n v="1417533953"/>
    <x v="1126"/>
    <b v="0"/>
    <n v="8"/>
    <n v="26.75"/>
    <b v="0"/>
    <x v="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1"/>
    <x v="1"/>
    <s v="USD"/>
    <n v="1456002300"/>
    <d v="2016-02-20T21:05:00"/>
    <n v="1454173120"/>
    <x v="1127"/>
    <b v="0"/>
    <n v="19"/>
    <n v="33.74"/>
    <b v="0"/>
    <x v="0"/>
    <x v="0"/>
  </r>
  <r>
    <n v="3994"/>
    <s v="Poles Apart - A Play in 2 Acts"/>
    <s v="Is Henson willing to dare risk a theatrical speaking tour of his North Pole adventures...and more?"/>
    <n v="2000"/>
    <n v="5"/>
    <n v="0"/>
    <x v="1"/>
    <x v="1"/>
    <s v="USD"/>
    <n v="1405761690"/>
    <d v="2014-07-19T09:21:30"/>
    <n v="1403169690"/>
    <x v="1128"/>
    <b v="0"/>
    <n v="1"/>
    <n v="5"/>
    <b v="0"/>
    <x v="0"/>
    <x v="0"/>
  </r>
  <r>
    <n v="4003"/>
    <s v="MAMA BA-B: The Stage Play"/>
    <s v="&quot;MAMA'Z BA-B&quot; is the story of Marcus Williams who struggles to find a place for himself as a young black male."/>
    <n v="2000"/>
    <n v="201"/>
    <n v="10"/>
    <x v="1"/>
    <x v="1"/>
    <s v="USD"/>
    <n v="1424009147"/>
    <d v="2015-02-15T14:05:47"/>
    <n v="1421417147"/>
    <x v="1129"/>
    <b v="0"/>
    <n v="2"/>
    <n v="100.5"/>
    <b v="0"/>
    <x v="0"/>
    <x v="0"/>
  </r>
  <r>
    <n v="4007"/>
    <s v="POLES APART - A PLAY IN 2 ACTS"/>
    <s v="Is the public ready to hear Matt's story? Is he willing to risk public speaking and the waning reputation among his own race?"/>
    <n v="2000"/>
    <n v="5"/>
    <n v="0"/>
    <x v="1"/>
    <x v="1"/>
    <s v="USD"/>
    <n v="1409070480"/>
    <d v="2014-08-26T16:28:00"/>
    <n v="1406572381"/>
    <x v="1130"/>
    <b v="0"/>
    <n v="1"/>
    <n v="5"/>
    <b v="0"/>
    <x v="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1"/>
    <x v="1"/>
    <s v="USD"/>
    <n v="1424070823"/>
    <d v="2015-02-16T07:13:43"/>
    <n v="1421478823"/>
    <x v="1131"/>
    <b v="0"/>
    <n v="2"/>
    <n v="13"/>
    <b v="0"/>
    <x v="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1"/>
    <x v="1"/>
    <s v="USD"/>
    <n v="1402007500"/>
    <d v="2014-06-05T22:31:40"/>
    <n v="1399415500"/>
    <x v="1132"/>
    <b v="0"/>
    <n v="11"/>
    <n v="51"/>
    <b v="0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1"/>
    <x v="7"/>
    <s v="AUD"/>
    <n v="1430316426"/>
    <d v="2015-04-29T14:07:06"/>
    <n v="1427724426"/>
    <x v="1133"/>
    <b v="0"/>
    <n v="6"/>
    <n v="64.17"/>
    <b v="0"/>
    <x v="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1"/>
    <x v="0"/>
    <s v="GBP"/>
    <n v="1404149280"/>
    <d v="2014-06-30T17:28:00"/>
    <n v="1400547969"/>
    <x v="1134"/>
    <b v="0"/>
    <n v="13"/>
    <n v="44.31"/>
    <b v="0"/>
    <x v="0"/>
    <x v="0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1"/>
    <x v="0"/>
    <s v="GBP"/>
    <n v="1421403960"/>
    <d v="2015-01-16T10:26:00"/>
    <n v="1418827324"/>
    <x v="1135"/>
    <b v="0"/>
    <n v="3"/>
    <n v="72"/>
    <b v="0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1"/>
    <x v="1"/>
    <s v="USD"/>
    <n v="1413953940"/>
    <d v="2014-10-22T04:59:00"/>
    <n v="1410141900"/>
    <x v="1136"/>
    <b v="0"/>
    <n v="8"/>
    <n v="91.25"/>
    <b v="0"/>
    <x v="0"/>
    <x v="0"/>
  </r>
  <r>
    <n v="4107"/>
    <s v="Sacrifice"/>
    <s v="A new dramatic comedy dealing with a father's unwillingness to let go of his past causes major problems for the future of his daughter."/>
    <n v="2000"/>
    <n v="41"/>
    <n v="2"/>
    <x v="1"/>
    <x v="1"/>
    <s v="USD"/>
    <n v="1411596001"/>
    <d v="2014-09-24T22:00:01"/>
    <n v="1409608801"/>
    <x v="1137"/>
    <b v="0"/>
    <n v="4"/>
    <n v="10.25"/>
    <b v="0"/>
    <x v="0"/>
    <x v="0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x v="1"/>
    <s v="USD"/>
    <n v="1425185940"/>
    <d v="2015-03-01T04:59:00"/>
    <n v="1423960097"/>
    <x v="1138"/>
    <b v="0"/>
    <n v="56"/>
    <n v="41.7"/>
    <b v="1"/>
    <x v="0"/>
    <x v="19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x v="0"/>
    <s v="GBP"/>
    <n v="1434234010"/>
    <d v="2015-06-13T22:20:10"/>
    <n v="1431642010"/>
    <x v="1139"/>
    <b v="0"/>
    <n v="20"/>
    <n v="100"/>
    <b v="1"/>
    <x v="0"/>
    <x v="1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x v="1"/>
    <s v="USD"/>
    <n v="1428552000"/>
    <d v="2015-04-09T04:00:00"/>
    <n v="1426199843"/>
    <x v="1140"/>
    <b v="0"/>
    <n v="14"/>
    <n v="143.21"/>
    <b v="1"/>
    <x v="0"/>
    <x v="19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x v="1"/>
    <s v="USD"/>
    <n v="1411790400"/>
    <d v="2014-09-27T04:00:00"/>
    <n v="1409884821"/>
    <x v="1141"/>
    <b v="0"/>
    <n v="59"/>
    <n v="48.54"/>
    <b v="1"/>
    <x v="0"/>
    <x v="1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x v="0"/>
    <s v="GBP"/>
    <n v="1469401200"/>
    <d v="2016-07-24T23:00:00"/>
    <n v="1466887297"/>
    <x v="1142"/>
    <b v="0"/>
    <n v="27"/>
    <n v="75.37"/>
    <b v="1"/>
    <x v="0"/>
    <x v="19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x v="0"/>
    <s v="GBP"/>
    <n v="1470132180"/>
    <d v="2016-08-02T10:03:00"/>
    <n v="1467040769"/>
    <x v="1143"/>
    <b v="0"/>
    <n v="30"/>
    <n v="100.5"/>
    <b v="1"/>
    <x v="0"/>
    <x v="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2"/>
    <x v="1"/>
    <s v="USD"/>
    <n v="1430517600"/>
    <d v="2015-05-01T22:00:00"/>
    <n v="1426538129"/>
    <x v="1144"/>
    <b v="0"/>
    <n v="2"/>
    <n v="17.5"/>
    <b v="0"/>
    <x v="0"/>
    <x v="19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x v="0"/>
    <s v="GBP"/>
    <n v="1462017600"/>
    <d v="2016-04-30T12:00:00"/>
    <n v="1458820564"/>
    <x v="1145"/>
    <b v="0"/>
    <n v="72"/>
    <n v="47.18"/>
    <b v="1"/>
    <x v="2"/>
    <x v="2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1"/>
    <x v="1"/>
    <s v="USD"/>
    <n v="1338321305"/>
    <d v="2012-05-29T19:55:05"/>
    <n v="1336506905"/>
    <x v="1146"/>
    <b v="0"/>
    <n v="30"/>
    <n v="21.47"/>
    <b v="0"/>
    <x v="4"/>
    <x v="3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1"/>
    <x v="1"/>
    <s v="USD"/>
    <n v="1396810864"/>
    <d v="2014-04-06T19:01:04"/>
    <n v="1395687664"/>
    <x v="1147"/>
    <b v="0"/>
    <n v="1"/>
    <n v="5"/>
    <b v="0"/>
    <x v="1"/>
    <x v="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x v="1"/>
    <s v="USD"/>
    <n v="1425675892"/>
    <d v="2015-03-06T21:04:52"/>
    <n v="1423083892"/>
    <x v="1148"/>
    <b v="0"/>
    <n v="59"/>
    <n v="45.59"/>
    <b v="1"/>
    <x v="4"/>
    <x v="17"/>
  </r>
  <r>
    <n v="2676"/>
    <s v="Toronto VR Co-Op"/>
    <s v="Our aim is to provide high-end equipment and space for Toronto coders, filmmakers, and artists to develop cutting-edge VR content."/>
    <n v="2100"/>
    <n v="1058"/>
    <n v="50"/>
    <x v="1"/>
    <x v="2"/>
    <s v="CAD"/>
    <n v="1463929174"/>
    <d v="2016-05-22T14:59:34"/>
    <n v="1461337174"/>
    <x v="1149"/>
    <b v="0"/>
    <n v="9"/>
    <n v="117.56"/>
    <b v="0"/>
    <x v="2"/>
    <x v="36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x v="1"/>
    <s v="USD"/>
    <n v="1418784689"/>
    <d v="2014-12-17T02:51:29"/>
    <n v="1416192689"/>
    <x v="1150"/>
    <b v="0"/>
    <n v="45"/>
    <n v="51.22"/>
    <b v="1"/>
    <x v="0"/>
    <x v="0"/>
  </r>
  <r>
    <n v="3548"/>
    <s v="THE UNDERSTUDY @ WORKING STAGE"/>
    <s v="We're putting together a production of THE UNDERSTUDY by Theresa Rebeck and hope you'll help us share this story."/>
    <n v="2100"/>
    <n v="2140"/>
    <n v="102"/>
    <x v="0"/>
    <x v="1"/>
    <s v="USD"/>
    <n v="1457139600"/>
    <d v="2016-03-05T01:00:00"/>
    <n v="1455230214"/>
    <x v="1151"/>
    <b v="0"/>
    <n v="13"/>
    <n v="164.62"/>
    <b v="1"/>
    <x v="0"/>
    <x v="0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x v="1"/>
    <s v="USD"/>
    <n v="1465940580"/>
    <d v="2016-06-14T21:43:00"/>
    <n v="1462603021"/>
    <x v="1152"/>
    <b v="0"/>
    <n v="27"/>
    <n v="78.52"/>
    <b v="1"/>
    <x v="0"/>
    <x v="0"/>
  </r>
  <r>
    <n v="72"/>
    <s v="Trickle"/>
    <s v="A young man forced to live back home after an automobile accident leaves him to rediscover what it means to be a part of his family."/>
    <n v="2200"/>
    <n v="2385"/>
    <n v="108"/>
    <x v="0"/>
    <x v="1"/>
    <s v="USD"/>
    <n v="1352937600"/>
    <d v="2012-11-15T00:00:00"/>
    <n v="1351210481"/>
    <x v="1153"/>
    <b v="0"/>
    <n v="41"/>
    <n v="58.17"/>
    <b v="1"/>
    <x v="5"/>
    <x v="13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x v="1"/>
    <s v="USD"/>
    <n v="1463184000"/>
    <d v="2016-05-14T00:00:00"/>
    <n v="1461605020"/>
    <x v="1154"/>
    <b v="0"/>
    <n v="60"/>
    <n v="39.380000000000003"/>
    <b v="1"/>
    <x v="5"/>
    <x v="13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1"/>
    <x v="1"/>
    <s v="USD"/>
    <n v="1480188013"/>
    <d v="2016-11-26T19:20:13"/>
    <n v="1477592413"/>
    <x v="1155"/>
    <b v="0"/>
    <n v="0"/>
    <n v="0"/>
    <b v="0"/>
    <x v="7"/>
    <x v="3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1"/>
    <x v="1"/>
    <s v="USD"/>
    <n v="1358361197"/>
    <d v="2013-01-16T18:33:17"/>
    <n v="1353177197"/>
    <x v="1156"/>
    <b v="0"/>
    <n v="2"/>
    <n v="22.5"/>
    <b v="0"/>
    <x v="4"/>
    <x v="32"/>
  </r>
  <r>
    <n v="1069"/>
    <s v="Until The End (PC, Mac, and Linux)"/>
    <s v="A run-n-gun zombie survival game where you scavenge for items to make the night a little less scary."/>
    <n v="2200"/>
    <n v="850"/>
    <n v="39"/>
    <x v="1"/>
    <x v="1"/>
    <s v="USD"/>
    <n v="1385447459"/>
    <d v="2013-11-26T06:30:59"/>
    <n v="1382679059"/>
    <x v="1157"/>
    <b v="0"/>
    <n v="21"/>
    <n v="40.479999999999997"/>
    <b v="0"/>
    <x v="1"/>
    <x v="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x v="0"/>
    <s v="GBP"/>
    <n v="1480809600"/>
    <d v="2016-12-04T00:00:00"/>
    <n v="1478431488"/>
    <x v="1158"/>
    <b v="0"/>
    <n v="103"/>
    <n v="23.8"/>
    <b v="1"/>
    <x v="6"/>
    <x v="1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x v="2"/>
    <s v="CAD"/>
    <n v="1482457678"/>
    <d v="2016-12-23T01:47:58"/>
    <n v="1480729678"/>
    <x v="1159"/>
    <b v="0"/>
    <n v="93"/>
    <n v="50.25"/>
    <b v="1"/>
    <x v="4"/>
    <x v="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x v="1"/>
    <s v="USD"/>
    <n v="1359176974"/>
    <d v="2013-01-26T05:09:34"/>
    <n v="1356584974"/>
    <x v="1160"/>
    <b v="0"/>
    <n v="44"/>
    <n v="53.52"/>
    <b v="1"/>
    <x v="4"/>
    <x v="21"/>
  </r>
  <r>
    <n v="2258"/>
    <s v="A Sundered World"/>
    <s v="A Dungeon World campaign setting that takes place after the end of the worlds."/>
    <n v="2200"/>
    <n v="3223"/>
    <n v="147"/>
    <x v="0"/>
    <x v="1"/>
    <s v="USD"/>
    <n v="1434045687"/>
    <d v="2015-06-11T18:01:27"/>
    <n v="1431453687"/>
    <x v="1161"/>
    <b v="0"/>
    <n v="205"/>
    <n v="15.72"/>
    <b v="1"/>
    <x v="1"/>
    <x v="1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x v="0"/>
    <s v="GBP"/>
    <n v="1383425367"/>
    <d v="2013-11-02T20:49:27"/>
    <n v="1380833367"/>
    <x v="1162"/>
    <b v="1"/>
    <n v="67"/>
    <n v="34.79"/>
    <b v="1"/>
    <x v="0"/>
    <x v="0"/>
  </r>
  <r>
    <n v="3556"/>
    <s v="Immortal"/>
    <s v="'Immortal', a play about five English Air Bombers in WW2, is an exciting first project for the brand new Production Company, GreanTea."/>
    <n v="2200"/>
    <n v="2210"/>
    <n v="100"/>
    <x v="0"/>
    <x v="0"/>
    <s v="GBP"/>
    <n v="1408289724"/>
    <d v="2014-08-17T15:35:24"/>
    <n v="1403105724"/>
    <x v="1163"/>
    <b v="0"/>
    <n v="20"/>
    <n v="110.5"/>
    <b v="1"/>
    <x v="0"/>
    <x v="0"/>
  </r>
  <r>
    <n v="3743"/>
    <s v="Down the Mississippi"/>
    <s v="I'm taking the Adventures of Huckleberry Finn puppet show down the Mississippi River!"/>
    <n v="2200"/>
    <n v="0"/>
    <n v="0"/>
    <x v="1"/>
    <x v="1"/>
    <s v="USD"/>
    <n v="1404406964"/>
    <d v="2014-07-03T17:02:44"/>
    <n v="1401814964"/>
    <x v="1164"/>
    <b v="0"/>
    <n v="0"/>
    <n v="0"/>
    <b v="0"/>
    <x v="0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x v="1"/>
    <s v="USD"/>
    <n v="1367588645"/>
    <d v="2013-05-03T13:44:05"/>
    <n v="1364996645"/>
    <x v="1165"/>
    <b v="0"/>
    <n v="74"/>
    <n v="53.73"/>
    <b v="1"/>
    <x v="7"/>
    <x v="12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1"/>
    <x v="1"/>
    <s v="USD"/>
    <n v="1425819425"/>
    <d v="2015-03-08T12:57:05"/>
    <n v="1423231025"/>
    <x v="1166"/>
    <b v="0"/>
    <n v="12"/>
    <n v="29.17"/>
    <b v="0"/>
    <x v="0"/>
    <x v="0"/>
  </r>
  <r>
    <n v="1543"/>
    <s v="Sunrises in the MidWest"/>
    <s v="I plan to take pictures of the sunrise in the MidWest every day in 2015 and compile them in a slide show for distribution."/>
    <n v="2250"/>
    <n v="10"/>
    <n v="0"/>
    <x v="1"/>
    <x v="1"/>
    <s v="USD"/>
    <n v="1416662034"/>
    <d v="2014-11-22T13:13:54"/>
    <n v="1414066434"/>
    <x v="1167"/>
    <b v="0"/>
    <n v="1"/>
    <n v="10"/>
    <b v="0"/>
    <x v="6"/>
    <x v="8"/>
  </r>
  <r>
    <n v="3252"/>
    <s v="Modern Love"/>
    <s v="How do we navigate the boundaries between friendship, sexual intimacy and obsessive desire?"/>
    <n v="2250"/>
    <n v="2876"/>
    <n v="128"/>
    <x v="0"/>
    <x v="0"/>
    <s v="GBP"/>
    <n v="1473247240"/>
    <d v="2016-09-07T11:20:40"/>
    <n v="1470655240"/>
    <x v="1168"/>
    <b v="1"/>
    <n v="50"/>
    <n v="57.52"/>
    <b v="1"/>
    <x v="0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x v="1"/>
    <s v="USD"/>
    <n v="1306296000"/>
    <d v="2011-05-25T04:00:00"/>
    <n v="1301950070"/>
    <x v="1169"/>
    <b v="1"/>
    <n v="61"/>
    <n v="57.54"/>
    <b v="1"/>
    <x v="5"/>
    <x v="2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x v="1"/>
    <s v="USD"/>
    <n v="1306630800"/>
    <d v="2011-05-29T01:00:00"/>
    <n v="1304376478"/>
    <x v="1170"/>
    <b v="0"/>
    <n v="38"/>
    <n v="74.61"/>
    <b v="1"/>
    <x v="4"/>
    <x v="6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x v="1"/>
    <s v="USD"/>
    <n v="1300636482"/>
    <d v="2011-03-20T15:54:42"/>
    <n v="1298048082"/>
    <x v="1171"/>
    <b v="0"/>
    <n v="90"/>
    <n v="32.01"/>
    <b v="1"/>
    <x v="4"/>
    <x v="1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x v="1"/>
    <s v="USD"/>
    <n v="1388473200"/>
    <d v="2013-12-31T07:00:00"/>
    <n v="1385585434"/>
    <x v="1172"/>
    <b v="1"/>
    <n v="85"/>
    <n v="46.18"/>
    <b v="1"/>
    <x v="4"/>
    <x v="21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x v="1"/>
    <s v="USD"/>
    <n v="1417402800"/>
    <d v="2014-12-01T03:00:00"/>
    <n v="1414610126"/>
    <x v="1173"/>
    <b v="1"/>
    <n v="73"/>
    <n v="56.64"/>
    <b v="1"/>
    <x v="6"/>
    <x v="10"/>
  </r>
  <r>
    <n v="1493"/>
    <s v="The Great Grand Zeppelin Chase"/>
    <s v="Help illustrate the sequel to the bestselling _x000a_The Transylvania Flying Squad of Detectives"/>
    <n v="2400"/>
    <n v="0"/>
    <n v="0"/>
    <x v="1"/>
    <x v="1"/>
    <s v="USD"/>
    <n v="1371415675"/>
    <d v="2013-06-16T20:47:55"/>
    <n v="1368823675"/>
    <x v="1174"/>
    <b v="0"/>
    <n v="0"/>
    <n v="0"/>
    <b v="0"/>
    <x v="7"/>
    <x v="31"/>
  </r>
  <r>
    <n v="1689"/>
    <s v="Fly Away"/>
    <s v="Praising the Living God in the second half of life."/>
    <n v="2400"/>
    <n v="2400"/>
    <n v="100"/>
    <x v="3"/>
    <x v="1"/>
    <s v="USD"/>
    <n v="1489700230"/>
    <d v="2017-03-16T21:37:10"/>
    <n v="1487111830"/>
    <x v="1175"/>
    <b v="0"/>
    <n v="14"/>
    <n v="171.43"/>
    <b v="0"/>
    <x v="4"/>
    <x v="28"/>
  </r>
  <r>
    <n v="2986"/>
    <s v="Higher Education"/>
    <s v="Support the circus arts and help our aerial students work with more height. With your support, we will install beams at 19ft!"/>
    <n v="2400"/>
    <n v="2532"/>
    <n v="106"/>
    <x v="0"/>
    <x v="0"/>
    <s v="GBP"/>
    <n v="1462100406"/>
    <d v="2016-05-01T11:00:06"/>
    <n v="1456920006"/>
    <x v="1176"/>
    <b v="0"/>
    <n v="56"/>
    <n v="45.21"/>
    <b v="1"/>
    <x v="0"/>
    <x v="24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x v="4"/>
    <s v="EUR"/>
    <n v="1479382594"/>
    <d v="2016-11-17T11:36:34"/>
    <n v="1476786994"/>
    <x v="1177"/>
    <b v="0"/>
    <n v="14"/>
    <n v="171.43"/>
    <b v="1"/>
    <x v="0"/>
    <x v="0"/>
  </r>
  <r>
    <n v="3778"/>
    <s v="Give a Puppet a Hand"/>
    <s v="Sponsor an AVENUE Q puppet for The Barn Players April 2015 production."/>
    <n v="2400"/>
    <n v="2521"/>
    <n v="105"/>
    <x v="0"/>
    <x v="1"/>
    <s v="USD"/>
    <n v="1423942780"/>
    <d v="2015-02-14T19:39:40"/>
    <n v="1418758780"/>
    <x v="1178"/>
    <b v="0"/>
    <n v="36"/>
    <n v="70.03"/>
    <b v="1"/>
    <x v="0"/>
    <x v="19"/>
  </r>
  <r>
    <n v="3865"/>
    <s v="Fellatia's-Fantastic-Fun-Time-Show"/>
    <s v="Sissy Entertainment delivers a delicious cabaret that blends comedic monologue, song, and traditional sketch comedy."/>
    <n v="2413"/>
    <n v="650"/>
    <n v="27"/>
    <x v="1"/>
    <x v="2"/>
    <s v="CAD"/>
    <n v="1409376600"/>
    <d v="2014-08-30T05:30:00"/>
    <n v="1405957098"/>
    <x v="1179"/>
    <b v="0"/>
    <n v="14"/>
    <n v="46.43"/>
    <b v="0"/>
    <x v="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x v="0"/>
    <s v="GBP"/>
    <n v="1472122316"/>
    <d v="2016-08-25T10:51:56"/>
    <n v="1469443916"/>
    <x v="1180"/>
    <b v="0"/>
    <n v="48"/>
    <n v="54.08"/>
    <b v="1"/>
    <x v="5"/>
    <x v="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x v="0"/>
    <s v="GBP"/>
    <n v="1439625059"/>
    <d v="2015-08-15T07:50:59"/>
    <n v="1436860259"/>
    <x v="1181"/>
    <b v="0"/>
    <n v="1019"/>
    <n v="7.19"/>
    <b v="1"/>
    <x v="2"/>
    <x v="2"/>
  </r>
  <r>
    <n v="38"/>
    <s v="Brewz Brothers TV"/>
    <s v="A television show about three brothers from Chicago on a mission to discover and highlight the best breweries in America."/>
    <n v="2500"/>
    <n v="2751"/>
    <n v="110"/>
    <x v="0"/>
    <x v="1"/>
    <s v="USD"/>
    <n v="1368235344"/>
    <d v="2013-05-11T01:22:24"/>
    <n v="1365643344"/>
    <x v="1182"/>
    <b v="0"/>
    <n v="66"/>
    <n v="41.68"/>
    <b v="1"/>
    <x v="5"/>
    <x v="7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x v="1"/>
    <s v="USD"/>
    <n v="1275529260"/>
    <d v="2010-06-03T01:41:00"/>
    <n v="1274705803"/>
    <x v="1183"/>
    <b v="0"/>
    <n v="25"/>
    <n v="104.6"/>
    <b v="1"/>
    <x v="5"/>
    <x v="13"/>
  </r>
  <r>
    <n v="169"/>
    <s v="Family"/>
    <s v="Family is a short film about a father and son and two brothers who were separated by the Korean war and finally reunite after 60 years."/>
    <n v="2500"/>
    <n v="560"/>
    <n v="22"/>
    <x v="1"/>
    <x v="0"/>
    <s v="GBP"/>
    <n v="1413634059"/>
    <d v="2014-10-18T12:07:39"/>
    <n v="1411042059"/>
    <x v="1184"/>
    <b v="0"/>
    <n v="10"/>
    <n v="56"/>
    <b v="0"/>
    <x v="5"/>
    <x v="25"/>
  </r>
  <r>
    <n v="194"/>
    <s v="Desperation Short Film"/>
    <s v="Northern Irish Original Short Film based on the desperation of love and survival and taking a risk that may change everything."/>
    <n v="2500"/>
    <n v="3"/>
    <n v="0"/>
    <x v="1"/>
    <x v="0"/>
    <s v="GBP"/>
    <n v="1457308531"/>
    <d v="2016-03-06T23:55:31"/>
    <n v="1452124531"/>
    <x v="1185"/>
    <b v="0"/>
    <n v="3"/>
    <n v="1"/>
    <b v="0"/>
    <x v="5"/>
    <x v="25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1"/>
    <x v="0"/>
    <s v="GBP"/>
    <n v="1487365200"/>
    <d v="2017-02-17T21:00:00"/>
    <n v="1483734100"/>
    <x v="1186"/>
    <b v="0"/>
    <n v="8"/>
    <n v="32.75"/>
    <b v="0"/>
    <x v="5"/>
    <x v="25"/>
  </r>
  <r>
    <n v="203"/>
    <s v="TheM"/>
    <s v="We are aiming to make a Web Series based on Youth Culture and the misrepresentation of socially stereotyped people."/>
    <n v="2500"/>
    <n v="746"/>
    <n v="30"/>
    <x v="1"/>
    <x v="0"/>
    <s v="GBP"/>
    <n v="1422562864"/>
    <d v="2015-01-29T20:21:04"/>
    <n v="1417378864"/>
    <x v="1187"/>
    <b v="0"/>
    <n v="8"/>
    <n v="93.25"/>
    <b v="0"/>
    <x v="5"/>
    <x v="25"/>
  </r>
  <r>
    <n v="262"/>
    <s v="The Last Cosmonaut"/>
    <s v="He can never die. He will live forever. He is the last cosmonaut, and this is his story."/>
    <n v="2500"/>
    <n v="6000"/>
    <n v="240"/>
    <x v="0"/>
    <x v="1"/>
    <s v="USD"/>
    <n v="1298699828"/>
    <d v="2011-02-26T05:57:08"/>
    <n v="1294811828"/>
    <x v="1188"/>
    <b v="1"/>
    <n v="145"/>
    <n v="41.38"/>
    <b v="1"/>
    <x v="5"/>
    <x v="27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x v="1"/>
    <s v="USD"/>
    <n v="1343238578"/>
    <d v="2012-07-25T17:49:38"/>
    <n v="1341856178"/>
    <x v="1189"/>
    <b v="0"/>
    <n v="55"/>
    <n v="57.65"/>
    <b v="1"/>
    <x v="5"/>
    <x v="27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1"/>
    <x v="1"/>
    <s v="USD"/>
    <n v="1385931702"/>
    <d v="2013-12-01T21:01:42"/>
    <n v="1383076902"/>
    <x v="1190"/>
    <b v="0"/>
    <n v="2"/>
    <n v="62.5"/>
    <b v="0"/>
    <x v="5"/>
    <x v="29"/>
  </r>
  <r>
    <n v="448"/>
    <s v="The Last Mice"/>
    <s v="Max is a pessimistic mouse, always fantasizing about the end of the world. In The Last Mice, Max's fantasy becomes a real nightmare."/>
    <n v="2500"/>
    <n v="82.01"/>
    <n v="3"/>
    <x v="1"/>
    <x v="1"/>
    <s v="USD"/>
    <n v="1400091095"/>
    <d v="2014-05-14T18:11:35"/>
    <n v="1398363095"/>
    <x v="1191"/>
    <b v="0"/>
    <n v="4"/>
    <n v="20.5"/>
    <b v="0"/>
    <x v="5"/>
    <x v="2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1"/>
    <x v="0"/>
    <s v="GBP"/>
    <n v="1436368622"/>
    <d v="2015-07-08T15:17:02"/>
    <n v="1433776622"/>
    <x v="1192"/>
    <b v="0"/>
    <n v="8"/>
    <n v="8.5"/>
    <b v="0"/>
    <x v="2"/>
    <x v="22"/>
  </r>
  <r>
    <n v="569"/>
    <s v="Mioti"/>
    <s v="Mioti is an indie game marketplace that doubles as a community for developers to join networks and discuss projects."/>
    <n v="2500"/>
    <n v="20"/>
    <n v="1"/>
    <x v="1"/>
    <x v="2"/>
    <s v="CAD"/>
    <n v="1451679612"/>
    <d v="2016-01-01T20:20:12"/>
    <n v="1449087612"/>
    <x v="1193"/>
    <b v="0"/>
    <n v="1"/>
    <n v="20"/>
    <b v="0"/>
    <x v="2"/>
    <x v="22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1"/>
    <x v="1"/>
    <s v="USD"/>
    <n v="1446660688"/>
    <d v="2015-11-04T18:11:28"/>
    <n v="1444065088"/>
    <x v="1194"/>
    <b v="0"/>
    <n v="0"/>
    <n v="0"/>
    <b v="0"/>
    <x v="2"/>
    <x v="22"/>
  </r>
  <r>
    <n v="598"/>
    <s v="Goals not creeds"/>
    <s v="This is a project to create a crowd-funding site for Urantia Book readers worldwide."/>
    <n v="2500"/>
    <n v="850"/>
    <n v="34"/>
    <x v="1"/>
    <x v="1"/>
    <s v="USD"/>
    <n v="1417737781"/>
    <d v="2014-12-05T00:03:01"/>
    <n v="1415145781"/>
    <x v="1195"/>
    <b v="0"/>
    <n v="7"/>
    <n v="121.43"/>
    <b v="0"/>
    <x v="2"/>
    <x v="22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x v="1"/>
    <s v="USD"/>
    <n v="1410904413"/>
    <d v="2014-09-16T21:53:33"/>
    <n v="1409090013"/>
    <x v="1196"/>
    <b v="0"/>
    <n v="82"/>
    <n v="42.67"/>
    <b v="1"/>
    <x v="2"/>
    <x v="16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1"/>
    <x v="1"/>
    <s v="USD"/>
    <n v="1477509604"/>
    <d v="2016-10-26T19:20:04"/>
    <n v="1474917604"/>
    <x v="1197"/>
    <b v="0"/>
    <n v="1"/>
    <n v="1"/>
    <b v="0"/>
    <x v="2"/>
    <x v="16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x v="1"/>
    <s v="USD"/>
    <n v="1365728487"/>
    <d v="2013-04-12T01:01:27"/>
    <n v="1363136487"/>
    <x v="1198"/>
    <b v="0"/>
    <n v="35"/>
    <n v="72.430000000000007"/>
    <b v="1"/>
    <x v="7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x v="0"/>
    <s v="GBP"/>
    <n v="1387533892"/>
    <d v="2013-12-20T10:04:52"/>
    <n v="1384941892"/>
    <x v="1199"/>
    <b v="0"/>
    <n v="169"/>
    <n v="17.82"/>
    <b v="1"/>
    <x v="7"/>
    <x v="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x v="1"/>
    <s v="USD"/>
    <n v="1369010460"/>
    <d v="2013-05-20T00:41:00"/>
    <n v="1366381877"/>
    <x v="1200"/>
    <b v="0"/>
    <n v="68"/>
    <n v="37.47"/>
    <b v="1"/>
    <x v="7"/>
    <x v="12"/>
  </r>
  <r>
    <n v="758"/>
    <s v="Publish Waiting On Humanity"/>
    <s v="I am publishing my book, Waiting on Humanity and need some finishing funds to do so."/>
    <n v="2500"/>
    <n v="2550"/>
    <n v="102"/>
    <x v="0"/>
    <x v="1"/>
    <s v="USD"/>
    <n v="1286568268"/>
    <d v="2010-10-08T20:04:28"/>
    <n v="1283976268"/>
    <x v="1201"/>
    <b v="0"/>
    <n v="19"/>
    <n v="134.21"/>
    <b v="1"/>
    <x v="7"/>
    <x v="12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1"/>
    <x v="1"/>
    <s v="USD"/>
    <n v="1387169890"/>
    <d v="2013-12-16T04:58:10"/>
    <n v="1384577890"/>
    <x v="1202"/>
    <b v="0"/>
    <n v="0"/>
    <n v="0"/>
    <b v="0"/>
    <x v="7"/>
    <x v="31"/>
  </r>
  <r>
    <n v="792"/>
    <s v="&quot;Believable Lies&quot; - The Album"/>
    <s v="Rock n' Roll about the intersection of lies and belief: the Believable Lie."/>
    <n v="2500"/>
    <n v="2511.11"/>
    <n v="100"/>
    <x v="0"/>
    <x v="1"/>
    <s v="USD"/>
    <n v="1383861483"/>
    <d v="2013-11-07T21:58:03"/>
    <n v="1381265883"/>
    <x v="1203"/>
    <b v="0"/>
    <n v="60"/>
    <n v="41.85"/>
    <b v="1"/>
    <x v="4"/>
    <x v="6"/>
  </r>
  <r>
    <n v="837"/>
    <s v="Take 147 - Nothin' to Lose CD Project"/>
    <s v="Take 147 is currently in the process of recording the debut album called, &quot;Nothin' to Lose&quot;."/>
    <n v="2500"/>
    <n v="3045"/>
    <n v="122"/>
    <x v="0"/>
    <x v="1"/>
    <s v="USD"/>
    <n v="1398988662"/>
    <d v="2014-05-01T23:57:42"/>
    <n v="1396396662"/>
    <x v="1204"/>
    <b v="0"/>
    <n v="62"/>
    <n v="49.11"/>
    <b v="1"/>
    <x v="4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x v="2"/>
    <s v="CAD"/>
    <n v="1381723140"/>
    <d v="2013-10-14T03:59:00"/>
    <n v="1378735983"/>
    <x v="1205"/>
    <b v="1"/>
    <n v="39"/>
    <n v="66.87"/>
    <b v="1"/>
    <x v="4"/>
    <x v="5"/>
  </r>
  <r>
    <n v="898"/>
    <s v="Foundations: 12 Songs in 2012"/>
    <s v="For each month in 2012, Sonnet will be releasing a Jesus-celebrating, grave-shattering, ear-tickling, mind-provoking song!"/>
    <n v="2500"/>
    <n v="70"/>
    <n v="3"/>
    <x v="1"/>
    <x v="1"/>
    <s v="USD"/>
    <n v="1326651110"/>
    <d v="2012-01-15T18:11:50"/>
    <n v="1322763110"/>
    <x v="1206"/>
    <b v="0"/>
    <n v="2"/>
    <n v="35"/>
    <b v="0"/>
    <x v="4"/>
    <x v="21"/>
  </r>
  <r>
    <n v="908"/>
    <s v="Help Tony Copeland and get free cd's and mp3's"/>
    <s v="This project is designed to help protect the environment by using Eco-friendly product packaging."/>
    <n v="2500"/>
    <n v="0"/>
    <n v="0"/>
    <x v="1"/>
    <x v="1"/>
    <s v="USD"/>
    <n v="1280206740"/>
    <d v="2010-07-27T04:59:00"/>
    <n v="1276283655"/>
    <x v="1207"/>
    <b v="0"/>
    <n v="0"/>
    <n v="0"/>
    <b v="0"/>
    <x v="4"/>
    <x v="3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1"/>
    <x v="1"/>
    <s v="USD"/>
    <n v="1455210353"/>
    <d v="2016-02-11T17:05:53"/>
    <n v="1451927153"/>
    <x v="1208"/>
    <b v="0"/>
    <n v="37"/>
    <n v="19.239999999999998"/>
    <b v="0"/>
    <x v="2"/>
    <x v="16"/>
  </r>
  <r>
    <n v="1050"/>
    <s v="The (Secular) Barbershop Podcast (Canceled)"/>
    <s v="Secularism is on the rise and I hear you.Talk to me."/>
    <n v="2500"/>
    <n v="0"/>
    <n v="0"/>
    <x v="2"/>
    <x v="1"/>
    <s v="USD"/>
    <n v="1442257677"/>
    <d v="2015-09-14T19:07:57"/>
    <n v="1439665677"/>
    <x v="1209"/>
    <b v="0"/>
    <n v="0"/>
    <n v="0"/>
    <b v="0"/>
    <x v="8"/>
    <x v="1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2"/>
    <x v="1"/>
    <s v="USD"/>
    <n v="1407708000"/>
    <d v="2014-08-10T22:00:00"/>
    <n v="1405110399"/>
    <x v="1210"/>
    <b v="0"/>
    <n v="0"/>
    <n v="0"/>
    <b v="0"/>
    <x v="8"/>
    <x v="14"/>
  </r>
  <r>
    <n v="1111"/>
    <s v="Funding HyperLight Studios"/>
    <s v="We are bringing a new gaming experience to the field. One that will connect a community of people and servers from around the world."/>
    <n v="2500"/>
    <n v="1"/>
    <n v="0"/>
    <x v="1"/>
    <x v="1"/>
    <s v="USD"/>
    <n v="1452228790"/>
    <d v="2016-01-08T04:53:10"/>
    <n v="1449636790"/>
    <x v="1211"/>
    <b v="0"/>
    <n v="1"/>
    <n v="1"/>
    <b v="0"/>
    <x v="1"/>
    <x v="18"/>
  </r>
  <r>
    <n v="1150"/>
    <s v="Chef Po's Food Truck"/>
    <s v="Bringing delicious authentic and fusion Taiwanese Food to the West Coast."/>
    <n v="2500"/>
    <n v="252"/>
    <n v="10"/>
    <x v="1"/>
    <x v="1"/>
    <s v="USD"/>
    <n v="1452293675"/>
    <d v="2016-01-08T22:54:35"/>
    <n v="1447109675"/>
    <x v="1212"/>
    <b v="0"/>
    <n v="6"/>
    <n v="42"/>
    <b v="0"/>
    <x v="3"/>
    <x v="3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1"/>
    <x v="1"/>
    <s v="USD"/>
    <n v="1478059140"/>
    <d v="2016-11-02T03:59:00"/>
    <n v="1476391223"/>
    <x v="1213"/>
    <b v="0"/>
    <n v="3"/>
    <n v="33.33"/>
    <b v="0"/>
    <x v="3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x v="1"/>
    <s v="USD"/>
    <n v="1448586000"/>
    <d v="2015-11-27T01:00:00"/>
    <n v="1447195695"/>
    <x v="1214"/>
    <b v="0"/>
    <n v="83"/>
    <n v="38.869999999999997"/>
    <b v="1"/>
    <x v="6"/>
    <x v="10"/>
  </r>
  <r>
    <n v="1236"/>
    <s v="&quot;Volando&quot; CD Release (Canceled)"/>
    <s v="Raising money to give the musicians their due."/>
    <n v="2500"/>
    <n v="0"/>
    <n v="0"/>
    <x v="2"/>
    <x v="1"/>
    <s v="USD"/>
    <n v="1343491200"/>
    <d v="2012-07-28T16:00:00"/>
    <n v="1342801164"/>
    <x v="1215"/>
    <b v="0"/>
    <n v="0"/>
    <n v="0"/>
    <b v="0"/>
    <x v="4"/>
    <x v="37"/>
  </r>
  <r>
    <n v="1239"/>
    <s v="Help Calmenco! finance new CD and Tour (Canceled)"/>
    <s v="Please consider helping us with our new CD and Riverdance Tour"/>
    <n v="2500"/>
    <n v="0"/>
    <n v="0"/>
    <x v="2"/>
    <x v="1"/>
    <s v="USD"/>
    <n v="1325804767"/>
    <d v="2012-01-05T23:06:07"/>
    <n v="1323212767"/>
    <x v="1216"/>
    <b v="0"/>
    <n v="0"/>
    <n v="0"/>
    <b v="0"/>
    <x v="4"/>
    <x v="37"/>
  </r>
  <r>
    <n v="1248"/>
    <s v="The Vandies // Full length album!"/>
    <s v="The Vandies make pop rock in glorious Portland, Oregon. Help us fund our first full length album!"/>
    <n v="2500"/>
    <n v="3791"/>
    <n v="152"/>
    <x v="0"/>
    <x v="1"/>
    <s v="USD"/>
    <n v="1402642740"/>
    <d v="2014-06-13T06:59:00"/>
    <n v="1399563953"/>
    <x v="1217"/>
    <b v="1"/>
    <n v="59"/>
    <n v="64.25"/>
    <b v="1"/>
    <x v="4"/>
    <x v="6"/>
  </r>
  <r>
    <n v="1259"/>
    <s v="Help Falling From One complete their CD!!!"/>
    <s v="Falling From One is currently in the studio recording their first CD and they need your help!"/>
    <n v="2500"/>
    <n v="2606"/>
    <n v="104"/>
    <x v="0"/>
    <x v="1"/>
    <s v="USD"/>
    <n v="1402286340"/>
    <d v="2014-06-09T03:59:00"/>
    <n v="1399504664"/>
    <x v="1218"/>
    <b v="1"/>
    <n v="96"/>
    <n v="27.15"/>
    <b v="1"/>
    <x v="4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2"/>
    <x v="7"/>
    <s v="AUD"/>
    <n v="1405478025"/>
    <d v="2014-07-16T02:33:45"/>
    <n v="1402886025"/>
    <x v="1219"/>
    <b v="0"/>
    <n v="0"/>
    <n v="0"/>
    <b v="0"/>
    <x v="2"/>
    <x v="1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x v="1"/>
    <s v="USD"/>
    <n v="1425741525"/>
    <d v="2015-03-07T15:18:45"/>
    <n v="1423149525"/>
    <x v="1220"/>
    <b v="0"/>
    <n v="31"/>
    <n v="82.42"/>
    <b v="1"/>
    <x v="7"/>
    <x v="1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x v="0"/>
    <s v="GBP"/>
    <n v="1354269600"/>
    <d v="2012-11-30T10:00:00"/>
    <n v="1351663605"/>
    <x v="1221"/>
    <b v="0"/>
    <n v="121"/>
    <n v="25.35"/>
    <b v="1"/>
    <x v="7"/>
    <x v="12"/>
  </r>
  <r>
    <n v="1392"/>
    <s v="Telesomniac's Debut Album"/>
    <s v="Telesomniac is a rock band from Provo, UT releasing their debut album Thirty-One Flashes in the Dark."/>
    <n v="2500"/>
    <n v="2841"/>
    <n v="114"/>
    <x v="0"/>
    <x v="1"/>
    <s v="USD"/>
    <n v="1456976586"/>
    <d v="2016-03-03T03:43:06"/>
    <n v="1454298186"/>
    <x v="1222"/>
    <b v="0"/>
    <n v="104"/>
    <n v="27.32"/>
    <b v="1"/>
    <x v="4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x v="1"/>
    <s v="USD"/>
    <n v="1369612474"/>
    <d v="2013-05-26T23:54:34"/>
    <n v="1367798074"/>
    <x v="1223"/>
    <b v="0"/>
    <n v="240"/>
    <n v="51.72"/>
    <b v="1"/>
    <x v="4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x v="0"/>
    <s v="GBP"/>
    <n v="1430439411"/>
    <d v="2015-05-01T00:16:51"/>
    <n v="1425259011"/>
    <x v="1224"/>
    <b v="0"/>
    <n v="113"/>
    <n v="24.15"/>
    <b v="1"/>
    <x v="4"/>
    <x v="6"/>
  </r>
  <r>
    <n v="1557"/>
    <s v="Reflecting Light Photo"/>
    <s v="I have always been captivated by photography, Now I am trying to set up my own company and publish my pictures."/>
    <n v="2500"/>
    <n v="100"/>
    <n v="4"/>
    <x v="1"/>
    <x v="1"/>
    <s v="USD"/>
    <n v="1411227633"/>
    <d v="2014-09-20T15:40:33"/>
    <n v="1408549233"/>
    <x v="1225"/>
    <b v="0"/>
    <n v="1"/>
    <n v="100"/>
    <b v="0"/>
    <x v="6"/>
    <x v="8"/>
  </r>
  <r>
    <n v="1560"/>
    <s v="Fine Art Landscape 2015 Calendar"/>
    <s v="I would like to share my landscape photographic travels of 2014 with more than just family an friends. 12 months of images."/>
    <n v="2500"/>
    <n v="94"/>
    <n v="4"/>
    <x v="1"/>
    <x v="1"/>
    <s v="USD"/>
    <n v="1415842193"/>
    <d v="2014-11-13T01:29:53"/>
    <n v="1414110593"/>
    <x v="1226"/>
    <b v="0"/>
    <n v="4"/>
    <n v="23.5"/>
    <b v="0"/>
    <x v="6"/>
    <x v="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2"/>
    <x v="0"/>
    <s v="GBP"/>
    <n v="1456703940"/>
    <d v="2016-02-28T23:59:00"/>
    <n v="1454546859"/>
    <x v="1227"/>
    <b v="0"/>
    <n v="3"/>
    <n v="41.67"/>
    <b v="0"/>
    <x v="7"/>
    <x v="40"/>
  </r>
  <r>
    <n v="1601"/>
    <s v="Release Soundzero's Debut Album!"/>
    <s v="We're so close to releasing our long-awaited debut album! A little help will go a long way... let's do this!"/>
    <n v="2500"/>
    <n v="2706.23"/>
    <n v="108"/>
    <x v="0"/>
    <x v="1"/>
    <s v="USD"/>
    <n v="1304561633"/>
    <d v="2011-05-05T02:13:53"/>
    <n v="1301969633"/>
    <x v="1228"/>
    <b v="0"/>
    <n v="56"/>
    <n v="48.33"/>
    <b v="1"/>
    <x v="4"/>
    <x v="6"/>
  </r>
  <r>
    <n v="1641"/>
    <s v="Tanya Dartson- Run for Your Life music video"/>
    <s v="Music Video For Upbeat and Inspiring Song - Run For Your Life"/>
    <n v="2500"/>
    <n v="2535"/>
    <n v="101"/>
    <x v="0"/>
    <x v="1"/>
    <s v="USD"/>
    <n v="1418998744"/>
    <d v="2014-12-19T14:19:04"/>
    <n v="1416406744"/>
    <x v="1229"/>
    <b v="0"/>
    <n v="26"/>
    <n v="97.5"/>
    <b v="1"/>
    <x v="4"/>
    <x v="17"/>
  </r>
  <r>
    <n v="1664"/>
    <s v="Grace Sings Grace"/>
    <s v="Korean-American Soprano Grace's Debut Album - coming up in June 2012. Come and be part of this exciting project!"/>
    <n v="2500"/>
    <n v="3060.22"/>
    <n v="122"/>
    <x v="0"/>
    <x v="1"/>
    <s v="USD"/>
    <n v="1331870340"/>
    <d v="2012-03-16T03:59:00"/>
    <n v="1328033818"/>
    <x v="1230"/>
    <b v="0"/>
    <n v="89"/>
    <n v="34.380000000000003"/>
    <b v="1"/>
    <x v="4"/>
    <x v="17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x v="1"/>
    <s v="USD"/>
    <n v="1364447073"/>
    <d v="2013-03-28T05:04:33"/>
    <n v="1361858673"/>
    <x v="1231"/>
    <b v="0"/>
    <n v="98"/>
    <n v="41.04"/>
    <b v="1"/>
    <x v="4"/>
    <x v="17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x v="1"/>
    <s v="USD"/>
    <n v="1491470442"/>
    <d v="2017-04-06T09:20:42"/>
    <n v="1488882042"/>
    <x v="1232"/>
    <b v="0"/>
    <n v="11"/>
    <n v="57.73"/>
    <b v="0"/>
    <x v="4"/>
    <x v="28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1"/>
    <x v="1"/>
    <s v="USD"/>
    <n v="1417273140"/>
    <d v="2014-11-29T14:59:00"/>
    <n v="1413609292"/>
    <x v="1233"/>
    <b v="1"/>
    <n v="13"/>
    <n v="88.31"/>
    <b v="0"/>
    <x v="6"/>
    <x v="1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x v="1"/>
    <s v="USD"/>
    <n v="1330760367"/>
    <d v="2012-03-03T07:39:27"/>
    <n v="1326872367"/>
    <x v="1234"/>
    <b v="0"/>
    <n v="57"/>
    <n v="59.16"/>
    <b v="1"/>
    <x v="4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x v="1"/>
    <s v="USD"/>
    <n v="1429594832"/>
    <d v="2015-04-21T05:40:32"/>
    <n v="1427780432"/>
    <x v="1235"/>
    <b v="0"/>
    <n v="38"/>
    <n v="79.53"/>
    <b v="1"/>
    <x v="4"/>
    <x v="6"/>
  </r>
  <r>
    <n v="1863"/>
    <s v="Project: 20M813"/>
    <s v="This is an Android game where you take control of the zombies and try to eat your way to world domination!"/>
    <n v="2500"/>
    <n v="10"/>
    <n v="0"/>
    <x v="1"/>
    <x v="1"/>
    <s v="USD"/>
    <n v="1402600085"/>
    <d v="2014-06-12T19:08:05"/>
    <n v="1400008085"/>
    <x v="1236"/>
    <b v="0"/>
    <n v="2"/>
    <n v="5"/>
    <b v="0"/>
    <x v="1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x v="1"/>
    <s v="USD"/>
    <n v="1275368340"/>
    <d v="2010-06-01T04:59:00"/>
    <n v="1272692732"/>
    <x v="1237"/>
    <b v="0"/>
    <n v="89"/>
    <n v="46.65"/>
    <b v="1"/>
    <x v="4"/>
    <x v="21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x v="1"/>
    <s v="USD"/>
    <n v="1302926340"/>
    <d v="2011-04-16T03:59:00"/>
    <n v="1301524585"/>
    <x v="1238"/>
    <b v="0"/>
    <n v="45"/>
    <n v="57.78"/>
    <b v="1"/>
    <x v="4"/>
    <x v="21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x v="1"/>
    <s v="USD"/>
    <n v="1349517540"/>
    <d v="2012-10-06T09:59:00"/>
    <n v="1347137731"/>
    <x v="1239"/>
    <b v="0"/>
    <n v="54"/>
    <n v="50.63"/>
    <b v="1"/>
    <x v="4"/>
    <x v="21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x v="1"/>
    <s v="USD"/>
    <n v="1403326740"/>
    <d v="2014-06-21T04:59:00"/>
    <n v="1400106171"/>
    <x v="1240"/>
    <b v="0"/>
    <n v="50"/>
    <n v="54.2"/>
    <b v="1"/>
    <x v="4"/>
    <x v="2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x v="1"/>
    <s v="USD"/>
    <n v="1353201444"/>
    <d v="2012-11-18T01:17:24"/>
    <n v="1350605844"/>
    <x v="1241"/>
    <b v="1"/>
    <n v="238"/>
    <n v="70.849999999999994"/>
    <b v="1"/>
    <x v="2"/>
    <x v="2"/>
  </r>
  <r>
    <n v="1998"/>
    <s v="Photography from Below"/>
    <s v="I am moving to Guatemala to document and report on the growing community resistance movements across Central America and Mexico"/>
    <n v="2500"/>
    <n v="655"/>
    <n v="26"/>
    <x v="1"/>
    <x v="1"/>
    <s v="USD"/>
    <n v="1406861438"/>
    <d v="2014-08-01T02:50:38"/>
    <n v="1402973438"/>
    <x v="1242"/>
    <b v="0"/>
    <n v="3"/>
    <n v="218.33"/>
    <b v="0"/>
    <x v="6"/>
    <x v="38"/>
  </r>
  <r>
    <n v="2029"/>
    <s v="Lumin8 Pro"/>
    <s v="Lumin8 Pro is a fun and easy to use light controller that makes light dance to your favorite music."/>
    <n v="2500"/>
    <n v="9030"/>
    <n v="361"/>
    <x v="0"/>
    <x v="1"/>
    <s v="USD"/>
    <n v="1409099481"/>
    <d v="2014-08-27T00:31:21"/>
    <n v="1406507481"/>
    <x v="1243"/>
    <b v="1"/>
    <n v="94"/>
    <n v="96.06"/>
    <b v="1"/>
    <x v="2"/>
    <x v="2"/>
  </r>
  <r>
    <n v="2089"/>
    <s v="Little Moses EP"/>
    <s v="Little Moses is trying to record their first EP, and we can't do it without your help!"/>
    <n v="2500"/>
    <n v="3010.01"/>
    <n v="120"/>
    <x v="0"/>
    <x v="1"/>
    <s v="USD"/>
    <n v="1375408194"/>
    <d v="2013-08-02T01:49:54"/>
    <n v="1372384194"/>
    <x v="1244"/>
    <b v="0"/>
    <n v="62"/>
    <n v="48.55"/>
    <b v="1"/>
    <x v="4"/>
    <x v="21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x v="1"/>
    <s v="USD"/>
    <n v="1317576973"/>
    <d v="2011-10-02T17:36:13"/>
    <n v="1312392973"/>
    <x v="1245"/>
    <b v="0"/>
    <n v="22"/>
    <n v="113.64"/>
    <b v="1"/>
    <x v="4"/>
    <x v="21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x v="1"/>
    <s v="USD"/>
    <n v="1433735400"/>
    <d v="2015-06-08T03:50:00"/>
    <n v="1429306520"/>
    <x v="1246"/>
    <b v="0"/>
    <n v="44"/>
    <n v="75.11"/>
    <b v="1"/>
    <x v="4"/>
    <x v="6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x v="3"/>
    <s v="EUR"/>
    <n v="1460127635"/>
    <d v="2016-04-08T15:00:35"/>
    <n v="1457539235"/>
    <x v="1247"/>
    <b v="0"/>
    <n v="117"/>
    <n v="29.62"/>
    <b v="1"/>
    <x v="4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x v="1"/>
    <s v="USD"/>
    <n v="1465192867"/>
    <d v="2016-06-06T06:01:07"/>
    <n v="1463032867"/>
    <x v="1248"/>
    <b v="0"/>
    <n v="38"/>
    <n v="65.87"/>
    <b v="1"/>
    <x v="4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x v="1"/>
    <s v="USD"/>
    <n v="1397113140"/>
    <d v="2014-04-10T06:59:00"/>
    <n v="1395168625"/>
    <x v="1249"/>
    <b v="0"/>
    <n v="120"/>
    <n v="40.75"/>
    <b v="1"/>
    <x v="4"/>
    <x v="4"/>
  </r>
  <r>
    <n v="2231"/>
    <s v="Kingdom"/>
    <s v="A game about communities by Ben Robbins, creator of Microscope. Do you change the Kingdom or does the Kingdom change you?"/>
    <n v="2500"/>
    <n v="30303.24"/>
    <n v="1212"/>
    <x v="0"/>
    <x v="1"/>
    <s v="USD"/>
    <n v="1372136400"/>
    <d v="2013-06-25T05:00:00"/>
    <n v="1369864301"/>
    <x v="1250"/>
    <b v="0"/>
    <n v="1113"/>
    <n v="27.23"/>
    <b v="1"/>
    <x v="1"/>
    <x v="1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x v="0"/>
    <s v="GBP"/>
    <n v="1450051200"/>
    <d v="2015-12-14T00:00:00"/>
    <n v="1448269539"/>
    <x v="1251"/>
    <b v="0"/>
    <n v="391"/>
    <n v="21.23"/>
    <b v="1"/>
    <x v="1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x v="0"/>
    <s v="GBP"/>
    <n v="1441393210"/>
    <d v="2015-09-04T19:00:10"/>
    <n v="1438801210"/>
    <x v="1252"/>
    <b v="0"/>
    <n v="57"/>
    <n v="43.91"/>
    <b v="1"/>
    <x v="1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x v="0"/>
    <s v="GBP"/>
    <n v="1466377200"/>
    <d v="2016-06-19T23:00:00"/>
    <n v="1463351329"/>
    <x v="1253"/>
    <b v="0"/>
    <n v="169"/>
    <n v="94.1"/>
    <b v="1"/>
    <x v="1"/>
    <x v="1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x v="1"/>
    <s v="USD"/>
    <n v="1395876250"/>
    <d v="2014-03-26T23:24:10"/>
    <n v="1393287850"/>
    <x v="1254"/>
    <b v="0"/>
    <n v="84"/>
    <n v="97.3"/>
    <b v="1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x v="1"/>
    <s v="USD"/>
    <n v="1488862800"/>
    <d v="2017-03-07T05:00:00"/>
    <n v="1486745663"/>
    <x v="1255"/>
    <b v="0"/>
    <n v="902"/>
    <n v="49.93"/>
    <b v="1"/>
    <x v="1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x v="2"/>
    <s v="CAD"/>
    <n v="1489320642"/>
    <d v="2017-03-12T12:10:42"/>
    <n v="1487164242"/>
    <x v="1256"/>
    <b v="0"/>
    <n v="147"/>
    <n v="37.479999999999997"/>
    <b v="1"/>
    <x v="1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x v="1"/>
    <s v="USD"/>
    <n v="1393156857"/>
    <d v="2014-02-23T12:00:57"/>
    <n v="1390564857"/>
    <x v="1257"/>
    <b v="0"/>
    <n v="99"/>
    <n v="30.2"/>
    <b v="1"/>
    <x v="1"/>
    <x v="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x v="1"/>
    <s v="USD"/>
    <n v="1335153600"/>
    <d v="2012-04-23T04:00:00"/>
    <n v="1332199618"/>
    <x v="1258"/>
    <b v="0"/>
    <n v="43"/>
    <n v="100.47"/>
    <b v="1"/>
    <x v="4"/>
    <x v="6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x v="1"/>
    <s v="USD"/>
    <n v="1336238743"/>
    <d v="2012-05-05T17:25:43"/>
    <n v="1333646743"/>
    <x v="1259"/>
    <b v="1"/>
    <n v="64"/>
    <n v="40.08"/>
    <b v="1"/>
    <x v="4"/>
    <x v="21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2"/>
    <x v="2"/>
    <s v="CAD"/>
    <n v="1480110783"/>
    <d v="2016-11-25T21:53:03"/>
    <n v="1477515183"/>
    <x v="1260"/>
    <b v="0"/>
    <n v="0"/>
    <n v="0"/>
    <b v="0"/>
    <x v="2"/>
    <x v="22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x v="1"/>
    <s v="USD"/>
    <n v="1478923200"/>
    <d v="2016-11-12T04:00:00"/>
    <n v="1476184593"/>
    <x v="1261"/>
    <b v="0"/>
    <n v="337"/>
    <n v="31.69"/>
    <b v="1"/>
    <x v="3"/>
    <x v="26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x v="1"/>
    <s v="USD"/>
    <n v="1368066453"/>
    <d v="2013-05-09T02:27:33"/>
    <n v="1365474453"/>
    <x v="1262"/>
    <b v="0"/>
    <n v="52"/>
    <n v="48.08"/>
    <b v="1"/>
    <x v="4"/>
    <x v="21"/>
  </r>
  <r>
    <n v="2475"/>
    <s v="BRANDTSON - &quot;Send Us A Signal&quot; Vinyl LP"/>
    <s v="Help BRANDTSON and DREAMOVERrecords press their 2004 record, &quot;Send Us A Signal&quot;."/>
    <n v="2500"/>
    <n v="2618"/>
    <n v="105"/>
    <x v="0"/>
    <x v="1"/>
    <s v="USD"/>
    <n v="1278799200"/>
    <d v="2010-07-10T22:00:00"/>
    <n v="1273647255"/>
    <x v="1263"/>
    <b v="0"/>
    <n v="81"/>
    <n v="32.32"/>
    <b v="1"/>
    <x v="4"/>
    <x v="21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x v="1"/>
    <s v="USD"/>
    <n v="1319904721"/>
    <d v="2011-10-29T16:12:01"/>
    <n v="1314720721"/>
    <x v="1264"/>
    <b v="0"/>
    <n v="27"/>
    <n v="95.74"/>
    <b v="1"/>
    <x v="4"/>
    <x v="11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x v="1"/>
    <s v="USD"/>
    <n v="1433343869"/>
    <d v="2015-06-03T15:04:29"/>
    <n v="1430751869"/>
    <x v="1265"/>
    <b v="0"/>
    <n v="50"/>
    <n v="56"/>
    <b v="1"/>
    <x v="2"/>
    <x v="2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2"/>
    <x v="2"/>
    <s v="CAD"/>
    <n v="1439533019"/>
    <d v="2015-08-14T06:16:59"/>
    <n v="1436941019"/>
    <x v="1266"/>
    <b v="0"/>
    <n v="3"/>
    <n v="12"/>
    <b v="0"/>
    <x v="2"/>
    <x v="23"/>
  </r>
  <r>
    <n v="2742"/>
    <s v="What a Zoo!"/>
    <s v="The pachyderms at the Denver Zoo are moving. Follow along on the convoluted journey to their new home."/>
    <n v="2500"/>
    <n v="731"/>
    <n v="29"/>
    <x v="1"/>
    <x v="1"/>
    <s v="USD"/>
    <n v="1337102187"/>
    <d v="2012-05-15T17:16:27"/>
    <n v="1335892587"/>
    <x v="1267"/>
    <b v="0"/>
    <n v="18"/>
    <n v="40.61"/>
    <b v="0"/>
    <x v="7"/>
    <x v="34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1"/>
    <x v="1"/>
    <s v="USD"/>
    <n v="1448204621"/>
    <d v="2015-11-22T15:03:41"/>
    <n v="1445609021"/>
    <x v="1268"/>
    <b v="0"/>
    <n v="1"/>
    <n v="53"/>
    <b v="0"/>
    <x v="7"/>
    <x v="34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x v="1"/>
    <s v="USD"/>
    <n v="1465081053"/>
    <d v="2016-06-04T22:57:33"/>
    <n v="1462489053"/>
    <x v="1269"/>
    <b v="0"/>
    <n v="54"/>
    <n v="47.57"/>
    <b v="1"/>
    <x v="0"/>
    <x v="19"/>
  </r>
  <r>
    <n v="2934"/>
    <s v="Songs for a New World"/>
    <s v="Powerful community theatre production of Jason Robert Brown's &quot;Songs for a New World&quot; in London, Ontario."/>
    <n v="2500"/>
    <n v="2700"/>
    <n v="108"/>
    <x v="0"/>
    <x v="2"/>
    <s v="CAD"/>
    <n v="1402845364"/>
    <d v="2014-06-15T15:16:04"/>
    <n v="1400253364"/>
    <x v="1270"/>
    <b v="0"/>
    <n v="37"/>
    <n v="72.97"/>
    <b v="1"/>
    <x v="0"/>
    <x v="19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x v="1"/>
    <s v="USD"/>
    <n v="1421606018"/>
    <d v="2015-01-18T18:33:38"/>
    <n v="1418150018"/>
    <x v="1271"/>
    <b v="0"/>
    <n v="33"/>
    <n v="81.239999999999995"/>
    <b v="1"/>
    <x v="0"/>
    <x v="19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x v="0"/>
    <s v="GBP"/>
    <n v="1401465600"/>
    <d v="2014-05-30T16:00:00"/>
    <n v="1399032813"/>
    <x v="1272"/>
    <b v="0"/>
    <n v="145"/>
    <n v="52.1"/>
    <b v="1"/>
    <x v="0"/>
    <x v="24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1"/>
    <x v="3"/>
    <s v="EUR"/>
    <n v="1437033360"/>
    <d v="2015-07-16T07:56:00"/>
    <n v="1434445937"/>
    <x v="1273"/>
    <b v="0"/>
    <n v="12"/>
    <n v="25"/>
    <b v="0"/>
    <x v="0"/>
    <x v="24"/>
  </r>
  <r>
    <n v="2864"/>
    <s v="'Haunting Julia' by Alan Ayckbourn"/>
    <s v="Accessible, original theatre for all!"/>
    <n v="2500"/>
    <n v="40"/>
    <n v="2"/>
    <x v="1"/>
    <x v="0"/>
    <s v="GBP"/>
    <n v="1437139080"/>
    <d v="2015-07-17T13:18:00"/>
    <n v="1434552207"/>
    <x v="1274"/>
    <b v="0"/>
    <n v="3"/>
    <n v="13.33"/>
    <b v="0"/>
    <x v="0"/>
    <x v="0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1"/>
    <x v="1"/>
    <s v="USD"/>
    <n v="1467604800"/>
    <d v="2016-07-04T04:00:00"/>
    <n v="1465533672"/>
    <x v="1275"/>
    <b v="0"/>
    <n v="10"/>
    <n v="50.4"/>
    <b v="0"/>
    <x v="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1"/>
    <x v="1"/>
    <s v="USD"/>
    <n v="1422473831"/>
    <d v="2015-01-28T19:37:11"/>
    <n v="1419881831"/>
    <x v="1276"/>
    <b v="0"/>
    <n v="8"/>
    <n v="119.13"/>
    <b v="0"/>
    <x v="0"/>
    <x v="0"/>
  </r>
  <r>
    <n v="2907"/>
    <s v="Little Nell's - a play"/>
    <s v="Spend an evening in the afterlife with some of the greatest women who ever lived. LITTLE NELL's,by Jill Hughes, Los Angeles- June, 2016"/>
    <n v="2500"/>
    <n v="2"/>
    <n v="0"/>
    <x v="1"/>
    <x v="1"/>
    <s v="USD"/>
    <n v="1463259837"/>
    <d v="2016-05-14T21:03:57"/>
    <n v="1458075837"/>
    <x v="1277"/>
    <b v="0"/>
    <n v="2"/>
    <n v="1"/>
    <b v="0"/>
    <x v="0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1"/>
    <x v="2"/>
    <s v="CAD"/>
    <n v="1427306470"/>
    <d v="2015-03-25T18:01:10"/>
    <n v="1424718070"/>
    <x v="1278"/>
    <b v="0"/>
    <n v="13"/>
    <n v="51.62"/>
    <b v="0"/>
    <x v="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x v="0"/>
    <s v="GBP"/>
    <n v="1438189200"/>
    <d v="2015-07-29T17:00:00"/>
    <n v="1435585497"/>
    <x v="1279"/>
    <b v="0"/>
    <n v="64"/>
    <n v="39.83"/>
    <b v="1"/>
    <x v="0"/>
    <x v="0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x v="1"/>
    <s v="USD"/>
    <n v="1480559011"/>
    <d v="2016-12-01T02:23:31"/>
    <n v="1477963411"/>
    <x v="1280"/>
    <b v="0"/>
    <n v="50"/>
    <n v="50"/>
    <b v="1"/>
    <x v="0"/>
    <x v="0"/>
  </r>
  <r>
    <n v="2786"/>
    <s v="Fierce"/>
    <s v="A heart-melting farce about sex, art and the lovelorn lay-abouts of London-town."/>
    <n v="2500"/>
    <n v="2946"/>
    <n v="118"/>
    <x v="0"/>
    <x v="0"/>
    <s v="GBP"/>
    <n v="1404913180"/>
    <d v="2014-07-09T13:39:40"/>
    <n v="1403703580"/>
    <x v="1281"/>
    <b v="0"/>
    <n v="74"/>
    <n v="39.81"/>
    <b v="1"/>
    <x v="0"/>
    <x v="0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x v="1"/>
    <s v="USD"/>
    <n v="1459348740"/>
    <d v="2016-03-30T14:39:00"/>
    <n v="1458647725"/>
    <x v="1282"/>
    <b v="0"/>
    <n v="21"/>
    <n v="121.9"/>
    <b v="1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x v="1"/>
    <s v="USD"/>
    <n v="1401595140"/>
    <d v="2014-06-01T03:59:00"/>
    <n v="1398828064"/>
    <x v="1283"/>
    <b v="0"/>
    <n v="57"/>
    <n v="47.46"/>
    <b v="1"/>
    <x v="0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x v="0"/>
    <s v="GBP"/>
    <n v="1464863118"/>
    <d v="2016-06-02T10:25:18"/>
    <n v="1462443918"/>
    <x v="1284"/>
    <b v="0"/>
    <n v="76"/>
    <n v="35.04"/>
    <b v="1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x v="0"/>
    <s v="GBP"/>
    <n v="1416780000"/>
    <d v="2014-11-23T22:00:00"/>
    <n v="1414342894"/>
    <x v="1285"/>
    <b v="0"/>
    <n v="95"/>
    <n v="30.19"/>
    <b v="1"/>
    <x v="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x v="0"/>
    <s v="GBP"/>
    <n v="1426698000"/>
    <d v="2015-03-18T17:00:00"/>
    <n v="1424825479"/>
    <x v="1286"/>
    <b v="0"/>
    <n v="132"/>
    <n v="19.7"/>
    <b v="1"/>
    <x v="0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x v="1"/>
    <s v="USD"/>
    <n v="1402341615"/>
    <d v="2014-06-09T19:20:15"/>
    <n v="1399490415"/>
    <x v="1287"/>
    <b v="1"/>
    <n v="71"/>
    <n v="37.590000000000003"/>
    <b v="1"/>
    <x v="0"/>
    <x v="0"/>
  </r>
  <r>
    <n v="3168"/>
    <s v="Cosmicomics"/>
    <s v="A dazzling aerial show that brings to life the whimsical and romantic short stories of beloved fantasy author Italo Calvino."/>
    <n v="2500"/>
    <n v="3105"/>
    <n v="124"/>
    <x v="0"/>
    <x v="1"/>
    <s v="USD"/>
    <n v="1402696800"/>
    <d v="2014-06-13T22:00:00"/>
    <n v="1399948353"/>
    <x v="1288"/>
    <b v="1"/>
    <n v="61"/>
    <n v="50.9"/>
    <b v="1"/>
    <x v="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x v="1"/>
    <s v="USD"/>
    <n v="1403366409"/>
    <d v="2014-06-21T16:00:09"/>
    <n v="1400774409"/>
    <x v="1289"/>
    <b v="1"/>
    <n v="51"/>
    <n v="57.55"/>
    <b v="1"/>
    <x v="0"/>
    <x v="0"/>
  </r>
  <r>
    <n v="3183"/>
    <s v="The Seagull on The River"/>
    <s v="Anton Chekhov's The Seagull. An outdoor Amphitheater in Manhattan. Trees. A River. Daybreak."/>
    <n v="2500"/>
    <n v="2725"/>
    <n v="109"/>
    <x v="0"/>
    <x v="1"/>
    <s v="USD"/>
    <n v="1377284669"/>
    <d v="2013-08-23T19:04:29"/>
    <n v="1375729469"/>
    <x v="1290"/>
    <b v="1"/>
    <n v="68"/>
    <n v="40.07"/>
    <b v="1"/>
    <x v="0"/>
    <x v="0"/>
  </r>
  <r>
    <n v="3222"/>
    <s v="Shakespeare in ASL - and FREE for everyone"/>
    <s v="Shakespeare's classic re-imagined as a spoken and signed production for deaf and hearing audiences"/>
    <n v="2500"/>
    <n v="3120"/>
    <n v="125"/>
    <x v="0"/>
    <x v="1"/>
    <s v="USD"/>
    <n v="1445722140"/>
    <d v="2015-10-24T21:29:00"/>
    <n v="1443016697"/>
    <x v="1291"/>
    <b v="1"/>
    <n v="84"/>
    <n v="37.14"/>
    <b v="1"/>
    <x v="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x v="0"/>
    <s v="GBP"/>
    <n v="1436696712"/>
    <d v="2015-07-12T10:25:12"/>
    <n v="1434104712"/>
    <x v="1292"/>
    <b v="1"/>
    <n v="57"/>
    <n v="46.43"/>
    <b v="1"/>
    <x v="0"/>
    <x v="0"/>
  </r>
  <r>
    <n v="3263"/>
    <s v="Titus Andronicus (with an all-female cast &amp; crew)"/>
    <s v="Shakespeare's bloodiest tragedy, performed and produced exclusively by women."/>
    <n v="2500"/>
    <n v="2804.16"/>
    <n v="112"/>
    <x v="0"/>
    <x v="1"/>
    <s v="USD"/>
    <n v="1446238800"/>
    <d v="2015-10-30T21:00:00"/>
    <n v="1444220588"/>
    <x v="1293"/>
    <b v="1"/>
    <n v="68"/>
    <n v="41.24"/>
    <b v="1"/>
    <x v="0"/>
    <x v="0"/>
  </r>
  <r>
    <n v="3264"/>
    <s v="Kapow-i GoGo at The PIT"/>
    <s v="The three part comedic saga of Kapow-i GoGo, who saves the world.  Again.  And again."/>
    <n v="2500"/>
    <n v="2575"/>
    <n v="103"/>
    <x v="0"/>
    <x v="1"/>
    <s v="USD"/>
    <n v="1422482400"/>
    <d v="2015-01-28T22:00:00"/>
    <n v="1421089938"/>
    <x v="1294"/>
    <b v="1"/>
    <n v="49"/>
    <n v="52.55"/>
    <b v="1"/>
    <x v="0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x v="0"/>
    <s v="GBP"/>
    <n v="1433017303"/>
    <d v="2015-05-30T20:21:43"/>
    <n v="1430425303"/>
    <x v="1295"/>
    <b v="1"/>
    <n v="34"/>
    <n v="76.03"/>
    <b v="1"/>
    <x v="0"/>
    <x v="0"/>
  </r>
  <r>
    <n v="3287"/>
    <s v="Three Things: Stories About Life"/>
    <s v="An inspirational one-man play about crisis, community, and the search for wholeness."/>
    <n v="2500"/>
    <n v="2500"/>
    <n v="100"/>
    <x v="0"/>
    <x v="2"/>
    <s v="CAD"/>
    <n v="1448733628"/>
    <d v="2015-11-28T18:00:28"/>
    <n v="1446573628"/>
    <x v="1296"/>
    <b v="0"/>
    <n v="34"/>
    <n v="73.53"/>
    <b v="1"/>
    <x v="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x v="1"/>
    <s v="USD"/>
    <n v="1445065210"/>
    <d v="2015-10-17T07:00:10"/>
    <n v="1442473210"/>
    <x v="1297"/>
    <b v="0"/>
    <n v="45"/>
    <n v="61.02"/>
    <b v="1"/>
    <x v="0"/>
    <x v="0"/>
  </r>
  <r>
    <n v="3312"/>
    <s v="Richard III"/>
    <s v="Bare Theatre presents one of Shakespeare's most notorious characters in the final chapter of the War of the Roses saga."/>
    <n v="2500"/>
    <n v="2501"/>
    <n v="100"/>
    <x v="0"/>
    <x v="1"/>
    <s v="USD"/>
    <n v="1478901600"/>
    <d v="2016-11-11T22:00:00"/>
    <n v="1477077946"/>
    <x v="1298"/>
    <b v="0"/>
    <n v="41"/>
    <n v="61"/>
    <b v="1"/>
    <x v="0"/>
    <x v="0"/>
  </r>
  <r>
    <n v="3320"/>
    <s v="Mama Threw Me So High &amp; He Who Speaks"/>
    <s v="Imaginary Theater Company presents two modern day tall tales about family, resilience and redemption."/>
    <n v="2500"/>
    <n v="2525"/>
    <n v="101"/>
    <x v="0"/>
    <x v="1"/>
    <s v="USD"/>
    <n v="1466557557"/>
    <d v="2016-06-22T01:05:57"/>
    <n v="1463965557"/>
    <x v="1299"/>
    <b v="0"/>
    <n v="38"/>
    <n v="66.45"/>
    <b v="1"/>
    <x v="0"/>
    <x v="0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x v="0"/>
    <s v="GBP"/>
    <n v="1412974800"/>
    <d v="2014-10-10T21:00:00"/>
    <n v="1411109167"/>
    <x v="1300"/>
    <b v="0"/>
    <n v="34"/>
    <n v="81.03"/>
    <b v="1"/>
    <x v="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x v="1"/>
    <s v="USD"/>
    <n v="1449973592"/>
    <d v="2015-12-13T02:26:32"/>
    <n v="1447381592"/>
    <x v="1301"/>
    <b v="0"/>
    <n v="3"/>
    <n v="866.67"/>
    <b v="1"/>
    <x v="0"/>
    <x v="0"/>
  </r>
  <r>
    <n v="3438"/>
    <s v="KLIPPIES"/>
    <s v="Klippies is the debut play from Johannesburg-born writer Jessica SiÃ¢n, premiering at the Southwark Playhouse, London in May 2015."/>
    <n v="2500"/>
    <n v="2605"/>
    <n v="104"/>
    <x v="0"/>
    <x v="0"/>
    <s v="GBP"/>
    <n v="1430600400"/>
    <d v="2015-05-02T21:00:00"/>
    <n v="1428358567"/>
    <x v="1302"/>
    <b v="0"/>
    <n v="14"/>
    <n v="186.07"/>
    <b v="1"/>
    <x v="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x v="1"/>
    <s v="USD"/>
    <n v="1447445820"/>
    <d v="2015-11-13T20:17:00"/>
    <n v="1445077121"/>
    <x v="1303"/>
    <b v="0"/>
    <n v="43"/>
    <n v="59.65"/>
    <b v="1"/>
    <x v="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x v="1"/>
    <s v="USD"/>
    <n v="1466014499"/>
    <d v="2016-06-15T18:14:59"/>
    <n v="1463422499"/>
    <x v="1304"/>
    <b v="0"/>
    <n v="44"/>
    <n v="64.91"/>
    <b v="1"/>
    <x v="0"/>
    <x v="0"/>
  </r>
  <r>
    <n v="3503"/>
    <s v="Tarantella"/>
    <s v="A group of Sicilian immigrants in New York struggle to deal with conflict from both within the family and from without."/>
    <n v="2500"/>
    <n v="2689"/>
    <n v="108"/>
    <x v="0"/>
    <x v="0"/>
    <s v="GBP"/>
    <n v="1469359728"/>
    <d v="2016-07-24T11:28:48"/>
    <n v="1466767728"/>
    <x v="1305"/>
    <b v="0"/>
    <n v="38"/>
    <n v="70.760000000000005"/>
    <b v="1"/>
    <x v="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x v="1"/>
    <s v="USD"/>
    <n v="1399953600"/>
    <d v="2014-05-13T04:00:00"/>
    <n v="1398983245"/>
    <x v="1306"/>
    <b v="0"/>
    <n v="39"/>
    <n v="66.510000000000005"/>
    <b v="1"/>
    <x v="0"/>
    <x v="0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x v="1"/>
    <s v="USD"/>
    <n v="1410145200"/>
    <d v="2014-09-08T03:00:00"/>
    <n v="1407197670"/>
    <x v="1307"/>
    <b v="0"/>
    <n v="11"/>
    <n v="227.27"/>
    <b v="1"/>
    <x v="0"/>
    <x v="0"/>
  </r>
  <r>
    <n v="3544"/>
    <s v="Gruoch, or Lady Macbeth"/>
    <s v="Death &amp; Pretzels presents the world premiere of Paul Pasulka's Gruoch, or Lady Macbeth"/>
    <n v="2500"/>
    <n v="2500"/>
    <n v="100"/>
    <x v="0"/>
    <x v="1"/>
    <s v="USD"/>
    <n v="1425758257"/>
    <d v="2015-03-07T19:57:37"/>
    <n v="1423166257"/>
    <x v="1308"/>
    <b v="0"/>
    <n v="24"/>
    <n v="104.17"/>
    <b v="1"/>
    <x v="0"/>
    <x v="0"/>
  </r>
  <r>
    <n v="3550"/>
    <s v="MOONFACE"/>
    <s v="MOONFACE explores the formative f***k-ups of adolescence. Fresh, incisive new writing. Monologue, movement and striking naturalism."/>
    <n v="2500"/>
    <n v="2620"/>
    <n v="105"/>
    <x v="0"/>
    <x v="0"/>
    <s v="GBP"/>
    <n v="1462224398"/>
    <d v="2016-05-02T21:26:38"/>
    <n v="1459632398"/>
    <x v="1309"/>
    <b v="0"/>
    <n v="64"/>
    <n v="40.94"/>
    <b v="1"/>
    <x v="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x v="1"/>
    <s v="USD"/>
    <n v="1438799760"/>
    <d v="2015-08-05T18:36:00"/>
    <n v="1437236378"/>
    <x v="1310"/>
    <b v="0"/>
    <n v="54"/>
    <n v="47.41"/>
    <b v="1"/>
    <x v="0"/>
    <x v="0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x v="1"/>
    <s v="USD"/>
    <n v="1456984740"/>
    <d v="2016-03-03T05:59:00"/>
    <n v="1455717790"/>
    <x v="1311"/>
    <b v="0"/>
    <n v="33"/>
    <n v="77.73"/>
    <b v="1"/>
    <x v="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x v="0"/>
    <s v="GBP"/>
    <n v="1428483201"/>
    <d v="2015-04-08T08:53:21"/>
    <n v="1425891201"/>
    <x v="1312"/>
    <b v="0"/>
    <n v="51"/>
    <n v="66.67"/>
    <b v="1"/>
    <x v="0"/>
    <x v="0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x v="1"/>
    <s v="USD"/>
    <n v="1434675616"/>
    <d v="2015-06-19T01:00:16"/>
    <n v="1432083616"/>
    <x v="1313"/>
    <b v="0"/>
    <n v="71"/>
    <n v="35.49"/>
    <b v="1"/>
    <x v="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x v="0"/>
    <s v="GBP"/>
    <n v="1449756896"/>
    <d v="2015-12-10T14:14:56"/>
    <n v="1447164896"/>
    <x v="1314"/>
    <b v="0"/>
    <n v="72"/>
    <n v="37.08"/>
    <b v="1"/>
    <x v="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x v="0"/>
    <s v="GBP"/>
    <n v="1426801664"/>
    <d v="2015-03-19T21:47:44"/>
    <n v="1424213264"/>
    <x v="1315"/>
    <b v="0"/>
    <n v="45"/>
    <n v="69.33"/>
    <b v="1"/>
    <x v="0"/>
    <x v="0"/>
  </r>
  <r>
    <n v="3623"/>
    <s v="Since I've Been Here"/>
    <s v="An original play exploring the complications of romantic relationships in all forms."/>
    <n v="2500"/>
    <n v="3000"/>
    <n v="120"/>
    <x v="0"/>
    <x v="1"/>
    <s v="USD"/>
    <n v="1406358000"/>
    <d v="2014-07-26T07:00:00"/>
    <n v="1404841270"/>
    <x v="1316"/>
    <b v="0"/>
    <n v="34"/>
    <n v="88.24"/>
    <b v="1"/>
    <x v="0"/>
    <x v="0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x v="1"/>
    <s v="USD"/>
    <n v="1413383216"/>
    <d v="2014-10-15T14:26:56"/>
    <n v="1410791216"/>
    <x v="1317"/>
    <b v="0"/>
    <n v="40"/>
    <n v="63"/>
    <b v="1"/>
    <x v="0"/>
    <x v="0"/>
  </r>
  <r>
    <n v="3823"/>
    <s v="FEED"/>
    <s v="Feed, a new play by Garrett Markgraf (based on the novel by M.T. Anderson), Directed by Anna Marck at Oakland University."/>
    <n v="2500"/>
    <n v="2650"/>
    <n v="106"/>
    <x v="0"/>
    <x v="1"/>
    <s v="USD"/>
    <n v="1437364740"/>
    <d v="2015-07-20T03:59:00"/>
    <n v="1434405044"/>
    <x v="1318"/>
    <b v="0"/>
    <n v="41"/>
    <n v="64.63"/>
    <b v="1"/>
    <x v="0"/>
    <x v="0"/>
  </r>
  <r>
    <n v="3747"/>
    <s v="Counting Stars"/>
    <s v="The world premiere of an astonishing new play by acclaimed writer Atiha Sen Gupta."/>
    <n v="2500"/>
    <n v="25"/>
    <n v="1"/>
    <x v="1"/>
    <x v="0"/>
    <s v="GBP"/>
    <n v="1436137140"/>
    <d v="2015-07-05T22:59:00"/>
    <n v="1433833896"/>
    <x v="1319"/>
    <b v="0"/>
    <n v="1"/>
    <n v="25"/>
    <b v="0"/>
    <x v="0"/>
    <x v="0"/>
  </r>
  <r>
    <n v="3851"/>
    <s v="Waving Goodbye"/>
    <s v="A play about the horrible choices we have to make every day. Should we take a risk, or take the road most travelled?"/>
    <n v="2500"/>
    <n v="852"/>
    <n v="34"/>
    <x v="1"/>
    <x v="0"/>
    <s v="GBP"/>
    <n v="1437129179"/>
    <d v="2015-07-17T10:32:59"/>
    <n v="1434537179"/>
    <x v="1320"/>
    <b v="1"/>
    <n v="24"/>
    <n v="35.5"/>
    <b v="0"/>
    <x v="0"/>
    <x v="0"/>
  </r>
  <r>
    <n v="3859"/>
    <s v="What Dreams Were Made Of"/>
    <s v="This is a play that will have each and everyone that sees it thinking about the dreams they had growing up. It's a dramady"/>
    <n v="2500"/>
    <n v="1"/>
    <n v="0"/>
    <x v="1"/>
    <x v="1"/>
    <s v="USD"/>
    <n v="1403730000"/>
    <d v="2014-06-25T21:00:00"/>
    <n v="1401485207"/>
    <x v="1321"/>
    <b v="0"/>
    <n v="1"/>
    <n v="1"/>
    <b v="0"/>
    <x v="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1"/>
    <x v="11"/>
    <s v="NZD"/>
    <n v="1420750683"/>
    <d v="2015-01-08T20:58:03"/>
    <n v="1418158683"/>
    <x v="1322"/>
    <b v="0"/>
    <n v="10"/>
    <n v="44"/>
    <b v="0"/>
    <x v="0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1"/>
    <x v="0"/>
    <s v="GBP"/>
    <n v="1439827200"/>
    <d v="2015-08-17T16:00:00"/>
    <n v="1436355270"/>
    <x v="1323"/>
    <b v="0"/>
    <n v="16"/>
    <n v="50.88"/>
    <b v="0"/>
    <x v="0"/>
    <x v="0"/>
  </r>
  <r>
    <n v="3900"/>
    <s v="HUB Theatre Group presents John Logan's RED"/>
    <s v="HUB Theatre Group collaborates with local artists to present John Logan's RED to the community."/>
    <n v="2500"/>
    <n v="135"/>
    <n v="5"/>
    <x v="1"/>
    <x v="1"/>
    <s v="USD"/>
    <n v="1433988791"/>
    <d v="2015-06-11T02:13:11"/>
    <n v="1431396791"/>
    <x v="1324"/>
    <b v="0"/>
    <n v="5"/>
    <n v="27"/>
    <b v="0"/>
    <x v="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1"/>
    <x v="0"/>
    <s v="GBP"/>
    <n v="1431298740"/>
    <d v="2015-05-10T22:59:00"/>
    <n v="1429558756"/>
    <x v="1325"/>
    <b v="0"/>
    <n v="27"/>
    <n v="33.67"/>
    <b v="0"/>
    <x v="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1"/>
    <x v="0"/>
    <s v="GBP"/>
    <n v="1479032260"/>
    <d v="2016-11-13T10:17:40"/>
    <n v="1476436660"/>
    <x v="1326"/>
    <b v="0"/>
    <n v="3"/>
    <n v="45"/>
    <b v="0"/>
    <x v="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1"/>
    <x v="0"/>
    <s v="GBP"/>
    <n v="1407565504"/>
    <d v="2014-08-09T06:25:04"/>
    <n v="1404973504"/>
    <x v="1327"/>
    <b v="0"/>
    <n v="2"/>
    <n v="12.5"/>
    <b v="0"/>
    <x v="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1"/>
    <x v="1"/>
    <s v="USD"/>
    <n v="1404570147"/>
    <d v="2014-07-05T14:22:27"/>
    <n v="1401978147"/>
    <x v="1328"/>
    <b v="0"/>
    <n v="7"/>
    <n v="64.290000000000006"/>
    <b v="0"/>
    <x v="0"/>
    <x v="0"/>
  </r>
  <r>
    <n v="4030"/>
    <s v="The Martin and Lewis Tribute Show"/>
    <s v="The world's best and only tribute to Dean Martin and Jerry Lewis_x000a_ bringing back the Music, Laughter and the Love."/>
    <n v="2500"/>
    <n v="400"/>
    <n v="16"/>
    <x v="1"/>
    <x v="1"/>
    <s v="USD"/>
    <n v="1454525340"/>
    <d v="2016-02-03T18:49:00"/>
    <n v="1452008599"/>
    <x v="1329"/>
    <b v="0"/>
    <n v="6"/>
    <n v="66.67"/>
    <b v="0"/>
    <x v="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1"/>
    <x v="1"/>
    <s v="USD"/>
    <n v="1413573010"/>
    <d v="2014-10-17T19:10:10"/>
    <n v="1408389010"/>
    <x v="1330"/>
    <b v="0"/>
    <n v="4"/>
    <n v="75.25"/>
    <b v="0"/>
    <x v="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1"/>
    <x v="0"/>
    <s v="GBP"/>
    <n v="1440272093"/>
    <d v="2015-08-22T19:34:53"/>
    <n v="1435088093"/>
    <x v="1331"/>
    <b v="0"/>
    <n v="4"/>
    <n v="15"/>
    <b v="0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1"/>
    <x v="9"/>
    <s v="EUR"/>
    <n v="1456617600"/>
    <d v="2016-02-28T00:00:00"/>
    <n v="1454280186"/>
    <x v="1332"/>
    <b v="0"/>
    <n v="1"/>
    <n v="1"/>
    <b v="0"/>
    <x v="0"/>
    <x v="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x v="1"/>
    <s v="USD"/>
    <n v="1406350740"/>
    <d v="2014-07-26T04:59:00"/>
    <n v="1403125737"/>
    <x v="1333"/>
    <b v="0"/>
    <n v="27"/>
    <n v="111.11"/>
    <b v="1"/>
    <x v="0"/>
    <x v="19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x v="2"/>
    <s v="CAD"/>
    <n v="1428606055"/>
    <d v="2015-04-09T19:00:55"/>
    <n v="1427223655"/>
    <x v="1334"/>
    <b v="0"/>
    <n v="25"/>
    <n v="100"/>
    <b v="1"/>
    <x v="0"/>
    <x v="19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x v="1"/>
    <s v="USD"/>
    <n v="1436817960"/>
    <d v="2015-07-13T20:06:00"/>
    <n v="1433999785"/>
    <x v="1335"/>
    <b v="0"/>
    <n v="30"/>
    <n v="100"/>
    <b v="1"/>
    <x v="0"/>
    <x v="19"/>
  </r>
  <r>
    <n v="1928"/>
    <s v="Jollyheads Circus Debut Album &quot;The Kaleidoscope Dawn&quot;"/>
    <s v="Help us master and release our debut album &quot;The Kaleidoscope Dawn&quot;"/>
    <n v="2550"/>
    <n v="2630"/>
    <n v="103"/>
    <x v="0"/>
    <x v="1"/>
    <s v="USD"/>
    <n v="1367940794"/>
    <d v="2013-05-07T15:33:14"/>
    <n v="1365348794"/>
    <x v="1336"/>
    <b v="0"/>
    <n v="34"/>
    <n v="77.349999999999994"/>
    <b v="1"/>
    <x v="4"/>
    <x v="21"/>
  </r>
  <r>
    <n v="2058"/>
    <s v="Raspberry Pi Debug Clip"/>
    <s v="Making using the serial terminal on the Raspberry Pi as easy as Pi!"/>
    <n v="2560"/>
    <n v="4308"/>
    <n v="168"/>
    <x v="0"/>
    <x v="0"/>
    <s v="GBP"/>
    <n v="1425326400"/>
    <d v="2015-03-02T20:00:00"/>
    <n v="1421916830"/>
    <x v="1337"/>
    <b v="0"/>
    <n v="410"/>
    <n v="10.51"/>
    <b v="1"/>
    <x v="2"/>
    <x v="2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x v="1"/>
    <s v="USD"/>
    <n v="1407224601"/>
    <d v="2014-08-05T07:43:21"/>
    <n v="1405928601"/>
    <x v="1338"/>
    <b v="0"/>
    <n v="68"/>
    <n v="49.88"/>
    <b v="1"/>
    <x v="5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x v="1"/>
    <s v="USD"/>
    <n v="1471539138"/>
    <d v="2016-08-18T16:52:18"/>
    <n v="1468947138"/>
    <x v="1339"/>
    <b v="1"/>
    <n v="140"/>
    <n v="32.32"/>
    <b v="1"/>
    <x v="6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x v="1"/>
    <s v="USD"/>
    <n v="1412135940"/>
    <d v="2014-10-01T03:59:00"/>
    <n v="1410840126"/>
    <x v="1340"/>
    <b v="1"/>
    <n v="37"/>
    <n v="77.22"/>
    <b v="1"/>
    <x v="0"/>
    <x v="0"/>
  </r>
  <r>
    <n v="3595"/>
    <s v="The Flu Season"/>
    <s v="A new theatre company staging Will Eno's The Flu Season in Seattle"/>
    <n v="2600"/>
    <n v="3081"/>
    <n v="119"/>
    <x v="0"/>
    <x v="1"/>
    <s v="USD"/>
    <n v="1426229940"/>
    <d v="2015-03-13T06:59:00"/>
    <n v="1423959123"/>
    <x v="1341"/>
    <b v="0"/>
    <n v="62"/>
    <n v="49.69"/>
    <b v="1"/>
    <x v="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x v="0"/>
    <s v="GBP"/>
    <n v="1436380200"/>
    <d v="2015-07-08T18:30:00"/>
    <n v="1433615400"/>
    <x v="1342"/>
    <b v="0"/>
    <n v="9"/>
    <n v="299.22000000000003"/>
    <b v="1"/>
    <x v="6"/>
    <x v="1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1"/>
    <x v="12"/>
    <s v="EUR"/>
    <n v="1456094197"/>
    <d v="2016-02-21T22:36:37"/>
    <n v="1453502197"/>
    <x v="1343"/>
    <b v="0"/>
    <n v="12"/>
    <n v="75.75"/>
    <b v="0"/>
    <x v="2"/>
    <x v="16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x v="1"/>
    <s v="USD"/>
    <n v="1458480560"/>
    <d v="2016-03-20T13:29:20"/>
    <n v="1455892160"/>
    <x v="1344"/>
    <b v="0"/>
    <n v="33"/>
    <n v="89.24"/>
    <b v="1"/>
    <x v="6"/>
    <x v="10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x v="1"/>
    <s v="USD"/>
    <n v="1491769769"/>
    <d v="2017-04-09T20:29:29"/>
    <n v="1489181369"/>
    <x v="1345"/>
    <b v="0"/>
    <n v="4"/>
    <n v="21.25"/>
    <b v="0"/>
    <x v="3"/>
    <x v="26"/>
  </r>
  <r>
    <n v="2833"/>
    <s v="Star Man Rocket Man"/>
    <s v="A new play about exploring outer space"/>
    <n v="2700"/>
    <n v="2923"/>
    <n v="108"/>
    <x v="0"/>
    <x v="1"/>
    <s v="USD"/>
    <n v="1444528800"/>
    <d v="2015-10-11T02:00:00"/>
    <n v="1442804633"/>
    <x v="1346"/>
    <b v="0"/>
    <n v="35"/>
    <n v="83.51"/>
    <b v="1"/>
    <x v="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x v="9"/>
    <s v="EUR"/>
    <n v="1449162000"/>
    <d v="2015-12-03T17:00:00"/>
    <n v="1446570315"/>
    <x v="1347"/>
    <b v="1"/>
    <n v="63"/>
    <n v="70.290000000000006"/>
    <b v="1"/>
    <x v="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1"/>
    <x v="2"/>
    <s v="CAD"/>
    <n v="1425758101"/>
    <d v="2015-03-07T19:55:01"/>
    <n v="1423166101"/>
    <x v="1348"/>
    <b v="0"/>
    <n v="6"/>
    <n v="30"/>
    <b v="0"/>
    <x v="7"/>
    <x v="2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x v="1"/>
    <s v="USD"/>
    <n v="1372827540"/>
    <d v="2013-07-03T04:59:00"/>
    <n v="1371491244"/>
    <x v="1349"/>
    <b v="0"/>
    <n v="32"/>
    <n v="88.33"/>
    <b v="1"/>
    <x v="4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1"/>
    <x v="1"/>
    <s v="USD"/>
    <n v="1372622280"/>
    <d v="2013-06-30T19:58:00"/>
    <n v="1369246738"/>
    <x v="1350"/>
    <b v="0"/>
    <n v="2"/>
    <n v="20"/>
    <b v="0"/>
    <x v="4"/>
    <x v="3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2"/>
    <x v="1"/>
    <s v="USD"/>
    <n v="1334592000"/>
    <d v="2012-04-16T16:00:00"/>
    <n v="1331982127"/>
    <x v="1351"/>
    <b v="0"/>
    <n v="1"/>
    <n v="25"/>
    <b v="0"/>
    <x v="4"/>
    <x v="37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x v="0"/>
    <s v="GBP"/>
    <n v="1489922339"/>
    <d v="2017-03-19T11:18:59"/>
    <n v="1487333939"/>
    <x v="1352"/>
    <b v="0"/>
    <n v="3"/>
    <n v="15"/>
    <b v="0"/>
    <x v="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x v="9"/>
    <s v="EUR"/>
    <n v="1459978200"/>
    <d v="2016-04-06T21:30:00"/>
    <n v="1458416585"/>
    <x v="1353"/>
    <b v="0"/>
    <n v="46"/>
    <n v="63.7"/>
    <b v="1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x v="0"/>
    <s v="GBP"/>
    <n v="1460318400"/>
    <d v="2016-04-10T20:00:00"/>
    <n v="1457881057"/>
    <x v="1354"/>
    <b v="0"/>
    <n v="22"/>
    <n v="125"/>
    <b v="1"/>
    <x v="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1"/>
    <x v="0"/>
    <s v="GBP"/>
    <n v="1446732975"/>
    <d v="2015-11-05T14:16:15"/>
    <n v="1444137375"/>
    <x v="1355"/>
    <b v="0"/>
    <n v="21"/>
    <n v="35"/>
    <b v="0"/>
    <x v="0"/>
    <x v="0"/>
  </r>
  <r>
    <n v="162"/>
    <s v="See It My Way"/>
    <s v="This film follows a young man who has had only a troubled family life. He turns to all the wrong things and life falls apart."/>
    <n v="2800"/>
    <n v="435"/>
    <n v="16"/>
    <x v="1"/>
    <x v="1"/>
    <s v="USD"/>
    <n v="1408232520"/>
    <d v="2014-08-16T23:42:00"/>
    <n v="1405393356"/>
    <x v="1356"/>
    <b v="0"/>
    <n v="10"/>
    <n v="43.5"/>
    <b v="0"/>
    <x v="5"/>
    <x v="25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x v="1"/>
    <s v="USD"/>
    <n v="1304920740"/>
    <d v="2011-05-09T05:59:00"/>
    <n v="1301975637"/>
    <x v="1357"/>
    <b v="0"/>
    <n v="35"/>
    <n v="86.16"/>
    <b v="1"/>
    <x v="5"/>
    <x v="27"/>
  </r>
  <r>
    <n v="1390"/>
    <s v="New Music Video/Artist Development"/>
    <s v="Breakout Artist Management will be working with us on a brand new music video and we need your help!"/>
    <n v="2800"/>
    <n v="3055"/>
    <n v="109"/>
    <x v="0"/>
    <x v="1"/>
    <s v="USD"/>
    <n v="1430154720"/>
    <d v="2015-04-27T17:12:00"/>
    <n v="1427224606"/>
    <x v="1358"/>
    <b v="0"/>
    <n v="19"/>
    <n v="160.79"/>
    <b v="1"/>
    <x v="4"/>
    <x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1"/>
    <x v="1"/>
    <s v="USD"/>
    <n v="1367444557"/>
    <d v="2013-05-01T21:42:37"/>
    <n v="1364852557"/>
    <x v="1359"/>
    <b v="0"/>
    <n v="15"/>
    <n v="46.73"/>
    <b v="0"/>
    <x v="7"/>
    <x v="3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x v="1"/>
    <s v="USD"/>
    <n v="1332011835"/>
    <d v="2012-03-17T19:17:15"/>
    <n v="1328559435"/>
    <x v="1360"/>
    <b v="0"/>
    <n v="70"/>
    <n v="48.84"/>
    <b v="1"/>
    <x v="4"/>
    <x v="6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x v="1"/>
    <s v="USD"/>
    <n v="1454338123"/>
    <d v="2016-02-01T14:48:43"/>
    <n v="1451746123"/>
    <x v="1361"/>
    <b v="0"/>
    <n v="680"/>
    <n v="22.12"/>
    <b v="1"/>
    <x v="1"/>
    <x v="1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x v="1"/>
    <s v="USD"/>
    <n v="1481737761"/>
    <d v="2016-12-14T17:49:21"/>
    <n v="1479577761"/>
    <x v="1362"/>
    <b v="0"/>
    <n v="96"/>
    <n v="37.21"/>
    <b v="1"/>
    <x v="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x v="0"/>
    <s v="GBP"/>
    <n v="1435752898"/>
    <d v="2015-07-01T12:14:58"/>
    <n v="1433160898"/>
    <x v="1363"/>
    <b v="1"/>
    <n v="79"/>
    <n v="39.81"/>
    <b v="1"/>
    <x v="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x v="1"/>
    <s v="USD"/>
    <n v="1461857045"/>
    <d v="2016-04-28T15:24:05"/>
    <n v="1459265045"/>
    <x v="1364"/>
    <b v="0"/>
    <n v="63"/>
    <n v="50.4"/>
    <b v="1"/>
    <x v="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x v="1"/>
    <s v="USD"/>
    <n v="1401857940"/>
    <d v="2014-06-04T04:59:00"/>
    <n v="1400725112"/>
    <x v="1365"/>
    <b v="0"/>
    <n v="44"/>
    <n v="75.34"/>
    <b v="1"/>
    <x v="0"/>
    <x v="0"/>
  </r>
  <r>
    <n v="405"/>
    <s v="The Healing Effect Movie"/>
    <s v="Come, join our movie movement.  A new documentary about the healing power of food."/>
    <n v="2820"/>
    <n v="3036"/>
    <n v="108"/>
    <x v="0"/>
    <x v="1"/>
    <s v="USD"/>
    <n v="1394071339"/>
    <d v="2014-03-06T02:02:19"/>
    <n v="1391479339"/>
    <x v="1366"/>
    <b v="0"/>
    <n v="55"/>
    <n v="55.2"/>
    <b v="1"/>
    <x v="5"/>
    <x v="2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1"/>
    <x v="1"/>
    <s v="USD"/>
    <n v="1472442900"/>
    <d v="2016-08-29T03:55:00"/>
    <n v="1471638646"/>
    <x v="1367"/>
    <b v="0"/>
    <n v="6"/>
    <n v="35.17"/>
    <b v="0"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x v="1"/>
    <s v="USD"/>
    <n v="1403546400"/>
    <d v="2014-06-23T18:00:00"/>
    <n v="1401714114"/>
    <x v="1368"/>
    <b v="0"/>
    <n v="35"/>
    <n v="83.57"/>
    <b v="1"/>
    <x v="0"/>
    <x v="0"/>
  </r>
  <r>
    <n v="1722"/>
    <s v="Preserving the DC Gospel Stars"/>
    <s v="I am raising money to leave a legacy for the DC Gospel Stars and preserve this art form for music lovers of this style."/>
    <n v="2880"/>
    <n v="1"/>
    <n v="0"/>
    <x v="1"/>
    <x v="1"/>
    <s v="USD"/>
    <n v="1459642200"/>
    <d v="2016-04-03T00:10:00"/>
    <n v="1456441429"/>
    <x v="1369"/>
    <b v="0"/>
    <n v="1"/>
    <n v="1"/>
    <b v="0"/>
    <x v="4"/>
    <x v="28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1"/>
    <x v="1"/>
    <s v="USD"/>
    <n v="1468249760"/>
    <d v="2016-07-11T15:09:20"/>
    <n v="1465830560"/>
    <x v="1370"/>
    <b v="0"/>
    <n v="10"/>
    <n v="248.5"/>
    <b v="0"/>
    <x v="0"/>
    <x v="0"/>
  </r>
  <r>
    <n v="2865"/>
    <s v="FRINGE 2015 by YER Productions"/>
    <s v="Prepare to be Swept Away. Three short plays from three master playwrights; LANDFALL, SNIPER and DANGERS of TOBACCO!"/>
    <n v="2888"/>
    <n v="0"/>
    <n v="0"/>
    <x v="1"/>
    <x v="1"/>
    <s v="USD"/>
    <n v="1420512259"/>
    <d v="2015-01-06T02:44:19"/>
    <n v="1415328259"/>
    <x v="1371"/>
    <b v="0"/>
    <n v="0"/>
    <n v="0"/>
    <b v="0"/>
    <x v="0"/>
    <x v="0"/>
  </r>
  <r>
    <n v="907"/>
    <s v="Greg Chambers Saxophone CD"/>
    <s v="Greg Chambers' self-titled CD needs support for post production, replication, and promotion."/>
    <n v="2900"/>
    <n v="0"/>
    <n v="0"/>
    <x v="1"/>
    <x v="1"/>
    <s v="USD"/>
    <n v="1315715823"/>
    <d v="2011-09-11T04:37:03"/>
    <n v="1313123823"/>
    <x v="1372"/>
    <b v="0"/>
    <n v="0"/>
    <n v="0"/>
    <b v="0"/>
    <x v="4"/>
    <x v="3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1"/>
    <x v="1"/>
    <s v="USD"/>
    <n v="1380720474"/>
    <d v="2013-10-02T13:27:54"/>
    <n v="1378214874"/>
    <x v="1373"/>
    <b v="0"/>
    <n v="19"/>
    <n v="47.11"/>
    <b v="0"/>
    <x v="7"/>
    <x v="3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x v="0"/>
    <s v="GBP"/>
    <n v="1438968146"/>
    <d v="2015-08-07T17:22:26"/>
    <n v="1436376146"/>
    <x v="1374"/>
    <b v="0"/>
    <n v="66"/>
    <n v="44.76"/>
    <b v="1"/>
    <x v="0"/>
    <x v="0"/>
  </r>
  <r>
    <n v="746"/>
    <s v="Attention: People With Body Parts"/>
    <s v="This is a book of letters. Letters to our body parts."/>
    <n v="2987"/>
    <n v="3318"/>
    <n v="111"/>
    <x v="0"/>
    <x v="1"/>
    <s v="USD"/>
    <n v="1348372740"/>
    <d v="2012-09-23T03:59:00"/>
    <n v="1346806909"/>
    <x v="1375"/>
    <b v="0"/>
    <n v="97"/>
    <n v="34.21"/>
    <b v="1"/>
    <x v="7"/>
    <x v="12"/>
  </r>
  <r>
    <n v="157"/>
    <s v="Forever Man (short film) (Canceled)"/>
    <s v="Man's cryogenic chamber and his soulmate's time travel from the distant future allows them to meet in the middle."/>
    <n v="2995"/>
    <n v="8"/>
    <n v="0"/>
    <x v="2"/>
    <x v="1"/>
    <s v="USD"/>
    <n v="1456523572"/>
    <d v="2016-02-26T21:52:52"/>
    <n v="1453931572"/>
    <x v="1376"/>
    <b v="0"/>
    <n v="2"/>
    <n v="4"/>
    <b v="0"/>
    <x v="5"/>
    <x v="3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x v="1"/>
    <s v="USD"/>
    <n v="1403660279"/>
    <d v="2014-06-25T01:37:59"/>
    <n v="1400636279"/>
    <x v="1377"/>
    <b v="0"/>
    <n v="19"/>
    <n v="158.68"/>
    <b v="1"/>
    <x v="5"/>
    <x v="7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x v="0"/>
    <s v="GBP"/>
    <n v="1406045368"/>
    <d v="2014-07-22T16:09:28"/>
    <n v="1403453368"/>
    <x v="1378"/>
    <b v="0"/>
    <n v="117"/>
    <n v="31.62"/>
    <b v="1"/>
    <x v="5"/>
    <x v="7"/>
  </r>
  <r>
    <n v="53"/>
    <s v="Rolling out Vegan Mashup's Season 2"/>
    <s v="Delicious TV's Vegan Mashup launching season two on public television"/>
    <n v="3000"/>
    <n v="3289"/>
    <n v="110"/>
    <x v="0"/>
    <x v="1"/>
    <s v="USD"/>
    <n v="1396648800"/>
    <d v="2014-04-04T22:00:00"/>
    <n v="1395407445"/>
    <x v="1379"/>
    <b v="0"/>
    <n v="117"/>
    <n v="28.11"/>
    <b v="1"/>
    <x v="5"/>
    <x v="7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x v="1"/>
    <s v="USD"/>
    <n v="1362337878"/>
    <d v="2013-03-03T19:11:18"/>
    <n v="1360177878"/>
    <x v="1380"/>
    <b v="0"/>
    <n v="48"/>
    <n v="96.71"/>
    <b v="1"/>
    <x v="5"/>
    <x v="13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x v="1"/>
    <s v="USD"/>
    <n v="1305625164"/>
    <d v="2011-05-17T09:39:24"/>
    <n v="1300354764"/>
    <x v="1381"/>
    <b v="0"/>
    <n v="46"/>
    <n v="78.260000000000005"/>
    <b v="1"/>
    <x v="5"/>
    <x v="13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x v="1"/>
    <s v="USD"/>
    <n v="1326436488"/>
    <d v="2012-01-13T06:34:48"/>
    <n v="1321252488"/>
    <x v="1382"/>
    <b v="0"/>
    <n v="35"/>
    <n v="88.57"/>
    <b v="1"/>
    <x v="5"/>
    <x v="13"/>
  </r>
  <r>
    <n v="121"/>
    <s v="MICRO-MISSION"/>
    <s v="NAVY SEALS sent on a Area 51 Top-Secret rescue mission where they are shrunken and injected into an ET body, the immune system mutated."/>
    <n v="3000"/>
    <n v="1"/>
    <n v="0"/>
    <x v="2"/>
    <x v="1"/>
    <s v="USD"/>
    <n v="1429352160"/>
    <d v="2015-04-18T10:16:00"/>
    <n v="1427993710"/>
    <x v="1383"/>
    <b v="0"/>
    <n v="1"/>
    <n v="1"/>
    <b v="0"/>
    <x v="5"/>
    <x v="3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2"/>
    <x v="1"/>
    <s v="USD"/>
    <n v="1404241200"/>
    <d v="2014-07-01T19:00:00"/>
    <n v="1401354597"/>
    <x v="1384"/>
    <b v="0"/>
    <n v="5"/>
    <n v="80.599999999999994"/>
    <b v="0"/>
    <x v="5"/>
    <x v="30"/>
  </r>
  <r>
    <n v="136"/>
    <s v="MICRO-MISSION (Canceled)"/>
    <s v="NAVY SEALS sent on a Area 51 Top-Secret rescue mission where they are shrunken and injected into an ET body, the immune system mutated."/>
    <n v="3000"/>
    <n v="0"/>
    <n v="0"/>
    <x v="2"/>
    <x v="1"/>
    <s v="USD"/>
    <n v="1431771360"/>
    <d v="2015-05-16T10:16:00"/>
    <n v="1427968234"/>
    <x v="1385"/>
    <b v="0"/>
    <n v="0"/>
    <n v="0"/>
    <b v="0"/>
    <x v="5"/>
    <x v="30"/>
  </r>
  <r>
    <n v="142"/>
    <s v="SAMANTHA  SHADOW (Canceled)"/>
    <s v="A science fiction series about a women trying to stave off a mysterious appearance of monsters from getting out of a dark alley."/>
    <n v="3000"/>
    <n v="10"/>
    <n v="0"/>
    <x v="2"/>
    <x v="1"/>
    <s v="USD"/>
    <n v="1416176778"/>
    <d v="2014-11-16T22:26:18"/>
    <n v="1414358778"/>
    <x v="1386"/>
    <b v="0"/>
    <n v="1"/>
    <n v="10"/>
    <b v="0"/>
    <x v="5"/>
    <x v="30"/>
  </r>
  <r>
    <n v="229"/>
    <s v="The Perfect Plan"/>
    <s v="I teenage girl that wants to go around the system. She does all she can to cheat and finds herself in a bad position when she messesup"/>
    <n v="3000"/>
    <n v="0"/>
    <n v="0"/>
    <x v="1"/>
    <x v="6"/>
    <s v="EUR"/>
    <n v="1455402297"/>
    <d v="2016-02-13T22:24:57"/>
    <n v="1452810297"/>
    <x v="1387"/>
    <b v="0"/>
    <n v="0"/>
    <n v="0"/>
    <b v="0"/>
    <x v="5"/>
    <x v="2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x v="1"/>
    <s v="USD"/>
    <n v="1272480540"/>
    <d v="2010-04-28T18:49:00"/>
    <n v="1267220191"/>
    <x v="1388"/>
    <b v="1"/>
    <n v="65"/>
    <n v="81.89"/>
    <b v="1"/>
    <x v="5"/>
    <x v="27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x v="1"/>
    <s v="USD"/>
    <n v="1338601346"/>
    <d v="2012-06-02T01:42:26"/>
    <n v="1336009346"/>
    <x v="1389"/>
    <b v="1"/>
    <n v="82"/>
    <n v="50.29"/>
    <b v="1"/>
    <x v="5"/>
    <x v="2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x v="1"/>
    <s v="USD"/>
    <n v="1426298708"/>
    <d v="2015-03-14T02:05:08"/>
    <n v="1423710308"/>
    <x v="1390"/>
    <b v="1"/>
    <n v="31"/>
    <n v="97.9"/>
    <b v="1"/>
    <x v="5"/>
    <x v="27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x v="2"/>
    <s v="CAD"/>
    <n v="1453765920"/>
    <d v="2016-01-25T23:52:00"/>
    <n v="1451655808"/>
    <x v="1391"/>
    <b v="0"/>
    <n v="83"/>
    <n v="40.4"/>
    <b v="1"/>
    <x v="5"/>
    <x v="27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1"/>
    <x v="1"/>
    <s v="USD"/>
    <n v="1332748899"/>
    <d v="2012-03-26T08:01:39"/>
    <n v="1327568499"/>
    <x v="1392"/>
    <b v="0"/>
    <n v="5"/>
    <n v="40.78"/>
    <b v="0"/>
    <x v="5"/>
    <x v="29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1"/>
    <x v="0"/>
    <s v="GBP"/>
    <n v="1467752083"/>
    <d v="2016-07-05T20:54:43"/>
    <n v="1465160083"/>
    <x v="1393"/>
    <b v="0"/>
    <n v="8"/>
    <n v="51.88"/>
    <b v="0"/>
    <x v="5"/>
    <x v="29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1"/>
    <x v="1"/>
    <s v="USD"/>
    <n v="1444576022"/>
    <d v="2015-10-11T15:07:02"/>
    <n v="1439392022"/>
    <x v="1394"/>
    <b v="0"/>
    <n v="0"/>
    <n v="0"/>
    <b v="0"/>
    <x v="5"/>
    <x v="29"/>
  </r>
  <r>
    <n v="580"/>
    <s v="Talented Minds â­ï¸"/>
    <s v="I Want To Create A Website That Helps Young Inventors Of Today Broadcast Their Talents &amp; Help Get The Reconigition They Deserve"/>
    <n v="3000"/>
    <n v="1"/>
    <n v="0"/>
    <x v="1"/>
    <x v="1"/>
    <s v="USD"/>
    <n v="1474580867"/>
    <d v="2016-09-22T21:47:47"/>
    <n v="1471988867"/>
    <x v="1395"/>
    <b v="0"/>
    <n v="1"/>
    <n v="1"/>
    <b v="0"/>
    <x v="2"/>
    <x v="22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x v="1"/>
    <s v="USD"/>
    <n v="1480613650"/>
    <d v="2016-12-01T17:34:10"/>
    <n v="1478018050"/>
    <x v="1396"/>
    <b v="0"/>
    <n v="28"/>
    <n v="107.64"/>
    <b v="1"/>
    <x v="2"/>
    <x v="16"/>
  </r>
  <r>
    <n v="659"/>
    <s v="Lulu Watch Designs - Apple Watch"/>
    <s v="Sync up your lifestyle"/>
    <n v="3000"/>
    <n v="3017"/>
    <n v="101"/>
    <x v="0"/>
    <x v="1"/>
    <s v="USD"/>
    <n v="1440339295"/>
    <d v="2015-08-23T14:14:55"/>
    <n v="1437747295"/>
    <x v="1397"/>
    <b v="0"/>
    <n v="21"/>
    <n v="143.66999999999999"/>
    <b v="1"/>
    <x v="2"/>
    <x v="1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x v="1"/>
    <s v="USD"/>
    <n v="1434857482"/>
    <d v="2015-06-21T03:31:22"/>
    <n v="1433647882"/>
    <x v="1398"/>
    <b v="0"/>
    <n v="19"/>
    <n v="169.58"/>
    <b v="1"/>
    <x v="7"/>
    <x v="12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x v="1"/>
    <s v="USD"/>
    <n v="1312470475"/>
    <d v="2011-08-04T15:07:55"/>
    <n v="1308496075"/>
    <x v="1399"/>
    <b v="0"/>
    <n v="62"/>
    <n v="57.34"/>
    <b v="1"/>
    <x v="7"/>
    <x v="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1"/>
    <x v="1"/>
    <s v="USD"/>
    <n v="1375313577"/>
    <d v="2013-07-31T23:32:57"/>
    <n v="1372721577"/>
    <x v="1400"/>
    <b v="0"/>
    <n v="3"/>
    <n v="7"/>
    <b v="0"/>
    <x v="7"/>
    <x v="31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x v="1"/>
    <s v="USD"/>
    <n v="1335672000"/>
    <d v="2012-04-29T04:00:00"/>
    <n v="1332978688"/>
    <x v="1401"/>
    <b v="0"/>
    <n v="71"/>
    <n v="45.44"/>
    <b v="1"/>
    <x v="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x v="1"/>
    <s v="USD"/>
    <n v="1310857200"/>
    <d v="2011-07-16T23:00:00"/>
    <n v="1306525512"/>
    <x v="1402"/>
    <b v="0"/>
    <n v="54"/>
    <n v="58.33"/>
    <b v="1"/>
    <x v="4"/>
    <x v="6"/>
  </r>
  <r>
    <n v="822"/>
    <s v="Soul Easy - Making music for our friends."/>
    <s v="Soul Easy recording our first full length CD.  Inspired by lots of friends and lots of good times."/>
    <n v="3000"/>
    <n v="3575"/>
    <n v="119"/>
    <x v="0"/>
    <x v="1"/>
    <s v="USD"/>
    <n v="1349477050"/>
    <d v="2012-10-05T22:44:10"/>
    <n v="1346885050"/>
    <x v="1403"/>
    <b v="0"/>
    <n v="69"/>
    <n v="51.81"/>
    <b v="1"/>
    <x v="4"/>
    <x v="6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x v="1"/>
    <s v="USD"/>
    <n v="1481184000"/>
    <d v="2016-12-08T08:00:00"/>
    <n v="1479708680"/>
    <x v="1404"/>
    <b v="0"/>
    <n v="127"/>
    <n v="63.1"/>
    <b v="1"/>
    <x v="4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x v="1"/>
    <s v="USD"/>
    <n v="1414817940"/>
    <d v="2014-11-01T04:59:00"/>
    <n v="1411489552"/>
    <x v="1405"/>
    <b v="1"/>
    <n v="159"/>
    <n v="36.630000000000003"/>
    <b v="1"/>
    <x v="4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1"/>
    <x v="1"/>
    <s v="USD"/>
    <n v="1367676034"/>
    <d v="2013-05-04T14:00:34"/>
    <n v="1365084034"/>
    <x v="1406"/>
    <b v="0"/>
    <n v="21"/>
    <n v="34.76"/>
    <b v="0"/>
    <x v="4"/>
    <x v="3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1"/>
    <x v="1"/>
    <s v="USD"/>
    <n v="1385055979"/>
    <d v="2013-11-21T17:46:19"/>
    <n v="1382460379"/>
    <x v="1407"/>
    <b v="0"/>
    <n v="4"/>
    <n v="31.25"/>
    <b v="0"/>
    <x v="4"/>
    <x v="21"/>
  </r>
  <r>
    <n v="897"/>
    <s v="Park XXVII Album Release"/>
    <s v="Park XXVII is putting together an album of up and coming Georgia bands. We need money to fund the recording/production costs of this cd"/>
    <n v="3000"/>
    <n v="0"/>
    <n v="0"/>
    <x v="1"/>
    <x v="1"/>
    <s v="USD"/>
    <n v="1354123908"/>
    <d v="2012-11-28T17:31:48"/>
    <n v="1351528308"/>
    <x v="1408"/>
    <b v="0"/>
    <n v="0"/>
    <n v="0"/>
    <b v="0"/>
    <x v="4"/>
    <x v="21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1"/>
    <x v="1"/>
    <s v="USD"/>
    <n v="1360795069"/>
    <d v="2013-02-13T22:37:49"/>
    <n v="1358203069"/>
    <x v="1409"/>
    <b v="0"/>
    <n v="15"/>
    <n v="21.8"/>
    <b v="0"/>
    <x v="4"/>
    <x v="32"/>
  </r>
  <r>
    <n v="943"/>
    <s v="SleepMode"/>
    <s v="A mask for home or travel that will give you the best, undisturbed sleep of your life."/>
    <n v="3000"/>
    <n v="289"/>
    <n v="10"/>
    <x v="1"/>
    <x v="1"/>
    <s v="USD"/>
    <n v="1480438905"/>
    <d v="2016-11-29T17:01:45"/>
    <n v="1477843305"/>
    <x v="1410"/>
    <b v="0"/>
    <n v="12"/>
    <n v="24.08"/>
    <b v="0"/>
    <x v="2"/>
    <x v="16"/>
  </r>
  <r>
    <n v="1021"/>
    <s v="Rick and Morty Album &amp; Music Video"/>
    <s v="Rick and Morty concept album written by Allie Goertz + music video directed by Paul B. Cummings!"/>
    <n v="3000"/>
    <n v="10554.11"/>
    <n v="352"/>
    <x v="0"/>
    <x v="1"/>
    <s v="USD"/>
    <n v="1445054400"/>
    <d v="2015-10-17T04:00:00"/>
    <n v="1443074571"/>
    <x v="1411"/>
    <b v="1"/>
    <n v="478"/>
    <n v="22.08"/>
    <b v="1"/>
    <x v="4"/>
    <x v="4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2"/>
    <x v="6"/>
    <s v="EUR"/>
    <n v="1451161560"/>
    <d v="2015-12-26T20:26:00"/>
    <n v="1447273560"/>
    <x v="1412"/>
    <b v="0"/>
    <n v="0"/>
    <n v="0"/>
    <b v="0"/>
    <x v="8"/>
    <x v="1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1"/>
    <x v="7"/>
    <s v="AUD"/>
    <n v="1392800922"/>
    <d v="2014-02-19T09:08:42"/>
    <n v="1390381722"/>
    <x v="1413"/>
    <b v="0"/>
    <n v="5"/>
    <n v="16.2"/>
    <b v="0"/>
    <x v="1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1"/>
    <x v="0"/>
    <s v="GBP"/>
    <n v="1443193130"/>
    <d v="2015-09-25T14:58:50"/>
    <n v="1438009130"/>
    <x v="1414"/>
    <b v="0"/>
    <n v="0"/>
    <n v="0"/>
    <b v="0"/>
    <x v="1"/>
    <x v="15"/>
  </r>
  <r>
    <n v="1133"/>
    <s v="Ping"/>
    <s v="Ping is a simple game currently in the design process, where the player lives off of the power of their connection to the internet."/>
    <n v="3000"/>
    <n v="20"/>
    <n v="1"/>
    <x v="1"/>
    <x v="0"/>
    <s v="GBP"/>
    <n v="1406799981"/>
    <d v="2014-07-31T09:46:21"/>
    <n v="1404207981"/>
    <x v="1415"/>
    <b v="0"/>
    <n v="1"/>
    <n v="20"/>
    <b v="0"/>
    <x v="1"/>
    <x v="15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2"/>
    <x v="1"/>
    <s v="USD"/>
    <n v="1382478278"/>
    <d v="2013-10-22T21:44:38"/>
    <n v="1377294278"/>
    <x v="1416"/>
    <b v="0"/>
    <n v="3"/>
    <n v="44"/>
    <b v="0"/>
    <x v="4"/>
    <x v="3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x v="1"/>
    <s v="USD"/>
    <n v="1385932652"/>
    <d v="2013-12-01T21:17:32"/>
    <n v="1383337052"/>
    <x v="1417"/>
    <b v="1"/>
    <n v="109"/>
    <n v="55.7"/>
    <b v="1"/>
    <x v="4"/>
    <x v="6"/>
  </r>
  <r>
    <n v="1276"/>
    <s v="MR. DREAM GOES TO JAIL"/>
    <s v="Sponsor this Brooklyn punk band's debut seven-inch, MR. DREAM GOES TO JAIL."/>
    <n v="3000"/>
    <n v="3132.63"/>
    <n v="104"/>
    <x v="0"/>
    <x v="1"/>
    <s v="USD"/>
    <n v="1251777600"/>
    <d v="2009-09-01T04:00:00"/>
    <n v="1247504047"/>
    <x v="1418"/>
    <b v="1"/>
    <n v="68"/>
    <n v="46.07"/>
    <b v="1"/>
    <x v="4"/>
    <x v="6"/>
  </r>
  <r>
    <n v="1358"/>
    <s v="The Masada Story Project"/>
    <s v="I am working on a book about what people do when they visit Masada, an ancient fortress in the Judean desert."/>
    <n v="3000"/>
    <n v="3350"/>
    <n v="112"/>
    <x v="0"/>
    <x v="1"/>
    <s v="USD"/>
    <n v="1309009323"/>
    <d v="2011-06-25T13:42:03"/>
    <n v="1306417323"/>
    <x v="1419"/>
    <b v="0"/>
    <n v="49"/>
    <n v="68.37"/>
    <b v="1"/>
    <x v="7"/>
    <x v="12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1"/>
    <x v="1"/>
    <s v="USD"/>
    <n v="1407847978"/>
    <d v="2014-08-12T12:52:58"/>
    <n v="1405687978"/>
    <x v="1420"/>
    <b v="0"/>
    <n v="2"/>
    <n v="7.5"/>
    <b v="0"/>
    <x v="7"/>
    <x v="2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1"/>
    <x v="0"/>
    <s v="GBP"/>
    <n v="1423185900"/>
    <d v="2015-02-06T01:25:00"/>
    <n v="1420766700"/>
    <x v="1421"/>
    <b v="0"/>
    <n v="3"/>
    <n v="2.33"/>
    <b v="0"/>
    <x v="7"/>
    <x v="20"/>
  </r>
  <r>
    <n v="1418"/>
    <s v="Realidades del Hombre"/>
    <s v="Â¿Y si hubiera una camino intermedio entre ciencia y religion?_x000a_Descubre la respuesta ayudando a publicar y traducir este libro."/>
    <n v="3000"/>
    <n v="6"/>
    <n v="0"/>
    <x v="1"/>
    <x v="8"/>
    <s v="EUR"/>
    <n v="1456397834"/>
    <d v="2016-02-25T10:57:14"/>
    <n v="1453805834"/>
    <x v="1422"/>
    <b v="0"/>
    <n v="1"/>
    <n v="6"/>
    <b v="0"/>
    <x v="7"/>
    <x v="20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1"/>
    <x v="1"/>
    <s v="USD"/>
    <n v="1405227540"/>
    <d v="2014-07-13T04:59:00"/>
    <n v="1402058739"/>
    <x v="1423"/>
    <b v="0"/>
    <n v="22"/>
    <n v="36.68"/>
    <b v="0"/>
    <x v="7"/>
    <x v="20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x v="1"/>
    <s v="USD"/>
    <n v="1379093292"/>
    <d v="2013-09-13T17:28:12"/>
    <n v="1376501292"/>
    <x v="1424"/>
    <b v="1"/>
    <n v="76"/>
    <n v="44.32"/>
    <b v="1"/>
    <x v="7"/>
    <x v="3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1"/>
    <x v="1"/>
    <s v="USD"/>
    <n v="1409787378"/>
    <d v="2014-09-03T23:36:18"/>
    <n v="1405899378"/>
    <x v="1425"/>
    <b v="0"/>
    <n v="3"/>
    <n v="19"/>
    <b v="0"/>
    <x v="7"/>
    <x v="31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x v="14"/>
    <s v="SEK"/>
    <n v="1487592090"/>
    <d v="2017-02-20T12:01:30"/>
    <n v="1485000090"/>
    <x v="1426"/>
    <b v="1"/>
    <n v="28"/>
    <n v="221.79"/>
    <b v="1"/>
    <x v="6"/>
    <x v="10"/>
  </r>
  <r>
    <n v="1528"/>
    <s v="Don't Go Outside: Tokyo Street Photos"/>
    <s v="A book of street photos from around Shibuya that I've made between 2011-2016."/>
    <n v="3000"/>
    <n v="8447"/>
    <n v="282"/>
    <x v="0"/>
    <x v="1"/>
    <s v="USD"/>
    <n v="1485907200"/>
    <d v="2017-02-01T00:00:00"/>
    <n v="1483292122"/>
    <x v="1427"/>
    <b v="1"/>
    <n v="160"/>
    <n v="52.79"/>
    <b v="1"/>
    <x v="6"/>
    <x v="10"/>
  </r>
  <r>
    <n v="1545"/>
    <s v="Nevada County Hearts"/>
    <s v="&quot;He will not be a wise man who does not study human hearts!&quot;_x000a_Hope in natural art, creation!"/>
    <n v="3000"/>
    <n v="1"/>
    <n v="0"/>
    <x v="1"/>
    <x v="1"/>
    <s v="USD"/>
    <n v="1425330960"/>
    <d v="2015-03-02T21:16:00"/>
    <n v="1422393234"/>
    <x v="1428"/>
    <b v="0"/>
    <n v="1"/>
    <n v="1"/>
    <b v="0"/>
    <x v="6"/>
    <x v="8"/>
  </r>
  <r>
    <n v="1676"/>
    <s v="Bridge 19 CD Release Tour"/>
    <s v="Help fund Bridge 19's tour in support of their first duo record, to be released in May 2012."/>
    <n v="3000"/>
    <n v="3460"/>
    <n v="115"/>
    <x v="0"/>
    <x v="1"/>
    <s v="USD"/>
    <n v="1334980740"/>
    <d v="2012-04-21T03:59:00"/>
    <n v="1330968347"/>
    <x v="1429"/>
    <b v="0"/>
    <n v="42"/>
    <n v="82.38"/>
    <b v="1"/>
    <x v="4"/>
    <x v="17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x v="0"/>
    <s v="GBP"/>
    <n v="1491768000"/>
    <d v="2017-04-09T20:00:00"/>
    <n v="1489097112"/>
    <x v="1430"/>
    <b v="0"/>
    <n v="8"/>
    <n v="35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2"/>
    <x v="1"/>
    <x v="1"/>
    <s v="USD"/>
    <n v="1412536412"/>
    <d v="2014-10-05T19:13:32"/>
    <n v="1409944412"/>
    <x v="1431"/>
    <b v="0"/>
    <n v="1"/>
    <n v="50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1"/>
    <x v="0"/>
    <s v="GBP"/>
    <n v="1428231600"/>
    <d v="2015-04-05T11:00:00"/>
    <n v="1423520177"/>
    <x v="1432"/>
    <b v="0"/>
    <n v="1"/>
    <n v="1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1"/>
    <x v="1"/>
    <s v="USD"/>
    <n v="1445738783"/>
    <d v="2015-10-25T02:06:23"/>
    <n v="1443146783"/>
    <x v="1433"/>
    <b v="0"/>
    <n v="0"/>
    <n v="0"/>
    <b v="0"/>
    <x v="4"/>
    <x v="28"/>
  </r>
  <r>
    <n v="1736"/>
    <s v="In His Presence"/>
    <s v="A unique meditative album reflecting on the life of Christ, inviting Him into your presence"/>
    <n v="3000"/>
    <n v="22"/>
    <n v="1"/>
    <x v="1"/>
    <x v="1"/>
    <s v="USD"/>
    <n v="1447018833"/>
    <d v="2015-11-08T21:40:33"/>
    <n v="1444423233"/>
    <x v="1434"/>
    <b v="0"/>
    <n v="1"/>
    <n v="22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1"/>
    <x v="1"/>
    <s v="USD"/>
    <n v="1437075422"/>
    <d v="2015-07-16T19:37:02"/>
    <n v="1434483422"/>
    <x v="1435"/>
    <b v="0"/>
    <n v="0"/>
    <n v="0"/>
    <b v="0"/>
    <x v="4"/>
    <x v="28"/>
  </r>
  <r>
    <n v="1791"/>
    <s v="disCover: Napoli"/>
    <s v="For the love of street photography and the beauty of traditional cultures in southern Italy."/>
    <n v="3000"/>
    <n v="107"/>
    <n v="4"/>
    <x v="1"/>
    <x v="0"/>
    <s v="GBP"/>
    <n v="1422553565"/>
    <d v="2015-01-29T17:46:05"/>
    <n v="1417369565"/>
    <x v="1436"/>
    <b v="1"/>
    <n v="4"/>
    <n v="26.75"/>
    <b v="0"/>
    <x v="6"/>
    <x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1"/>
    <x v="7"/>
    <s v="AUD"/>
    <n v="1417127040"/>
    <d v="2014-11-27T22:24:00"/>
    <n v="1414531440"/>
    <x v="1437"/>
    <b v="1"/>
    <n v="2"/>
    <n v="20"/>
    <b v="0"/>
    <x v="6"/>
    <x v="10"/>
  </r>
  <r>
    <n v="1815"/>
    <s v="Texas to Florida"/>
    <s v="Photographic roadtrip from Dallas/Ft Worth, Texas to Florida's beaches. A summer photography roadtrip project to include 5 states."/>
    <n v="3000"/>
    <n v="0"/>
    <n v="0"/>
    <x v="1"/>
    <x v="1"/>
    <s v="USD"/>
    <n v="1435787137"/>
    <d v="2015-07-01T21:45:37"/>
    <n v="1434577537"/>
    <x v="1438"/>
    <b v="0"/>
    <n v="0"/>
    <n v="0"/>
    <b v="0"/>
    <x v="6"/>
    <x v="10"/>
  </r>
  <r>
    <n v="1824"/>
    <s v="Tin Man's Broken Wisdom Fund"/>
    <s v="cd fund raiser"/>
    <n v="3000"/>
    <n v="3002"/>
    <n v="100"/>
    <x v="0"/>
    <x v="1"/>
    <s v="USD"/>
    <n v="1389146880"/>
    <d v="2014-01-08T02:08:00"/>
    <n v="1387403967"/>
    <x v="1439"/>
    <b v="0"/>
    <n v="40"/>
    <n v="75.05"/>
    <b v="1"/>
    <x v="4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x v="1"/>
    <s v="USD"/>
    <n v="1312095540"/>
    <d v="2011-07-31T06:59:00"/>
    <n v="1306608888"/>
    <x v="1440"/>
    <b v="0"/>
    <n v="24"/>
    <n v="134.21"/>
    <b v="1"/>
    <x v="4"/>
    <x v="6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x v="1"/>
    <s v="USD"/>
    <n v="1410546413"/>
    <d v="2014-09-12T18:26:53"/>
    <n v="1407954413"/>
    <x v="1441"/>
    <b v="0"/>
    <n v="22"/>
    <n v="136.36000000000001"/>
    <b v="1"/>
    <x v="4"/>
    <x v="6"/>
  </r>
  <r>
    <n v="1859"/>
    <s v="Queen Kwong Tour to London and Paris"/>
    <s v="Queen Kwong is going ON TOUR to London and Paris!"/>
    <n v="3000"/>
    <n v="3955"/>
    <n v="132"/>
    <x v="0"/>
    <x v="1"/>
    <s v="USD"/>
    <n v="1316716129"/>
    <d v="2011-09-22T18:28:49"/>
    <n v="1314124129"/>
    <x v="1442"/>
    <b v="0"/>
    <n v="56"/>
    <n v="70.63"/>
    <b v="1"/>
    <x v="4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x v="8"/>
    <s v="EUR"/>
    <n v="1449178200"/>
    <d v="2015-12-03T21:30:00"/>
    <n v="1447614732"/>
    <x v="1443"/>
    <b v="0"/>
    <n v="8"/>
    <n v="416.88"/>
    <b v="1"/>
    <x v="4"/>
    <x v="21"/>
  </r>
  <r>
    <n v="1903"/>
    <s v="MiPointer"/>
    <s v="A cool smart laser pointer for presenting professionals. Unique by design, widest functional coverage for both IOS and Android."/>
    <n v="3000"/>
    <n v="1398"/>
    <n v="47"/>
    <x v="1"/>
    <x v="1"/>
    <s v="USD"/>
    <n v="1485541791"/>
    <d v="2017-01-27T18:29:51"/>
    <n v="1480357791"/>
    <x v="1444"/>
    <b v="0"/>
    <n v="41"/>
    <n v="34.1"/>
    <b v="0"/>
    <x v="2"/>
    <x v="33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x v="1"/>
    <s v="USD"/>
    <n v="1389814380"/>
    <d v="2014-01-15T19:33:00"/>
    <n v="1387390555"/>
    <x v="1445"/>
    <b v="0"/>
    <n v="33"/>
    <n v="104"/>
    <b v="1"/>
    <x v="4"/>
    <x v="21"/>
  </r>
  <r>
    <n v="1990"/>
    <s v="The Virgin of the Path"/>
    <s v="An art nude photography book that includes traditional black and white sepia nudes as well as experimiental color nudes."/>
    <n v="3000"/>
    <n v="509"/>
    <n v="17"/>
    <x v="1"/>
    <x v="1"/>
    <s v="USD"/>
    <n v="1455338532"/>
    <d v="2016-02-13T04:42:12"/>
    <n v="1454042532"/>
    <x v="1446"/>
    <b v="0"/>
    <n v="5"/>
    <n v="101.8"/>
    <b v="0"/>
    <x v="6"/>
    <x v="38"/>
  </r>
  <r>
    <n v="2028"/>
    <s v="Building the Open Source Bussard Fusion Reactor "/>
    <s v="Building an open source Bussard fusion reactor, aka the Polywell."/>
    <n v="3000"/>
    <n v="3785"/>
    <n v="126"/>
    <x v="0"/>
    <x v="1"/>
    <s v="USD"/>
    <n v="1268690100"/>
    <d v="2010-03-15T21:55:00"/>
    <n v="1265493806"/>
    <x v="1447"/>
    <b v="1"/>
    <n v="79"/>
    <n v="47.91"/>
    <b v="1"/>
    <x v="2"/>
    <x v="2"/>
  </r>
  <r>
    <n v="2040"/>
    <s v="Programmable Capacitor"/>
    <s v="4.29 Billion+ Capacitor Combinations._x000a_No Coding Required."/>
    <n v="3000"/>
    <n v="7445.14"/>
    <n v="248"/>
    <x v="0"/>
    <x v="1"/>
    <s v="USD"/>
    <n v="1384557303"/>
    <d v="2013-11-15T23:15:03"/>
    <n v="1383257703"/>
    <x v="1448"/>
    <b v="1"/>
    <n v="271"/>
    <n v="27.47"/>
    <b v="1"/>
    <x v="2"/>
    <x v="2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x v="1"/>
    <s v="USD"/>
    <n v="1399186740"/>
    <d v="2014-05-04T06:59:00"/>
    <n v="1396468782"/>
    <x v="1449"/>
    <b v="0"/>
    <n v="46"/>
    <n v="70.650000000000006"/>
    <b v="1"/>
    <x v="4"/>
    <x v="21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x v="1"/>
    <s v="USD"/>
    <n v="1284177540"/>
    <d v="2010-09-11T03:59:00"/>
    <n v="1281028152"/>
    <x v="1450"/>
    <b v="0"/>
    <n v="75"/>
    <n v="46.2"/>
    <b v="1"/>
    <x v="4"/>
    <x v="21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x v="1"/>
    <s v="USD"/>
    <n v="1322751735"/>
    <d v="2011-12-01T15:02:15"/>
    <n v="1317564135"/>
    <x v="1451"/>
    <b v="0"/>
    <n v="38"/>
    <n v="78.95"/>
    <b v="1"/>
    <x v="4"/>
    <x v="21"/>
  </r>
  <r>
    <n v="2099"/>
    <s v="Roosevelt Died."/>
    <s v="Our tour van died, we need help!"/>
    <n v="3000"/>
    <n v="3971"/>
    <n v="132"/>
    <x v="0"/>
    <x v="1"/>
    <s v="USD"/>
    <n v="1435808400"/>
    <d v="2015-07-02T03:40:00"/>
    <n v="1434650084"/>
    <x v="1452"/>
    <b v="0"/>
    <n v="63"/>
    <n v="63.03"/>
    <b v="1"/>
    <x v="4"/>
    <x v="2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x v="2"/>
    <s v="CAD"/>
    <n v="1412285825"/>
    <d v="2014-10-02T21:37:05"/>
    <n v="1409261825"/>
    <x v="1453"/>
    <b v="0"/>
    <n v="356"/>
    <n v="44.17"/>
    <b v="1"/>
    <x v="1"/>
    <x v="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x v="1"/>
    <s v="USD"/>
    <n v="1336528804"/>
    <d v="2012-05-09T02:00:04"/>
    <n v="1331348404"/>
    <x v="1454"/>
    <b v="0"/>
    <n v="48"/>
    <n v="63.03"/>
    <b v="1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x v="1"/>
    <s v="USD"/>
    <n v="1340944043"/>
    <d v="2012-06-29T04:27:23"/>
    <n v="1338352043"/>
    <x v="1455"/>
    <b v="0"/>
    <n v="79"/>
    <n v="46.09"/>
    <b v="1"/>
    <x v="4"/>
    <x v="6"/>
  </r>
  <r>
    <n v="2312"/>
    <s v="DINOWALRUS: 3RD RECORD ON VINYL"/>
    <s v="Help Brooklyn psychedelic synth rockers DINOWALRUS release their 3rd Record, COMPLEXION, on vinyl!"/>
    <n v="3000"/>
    <n v="3236"/>
    <n v="108"/>
    <x v="0"/>
    <x v="1"/>
    <s v="USD"/>
    <n v="1397862000"/>
    <d v="2014-04-18T23:00:00"/>
    <n v="1395155478"/>
    <x v="1456"/>
    <b v="1"/>
    <n v="79"/>
    <n v="40.96"/>
    <b v="1"/>
    <x v="4"/>
    <x v="2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x v="1"/>
    <s v="USD"/>
    <n v="1387072685"/>
    <d v="2013-12-15T01:58:05"/>
    <n v="1384480685"/>
    <x v="1457"/>
    <b v="1"/>
    <n v="77"/>
    <n v="41.96"/>
    <b v="1"/>
    <x v="4"/>
    <x v="21"/>
  </r>
  <r>
    <n v="2345"/>
    <s v="Social Media Website (Canceled)"/>
    <s v="My team and I are creating a social media website for pet lovers across the world! Fashion, animal shows, adoptions, and more."/>
    <n v="3000"/>
    <n v="0"/>
    <n v="0"/>
    <x v="2"/>
    <x v="1"/>
    <s v="USD"/>
    <n v="1427845140"/>
    <d v="2015-03-31T23:39:00"/>
    <n v="1424822556"/>
    <x v="1458"/>
    <b v="0"/>
    <n v="0"/>
    <n v="0"/>
    <b v="0"/>
    <x v="2"/>
    <x v="22"/>
  </r>
  <r>
    <n v="2376"/>
    <s v="Phone Tags: lost and found stickers (Canceled)"/>
    <s v="Tough, pre-manufactured lost and found stickers that forward messages to the owners email and cellphone."/>
    <n v="3000"/>
    <n v="326.33"/>
    <n v="11"/>
    <x v="2"/>
    <x v="1"/>
    <s v="USD"/>
    <n v="1449785566"/>
    <d v="2015-12-10T22:12:46"/>
    <n v="1447193566"/>
    <x v="1459"/>
    <b v="0"/>
    <n v="4"/>
    <n v="81.58"/>
    <b v="0"/>
    <x v="2"/>
    <x v="22"/>
  </r>
  <r>
    <n v="2382"/>
    <s v="These Easy Days (Canceled)"/>
    <s v="Netiquette classes to teach our youth how make proper use of computer-mediated communications for personal and educational success."/>
    <n v="3000"/>
    <n v="75"/>
    <n v="3"/>
    <x v="2"/>
    <x v="1"/>
    <s v="USD"/>
    <n v="1438662603"/>
    <d v="2015-08-04T04:30:03"/>
    <n v="1436502603"/>
    <x v="1460"/>
    <b v="0"/>
    <n v="2"/>
    <n v="37.5"/>
    <b v="0"/>
    <x v="2"/>
    <x v="22"/>
  </r>
  <r>
    <n v="2413"/>
    <s v="Lone Pine Coffee Brewery"/>
    <s v="Lone Pine Coffee Brewery will be a portable third-wave coffee shop available for wedding receptions and other events!"/>
    <n v="3000"/>
    <n v="25"/>
    <n v="1"/>
    <x v="1"/>
    <x v="1"/>
    <s v="USD"/>
    <n v="1401579000"/>
    <d v="2014-05-31T23:30:00"/>
    <n v="1398911882"/>
    <x v="1461"/>
    <b v="0"/>
    <n v="3"/>
    <n v="8.33"/>
    <b v="0"/>
    <x v="3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1"/>
    <x v="1"/>
    <s v="USD"/>
    <n v="1424281389"/>
    <d v="2015-02-18T17:43:09"/>
    <n v="1419097389"/>
    <x v="1462"/>
    <b v="0"/>
    <n v="0"/>
    <n v="0"/>
    <b v="0"/>
    <x v="3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1"/>
    <x v="1"/>
    <s v="USD"/>
    <n v="1455246504"/>
    <d v="2016-02-12T03:08:24"/>
    <n v="1452654504"/>
    <x v="1463"/>
    <b v="0"/>
    <n v="2"/>
    <n v="10.5"/>
    <b v="0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x v="1"/>
    <s v="USD"/>
    <n v="1464199591"/>
    <d v="2016-05-25T18:06:31"/>
    <n v="1461607591"/>
    <x v="1464"/>
    <b v="0"/>
    <n v="61"/>
    <n v="53.41"/>
    <b v="1"/>
    <x v="3"/>
    <x v="26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x v="1"/>
    <s v="USD"/>
    <n v="1486053409"/>
    <d v="2017-02-02T16:36:49"/>
    <n v="1483461409"/>
    <x v="1465"/>
    <b v="0"/>
    <n v="67"/>
    <n v="69.27"/>
    <b v="1"/>
    <x v="3"/>
    <x v="2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x v="1"/>
    <s v="USD"/>
    <n v="1342672096"/>
    <d v="2012-07-19T04:28:16"/>
    <n v="1340944096"/>
    <x v="1466"/>
    <b v="0"/>
    <n v="115"/>
    <n v="28.88"/>
    <b v="1"/>
    <x v="4"/>
    <x v="2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x v="1"/>
    <s v="USD"/>
    <n v="1321459908"/>
    <d v="2011-11-16T16:11:48"/>
    <n v="1318864308"/>
    <x v="1467"/>
    <b v="0"/>
    <n v="65"/>
    <n v="49.25"/>
    <b v="1"/>
    <x v="4"/>
    <x v="21"/>
  </r>
  <r>
    <n v="2552"/>
    <s v="DAVID, The Oratorio"/>
    <s v="World Premiere of a new oratorio with chorus, soloists, and orchestra, based on the Old Testament king and prophet, DAVID"/>
    <n v="3000"/>
    <n v="3195"/>
    <n v="107"/>
    <x v="0"/>
    <x v="1"/>
    <s v="USD"/>
    <n v="1488741981"/>
    <d v="2017-03-05T19:26:21"/>
    <n v="1486149981"/>
    <x v="1468"/>
    <b v="0"/>
    <n v="18"/>
    <n v="177.5"/>
    <b v="1"/>
    <x v="4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x v="1"/>
    <s v="USD"/>
    <n v="1433131140"/>
    <d v="2015-06-01T03:59:00"/>
    <n v="1430445163"/>
    <x v="1469"/>
    <b v="0"/>
    <n v="67"/>
    <n v="54.99"/>
    <b v="1"/>
    <x v="4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x v="0"/>
    <s v="GBP"/>
    <n v="1425682174"/>
    <d v="2015-03-06T22:49:34"/>
    <n v="1423090174"/>
    <x v="1470"/>
    <b v="0"/>
    <n v="21"/>
    <n v="143"/>
    <b v="1"/>
    <x v="4"/>
    <x v="11"/>
  </r>
  <r>
    <n v="2586"/>
    <s v="Inspire Healthy Eating"/>
    <s v="I would like to bring fresh salad and food to the streets of London at a reasonable price."/>
    <n v="3000"/>
    <n v="5"/>
    <n v="0"/>
    <x v="1"/>
    <x v="0"/>
    <s v="GBP"/>
    <n v="1451030136"/>
    <d v="2015-12-25T07:55:36"/>
    <n v="1448438136"/>
    <x v="1471"/>
    <b v="0"/>
    <n v="1"/>
    <n v="5"/>
    <b v="0"/>
    <x v="3"/>
    <x v="3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1"/>
    <x v="7"/>
    <s v="AUD"/>
    <n v="1453817297"/>
    <d v="2016-01-26T14:08:17"/>
    <n v="1453212497"/>
    <x v="1472"/>
    <b v="0"/>
    <n v="0"/>
    <n v="0"/>
    <b v="0"/>
    <x v="3"/>
    <x v="3"/>
  </r>
  <r>
    <n v="2598"/>
    <s v="Rovin' Okie's Fried Pies gourmet southern fried pies."/>
    <s v="I'm ready to make Tulsa happy and aware that love and kindness go hand in hand with good food!"/>
    <n v="3000"/>
    <n v="1170"/>
    <n v="39"/>
    <x v="1"/>
    <x v="1"/>
    <s v="USD"/>
    <n v="1443039001"/>
    <d v="2015-09-23T20:10:01"/>
    <n v="1440447001"/>
    <x v="1473"/>
    <b v="0"/>
    <n v="14"/>
    <n v="83.57"/>
    <b v="0"/>
    <x v="3"/>
    <x v="3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x v="1"/>
    <s v="USD"/>
    <n v="1433735474"/>
    <d v="2015-06-08T03:51:14"/>
    <n v="1428551474"/>
    <x v="1474"/>
    <b v="0"/>
    <n v="69"/>
    <n v="45.94"/>
    <b v="1"/>
    <x v="2"/>
    <x v="23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1"/>
    <x v="1"/>
    <s v="USD"/>
    <n v="1409337911"/>
    <d v="2014-08-29T18:45:11"/>
    <n v="1406745911"/>
    <x v="1475"/>
    <b v="0"/>
    <n v="19"/>
    <n v="42.16"/>
    <b v="0"/>
    <x v="7"/>
    <x v="3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1"/>
    <x v="1"/>
    <s v="USD"/>
    <n v="1437149004"/>
    <d v="2015-07-17T16:03:24"/>
    <n v="1434557004"/>
    <x v="1476"/>
    <b v="0"/>
    <n v="1"/>
    <n v="10"/>
    <b v="0"/>
    <x v="7"/>
    <x v="34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x v="1"/>
    <s v="USD"/>
    <n v="1424715779"/>
    <d v="2015-02-23T18:22:59"/>
    <n v="1423506179"/>
    <x v="1477"/>
    <b v="0"/>
    <n v="50"/>
    <n v="75"/>
    <b v="1"/>
    <x v="0"/>
    <x v="19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1"/>
    <x v="1"/>
    <s v="USD"/>
    <n v="1428894380"/>
    <d v="2015-04-13T03:06:20"/>
    <n v="1426302380"/>
    <x v="1478"/>
    <b v="0"/>
    <n v="0"/>
    <n v="0"/>
    <b v="0"/>
    <x v="0"/>
    <x v="24"/>
  </r>
  <r>
    <n v="2992"/>
    <s v="Th'underGrounds"/>
    <s v="Creating a non-profit CAFE &amp; VILLAGE COMMONS in SE Portland, in service to Neighbors, Kids, Artists &amp; the Underserved"/>
    <n v="3000"/>
    <n v="3135"/>
    <n v="105"/>
    <x v="0"/>
    <x v="1"/>
    <s v="USD"/>
    <n v="1476037510"/>
    <d v="2016-10-09T18:25:10"/>
    <n v="1473445510"/>
    <x v="1479"/>
    <b v="0"/>
    <n v="64"/>
    <n v="48.98"/>
    <b v="1"/>
    <x v="0"/>
    <x v="24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x v="1"/>
    <s v="USD"/>
    <n v="1456811940"/>
    <d v="2016-03-01T05:59:00"/>
    <n v="1454098976"/>
    <x v="1480"/>
    <b v="0"/>
    <n v="17"/>
    <n v="178.53"/>
    <b v="1"/>
    <x v="0"/>
    <x v="24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x v="1"/>
    <s v="USD"/>
    <n v="1453352719"/>
    <d v="2016-01-21T05:05:19"/>
    <n v="1450760719"/>
    <x v="1481"/>
    <b v="0"/>
    <n v="26"/>
    <n v="116.73"/>
    <b v="1"/>
    <x v="0"/>
    <x v="24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x v="1"/>
    <s v="USD"/>
    <n v="1471487925"/>
    <d v="2016-08-18T02:38:45"/>
    <n v="1468895925"/>
    <x v="1482"/>
    <b v="0"/>
    <n v="23"/>
    <n v="191.13"/>
    <b v="1"/>
    <x v="0"/>
    <x v="24"/>
  </r>
  <r>
    <n v="3040"/>
    <s v="Jayhawk Makeover"/>
    <s v="48 hours of deck screws, dry wall, hard hats and needed renovation to help the Jayhawk rise from the ashes."/>
    <n v="3000"/>
    <n v="3225"/>
    <n v="108"/>
    <x v="0"/>
    <x v="1"/>
    <s v="USD"/>
    <n v="1435359600"/>
    <d v="2015-06-26T23:00:00"/>
    <n v="1434999621"/>
    <x v="1483"/>
    <b v="0"/>
    <n v="42"/>
    <n v="76.790000000000006"/>
    <b v="1"/>
    <x v="0"/>
    <x v="24"/>
  </r>
  <r>
    <n v="3063"/>
    <s v="Spec Haus"/>
    <s v="Members of the local Miami music scene are putting together a venue/creative space in Kendall!"/>
    <n v="3000"/>
    <n v="587"/>
    <n v="20"/>
    <x v="1"/>
    <x v="1"/>
    <s v="USD"/>
    <n v="1477174138"/>
    <d v="2016-10-22T22:08:58"/>
    <n v="1474150138"/>
    <x v="1484"/>
    <b v="0"/>
    <n v="23"/>
    <n v="25.52"/>
    <b v="0"/>
    <x v="0"/>
    <x v="24"/>
  </r>
  <r>
    <n v="2856"/>
    <s v="The JOkeress Going Live"/>
    <s v="This will be the fifth play of The Jokeress, based on the ebook/paperback novelette series. It is scifi, suspense, terror, and noir."/>
    <n v="3000"/>
    <n v="146"/>
    <n v="5"/>
    <x v="1"/>
    <x v="1"/>
    <s v="USD"/>
    <n v="1439069640"/>
    <d v="2015-08-08T21:34:00"/>
    <n v="1433897647"/>
    <x v="1485"/>
    <b v="0"/>
    <n v="6"/>
    <n v="24.33"/>
    <b v="0"/>
    <x v="0"/>
    <x v="0"/>
  </r>
  <r>
    <n v="2872"/>
    <s v="Loud Arts"/>
    <s v="Local Theatre group in Loudoun County, Virginia. Looking for funds to start producing shows!"/>
    <n v="3000"/>
    <n v="0"/>
    <n v="0"/>
    <x v="1"/>
    <x v="1"/>
    <s v="USD"/>
    <n v="1434768438"/>
    <d v="2015-06-20T02:47:18"/>
    <n v="1429584438"/>
    <x v="1486"/>
    <b v="0"/>
    <n v="0"/>
    <n v="0"/>
    <b v="0"/>
    <x v="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1"/>
    <x v="0"/>
    <s v="GBP"/>
    <n v="1435934795"/>
    <d v="2015-07-03T14:46:35"/>
    <n v="1430750795"/>
    <x v="1487"/>
    <b v="0"/>
    <n v="4"/>
    <n v="15.75"/>
    <b v="0"/>
    <x v="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1"/>
    <x v="1"/>
    <s v="USD"/>
    <n v="1420971324"/>
    <d v="2015-01-11T10:15:24"/>
    <n v="1418379324"/>
    <x v="1488"/>
    <b v="0"/>
    <n v="1"/>
    <n v="5"/>
    <b v="0"/>
    <x v="0"/>
    <x v="0"/>
  </r>
  <r>
    <n v="2889"/>
    <s v="Halfway, Nebraska"/>
    <s v="Halfway, Nebraska explores the limits of hope and what it means to love someone who may be too far damaged to save."/>
    <n v="3000"/>
    <n v="1142"/>
    <n v="38"/>
    <x v="1"/>
    <x v="1"/>
    <s v="USD"/>
    <n v="1409344985"/>
    <d v="2014-08-29T20:43:05"/>
    <n v="1406752985"/>
    <x v="1489"/>
    <b v="0"/>
    <n v="14"/>
    <n v="81.569999999999993"/>
    <b v="0"/>
    <x v="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1"/>
    <x v="1"/>
    <s v="USD"/>
    <n v="1481522400"/>
    <d v="2016-12-12T06:00:00"/>
    <n v="1480283321"/>
    <x v="1490"/>
    <b v="0"/>
    <n v="12"/>
    <n v="52.08"/>
    <b v="0"/>
    <x v="0"/>
    <x v="0"/>
  </r>
  <r>
    <n v="522"/>
    <s v="COMPASS PLAYERS"/>
    <s v="*** TO MAKE DONATIONS IN THE FUTURE                                   GO TO OUR WEBSITE: www.compassplayers.com ***"/>
    <n v="3000"/>
    <n v="3440"/>
    <n v="115"/>
    <x v="0"/>
    <x v="1"/>
    <s v="USD"/>
    <n v="1458518325"/>
    <d v="2016-03-20T23:58:45"/>
    <n v="1456793925"/>
    <x v="1491"/>
    <b v="0"/>
    <n v="31"/>
    <n v="110.97"/>
    <b v="1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x v="1"/>
    <s v="USD"/>
    <n v="1428390000"/>
    <d v="2015-04-07T07:00:00"/>
    <n v="1425224391"/>
    <x v="1492"/>
    <b v="0"/>
    <n v="42"/>
    <n v="104.07"/>
    <b v="1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x v="1"/>
    <s v="USD"/>
    <n v="1464807420"/>
    <d v="2016-06-01T18:57:00"/>
    <n v="1461427938"/>
    <x v="1493"/>
    <b v="0"/>
    <n v="24"/>
    <n v="168.75"/>
    <b v="1"/>
    <x v="0"/>
    <x v="0"/>
  </r>
  <r>
    <n v="2789"/>
    <s v="The Adventurers Club"/>
    <s v="BNT's Biggest Adventure So Far: Our 2015 full length production!"/>
    <n v="3000"/>
    <n v="3035"/>
    <n v="101"/>
    <x v="0"/>
    <x v="1"/>
    <s v="USD"/>
    <n v="1426132800"/>
    <d v="2015-03-12T04:00:00"/>
    <n v="1424477934"/>
    <x v="1494"/>
    <b v="0"/>
    <n v="24"/>
    <n v="126.46"/>
    <b v="1"/>
    <x v="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x v="1"/>
    <s v="USD"/>
    <n v="1423693903"/>
    <d v="2015-02-11T22:31:43"/>
    <n v="1421101903"/>
    <x v="1495"/>
    <b v="0"/>
    <n v="66"/>
    <n v="47.88"/>
    <b v="1"/>
    <x v="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x v="0"/>
    <s v="GBP"/>
    <n v="1438875107"/>
    <d v="2015-08-06T15:31:47"/>
    <n v="1436283107"/>
    <x v="1496"/>
    <b v="0"/>
    <n v="90"/>
    <n v="33.94"/>
    <b v="1"/>
    <x v="0"/>
    <x v="0"/>
  </r>
  <r>
    <n v="2806"/>
    <s v="And Now: The World!"/>
    <s v="A one woman show about the challenges of being a feminist in a digital age. Touring 6 UK cities. Now with Stretch Goals!"/>
    <n v="3000"/>
    <n v="3363"/>
    <n v="112"/>
    <x v="0"/>
    <x v="0"/>
    <s v="GBP"/>
    <n v="1438772400"/>
    <d v="2015-08-05T11:00:00"/>
    <n v="1435645490"/>
    <x v="1497"/>
    <b v="0"/>
    <n v="76"/>
    <n v="44.25"/>
    <b v="1"/>
    <x v="0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x v="0"/>
    <s v="GBP"/>
    <n v="1438531200"/>
    <d v="2015-08-02T16:00:00"/>
    <n v="1435921992"/>
    <x v="1498"/>
    <b v="0"/>
    <n v="169"/>
    <n v="25.13"/>
    <b v="1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x v="0"/>
    <s v="GBP"/>
    <n v="1449255686"/>
    <d v="2015-12-04T19:01:26"/>
    <n v="1446663686"/>
    <x v="1499"/>
    <b v="0"/>
    <n v="51"/>
    <n v="60.78"/>
    <b v="1"/>
    <x v="0"/>
    <x v="0"/>
  </r>
  <r>
    <n v="2830"/>
    <s v="Nakhtik and Avalon"/>
    <s v="Avalon is a new South African Township play and Nakhtik is a  danced political lecture."/>
    <n v="3000"/>
    <n v="3000"/>
    <n v="100"/>
    <x v="0"/>
    <x v="1"/>
    <s v="USD"/>
    <n v="1399867140"/>
    <d v="2014-05-12T03:59:00"/>
    <n v="1398802148"/>
    <x v="1500"/>
    <b v="0"/>
    <n v="11"/>
    <n v="272.73"/>
    <b v="1"/>
    <x v="0"/>
    <x v="0"/>
  </r>
  <r>
    <n v="2831"/>
    <s v="Tackett &amp; Pyke put on a Play"/>
    <s v="We each wrote a play and would like to produce them for you for nothing more than art's sake!"/>
    <n v="3000"/>
    <n v="3320"/>
    <n v="111"/>
    <x v="0"/>
    <x v="1"/>
    <s v="USD"/>
    <n v="1437076070"/>
    <d v="2015-07-16T19:47:50"/>
    <n v="1434484070"/>
    <x v="1501"/>
    <b v="0"/>
    <n v="52"/>
    <n v="63.85"/>
    <b v="1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x v="1"/>
    <s v="USD"/>
    <n v="1427076840"/>
    <d v="2015-03-23T02:14:00"/>
    <n v="1421960934"/>
    <x v="1502"/>
    <b v="0"/>
    <n v="30"/>
    <n v="113.57"/>
    <b v="1"/>
    <x v="0"/>
    <x v="0"/>
  </r>
  <r>
    <n v="2980"/>
    <s v="INDEPENDENCE NYC"/>
    <s v="1 director, 4 actors, and a whole lotta determination. Help us bring this brilliant story to the heart of NYC!"/>
    <n v="3000"/>
    <n v="3275"/>
    <n v="109"/>
    <x v="0"/>
    <x v="1"/>
    <s v="USD"/>
    <n v="1440381600"/>
    <d v="2015-08-24T02:00:00"/>
    <n v="1438639130"/>
    <x v="1503"/>
    <b v="0"/>
    <n v="24"/>
    <n v="136.46"/>
    <b v="1"/>
    <x v="0"/>
    <x v="0"/>
  </r>
  <r>
    <n v="3153"/>
    <s v="Terminator the Second"/>
    <s v="A stage production of Terminator 2: Judgment Day, composed entirely of the words of William Shakespeare"/>
    <n v="3000"/>
    <n v="10067.5"/>
    <n v="336"/>
    <x v="0"/>
    <x v="1"/>
    <s v="USD"/>
    <n v="1304225940"/>
    <d v="2011-05-01T04:59:00"/>
    <n v="1301542937"/>
    <x v="1504"/>
    <b v="1"/>
    <n v="241"/>
    <n v="41.77"/>
    <b v="1"/>
    <x v="0"/>
    <x v="0"/>
  </r>
  <r>
    <n v="3167"/>
    <s v="Destiny is Judd Nelson: a new play at FringeNYC"/>
    <s v="What is destiny? Explore it with us this August at FringeNYC."/>
    <n v="3000"/>
    <n v="3485"/>
    <n v="116"/>
    <x v="0"/>
    <x v="1"/>
    <s v="USD"/>
    <n v="1406952781"/>
    <d v="2014-08-02T04:13:01"/>
    <n v="1405743181"/>
    <x v="1505"/>
    <b v="1"/>
    <n v="55"/>
    <n v="63.36"/>
    <b v="1"/>
    <x v="0"/>
    <x v="0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x v="1"/>
    <s v="USD"/>
    <n v="1408999508"/>
    <d v="2014-08-25T20:45:08"/>
    <n v="1407789908"/>
    <x v="1506"/>
    <b v="1"/>
    <n v="23"/>
    <n v="131.91"/>
    <b v="1"/>
    <x v="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x v="1"/>
    <s v="USD"/>
    <n v="1338523140"/>
    <d v="2012-06-01T03:59:00"/>
    <n v="1334442519"/>
    <x v="1507"/>
    <b v="1"/>
    <n v="60"/>
    <n v="62.88"/>
    <b v="1"/>
    <x v="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x v="0"/>
    <s v="GBP"/>
    <n v="1487286000"/>
    <d v="2017-02-16T23:00:00"/>
    <n v="1484843948"/>
    <x v="1508"/>
    <b v="0"/>
    <n v="34"/>
    <n v="88.74"/>
    <b v="1"/>
    <x v="0"/>
    <x v="0"/>
  </r>
  <r>
    <n v="3284"/>
    <s v="Help fund Black Enough!"/>
    <s v="Black Enough is an LSU student-staged performance exploring the effects of white supremacy on the black community."/>
    <n v="3000"/>
    <n v="3048"/>
    <n v="102"/>
    <x v="0"/>
    <x v="1"/>
    <s v="USD"/>
    <n v="1454047140"/>
    <d v="2016-01-29T05:59:00"/>
    <n v="1452546853"/>
    <x v="1509"/>
    <b v="0"/>
    <n v="15"/>
    <n v="203.2"/>
    <b v="1"/>
    <x v="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x v="1"/>
    <s v="USD"/>
    <n v="1444860063"/>
    <d v="2015-10-14T22:01:03"/>
    <n v="1442268063"/>
    <x v="1510"/>
    <b v="0"/>
    <n v="63"/>
    <n v="55.33"/>
    <b v="1"/>
    <x v="0"/>
    <x v="0"/>
  </r>
  <r>
    <n v="3300"/>
    <s v="MAX &amp; ELSA: NO MUSIC. NO CHILDREN."/>
    <s v="A subversive parody about the two people for whom the hills were NOT alive with THE SOUND OF MUSIC."/>
    <n v="3000"/>
    <n v="4085"/>
    <n v="136"/>
    <x v="0"/>
    <x v="1"/>
    <s v="USD"/>
    <n v="1430329862"/>
    <d v="2015-04-29T17:51:02"/>
    <n v="1428515462"/>
    <x v="1511"/>
    <b v="0"/>
    <n v="88"/>
    <n v="46.42"/>
    <b v="1"/>
    <x v="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x v="1"/>
    <s v="USD"/>
    <n v="1470034740"/>
    <d v="2016-08-01T06:59:00"/>
    <n v="1466185176"/>
    <x v="1512"/>
    <b v="0"/>
    <n v="70"/>
    <n v="57.2"/>
    <b v="1"/>
    <x v="0"/>
    <x v="0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x v="1"/>
    <s v="USD"/>
    <n v="1481066554"/>
    <d v="2016-12-06T23:22:34"/>
    <n v="1478906554"/>
    <x v="1513"/>
    <b v="0"/>
    <n v="38"/>
    <n v="109.08"/>
    <b v="1"/>
    <x v="0"/>
    <x v="0"/>
  </r>
  <r>
    <n v="3354"/>
    <s v="Strangeloop Theatre - A Focus on New Works"/>
    <s v="Help Strangeloop Theatre create and support new work by sponsoring our 2015-2016 season."/>
    <n v="3000"/>
    <n v="3058"/>
    <n v="102"/>
    <x v="0"/>
    <x v="1"/>
    <s v="USD"/>
    <n v="1446091260"/>
    <d v="2015-10-29T04:01:00"/>
    <n v="1443029206"/>
    <x v="1514"/>
    <b v="0"/>
    <n v="55"/>
    <n v="55.6"/>
    <b v="1"/>
    <x v="0"/>
    <x v="0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x v="0"/>
    <s v="GBP"/>
    <n v="1458075600"/>
    <d v="2016-03-15T21:00:00"/>
    <n v="1456183649"/>
    <x v="1515"/>
    <b v="0"/>
    <n v="72"/>
    <n v="44.14"/>
    <b v="1"/>
    <x v="0"/>
    <x v="0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x v="0"/>
    <s v="GBP"/>
    <n v="1400423973"/>
    <d v="2014-05-18T14:39:33"/>
    <n v="1399387173"/>
    <x v="1516"/>
    <b v="0"/>
    <n v="17"/>
    <n v="176.47"/>
    <b v="1"/>
    <x v="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x v="1"/>
    <s v="USD"/>
    <n v="1417305178"/>
    <d v="2014-11-29T23:52:58"/>
    <n v="1414277578"/>
    <x v="1517"/>
    <b v="0"/>
    <n v="28"/>
    <n v="111.89"/>
    <b v="1"/>
    <x v="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x v="1"/>
    <s v="USD"/>
    <n v="1418581088"/>
    <d v="2014-12-14T18:18:08"/>
    <n v="1415125088"/>
    <x v="1518"/>
    <b v="0"/>
    <n v="35"/>
    <n v="100.17"/>
    <b v="1"/>
    <x v="0"/>
    <x v="0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x v="1"/>
    <s v="USD"/>
    <n v="1465196400"/>
    <d v="2016-06-06T07:00:00"/>
    <n v="1462841990"/>
    <x v="1519"/>
    <b v="0"/>
    <n v="40"/>
    <n v="81.38"/>
    <b v="1"/>
    <x v="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x v="0"/>
    <s v="GBP"/>
    <n v="1411858862"/>
    <d v="2014-09-27T23:01:02"/>
    <n v="1409266862"/>
    <x v="1520"/>
    <b v="0"/>
    <n v="26"/>
    <n v="115.38"/>
    <b v="1"/>
    <x v="0"/>
    <x v="0"/>
  </r>
  <r>
    <n v="3414"/>
    <s v="PCSF PlayOffs 2016"/>
    <s v="A new twist on our annual festival of fully-produced plays by member playwrights, performed by a talented ensemble cast!"/>
    <n v="3000"/>
    <n v="3105"/>
    <n v="104"/>
    <x v="0"/>
    <x v="1"/>
    <s v="USD"/>
    <n v="1480579140"/>
    <d v="2016-12-01T07:59:00"/>
    <n v="1478030325"/>
    <x v="1521"/>
    <b v="0"/>
    <n v="44"/>
    <n v="70.569999999999993"/>
    <b v="1"/>
    <x v="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x v="0"/>
    <s v="GBP"/>
    <n v="1450051200"/>
    <d v="2015-12-14T00:00:00"/>
    <n v="1447594176"/>
    <x v="1522"/>
    <b v="0"/>
    <n v="46"/>
    <n v="71.150000000000006"/>
    <b v="1"/>
    <x v="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x v="1"/>
    <s v="USD"/>
    <n v="1440003820"/>
    <d v="2015-08-19T17:03:40"/>
    <n v="1437411820"/>
    <x v="1523"/>
    <b v="0"/>
    <n v="36"/>
    <n v="84.17"/>
    <b v="1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x v="1"/>
    <s v="USD"/>
    <n v="1406876340"/>
    <d v="2014-08-01T06:59:00"/>
    <n v="1404190567"/>
    <x v="1524"/>
    <b v="0"/>
    <n v="16"/>
    <n v="358.69"/>
    <b v="1"/>
    <x v="0"/>
    <x v="0"/>
  </r>
  <r>
    <n v="3467"/>
    <s v="Venus in Fur, Los Angeles."/>
    <s v="Venus in Fur, By David Ives."/>
    <n v="3000"/>
    <n v="3030"/>
    <n v="101"/>
    <x v="0"/>
    <x v="1"/>
    <s v="USD"/>
    <n v="1426864032"/>
    <d v="2015-03-20T15:07:12"/>
    <n v="1424275632"/>
    <x v="1525"/>
    <b v="0"/>
    <n v="47"/>
    <n v="64.47"/>
    <b v="1"/>
    <x v="0"/>
    <x v="0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x v="0"/>
    <s v="GBP"/>
    <n v="1404671466"/>
    <d v="2014-07-06T18:31:06"/>
    <n v="1402079466"/>
    <x v="1526"/>
    <b v="0"/>
    <n v="80"/>
    <n v="51.88"/>
    <b v="1"/>
    <x v="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x v="1"/>
    <s v="USD"/>
    <n v="1433314740"/>
    <d v="2015-06-03T06:59:00"/>
    <n v="1430600401"/>
    <x v="1527"/>
    <b v="0"/>
    <n v="56"/>
    <n v="83.14"/>
    <b v="1"/>
    <x v="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x v="1"/>
    <s v="USD"/>
    <n v="1429286400"/>
    <d v="2015-04-17T16:00:00"/>
    <n v="1427221560"/>
    <x v="1528"/>
    <b v="0"/>
    <n v="29"/>
    <n v="125.38"/>
    <b v="1"/>
    <x v="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x v="1"/>
    <s v="USD"/>
    <n v="1473625166"/>
    <d v="2016-09-11T20:19:26"/>
    <n v="1470169166"/>
    <x v="1529"/>
    <b v="0"/>
    <n v="78"/>
    <n v="47.85"/>
    <b v="1"/>
    <x v="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x v="1"/>
    <s v="USD"/>
    <n v="1408815440"/>
    <d v="2014-08-23T17:37:20"/>
    <n v="1404927440"/>
    <x v="1530"/>
    <b v="0"/>
    <n v="29"/>
    <n v="105"/>
    <b v="1"/>
    <x v="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x v="1"/>
    <s v="USD"/>
    <n v="1416545700"/>
    <d v="2014-11-21T04:55:00"/>
    <n v="1415392666"/>
    <x v="1531"/>
    <b v="0"/>
    <n v="33"/>
    <n v="96.67"/>
    <b v="1"/>
    <x v="0"/>
    <x v="0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x v="1"/>
    <s v="USD"/>
    <n v="1433097171"/>
    <d v="2015-05-31T18:32:51"/>
    <n v="1430505171"/>
    <x v="1532"/>
    <b v="0"/>
    <n v="46"/>
    <n v="66.959999999999994"/>
    <b v="1"/>
    <x v="0"/>
    <x v="0"/>
  </r>
  <r>
    <n v="3573"/>
    <s v="Licensed To Ill"/>
    <s v="London based theatre makers collaborating to create a new show about the history of HipHop."/>
    <n v="3000"/>
    <n v="3084"/>
    <n v="103"/>
    <x v="0"/>
    <x v="0"/>
    <s v="GBP"/>
    <n v="1415440846"/>
    <d v="2014-11-08T10:00:46"/>
    <n v="1412845246"/>
    <x v="1533"/>
    <b v="0"/>
    <n v="78"/>
    <n v="39.54"/>
    <b v="1"/>
    <x v="0"/>
    <x v="0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x v="1"/>
    <s v="USD"/>
    <n v="1460970805"/>
    <d v="2016-04-18T09:13:25"/>
    <n v="1455790405"/>
    <x v="1534"/>
    <b v="0"/>
    <n v="24"/>
    <n v="135.63"/>
    <b v="1"/>
    <x v="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x v="0"/>
    <s v="GBP"/>
    <n v="1436772944"/>
    <d v="2015-07-13T07:35:44"/>
    <n v="1434180944"/>
    <x v="1535"/>
    <b v="0"/>
    <n v="112"/>
    <n v="30.94"/>
    <b v="1"/>
    <x v="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x v="1"/>
    <s v="USD"/>
    <n v="1420489560"/>
    <d v="2015-01-05T20:26:00"/>
    <n v="1417469639"/>
    <x v="1536"/>
    <b v="0"/>
    <n v="43"/>
    <n v="77.19"/>
    <b v="1"/>
    <x v="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x v="1"/>
    <s v="USD"/>
    <n v="1461913140"/>
    <d v="2016-04-29T06:59:00"/>
    <n v="1461370956"/>
    <x v="1537"/>
    <b v="0"/>
    <n v="69"/>
    <n v="49.06"/>
    <b v="1"/>
    <x v="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x v="0"/>
    <s v="GBP"/>
    <n v="1471185057"/>
    <d v="2016-08-14T14:30:57"/>
    <n v="1468593057"/>
    <x v="1538"/>
    <b v="0"/>
    <n v="64"/>
    <n v="61.06"/>
    <b v="1"/>
    <x v="0"/>
    <x v="0"/>
  </r>
  <r>
    <n v="3621"/>
    <s v="EverScape"/>
    <s v="Bare Theatre and Sonorous Road collaborate on the NC debut of  Allan Maule's gamer fantasy play that was extended in New York."/>
    <n v="3000"/>
    <n v="3292"/>
    <n v="110"/>
    <x v="0"/>
    <x v="1"/>
    <s v="USD"/>
    <n v="1475269200"/>
    <d v="2016-09-30T21:00:00"/>
    <n v="1473200844"/>
    <x v="1539"/>
    <b v="0"/>
    <n v="70"/>
    <n v="47.03"/>
    <b v="1"/>
    <x v="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x v="1"/>
    <s v="USD"/>
    <n v="1471977290"/>
    <d v="2016-08-23T18:34:50"/>
    <n v="1466793290"/>
    <x v="1540"/>
    <b v="0"/>
    <n v="39"/>
    <n v="80.72"/>
    <b v="1"/>
    <x v="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x v="0"/>
    <s v="GBP"/>
    <n v="1435851577"/>
    <d v="2015-07-02T15:39:37"/>
    <n v="1433259577"/>
    <x v="1541"/>
    <b v="0"/>
    <n v="78"/>
    <n v="39.49"/>
    <b v="1"/>
    <x v="0"/>
    <x v="0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x v="1"/>
    <s v="USD"/>
    <n v="1426775940"/>
    <d v="2015-03-19T14:39:00"/>
    <n v="1424414350"/>
    <x v="1542"/>
    <b v="0"/>
    <n v="13"/>
    <n v="235.46"/>
    <b v="1"/>
    <x v="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x v="1"/>
    <s v="USD"/>
    <n v="1460260800"/>
    <d v="2016-04-10T04:00:00"/>
    <n v="1458336672"/>
    <x v="1543"/>
    <b v="0"/>
    <n v="36"/>
    <n v="92.5"/>
    <b v="1"/>
    <x v="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x v="0"/>
    <s v="GBP"/>
    <n v="1437261419"/>
    <d v="2015-07-18T23:16:59"/>
    <n v="1434669419"/>
    <x v="1544"/>
    <b v="0"/>
    <n v="58"/>
    <n v="53.36"/>
    <b v="1"/>
    <x v="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x v="0"/>
    <s v="GBP"/>
    <n v="1411771384"/>
    <d v="2014-09-26T22:43:04"/>
    <n v="1409179384"/>
    <x v="1545"/>
    <b v="0"/>
    <n v="57"/>
    <n v="53.44"/>
    <b v="1"/>
    <x v="0"/>
    <x v="0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x v="1"/>
    <s v="USD"/>
    <n v="1475664834"/>
    <d v="2016-10-05T10:53:54"/>
    <n v="1473850434"/>
    <x v="1546"/>
    <b v="0"/>
    <n v="34"/>
    <n v="99.5"/>
    <b v="1"/>
    <x v="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x v="1"/>
    <s v="USD"/>
    <n v="1402901940"/>
    <d v="2014-06-16T06:59:00"/>
    <n v="1399998418"/>
    <x v="1547"/>
    <b v="0"/>
    <n v="67"/>
    <n v="62.33"/>
    <b v="1"/>
    <x v="0"/>
    <x v="0"/>
  </r>
  <r>
    <n v="3688"/>
    <s v="The Tulip Tree 2014"/>
    <s v="The Tulip Tree is a project I have been passionate about for 5 years. It is an unforgettable story that has never been told."/>
    <n v="3000"/>
    <n v="3275"/>
    <n v="109"/>
    <x v="0"/>
    <x v="0"/>
    <s v="GBP"/>
    <n v="1407524004"/>
    <d v="2014-08-08T18:53:24"/>
    <n v="1404932004"/>
    <x v="1548"/>
    <b v="0"/>
    <n v="39"/>
    <n v="83.97"/>
    <b v="1"/>
    <x v="0"/>
    <x v="0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x v="1"/>
    <s v="USD"/>
    <n v="1434925500"/>
    <d v="2015-06-21T22:25:00"/>
    <n v="1432410639"/>
    <x v="1549"/>
    <b v="0"/>
    <n v="62"/>
    <n v="57.26"/>
    <b v="1"/>
    <x v="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x v="0"/>
    <s v="GBP"/>
    <n v="1468191540"/>
    <d v="2016-07-10T22:59:00"/>
    <n v="1464958484"/>
    <x v="1550"/>
    <b v="0"/>
    <n v="21"/>
    <n v="155.94999999999999"/>
    <b v="1"/>
    <x v="0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x v="0"/>
    <s v="GBP"/>
    <n v="1427414400"/>
    <d v="2015-03-27T00:00:00"/>
    <n v="1422656201"/>
    <x v="1551"/>
    <b v="0"/>
    <n v="65"/>
    <n v="70.459999999999994"/>
    <b v="1"/>
    <x v="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x v="0"/>
    <s v="GBP"/>
    <n v="1434624067"/>
    <d v="2015-06-18T10:41:07"/>
    <n v="1432032067"/>
    <x v="1552"/>
    <b v="0"/>
    <n v="57"/>
    <n v="57.39"/>
    <b v="1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1"/>
    <x v="1"/>
    <s v="USD"/>
    <n v="1450554599"/>
    <d v="2015-12-19T19:49:59"/>
    <n v="1447098599"/>
    <x v="1553"/>
    <b v="0"/>
    <n v="1"/>
    <n v="25"/>
    <b v="0"/>
    <x v="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1"/>
    <x v="0"/>
    <s v="GBP"/>
    <n v="1479125642"/>
    <d v="2016-11-14T12:14:02"/>
    <n v="1476962042"/>
    <x v="1554"/>
    <b v="0"/>
    <n v="31"/>
    <n v="47.26"/>
    <b v="0"/>
    <x v="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1"/>
    <x v="0"/>
    <s v="GBP"/>
    <n v="1414346400"/>
    <d v="2014-10-26T18:00:00"/>
    <n v="1413291655"/>
    <x v="1555"/>
    <b v="0"/>
    <n v="0"/>
    <n v="0"/>
    <b v="0"/>
    <x v="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1"/>
    <x v="0"/>
    <s v="GBP"/>
    <n v="1443973546"/>
    <d v="2015-10-04T15:45:46"/>
    <n v="1438789546"/>
    <x v="1556"/>
    <b v="0"/>
    <n v="23"/>
    <n v="57.17"/>
    <b v="0"/>
    <x v="0"/>
    <x v="0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1"/>
    <x v="1"/>
    <s v="USD"/>
    <n v="1475378744"/>
    <d v="2016-10-02T03:25:44"/>
    <n v="1472786744"/>
    <x v="1557"/>
    <b v="0"/>
    <n v="2"/>
    <n v="50.5"/>
    <b v="0"/>
    <x v="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1"/>
    <x v="1"/>
    <s v="USD"/>
    <n v="1451852256"/>
    <d v="2016-01-03T20:17:36"/>
    <n v="1449260256"/>
    <x v="1558"/>
    <b v="0"/>
    <n v="4"/>
    <n v="11.25"/>
    <b v="0"/>
    <x v="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1"/>
    <x v="1"/>
    <s v="USD"/>
    <n v="1447009181"/>
    <d v="2015-11-08T18:59:41"/>
    <n v="1444413581"/>
    <x v="1559"/>
    <b v="0"/>
    <n v="0"/>
    <n v="0"/>
    <b v="0"/>
    <x v="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1"/>
    <x v="1"/>
    <s v="USD"/>
    <n v="1416499440"/>
    <d v="2014-11-20T16:04:00"/>
    <n v="1415341464"/>
    <x v="1560"/>
    <b v="0"/>
    <n v="17"/>
    <n v="29.24"/>
    <b v="0"/>
    <x v="0"/>
    <x v="0"/>
  </r>
  <r>
    <n v="3997"/>
    <s v="'Working Play Title'"/>
    <s v="We aim to produce a Professional Published Play for two days in October 2015 on Fri 30th &amp; Sat 31st with three performances in total."/>
    <n v="3000"/>
    <n v="0"/>
    <n v="0"/>
    <x v="1"/>
    <x v="0"/>
    <s v="GBP"/>
    <n v="1428222221"/>
    <d v="2015-04-05T08:23:41"/>
    <n v="1425633821"/>
    <x v="1561"/>
    <b v="0"/>
    <n v="0"/>
    <n v="0"/>
    <b v="0"/>
    <x v="0"/>
    <x v="0"/>
  </r>
  <r>
    <n v="4005"/>
    <s v="Bringing more Art to the Community"/>
    <s v="Help us bring more Art to the Community. It's our second production, Fences by August Wilson. Help us make it a success!"/>
    <n v="3000"/>
    <n v="40"/>
    <n v="1"/>
    <x v="1"/>
    <x v="1"/>
    <s v="USD"/>
    <n v="1413832985"/>
    <d v="2014-10-20T19:23:05"/>
    <n v="1408648985"/>
    <x v="1562"/>
    <b v="0"/>
    <n v="2"/>
    <n v="20"/>
    <b v="0"/>
    <x v="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1"/>
    <x v="1"/>
    <s v="USD"/>
    <n v="1487811600"/>
    <d v="2017-02-23T01:00:00"/>
    <n v="1486077481"/>
    <x v="1563"/>
    <b v="0"/>
    <n v="7"/>
    <n v="30.71"/>
    <b v="0"/>
    <x v="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1"/>
    <x v="1"/>
    <s v="USD"/>
    <n v="1413234316"/>
    <d v="2014-10-13T21:05:16"/>
    <n v="1408050316"/>
    <x v="1564"/>
    <b v="0"/>
    <n v="13"/>
    <n v="86.62"/>
    <b v="0"/>
    <x v="0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1"/>
    <x v="1"/>
    <s v="USD"/>
    <n v="1466375521"/>
    <d v="2016-06-19T22:32:01"/>
    <n v="1463783521"/>
    <x v="1565"/>
    <b v="0"/>
    <n v="1"/>
    <n v="5"/>
    <b v="0"/>
    <x v="0"/>
    <x v="0"/>
  </r>
  <r>
    <n v="4080"/>
    <s v="Uncommonnotions"/>
    <s v="&quot;Uncommonnotion&quot;. is a collections of short humors stories, I want to develop into plays, interest has been shown in this idea."/>
    <n v="3000"/>
    <n v="0"/>
    <n v="0"/>
    <x v="1"/>
    <x v="1"/>
    <s v="USD"/>
    <n v="1465930440"/>
    <d v="2016-06-14T18:54:00"/>
    <n v="1463849116"/>
    <x v="1566"/>
    <b v="0"/>
    <n v="0"/>
    <n v="0"/>
    <b v="0"/>
    <x v="0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1"/>
    <x v="4"/>
    <s v="EUR"/>
    <n v="1476008906"/>
    <d v="2016-10-09T10:28:26"/>
    <n v="1473416906"/>
    <x v="1567"/>
    <b v="0"/>
    <n v="1"/>
    <n v="10"/>
    <b v="0"/>
    <x v="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1"/>
    <x v="7"/>
    <s v="AUD"/>
    <n v="1477550434"/>
    <d v="2016-10-27T06:40:34"/>
    <n v="1474958434"/>
    <x v="1568"/>
    <b v="0"/>
    <n v="14"/>
    <n v="45.79"/>
    <b v="0"/>
    <x v="0"/>
    <x v="0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1"/>
    <x v="1"/>
    <s v="USD"/>
    <n v="1488517200"/>
    <d v="2017-03-03T05:00:00"/>
    <n v="1485909937"/>
    <x v="1569"/>
    <b v="0"/>
    <n v="1"/>
    <n v="59"/>
    <b v="0"/>
    <x v="0"/>
    <x v="0"/>
  </r>
  <r>
    <n v="4111"/>
    <s v="REBORN IN LOVE"/>
    <s v="REBORN IN LOVE is the sequel to REBORN FROM ABOVE: A Tale of Eternal Love.  This is part two, of a One-Act play series."/>
    <n v="3000"/>
    <n v="94"/>
    <n v="3"/>
    <x v="1"/>
    <x v="1"/>
    <s v="USD"/>
    <n v="1424747740"/>
    <d v="2015-02-24T03:15:40"/>
    <n v="1422155740"/>
    <x v="1570"/>
    <b v="0"/>
    <n v="6"/>
    <n v="15.67"/>
    <b v="0"/>
    <x v="0"/>
    <x v="0"/>
  </r>
  <r>
    <n v="3630"/>
    <s v="Jeremy Kyle- The Opera"/>
    <s v="The Jeremy Kyle Show offers so much subject matter to create an opera with.  Along with his brilliant put downs it could be excellent!"/>
    <n v="3000"/>
    <n v="1"/>
    <n v="0"/>
    <x v="1"/>
    <x v="0"/>
    <s v="GBP"/>
    <n v="1417295990"/>
    <d v="2014-11-29T21:19:50"/>
    <n v="1414700390"/>
    <x v="1571"/>
    <b v="0"/>
    <n v="1"/>
    <n v="1"/>
    <b v="0"/>
    <x v="0"/>
    <x v="19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1"/>
    <x v="1"/>
    <s v="USD"/>
    <n v="1420130935"/>
    <d v="2015-01-01T16:48:55"/>
    <n v="1417538935"/>
    <x v="1572"/>
    <b v="0"/>
    <n v="14"/>
    <n v="66.14"/>
    <b v="0"/>
    <x v="0"/>
    <x v="19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1"/>
    <x v="1"/>
    <s v="USD"/>
    <n v="1412485200"/>
    <d v="2014-10-05T05:00:00"/>
    <n v="1410966179"/>
    <x v="1573"/>
    <b v="0"/>
    <n v="0"/>
    <n v="0"/>
    <b v="0"/>
    <x v="0"/>
    <x v="19"/>
  </r>
  <r>
    <n v="3802"/>
    <s v="The Lost Play of William Shakespeare"/>
    <s v="A musical about how Shakespeare was inspired to write only his own plays after the co-authored play Henry VI was taken."/>
    <n v="3000"/>
    <n v="0"/>
    <n v="0"/>
    <x v="1"/>
    <x v="1"/>
    <s v="USD"/>
    <n v="1445482906"/>
    <d v="2015-10-22T03:01:46"/>
    <n v="1442890906"/>
    <x v="1574"/>
    <b v="0"/>
    <n v="0"/>
    <n v="0"/>
    <b v="0"/>
    <x v="0"/>
    <x v="19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x v="7"/>
    <s v="AUD"/>
    <n v="1424516400"/>
    <d v="2015-02-21T11:00:00"/>
    <n v="1421812637"/>
    <x v="1575"/>
    <b v="0"/>
    <n v="38"/>
    <n v="85.74"/>
    <b v="1"/>
    <x v="0"/>
    <x v="19"/>
  </r>
  <r>
    <n v="3223"/>
    <s v="Good People by David Lindsay-Abaire at Waterfront Playhouse"/>
    <s v="Bringing David Lindsay-Abaire's award-winning story of our times to the East Bay."/>
    <n v="3100"/>
    <n v="3395"/>
    <n v="110"/>
    <x v="0"/>
    <x v="1"/>
    <s v="USD"/>
    <n v="1440100976"/>
    <d v="2015-08-20T20:02:56"/>
    <n v="1437508976"/>
    <x v="1576"/>
    <b v="1"/>
    <n v="74"/>
    <n v="45.88"/>
    <b v="1"/>
    <x v="0"/>
    <x v="0"/>
  </r>
  <r>
    <n v="876"/>
    <s v="Sound Of Dobells"/>
    <s v="What was the greatest record shop ever?  DOBELLS!"/>
    <n v="3152"/>
    <n v="1286"/>
    <n v="41"/>
    <x v="1"/>
    <x v="0"/>
    <s v="GBP"/>
    <n v="1359978927"/>
    <d v="2013-02-04T11:55:27"/>
    <n v="1357127727"/>
    <x v="1577"/>
    <b v="0"/>
    <n v="45"/>
    <n v="28.58"/>
    <b v="0"/>
    <x v="4"/>
    <x v="32"/>
  </r>
  <r>
    <n v="98"/>
    <s v="CUT OUT"/>
    <s v="&quot;Cut Out&quot; tells the story of a young woman who befriends a neighborhood teen and finds herself involved with gang violence."/>
    <n v="3200"/>
    <n v="3400"/>
    <n v="106"/>
    <x v="0"/>
    <x v="1"/>
    <s v="USD"/>
    <n v="1354923000"/>
    <d v="2012-12-07T23:30:00"/>
    <n v="1351796674"/>
    <x v="1578"/>
    <b v="0"/>
    <n v="60"/>
    <n v="56.67"/>
    <b v="1"/>
    <x v="5"/>
    <x v="13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1"/>
    <x v="0"/>
    <s v="GBP"/>
    <n v="1369932825"/>
    <d v="2013-05-30T16:53:45"/>
    <n v="1368723225"/>
    <x v="1579"/>
    <b v="0"/>
    <n v="0"/>
    <n v="0"/>
    <b v="0"/>
    <x v="1"/>
    <x v="18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x v="1"/>
    <s v="USD"/>
    <n v="1309825866"/>
    <d v="2011-07-05T00:31:06"/>
    <n v="1306197066"/>
    <x v="1580"/>
    <b v="0"/>
    <n v="75"/>
    <n v="42.8"/>
    <b v="1"/>
    <x v="4"/>
    <x v="2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1"/>
    <x v="1"/>
    <s v="USD"/>
    <n v="1481072942"/>
    <d v="2016-12-07T01:09:02"/>
    <n v="1475885342"/>
    <x v="1581"/>
    <b v="0"/>
    <n v="0"/>
    <n v="0"/>
    <b v="0"/>
    <x v="6"/>
    <x v="38"/>
  </r>
  <r>
    <n v="2476"/>
    <s v="Arts &amp; Crafts"/>
    <s v="Eleven songs, the accumulation of several memorable occurrences in a sleepy town; stories of fiction &amp; fact."/>
    <n v="3200"/>
    <n v="3360.72"/>
    <n v="105"/>
    <x v="0"/>
    <x v="1"/>
    <s v="USD"/>
    <n v="1415004770"/>
    <d v="2014-11-03T08:52:50"/>
    <n v="1412149970"/>
    <x v="1582"/>
    <b v="0"/>
    <n v="55"/>
    <n v="61.1"/>
    <b v="1"/>
    <x v="4"/>
    <x v="21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x v="1"/>
    <s v="USD"/>
    <n v="1409500078"/>
    <d v="2014-08-31T15:47:58"/>
    <n v="1406908078"/>
    <x v="1583"/>
    <b v="0"/>
    <n v="43"/>
    <n v="74.53"/>
    <b v="1"/>
    <x v="0"/>
    <x v="0"/>
  </r>
  <r>
    <n v="3186"/>
    <s v="Honest"/>
    <s v="Honest is an exciting and dark new play by Bristol based writer Alice Nicholas, touring the South of England and London this October."/>
    <n v="3200"/>
    <n v="3270"/>
    <n v="102"/>
    <x v="0"/>
    <x v="0"/>
    <s v="GBP"/>
    <n v="1410901200"/>
    <d v="2014-09-16T21:00:00"/>
    <n v="1408313438"/>
    <x v="1584"/>
    <b v="1"/>
    <n v="70"/>
    <n v="46.71"/>
    <b v="1"/>
    <x v="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x v="2"/>
    <s v="CAD"/>
    <n v="1432694700"/>
    <d v="2015-05-27T02:45:00"/>
    <n v="1429651266"/>
    <x v="1585"/>
    <b v="0"/>
    <n v="74"/>
    <n v="46.89"/>
    <b v="1"/>
    <x v="0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x v="1"/>
    <s v="USD"/>
    <n v="1313276400"/>
    <d v="2011-08-13T23:00:00"/>
    <n v="1310693986"/>
    <x v="1586"/>
    <b v="0"/>
    <n v="37"/>
    <n v="91.84"/>
    <b v="1"/>
    <x v="5"/>
    <x v="13"/>
  </r>
  <r>
    <n v="1596"/>
    <s v="The Town We Live In"/>
    <s v="London is beautiful. I want to create a book of stunning images from in and around our great city"/>
    <n v="3250"/>
    <n v="75"/>
    <n v="2"/>
    <x v="1"/>
    <x v="0"/>
    <s v="GBP"/>
    <n v="1418469569"/>
    <d v="2014-12-13T11:19:29"/>
    <n v="1414577969"/>
    <x v="1587"/>
    <b v="0"/>
    <n v="3"/>
    <n v="25"/>
    <b v="0"/>
    <x v="6"/>
    <x v="9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1"/>
    <x v="1"/>
    <s v="USD"/>
    <n v="1421635190"/>
    <d v="2015-01-19T02:39:50"/>
    <n v="1418179190"/>
    <x v="1588"/>
    <b v="0"/>
    <n v="16"/>
    <n v="84.06"/>
    <b v="0"/>
    <x v="3"/>
    <x v="3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1"/>
    <x v="1"/>
    <s v="USD"/>
    <n v="1332114795"/>
    <d v="2012-03-18T23:53:15"/>
    <n v="1326934395"/>
    <x v="1589"/>
    <b v="0"/>
    <n v="1"/>
    <n v="25"/>
    <b v="0"/>
    <x v="7"/>
    <x v="34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1"/>
    <x v="1"/>
    <s v="USD"/>
    <n v="1435441454"/>
    <d v="2015-06-27T21:44:14"/>
    <n v="1432763054"/>
    <x v="1590"/>
    <b v="0"/>
    <n v="5"/>
    <n v="79.400000000000006"/>
    <b v="0"/>
    <x v="0"/>
    <x v="0"/>
  </r>
  <r>
    <n v="1717"/>
    <s v="Shift Records A New EP!"/>
    <s v="Our first record created to reach, inspire, and ultimately express the love of Jesus to our generation."/>
    <n v="3265"/>
    <n v="1395"/>
    <n v="43"/>
    <x v="1"/>
    <x v="1"/>
    <s v="USD"/>
    <n v="1461211200"/>
    <d v="2016-04-21T04:00:00"/>
    <n v="1459467238"/>
    <x v="1591"/>
    <b v="0"/>
    <n v="41"/>
    <n v="34.020000000000003"/>
    <b v="0"/>
    <x v="4"/>
    <x v="2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1"/>
    <x v="1"/>
    <s v="USD"/>
    <n v="1403039842"/>
    <d v="2014-06-17T21:17:22"/>
    <n v="1397855842"/>
    <x v="1592"/>
    <b v="0"/>
    <n v="0"/>
    <n v="0"/>
    <b v="0"/>
    <x v="7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1"/>
    <x v="1"/>
    <s v="USD"/>
    <n v="1394772031"/>
    <d v="2014-03-14T04:40:31"/>
    <n v="1392183631"/>
    <x v="1593"/>
    <b v="0"/>
    <n v="3"/>
    <n v="4.83"/>
    <b v="0"/>
    <x v="5"/>
    <x v="29"/>
  </r>
  <r>
    <n v="474"/>
    <s v="TAO Mr. Fantastic!!"/>
    <s v="Time travel the light Mr. Fantastic!  Spin the dimensions toward other continuums and worlds.  Hold onto your panties."/>
    <n v="3300"/>
    <n v="1"/>
    <n v="0"/>
    <x v="1"/>
    <x v="1"/>
    <s v="USD"/>
    <n v="1487318029"/>
    <d v="2017-02-17T07:53:49"/>
    <n v="1484726029"/>
    <x v="1594"/>
    <b v="0"/>
    <n v="1"/>
    <n v="1"/>
    <b v="0"/>
    <x v="5"/>
    <x v="29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1"/>
    <x v="1"/>
    <s v="USD"/>
    <n v="1287723600"/>
    <d v="2010-10-22T05:00:00"/>
    <n v="1284409734"/>
    <x v="1595"/>
    <b v="0"/>
    <n v="0"/>
    <n v="0"/>
    <b v="0"/>
    <x v="4"/>
    <x v="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x v="1"/>
    <s v="USD"/>
    <n v="1393445620"/>
    <d v="2014-02-26T20:13:40"/>
    <n v="1390853620"/>
    <x v="1596"/>
    <b v="1"/>
    <n v="74"/>
    <n v="50.69"/>
    <b v="1"/>
    <x v="4"/>
    <x v="6"/>
  </r>
  <r>
    <n v="2262"/>
    <s v="Riders: A Game About Cheating Doomsday"/>
    <s v="An RPG about mortal servants of the Horsemen of the Apocalypse deciding to not end the world."/>
    <n v="3300"/>
    <n v="5087"/>
    <n v="154"/>
    <x v="0"/>
    <x v="1"/>
    <s v="USD"/>
    <n v="1416268800"/>
    <d v="2014-11-18T00:00:00"/>
    <n v="1413295358"/>
    <x v="1597"/>
    <b v="0"/>
    <n v="181"/>
    <n v="28.1"/>
    <b v="1"/>
    <x v="1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x v="0"/>
    <s v="GBP"/>
    <n v="1438624800"/>
    <d v="2015-08-03T18:00:00"/>
    <n v="1435133807"/>
    <x v="1598"/>
    <b v="0"/>
    <n v="39"/>
    <n v="100.06"/>
    <b v="1"/>
    <x v="0"/>
    <x v="0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x v="1"/>
    <s v="USD"/>
    <n v="1437067476"/>
    <d v="2015-07-16T17:24:36"/>
    <n v="1434475476"/>
    <x v="1599"/>
    <b v="1"/>
    <n v="49"/>
    <n v="67.650000000000006"/>
    <b v="1"/>
    <x v="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x v="1"/>
    <s v="USD"/>
    <n v="1466567700"/>
    <d v="2016-06-22T03:55:00"/>
    <n v="1464653696"/>
    <x v="1600"/>
    <b v="0"/>
    <n v="23"/>
    <n v="145.65"/>
    <b v="1"/>
    <x v="0"/>
    <x v="0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x v="1"/>
    <s v="USD"/>
    <n v="1461823140"/>
    <d v="2016-04-28T05:59:00"/>
    <n v="1459411371"/>
    <x v="1601"/>
    <b v="0"/>
    <n v="34"/>
    <n v="99"/>
    <b v="1"/>
    <x v="0"/>
    <x v="0"/>
  </r>
  <r>
    <n v="3720"/>
    <s v="Lakotas and the American Theatre"/>
    <s v="Breaking the American Indian stereotype in the American Theatre."/>
    <n v="3300"/>
    <n v="3449"/>
    <n v="105"/>
    <x v="0"/>
    <x v="1"/>
    <s v="USD"/>
    <n v="1435881006"/>
    <d v="2015-07-02T23:50:06"/>
    <n v="1433980206"/>
    <x v="1602"/>
    <b v="0"/>
    <n v="40"/>
    <n v="86.23"/>
    <b v="1"/>
    <x v="0"/>
    <x v="0"/>
  </r>
  <r>
    <n v="3638"/>
    <s v="Project Hedwig and the Angry Inch"/>
    <s v="A rock and roll journey that explores love, loss, redemption, duality and ascension."/>
    <n v="3300"/>
    <n v="216"/>
    <n v="7"/>
    <x v="1"/>
    <x v="2"/>
    <s v="CAD"/>
    <n v="1429456132"/>
    <d v="2015-04-19T15:08:52"/>
    <n v="1424275732"/>
    <x v="1603"/>
    <b v="0"/>
    <n v="2"/>
    <n v="108"/>
    <b v="0"/>
    <x v="0"/>
    <x v="19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2"/>
    <x v="1"/>
    <s v="USD"/>
    <n v="1377734091"/>
    <d v="2013-08-28T23:54:51"/>
    <n v="1374882891"/>
    <x v="1604"/>
    <b v="0"/>
    <n v="2"/>
    <n v="14"/>
    <b v="0"/>
    <x v="7"/>
    <x v="4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x v="1"/>
    <s v="USD"/>
    <n v="1341964080"/>
    <d v="2012-07-10T23:48:00"/>
    <n v="1339109212"/>
    <x v="1605"/>
    <b v="0"/>
    <n v="81"/>
    <n v="41.73"/>
    <b v="1"/>
    <x v="4"/>
    <x v="21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x v="0"/>
    <s v="GBP"/>
    <n v="1465750800"/>
    <d v="2016-06-12T17:00:00"/>
    <n v="1463771421"/>
    <x v="1606"/>
    <b v="0"/>
    <n v="28"/>
    <n v="119.64"/>
    <b v="1"/>
    <x v="0"/>
    <x v="0"/>
  </r>
  <r>
    <n v="3483"/>
    <s v="The Faculty Lounge"/>
    <s v="Join 5 high school teachers in the lounge of every high school in America.  Hear what they never say in the classroom."/>
    <n v="3350"/>
    <n v="5358"/>
    <n v="160"/>
    <x v="0"/>
    <x v="1"/>
    <s v="USD"/>
    <n v="1404403381"/>
    <d v="2014-07-03T16:03:01"/>
    <n v="1401811381"/>
    <x v="1607"/>
    <b v="0"/>
    <n v="133"/>
    <n v="40.29"/>
    <b v="1"/>
    <x v="0"/>
    <x v="0"/>
  </r>
  <r>
    <n v="304"/>
    <s v="Beyond Iconic: Distribution for film on Dennis Stock"/>
    <s v="A portrait of a life fully realized and a look at what it takes to make great photography."/>
    <n v="3400"/>
    <n v="7876"/>
    <n v="232"/>
    <x v="0"/>
    <x v="1"/>
    <s v="USD"/>
    <n v="1346464800"/>
    <d v="2012-09-01T02:00:00"/>
    <n v="1343096197"/>
    <x v="1608"/>
    <b v="1"/>
    <n v="74"/>
    <n v="106.43"/>
    <b v="1"/>
    <x v="5"/>
    <x v="27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x v="1"/>
    <s v="USD"/>
    <n v="1372985760"/>
    <d v="2013-07-05T00:56:00"/>
    <n v="1370393760"/>
    <x v="1609"/>
    <b v="0"/>
    <n v="87"/>
    <n v="71.44"/>
    <b v="1"/>
    <x v="7"/>
    <x v="1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x v="1"/>
    <s v="USD"/>
    <n v="1394521140"/>
    <d v="2014-03-11T06:59:00"/>
    <n v="1392169298"/>
    <x v="1610"/>
    <b v="0"/>
    <n v="82"/>
    <n v="52.6"/>
    <b v="1"/>
    <x v="4"/>
    <x v="1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x v="9"/>
    <s v="EUR"/>
    <n v="1491586534"/>
    <d v="2017-04-07T17:35:34"/>
    <n v="1488911734"/>
    <x v="1611"/>
    <b v="0"/>
    <n v="46"/>
    <n v="34.130000000000003"/>
    <b v="0"/>
    <x v="0"/>
    <x v="24"/>
  </r>
  <r>
    <n v="3015"/>
    <s v="A Sign for 34 West"/>
    <s v="We're turning an old yogurt shop into a live theater in downtown Charleston.   Please help us hang our sign!"/>
    <n v="3400"/>
    <n v="3508"/>
    <n v="103"/>
    <x v="0"/>
    <x v="1"/>
    <s v="USD"/>
    <n v="1402459200"/>
    <d v="2014-06-11T04:00:00"/>
    <n v="1401125238"/>
    <x v="1612"/>
    <b v="0"/>
    <n v="40"/>
    <n v="87.7"/>
    <b v="1"/>
    <x v="0"/>
    <x v="24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x v="1"/>
    <s v="USD"/>
    <n v="1419181890"/>
    <d v="2014-12-21T17:11:30"/>
    <n v="1416589890"/>
    <x v="1613"/>
    <b v="0"/>
    <n v="23"/>
    <n v="176.09"/>
    <b v="1"/>
    <x v="0"/>
    <x v="0"/>
  </r>
  <r>
    <n v="530"/>
    <s v="Corners Grove"/>
    <s v="Corners Grove is a coming-of-age play about leaving home, gender identity and the death of Whitney Houston; will benefit Win NYC."/>
    <n v="3405"/>
    <n v="3670"/>
    <n v="108"/>
    <x v="0"/>
    <x v="1"/>
    <s v="USD"/>
    <n v="1435111200"/>
    <d v="2015-06-24T02:00:00"/>
    <n v="1433254268"/>
    <x v="1614"/>
    <b v="0"/>
    <n v="29"/>
    <n v="126.55"/>
    <b v="1"/>
    <x v="0"/>
    <x v="0"/>
  </r>
  <r>
    <n v="181"/>
    <s v="Immemorial"/>
    <s v="Christina has been suffering with flash backs and some very disturbing nightmares and realises that it is more than just nightmares."/>
    <n v="3423"/>
    <n v="722"/>
    <n v="21"/>
    <x v="1"/>
    <x v="0"/>
    <s v="GBP"/>
    <n v="1434995295"/>
    <d v="2015-06-22T17:48:15"/>
    <n v="1432403295"/>
    <x v="1615"/>
    <b v="0"/>
    <n v="4"/>
    <n v="180.5"/>
    <b v="0"/>
    <x v="5"/>
    <x v="25"/>
  </r>
  <r>
    <n v="4068"/>
    <s v="Produce BELLE DAME SANS MERCI a stage play"/>
    <s v="Be a PRODUCER of the Original stage play BELLE DAME SANS MERCI by Michael Fenlason! :-) :-( !"/>
    <n v="3495"/>
    <n v="34.950000000000003"/>
    <n v="1"/>
    <x v="1"/>
    <x v="1"/>
    <s v="USD"/>
    <n v="1484348700"/>
    <d v="2017-01-13T23:05:00"/>
    <n v="1481756855"/>
    <x v="1616"/>
    <b v="0"/>
    <n v="1"/>
    <n v="34.950000000000003"/>
    <b v="0"/>
    <x v="0"/>
    <x v="0"/>
  </r>
  <r>
    <n v="8"/>
    <s v="Sizzling in the Kitchen Flynn Style"/>
    <s v="Help us raise the funds to film our pilot episode!"/>
    <n v="3500"/>
    <n v="3501.52"/>
    <n v="100"/>
    <x v="0"/>
    <x v="1"/>
    <s v="USD"/>
    <n v="1460754000"/>
    <d v="2016-04-15T21:00:00"/>
    <n v="1460155212"/>
    <x v="1617"/>
    <b v="0"/>
    <n v="12"/>
    <n v="291.79000000000002"/>
    <b v="1"/>
    <x v="5"/>
    <x v="7"/>
  </r>
  <r>
    <n v="13"/>
    <s v="Can't Go Home"/>
    <s v="A travel series hosted by touring musicians that profiles a different American city in each episode."/>
    <n v="3500"/>
    <n v="5599"/>
    <n v="160"/>
    <x v="0"/>
    <x v="1"/>
    <s v="USD"/>
    <n v="1466713620"/>
    <d v="2016-06-23T20:27:00"/>
    <n v="1463588109"/>
    <x v="1618"/>
    <b v="0"/>
    <n v="51"/>
    <n v="109.78"/>
    <b v="1"/>
    <x v="5"/>
    <x v="7"/>
  </r>
  <r>
    <n v="75"/>
    <s v="&quot;DAD&quot; - A USC Short Film"/>
    <s v="A teenager named Charlie discovers something new about himself while coping with the loss of his father."/>
    <n v="3500"/>
    <n v="4040"/>
    <n v="115"/>
    <x v="0"/>
    <x v="1"/>
    <s v="USD"/>
    <n v="1366693272"/>
    <d v="2013-04-23T05:01:12"/>
    <n v="1364101272"/>
    <x v="1619"/>
    <b v="0"/>
    <n v="47"/>
    <n v="85.96"/>
    <b v="1"/>
    <x v="5"/>
    <x v="13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x v="1"/>
    <s v="USD"/>
    <n v="1403452131"/>
    <d v="2014-06-22T15:48:51"/>
    <n v="1401205731"/>
    <x v="1620"/>
    <b v="0"/>
    <n v="60"/>
    <n v="60"/>
    <b v="1"/>
    <x v="5"/>
    <x v="13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x v="1"/>
    <s v="USD"/>
    <n v="1359052710"/>
    <d v="2013-01-24T18:38:30"/>
    <n v="1356979110"/>
    <x v="1621"/>
    <b v="0"/>
    <n v="35"/>
    <n v="100"/>
    <b v="1"/>
    <x v="5"/>
    <x v="13"/>
  </r>
  <r>
    <n v="111"/>
    <s v="Judi Dench is Cool in Person"/>
    <s v="Two actors, one bookie and a very bad day.  Judi Dench is Cool in Person is fast, funny and only a little bit nasty."/>
    <n v="3500"/>
    <n v="5410"/>
    <n v="155"/>
    <x v="0"/>
    <x v="7"/>
    <s v="AUD"/>
    <n v="1433059187"/>
    <d v="2015-05-31T07:59:47"/>
    <n v="1430467187"/>
    <x v="1622"/>
    <b v="0"/>
    <n v="53"/>
    <n v="102.08"/>
    <b v="1"/>
    <x v="5"/>
    <x v="13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x v="1"/>
    <s v="USD"/>
    <n v="1302260155"/>
    <d v="2011-04-08T10:55:55"/>
    <n v="1298289355"/>
    <x v="1623"/>
    <b v="0"/>
    <n v="57"/>
    <n v="69.790000000000006"/>
    <b v="1"/>
    <x v="5"/>
    <x v="13"/>
  </r>
  <r>
    <n v="196"/>
    <s v="Thunder Under Control"/>
    <s v="A moving short film about a retired female boxer who develops a relationship with a young journalist who idolises her"/>
    <n v="3500"/>
    <n v="1465"/>
    <n v="42"/>
    <x v="1"/>
    <x v="0"/>
    <s v="GBP"/>
    <n v="1444510800"/>
    <d v="2015-10-10T21:00:00"/>
    <n v="1442062898"/>
    <x v="1624"/>
    <b v="0"/>
    <n v="19"/>
    <n v="77.11"/>
    <b v="0"/>
    <x v="5"/>
    <x v="25"/>
  </r>
  <r>
    <n v="244"/>
    <d v="2008-11-04T00:00:00"/>
    <s v="A transmedia-project to amass a library of footage shot the day Obama was elected, for (1) a feature documentary, (2) an interactive web history"/>
    <n v="3500"/>
    <n v="3981.5"/>
    <n v="114"/>
    <x v="0"/>
    <x v="1"/>
    <s v="USD"/>
    <n v="1268723160"/>
    <d v="2010-03-16T07:06:00"/>
    <n v="1265269559"/>
    <x v="1625"/>
    <b v="1"/>
    <n v="84"/>
    <n v="47.4"/>
    <b v="1"/>
    <x v="5"/>
    <x v="27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x v="1"/>
    <s v="USD"/>
    <n v="1337194800"/>
    <d v="2012-05-16T19:00:00"/>
    <n v="1334429646"/>
    <x v="1626"/>
    <b v="1"/>
    <n v="77"/>
    <n v="57.08"/>
    <b v="1"/>
    <x v="5"/>
    <x v="27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x v="1"/>
    <s v="USD"/>
    <n v="1412135940"/>
    <d v="2014-10-01T03:59:00"/>
    <n v="1410555998"/>
    <x v="1627"/>
    <b v="1"/>
    <n v="55"/>
    <n v="67.91"/>
    <b v="1"/>
    <x v="5"/>
    <x v="2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x v="1"/>
    <s v="USD"/>
    <n v="1460141521"/>
    <d v="2016-04-08T18:52:01"/>
    <n v="1457553121"/>
    <x v="1628"/>
    <b v="1"/>
    <n v="29"/>
    <n v="125.45"/>
    <b v="1"/>
    <x v="5"/>
    <x v="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x v="1"/>
    <s v="USD"/>
    <n v="1358198400"/>
    <d v="2013-01-14T21:20:00"/>
    <n v="1354580949"/>
    <x v="1629"/>
    <b v="0"/>
    <n v="149"/>
    <n v="36.53"/>
    <b v="1"/>
    <x v="7"/>
    <x v="12"/>
  </r>
  <r>
    <n v="762"/>
    <s v="Where we used to live - eBook (PROJECT 80%)"/>
    <s v="An original-well-done eBook. Mainly about fiction, action, adventure, and mystery. A story that you've never read!"/>
    <n v="3500"/>
    <n v="0"/>
    <n v="0"/>
    <x v="1"/>
    <x v="15"/>
    <s v="MXN"/>
    <n v="1480831200"/>
    <d v="2016-12-04T06:00:00"/>
    <n v="1479328570"/>
    <x v="1630"/>
    <b v="0"/>
    <n v="0"/>
    <n v="0"/>
    <b v="0"/>
    <x v="7"/>
    <x v="31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x v="1"/>
    <s v="USD"/>
    <n v="1412086187"/>
    <d v="2014-09-30T14:09:47"/>
    <n v="1409494187"/>
    <x v="1631"/>
    <b v="0"/>
    <n v="87"/>
    <n v="46.22"/>
    <b v="1"/>
    <x v="4"/>
    <x v="6"/>
  </r>
  <r>
    <n v="852"/>
    <s v="Covers Album - Limited Vinyl Pressing"/>
    <s v="Limited edition 2x12&quot; vinyl pressing of our latest album &quot;Who Do You Think We Are?&quot;"/>
    <n v="3500"/>
    <n v="3674"/>
    <n v="105"/>
    <x v="0"/>
    <x v="1"/>
    <s v="USD"/>
    <n v="1477342800"/>
    <d v="2016-10-24T21:00:00"/>
    <n v="1476386395"/>
    <x v="1632"/>
    <b v="0"/>
    <n v="62"/>
    <n v="59.26"/>
    <b v="1"/>
    <x v="4"/>
    <x v="5"/>
  </r>
  <r>
    <n v="866"/>
    <s v="California Dreamin' Tour 2015"/>
    <s v="Drivetime heads to Cali for summer tour supported by @Smoothjazz.com &amp; @JJZPhilly  #Spaghettini #The Roxy"/>
    <n v="3500"/>
    <n v="640"/>
    <n v="18"/>
    <x v="1"/>
    <x v="1"/>
    <s v="USD"/>
    <n v="1425136200"/>
    <d v="2015-02-28T15:10:00"/>
    <n v="1421853518"/>
    <x v="1633"/>
    <b v="0"/>
    <n v="11"/>
    <n v="58.18"/>
    <b v="0"/>
    <x v="4"/>
    <x v="32"/>
  </r>
  <r>
    <n v="873"/>
    <s v="The Dreamer-An Original Jazz CD"/>
    <s v="Fall in love with &quot;The Dreamer&quot;, new original music from trumpeter Freddie Dunn!"/>
    <n v="3500"/>
    <n v="45"/>
    <n v="1"/>
    <x v="1"/>
    <x v="1"/>
    <s v="USD"/>
    <n v="1352610040"/>
    <d v="2012-11-11T05:00:40"/>
    <n v="1349150440"/>
    <x v="1634"/>
    <b v="0"/>
    <n v="5"/>
    <n v="9"/>
    <b v="0"/>
    <x v="4"/>
    <x v="32"/>
  </r>
  <r>
    <n v="912"/>
    <s v="Triad a new album by James Murrell"/>
    <s v="My new album will be called Triad, an album of original music performed by me &amp; guest musical artists."/>
    <n v="3500"/>
    <n v="30"/>
    <n v="1"/>
    <x v="1"/>
    <x v="1"/>
    <s v="USD"/>
    <n v="1355197047"/>
    <d v="2012-12-11T03:37:27"/>
    <n v="1350009447"/>
    <x v="1635"/>
    <b v="0"/>
    <n v="2"/>
    <n v="15"/>
    <b v="0"/>
    <x v="4"/>
    <x v="32"/>
  </r>
  <r>
    <n v="935"/>
    <s v="The Art of You Too"/>
    <s v="This vocal music and spoken word project uses the  gift of life,love,hope &amp; peace to enable people to see themselves as a masterpiece!"/>
    <n v="3500"/>
    <n v="50"/>
    <n v="1"/>
    <x v="1"/>
    <x v="1"/>
    <s v="USD"/>
    <n v="1454054429"/>
    <d v="2016-01-29T08:00:29"/>
    <n v="1451462429"/>
    <x v="1636"/>
    <b v="0"/>
    <n v="2"/>
    <n v="25"/>
    <b v="0"/>
    <x v="4"/>
    <x v="3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1"/>
    <x v="1"/>
    <s v="USD"/>
    <n v="1383509357"/>
    <d v="2013-11-03T20:09:17"/>
    <n v="1380913757"/>
    <x v="1637"/>
    <b v="0"/>
    <n v="2"/>
    <n v="20"/>
    <b v="0"/>
    <x v="4"/>
    <x v="32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2"/>
    <x v="1"/>
    <s v="USD"/>
    <n v="1457394545"/>
    <d v="2016-03-07T23:49:05"/>
    <n v="1454802545"/>
    <x v="1638"/>
    <b v="0"/>
    <n v="0"/>
    <n v="0"/>
    <b v="0"/>
    <x v="8"/>
    <x v="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x v="1"/>
    <s v="USD"/>
    <n v="1451530800"/>
    <d v="2015-12-31T03:00:00"/>
    <n v="1448463086"/>
    <x v="1639"/>
    <b v="0"/>
    <n v="167"/>
    <n v="54.62"/>
    <b v="1"/>
    <x v="6"/>
    <x v="10"/>
  </r>
  <r>
    <n v="1247"/>
    <s v="BRAIN DEAD to record debut EP with SLAYER producer!"/>
    <s v="BRAIN DEAD is going to record their debut EP and they need your help, Bozos!"/>
    <n v="3500"/>
    <n v="4275"/>
    <n v="122"/>
    <x v="0"/>
    <x v="1"/>
    <s v="USD"/>
    <n v="1367823655"/>
    <d v="2013-05-06T07:00:55"/>
    <n v="1365231655"/>
    <x v="1640"/>
    <b v="1"/>
    <n v="50"/>
    <n v="85.5"/>
    <b v="1"/>
    <x v="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x v="1"/>
    <s v="USD"/>
    <n v="1382658169"/>
    <d v="2013-10-24T23:42:49"/>
    <n v="1380238969"/>
    <x v="1641"/>
    <b v="1"/>
    <n v="141"/>
    <n v="34.17"/>
    <b v="1"/>
    <x v="4"/>
    <x v="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x v="1"/>
    <s v="USD"/>
    <n v="1291131815"/>
    <d v="2010-11-30T15:43:35"/>
    <n v="1287071015"/>
    <x v="1642"/>
    <b v="1"/>
    <n v="66"/>
    <n v="63.18"/>
    <b v="1"/>
    <x v="4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x v="1"/>
    <s v="USD"/>
    <n v="1436117922"/>
    <d v="2015-07-05T17:38:42"/>
    <n v="1433525922"/>
    <x v="1643"/>
    <b v="0"/>
    <n v="63"/>
    <n v="68.94"/>
    <b v="1"/>
    <x v="4"/>
    <x v="6"/>
  </r>
  <r>
    <n v="1395"/>
    <s v="Quiet Oaks Full Length Album"/>
    <s v="Help Quiet Oaks record their debut album!!!"/>
    <n v="3500"/>
    <n v="3916"/>
    <n v="112"/>
    <x v="0"/>
    <x v="1"/>
    <s v="USD"/>
    <n v="1484430481"/>
    <d v="2017-01-14T21:48:01"/>
    <n v="1481838481"/>
    <x v="1644"/>
    <b v="0"/>
    <n v="82"/>
    <n v="47.76"/>
    <b v="1"/>
    <x v="4"/>
    <x v="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x v="1"/>
    <s v="USD"/>
    <n v="1486311939"/>
    <d v="2017-02-05T16:25:39"/>
    <n v="1483719939"/>
    <x v="1645"/>
    <b v="1"/>
    <n v="335"/>
    <n v="58.38"/>
    <b v="1"/>
    <x v="6"/>
    <x v="1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x v="1"/>
    <s v="USD"/>
    <n v="1489497886"/>
    <d v="2017-03-14T13:24:46"/>
    <n v="1487082286"/>
    <x v="1646"/>
    <b v="1"/>
    <n v="70"/>
    <n v="55.22"/>
    <b v="1"/>
    <x v="6"/>
    <x v="10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1"/>
    <x v="1"/>
    <s v="USD"/>
    <n v="1432756039"/>
    <d v="2015-05-27T19:47:19"/>
    <n v="1430164039"/>
    <x v="1647"/>
    <b v="0"/>
    <n v="0"/>
    <n v="0"/>
    <b v="0"/>
    <x v="6"/>
    <x v="8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x v="1"/>
    <s v="USD"/>
    <n v="1298343600"/>
    <d v="2011-02-22T03:00:00"/>
    <n v="1295624113"/>
    <x v="1648"/>
    <b v="0"/>
    <n v="93"/>
    <n v="44.96"/>
    <b v="1"/>
    <x v="4"/>
    <x v="17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x v="3"/>
    <s v="EUR"/>
    <n v="1491590738"/>
    <d v="2017-04-07T18:45:38"/>
    <n v="1489517138"/>
    <x v="1649"/>
    <b v="0"/>
    <n v="10"/>
    <n v="76"/>
    <b v="0"/>
    <x v="4"/>
    <x v="28"/>
  </r>
  <r>
    <n v="1802"/>
    <s v="Out Of The Dark"/>
    <s v="Inner Darkness turned into a photobook. Personal work i shot during my recovery...in Berlin."/>
    <n v="3500"/>
    <n v="1697"/>
    <n v="48"/>
    <x v="1"/>
    <x v="6"/>
    <s v="EUR"/>
    <n v="1435442340"/>
    <d v="2015-06-27T21:59:00"/>
    <n v="1433416830"/>
    <x v="1650"/>
    <b v="1"/>
    <n v="18"/>
    <n v="94.28"/>
    <b v="0"/>
    <x v="6"/>
    <x v="10"/>
  </r>
  <r>
    <n v="1809"/>
    <s v="Hamilton: A Different Perspective"/>
    <s v="A stunning photo book highlighting the visual diversity of the City of Hamilton and showcasing it in a new light."/>
    <n v="3500"/>
    <n v="380"/>
    <n v="11"/>
    <x v="1"/>
    <x v="2"/>
    <s v="CAD"/>
    <n v="1425246439"/>
    <d v="2015-03-01T21:47:19"/>
    <n v="1422222439"/>
    <x v="1651"/>
    <b v="1"/>
    <n v="9"/>
    <n v="42.22"/>
    <b v="0"/>
    <x v="6"/>
    <x v="10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1"/>
    <x v="1"/>
    <s v="USD"/>
    <n v="1454213820"/>
    <d v="2016-01-31T04:17:00"/>
    <n v="1451723535"/>
    <x v="1652"/>
    <b v="0"/>
    <n v="11"/>
    <n v="32.82"/>
    <b v="0"/>
    <x v="1"/>
    <x v="15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x v="1"/>
    <s v="USD"/>
    <n v="1337144340"/>
    <d v="2012-05-16T04:59:00"/>
    <n v="1333597555"/>
    <x v="1653"/>
    <b v="0"/>
    <n v="55"/>
    <n v="72.91"/>
    <b v="1"/>
    <x v="4"/>
    <x v="2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x v="1"/>
    <s v="USD"/>
    <n v="1330916400"/>
    <d v="2012-03-05T03:00:00"/>
    <n v="1327969730"/>
    <x v="1654"/>
    <b v="0"/>
    <n v="72"/>
    <n v="58.6"/>
    <b v="1"/>
    <x v="4"/>
    <x v="21"/>
  </r>
  <r>
    <n v="2220"/>
    <s v="Be Part of Darkpine's Debut EP"/>
    <s v="Darkpine is recording and releasing a 5-track EP within the coming months this summer and hopes for your support."/>
    <n v="3500"/>
    <n v="3540"/>
    <n v="101"/>
    <x v="0"/>
    <x v="1"/>
    <s v="USD"/>
    <n v="1374888436"/>
    <d v="2013-07-27T01:27:16"/>
    <n v="1372296436"/>
    <x v="1655"/>
    <b v="0"/>
    <n v="69"/>
    <n v="51.3"/>
    <b v="1"/>
    <x v="4"/>
    <x v="4"/>
  </r>
  <r>
    <n v="2249"/>
    <s v="Centurion: Legionaries of Rome"/>
    <s v="March with the legions against the enemies of Rome in this role-playing game of military adventures."/>
    <n v="3500"/>
    <n v="5907"/>
    <n v="169"/>
    <x v="0"/>
    <x v="1"/>
    <s v="USD"/>
    <n v="1364917965"/>
    <d v="2013-04-02T15:52:45"/>
    <n v="1362329565"/>
    <x v="1656"/>
    <b v="0"/>
    <n v="180"/>
    <n v="32.82"/>
    <b v="1"/>
    <x v="1"/>
    <x v="1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x v="1"/>
    <s v="USD"/>
    <n v="1331352129"/>
    <d v="2012-03-10T04:02:09"/>
    <n v="1328760129"/>
    <x v="1657"/>
    <b v="1"/>
    <n v="73"/>
    <n v="51.19"/>
    <b v="1"/>
    <x v="4"/>
    <x v="21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1"/>
    <x v="1"/>
    <s v="USD"/>
    <n v="1464386640"/>
    <d v="2016-05-27T22:04:00"/>
    <n v="1463090149"/>
    <x v="1658"/>
    <b v="0"/>
    <n v="1"/>
    <n v="1"/>
    <b v="0"/>
    <x v="3"/>
    <x v="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x v="1"/>
    <s v="USD"/>
    <n v="1316124003"/>
    <d v="2011-09-15T22:00:03"/>
    <n v="1313532003"/>
    <x v="1659"/>
    <b v="0"/>
    <n v="90"/>
    <n v="46.4"/>
    <b v="1"/>
    <x v="4"/>
    <x v="2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x v="1"/>
    <s v="USD"/>
    <n v="1368117239"/>
    <d v="2013-05-09T16:33:59"/>
    <n v="1365525239"/>
    <x v="1660"/>
    <b v="0"/>
    <n v="75"/>
    <n v="62.38"/>
    <b v="1"/>
    <x v="4"/>
    <x v="2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x v="0"/>
    <s v="GBP"/>
    <n v="1380192418"/>
    <d v="2013-09-26T10:46:58"/>
    <n v="1375008418"/>
    <x v="1661"/>
    <b v="0"/>
    <n v="63"/>
    <n v="59.46"/>
    <b v="1"/>
    <x v="4"/>
    <x v="11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x v="1"/>
    <s v="USD"/>
    <n v="1380949200"/>
    <d v="2013-10-05T05:00:00"/>
    <n v="1378586179"/>
    <x v="1662"/>
    <b v="0"/>
    <n v="65"/>
    <n v="60.15"/>
    <b v="1"/>
    <x v="4"/>
    <x v="11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x v="1"/>
    <s v="USD"/>
    <n v="1430774974"/>
    <d v="2015-05-04T21:29:34"/>
    <n v="1426886974"/>
    <x v="1663"/>
    <b v="0"/>
    <n v="46"/>
    <n v="93.7"/>
    <b v="1"/>
    <x v="2"/>
    <x v="36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1"/>
    <x v="1"/>
    <s v="USD"/>
    <n v="1427266860"/>
    <d v="2015-03-25T07:01:00"/>
    <n v="1424678460"/>
    <x v="1664"/>
    <b v="0"/>
    <n v="1"/>
    <n v="25"/>
    <b v="0"/>
    <x v="3"/>
    <x v="3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x v="1"/>
    <s v="USD"/>
    <n v="1472490000"/>
    <d v="2016-08-29T17:00:00"/>
    <n v="1467468008"/>
    <x v="1665"/>
    <b v="0"/>
    <n v="39"/>
    <n v="90.54"/>
    <b v="1"/>
    <x v="0"/>
    <x v="19"/>
  </r>
  <r>
    <n v="3051"/>
    <s v="Jon Udry's ABC Tour"/>
    <s v="The ABC tour: 26 comedy-juggling shows in 26 different venues - chosen by YOU - each beginning with a different letter of the alphabet."/>
    <n v="3500"/>
    <n v="827"/>
    <n v="24"/>
    <x v="1"/>
    <x v="0"/>
    <s v="GBP"/>
    <n v="1486547945"/>
    <d v="2017-02-08T09:59:05"/>
    <n v="1483955945"/>
    <x v="1666"/>
    <b v="1"/>
    <n v="35"/>
    <n v="23.63"/>
    <b v="0"/>
    <x v="0"/>
    <x v="24"/>
  </r>
  <r>
    <n v="3195"/>
    <s v="Emerson Sings!"/>
    <s v="Emerson Sings is the first cabaret to celebrate the work of up and coming musical theater composers who are alumni of Emerson College."/>
    <n v="3500"/>
    <n v="2070"/>
    <n v="59"/>
    <x v="1"/>
    <x v="1"/>
    <s v="USD"/>
    <n v="1423750542"/>
    <d v="2015-02-12T14:15:42"/>
    <n v="1421158542"/>
    <x v="1667"/>
    <b v="0"/>
    <n v="39"/>
    <n v="53.08"/>
    <b v="0"/>
    <x v="0"/>
    <x v="19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1"/>
    <x v="1"/>
    <s v="USD"/>
    <n v="1473211313"/>
    <d v="2016-09-07T01:21:53"/>
    <n v="1472001713"/>
    <x v="1668"/>
    <b v="0"/>
    <n v="17"/>
    <n v="36.590000000000003"/>
    <b v="0"/>
    <x v="0"/>
    <x v="0"/>
  </r>
  <r>
    <n v="524"/>
    <s v="Zero Down"/>
    <s v="Angel on the Corner need YOUR help to raise Â£3,500 to take Zero Down by Sarah Hehir to the Edinburgh Fringe Festival this August!"/>
    <n v="3500"/>
    <n v="3803.55"/>
    <n v="109"/>
    <x v="0"/>
    <x v="0"/>
    <s v="GBP"/>
    <n v="1464801169"/>
    <d v="2016-06-01T17:12:49"/>
    <n v="1462209169"/>
    <x v="1669"/>
    <b v="0"/>
    <n v="130"/>
    <n v="29.26"/>
    <b v="1"/>
    <x v="0"/>
    <x v="0"/>
  </r>
  <r>
    <n v="1290"/>
    <s v="I Died... I Came Back, ... Whatever"/>
    <s v="Sometimes your Heart has to STOP for your Life to START."/>
    <n v="3500"/>
    <n v="3800"/>
    <n v="109"/>
    <x v="0"/>
    <x v="1"/>
    <s v="USD"/>
    <n v="1429772340"/>
    <d v="2015-04-23T06:59:00"/>
    <n v="1427121931"/>
    <x v="1670"/>
    <b v="0"/>
    <n v="86"/>
    <n v="44.19"/>
    <b v="1"/>
    <x v="0"/>
    <x v="0"/>
  </r>
  <r>
    <n v="1299"/>
    <s v="The (out)Siders Project"/>
    <s v="A new work inspired by the classic novel and created by Dallas teens under the direction of professional artists."/>
    <n v="3500"/>
    <n v="4340"/>
    <n v="124"/>
    <x v="0"/>
    <x v="1"/>
    <s v="USD"/>
    <n v="1436902359"/>
    <d v="2015-07-14T19:32:39"/>
    <n v="1434310359"/>
    <x v="1671"/>
    <b v="0"/>
    <n v="32"/>
    <n v="135.63"/>
    <b v="1"/>
    <x v="0"/>
    <x v="0"/>
  </r>
  <r>
    <n v="1303"/>
    <s v="Forward Arena Theatre Company: Summer Season"/>
    <s v="Groundbreaking queer theatre."/>
    <n v="3500"/>
    <n v="4559.13"/>
    <n v="130"/>
    <x v="0"/>
    <x v="0"/>
    <s v="GBP"/>
    <n v="1469962800"/>
    <d v="2016-07-31T11:00:00"/>
    <n v="1468578920"/>
    <x v="1672"/>
    <b v="0"/>
    <n v="108"/>
    <n v="42.21"/>
    <b v="1"/>
    <x v="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x v="1"/>
    <s v="USD"/>
    <n v="1408942740"/>
    <d v="2014-08-25T04:59:00"/>
    <n v="1406958354"/>
    <x v="1673"/>
    <b v="0"/>
    <n v="31"/>
    <n v="125.81"/>
    <b v="1"/>
    <x v="0"/>
    <x v="0"/>
  </r>
  <r>
    <n v="2968"/>
    <s v="The Curse of the Babywoman @ FringeNYC"/>
    <s v="The Curse of the Babywoman is real â€” and it is coming to FringeNYC this August."/>
    <n v="3500"/>
    <n v="3710"/>
    <n v="106"/>
    <x v="0"/>
    <x v="1"/>
    <s v="USD"/>
    <n v="1471406340"/>
    <d v="2016-08-17T03:59:00"/>
    <n v="1470227660"/>
    <x v="1674"/>
    <b v="0"/>
    <n v="47"/>
    <n v="78.94"/>
    <b v="1"/>
    <x v="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x v="1"/>
    <s v="USD"/>
    <n v="1295928000"/>
    <d v="2011-01-25T04:00:00"/>
    <n v="1288160403"/>
    <x v="1675"/>
    <b v="1"/>
    <n v="104"/>
    <n v="33.99"/>
    <b v="1"/>
    <x v="0"/>
    <x v="0"/>
  </r>
  <r>
    <n v="3151"/>
    <s v="&quot;The Holiday Bug&quot; 2014 Puppet Show"/>
    <s v="A Multi-Media Puppet Show, with large cable control puppets to tell a hilarious story for all ages."/>
    <n v="3500"/>
    <n v="3514"/>
    <n v="100"/>
    <x v="0"/>
    <x v="1"/>
    <s v="USD"/>
    <n v="1410379774"/>
    <d v="2014-09-10T20:09:34"/>
    <n v="1407787774"/>
    <x v="1676"/>
    <b v="1"/>
    <n v="34"/>
    <n v="103.35"/>
    <b v="1"/>
    <x v="0"/>
    <x v="0"/>
  </r>
  <r>
    <n v="3308"/>
    <s v="A Hand of Talons"/>
    <s v="Descend into the dark world of steampunk noir in this thrilling new play, written by Maggie Lee and directed by Amy Poisson!"/>
    <n v="3500"/>
    <n v="4280"/>
    <n v="122"/>
    <x v="0"/>
    <x v="1"/>
    <s v="USD"/>
    <n v="1460581365"/>
    <d v="2016-04-13T21:02:45"/>
    <n v="1458766965"/>
    <x v="1677"/>
    <b v="0"/>
    <n v="57"/>
    <n v="75.09"/>
    <b v="1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x v="1"/>
    <s v="USD"/>
    <n v="1434384880"/>
    <d v="2015-06-15T16:14:40"/>
    <n v="1432484080"/>
    <x v="1678"/>
    <b v="0"/>
    <n v="111"/>
    <n v="32.97"/>
    <b v="1"/>
    <x v="0"/>
    <x v="0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x v="16"/>
    <s v="EUR"/>
    <n v="1448838000"/>
    <d v="2015-11-29T23:00:00"/>
    <n v="1445791811"/>
    <x v="1679"/>
    <b v="0"/>
    <n v="51"/>
    <n v="71.67"/>
    <b v="1"/>
    <x v="0"/>
    <x v="0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x v="2"/>
    <s v="CAD"/>
    <n v="1446053616"/>
    <d v="2015-10-28T17:33:36"/>
    <n v="1443461616"/>
    <x v="1680"/>
    <b v="0"/>
    <n v="52"/>
    <n v="71.73"/>
    <b v="1"/>
    <x v="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x v="0"/>
    <s v="GBP"/>
    <n v="1470092340"/>
    <d v="2016-08-01T22:59:00"/>
    <n v="1467973256"/>
    <x v="1681"/>
    <b v="0"/>
    <n v="46"/>
    <n v="76.650000000000006"/>
    <b v="1"/>
    <x v="0"/>
    <x v="0"/>
  </r>
  <r>
    <n v="3466"/>
    <s v="Spotlight Youth Theater Production of Wizard"/>
    <s v="The Spotlight Youth Theater is a program where every participant has a moment in the spotlight."/>
    <n v="3500"/>
    <n v="4450"/>
    <n v="127"/>
    <x v="0"/>
    <x v="1"/>
    <s v="USD"/>
    <n v="1461108450"/>
    <d v="2016-04-19T23:27:30"/>
    <n v="1455928050"/>
    <x v="1682"/>
    <b v="0"/>
    <n v="61"/>
    <n v="72.95"/>
    <b v="1"/>
    <x v="0"/>
    <x v="0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x v="1"/>
    <s v="USD"/>
    <n v="1405915140"/>
    <d v="2014-07-21T03:59:00"/>
    <n v="1404140667"/>
    <x v="1683"/>
    <b v="0"/>
    <n v="40"/>
    <n v="88.25"/>
    <b v="1"/>
    <x v="0"/>
    <x v="0"/>
  </r>
  <r>
    <n v="3683"/>
    <s v="A Krumpus Story - World Premiere"/>
    <s v="A Krumpus Story is a dark holiday comedy for anyone who wants a little more spice in their holiday fare."/>
    <n v="3500"/>
    <n v="3880"/>
    <n v="111"/>
    <x v="0"/>
    <x v="1"/>
    <s v="USD"/>
    <n v="1476931696"/>
    <d v="2016-10-20T02:48:16"/>
    <n v="1474339696"/>
    <x v="1684"/>
    <b v="0"/>
    <n v="66"/>
    <n v="58.79"/>
    <b v="1"/>
    <x v="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x v="1"/>
    <s v="USD"/>
    <n v="1465178400"/>
    <d v="2016-06-06T02:00:00"/>
    <n v="1461985967"/>
    <x v="1685"/>
    <b v="0"/>
    <n v="60"/>
    <n v="62.67"/>
    <b v="1"/>
    <x v="0"/>
    <x v="0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x v="0"/>
    <s v="GBP"/>
    <n v="1427806320"/>
    <d v="2015-03-31T12:52:00"/>
    <n v="1422834819"/>
    <x v="1686"/>
    <b v="0"/>
    <n v="27"/>
    <n v="132.96"/>
    <b v="1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x v="1"/>
    <s v="USD"/>
    <n v="1451881207"/>
    <d v="2016-01-04T04:20:07"/>
    <n v="1449116407"/>
    <x v="1687"/>
    <b v="0"/>
    <n v="46"/>
    <n v="79.540000000000006"/>
    <b v="1"/>
    <x v="0"/>
    <x v="0"/>
  </r>
  <r>
    <n v="3917"/>
    <s v="Romeo and Juliet by Cry of Curs"/>
    <s v="We place the actors and script to the fore, with productions stripped down to barest level, aiming to make theatre accessible."/>
    <n v="3500"/>
    <n v="10"/>
    <n v="0"/>
    <x v="1"/>
    <x v="0"/>
    <s v="GBP"/>
    <n v="1410439161"/>
    <d v="2014-09-11T12:39:21"/>
    <n v="1407847161"/>
    <x v="1688"/>
    <b v="0"/>
    <n v="1"/>
    <n v="10"/>
    <b v="0"/>
    <x v="0"/>
    <x v="0"/>
  </r>
  <r>
    <n v="4019"/>
    <s v="We Don't Play Fight"/>
    <s v="Finally a crossover of the arts takes place! Theater &amp; LIVE Pro Wrestling. A unique story featuring TV Pro Wrestling without the TV."/>
    <n v="3500"/>
    <n v="29"/>
    <n v="1"/>
    <x v="1"/>
    <x v="1"/>
    <s v="USD"/>
    <n v="1460737680"/>
    <d v="2016-04-15T16:28:00"/>
    <n v="1455725596"/>
    <x v="1689"/>
    <b v="0"/>
    <n v="4"/>
    <n v="7.25"/>
    <b v="0"/>
    <x v="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1"/>
    <x v="0"/>
    <s v="GBP"/>
    <n v="1448492400"/>
    <d v="2015-11-25T23:00:00"/>
    <n v="1446506080"/>
    <x v="1690"/>
    <b v="0"/>
    <n v="6"/>
    <n v="129.16999999999999"/>
    <b v="0"/>
    <x v="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1"/>
    <x v="1"/>
    <s v="USD"/>
    <n v="1431144000"/>
    <d v="2015-05-09T04:00:00"/>
    <n v="1426407426"/>
    <x v="1691"/>
    <b v="0"/>
    <n v="2"/>
    <n v="18.5"/>
    <b v="0"/>
    <x v="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1"/>
    <x v="1"/>
    <s v="USD"/>
    <n v="1452795416"/>
    <d v="2016-01-14T18:16:56"/>
    <n v="1450203416"/>
    <x v="1692"/>
    <b v="0"/>
    <n v="6"/>
    <n v="126.5"/>
    <b v="0"/>
    <x v="0"/>
    <x v="0"/>
  </r>
  <r>
    <n v="3635"/>
    <s v="Mary's Son"/>
    <s v="Mary's Son is a pop opera about Jesus and the hope he brings to all people."/>
    <n v="3500"/>
    <n v="1276"/>
    <n v="36"/>
    <x v="1"/>
    <x v="1"/>
    <s v="USD"/>
    <n v="1461186676"/>
    <d v="2016-04-20T21:11:16"/>
    <n v="1458594676"/>
    <x v="1693"/>
    <b v="0"/>
    <n v="10"/>
    <n v="127.6"/>
    <b v="0"/>
    <x v="0"/>
    <x v="19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1"/>
    <x v="1"/>
    <s v="USD"/>
    <n v="1427169540"/>
    <d v="2015-03-24T03:59:00"/>
    <n v="1424701775"/>
    <x v="1694"/>
    <b v="0"/>
    <n v="1"/>
    <n v="10"/>
    <b v="0"/>
    <x v="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1"/>
    <x v="0"/>
    <s v="GBP"/>
    <n v="1488271860"/>
    <d v="2017-02-28T08:51:00"/>
    <n v="1484484219"/>
    <x v="1695"/>
    <b v="0"/>
    <n v="5"/>
    <n v="80"/>
    <b v="0"/>
    <x v="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x v="1"/>
    <s v="USD"/>
    <n v="1417465515"/>
    <d v="2014-12-01T20:25:15"/>
    <n v="1415737515"/>
    <x v="1696"/>
    <b v="0"/>
    <n v="50"/>
    <n v="75.959999999999994"/>
    <b v="1"/>
    <x v="0"/>
    <x v="19"/>
  </r>
  <r>
    <n v="3789"/>
    <s v="Austen a New Musical Play"/>
    <s v="This fabulous new play explores the little known love life of England's most famous romantic novelist, Jane Austen."/>
    <n v="3550"/>
    <n v="116"/>
    <n v="3"/>
    <x v="1"/>
    <x v="0"/>
    <s v="GBP"/>
    <n v="1434395418"/>
    <d v="2015-06-15T19:10:18"/>
    <n v="1431630618"/>
    <x v="1697"/>
    <b v="0"/>
    <n v="4"/>
    <n v="29"/>
    <b v="0"/>
    <x v="0"/>
    <x v="19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x v="1"/>
    <s v="USD"/>
    <n v="1385009940"/>
    <d v="2013-11-21T04:59:00"/>
    <n v="1383327440"/>
    <x v="1698"/>
    <b v="0"/>
    <n v="108"/>
    <n v="105.05"/>
    <b v="1"/>
    <x v="7"/>
    <x v="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1"/>
    <x v="1"/>
    <s v="USD"/>
    <n v="1310837574"/>
    <d v="2011-07-16T17:32:54"/>
    <n v="1308245574"/>
    <x v="1699"/>
    <b v="0"/>
    <n v="2"/>
    <n v="13"/>
    <b v="0"/>
    <x v="1"/>
    <x v="18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x v="1"/>
    <s v="USD"/>
    <n v="1332362880"/>
    <d v="2012-03-21T20:48:00"/>
    <n v="1329890585"/>
    <x v="1700"/>
    <b v="0"/>
    <n v="56"/>
    <n v="67.42"/>
    <b v="1"/>
    <x v="4"/>
    <x v="11"/>
  </r>
  <r>
    <n v="1376"/>
    <s v="Dead Pirates / HIGHMARE LP 2nd pressing"/>
    <s v="Dead Pirates are planning a second pressing of HIGHMARE LP, who wants one ?"/>
    <n v="3700"/>
    <n v="9342"/>
    <n v="252"/>
    <x v="0"/>
    <x v="0"/>
    <s v="GBP"/>
    <n v="1480784606"/>
    <d v="2016-12-03T17:03:26"/>
    <n v="1478189006"/>
    <x v="1701"/>
    <b v="0"/>
    <n v="168"/>
    <n v="55.61"/>
    <b v="1"/>
    <x v="4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1"/>
    <x v="1"/>
    <s v="USD"/>
    <n v="1326520886"/>
    <d v="2012-01-14T06:01:26"/>
    <n v="1322632886"/>
    <x v="1702"/>
    <b v="0"/>
    <n v="1"/>
    <n v="30"/>
    <b v="0"/>
    <x v="4"/>
    <x v="2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x v="17"/>
    <s v="EUR"/>
    <n v="1477210801"/>
    <d v="2016-10-23T08:20:01"/>
    <n v="1472026801"/>
    <x v="1703"/>
    <b v="1"/>
    <n v="71"/>
    <n v="56.98"/>
    <b v="1"/>
    <x v="6"/>
    <x v="1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x v="1"/>
    <s v="USD"/>
    <n v="1434241255"/>
    <d v="2015-06-14T00:20:55"/>
    <n v="1431649255"/>
    <x v="1704"/>
    <b v="0"/>
    <n v="54"/>
    <n v="74.069999999999993"/>
    <b v="1"/>
    <x v="0"/>
    <x v="24"/>
  </r>
  <r>
    <n v="3191"/>
    <s v="Decree 770: Europa"/>
    <s v="A brand new musical about the ban of contraception and abortion in Romania and the revolution that ended it all in 1989."/>
    <n v="3750"/>
    <n v="151"/>
    <n v="4"/>
    <x v="1"/>
    <x v="1"/>
    <s v="USD"/>
    <n v="1471370869"/>
    <d v="2016-08-16T18:07:49"/>
    <n v="1466186869"/>
    <x v="1705"/>
    <b v="0"/>
    <n v="4"/>
    <n v="37.75"/>
    <b v="0"/>
    <x v="0"/>
    <x v="19"/>
  </r>
  <r>
    <n v="3426"/>
    <s v="Holocene"/>
    <s v="Part ghost story, part cautionary tale, Holocene is a play about the end of our world, and the beginning of another."/>
    <n v="3750"/>
    <n v="4055"/>
    <n v="108"/>
    <x v="0"/>
    <x v="1"/>
    <s v="USD"/>
    <n v="1411264800"/>
    <d v="2014-09-21T02:00:00"/>
    <n v="1409620903"/>
    <x v="1706"/>
    <b v="0"/>
    <n v="87"/>
    <n v="46.61"/>
    <b v="1"/>
    <x v="0"/>
    <x v="0"/>
  </r>
  <r>
    <n v="4058"/>
    <s v="Secret of Shahrazad (World Premier)"/>
    <s v="Help reveal the beauty of Islamic culture by launching this new adventure play celebrating Persian music, dance, and lore."/>
    <n v="3750"/>
    <n v="95"/>
    <n v="3"/>
    <x v="1"/>
    <x v="1"/>
    <s v="USD"/>
    <n v="1459483140"/>
    <d v="2016-04-01T03:59:00"/>
    <n v="1458178044"/>
    <x v="1707"/>
    <b v="0"/>
    <n v="4"/>
    <n v="23.75"/>
    <b v="0"/>
    <x v="0"/>
    <x v="0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1"/>
    <x v="0"/>
    <s v="GBP"/>
    <n v="1431298860"/>
    <d v="2015-05-10T23:01:00"/>
    <n v="1428341985"/>
    <x v="1708"/>
    <b v="0"/>
    <n v="2"/>
    <n v="16"/>
    <b v="0"/>
    <x v="7"/>
    <x v="31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1"/>
    <x v="1"/>
    <s v="USD"/>
    <n v="1351582938"/>
    <d v="2012-10-30T07:42:18"/>
    <n v="1348731738"/>
    <x v="1709"/>
    <b v="0"/>
    <n v="8"/>
    <n v="14.13"/>
    <b v="0"/>
    <x v="4"/>
    <x v="21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x v="1"/>
    <s v="USD"/>
    <n v="1400862355"/>
    <d v="2014-05-23T16:25:55"/>
    <n v="1396974355"/>
    <x v="1710"/>
    <b v="0"/>
    <n v="81"/>
    <n v="47.19"/>
    <b v="1"/>
    <x v="4"/>
    <x v="1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x v="1"/>
    <s v="USD"/>
    <n v="1445818397"/>
    <d v="2015-10-26T00:13:17"/>
    <n v="1442794397"/>
    <x v="1711"/>
    <b v="0"/>
    <n v="35"/>
    <n v="114.29"/>
    <b v="1"/>
    <x v="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1"/>
    <x v="1"/>
    <s v="USD"/>
    <n v="1413735972"/>
    <d v="2014-10-19T16:26:12"/>
    <n v="1411143972"/>
    <x v="1712"/>
    <b v="0"/>
    <n v="22"/>
    <n v="64.36"/>
    <b v="0"/>
    <x v="2"/>
    <x v="22"/>
  </r>
  <r>
    <n v="3334"/>
    <s v="The Saltbox Theatre Collective Seed Money Project"/>
    <s v="The Saltbox Theatre Collective is a brand new not-for-profit theatre company in Illinois."/>
    <n v="3871"/>
    <n v="5366"/>
    <n v="139"/>
    <x v="0"/>
    <x v="1"/>
    <s v="USD"/>
    <n v="1438259422"/>
    <d v="2015-07-30T12:30:22"/>
    <n v="1435667422"/>
    <x v="1713"/>
    <b v="0"/>
    <n v="46"/>
    <n v="116.65"/>
    <b v="1"/>
    <x v="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1"/>
    <x v="0"/>
    <s v="GBP"/>
    <n v="1417474761"/>
    <d v="2014-12-01T22:59:21"/>
    <n v="1414879161"/>
    <x v="1714"/>
    <b v="0"/>
    <n v="10"/>
    <n v="19.600000000000001"/>
    <b v="0"/>
    <x v="4"/>
    <x v="3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2"/>
    <x v="0"/>
    <s v="GBP"/>
    <n v="1454425128"/>
    <d v="2016-02-02T14:58:48"/>
    <n v="1451833128"/>
    <x v="1715"/>
    <b v="0"/>
    <n v="46"/>
    <n v="44.76"/>
    <b v="0"/>
    <x v="0"/>
    <x v="19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x v="0"/>
    <s v="GBP"/>
    <n v="1403301660"/>
    <d v="2014-06-20T22:01:00"/>
    <n v="1400694790"/>
    <x v="1716"/>
    <b v="1"/>
    <n v="73"/>
    <n v="53.95"/>
    <b v="1"/>
    <x v="0"/>
    <x v="24"/>
  </r>
  <r>
    <n v="2255"/>
    <s v="Jumbo Jets - Jet Set Expansion Set #2"/>
    <s v="This is the second set of 5 expansions for our route-building game, Jet Set!"/>
    <n v="3950"/>
    <n v="11323"/>
    <n v="287"/>
    <x v="0"/>
    <x v="1"/>
    <s v="USD"/>
    <n v="1462661451"/>
    <d v="2016-05-07T22:50:51"/>
    <n v="1460069451"/>
    <x v="1717"/>
    <b v="0"/>
    <n v="271"/>
    <n v="41.78"/>
    <b v="1"/>
    <x v="1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x v="1"/>
    <s v="USD"/>
    <n v="1469770500"/>
    <d v="2016-07-29T05:35:00"/>
    <n v="1468362207"/>
    <x v="1718"/>
    <b v="0"/>
    <n v="47"/>
    <n v="93.4"/>
    <b v="1"/>
    <x v="5"/>
    <x v="7"/>
  </r>
  <r>
    <n v="30"/>
    <s v="Introverts Web Series"/>
    <s v="Comedy series about three introverted roommates coping with single life, secret resentments, and loudmouthed extroverts."/>
    <n v="4000"/>
    <n v="4051.99"/>
    <n v="101"/>
    <x v="0"/>
    <x v="1"/>
    <s v="USD"/>
    <n v="1408604515"/>
    <d v="2014-08-21T07:01:55"/>
    <n v="1406012515"/>
    <x v="1719"/>
    <b v="0"/>
    <n v="53"/>
    <n v="76.45"/>
    <b v="1"/>
    <x v="5"/>
    <x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x v="1"/>
    <s v="USD"/>
    <n v="1318189261"/>
    <d v="2011-10-09T19:41:01"/>
    <n v="1315597261"/>
    <x v="1720"/>
    <b v="0"/>
    <n v="100"/>
    <n v="40.01"/>
    <b v="1"/>
    <x v="5"/>
    <x v="13"/>
  </r>
  <r>
    <n v="124"/>
    <s v="Blank Bodies - Post Production (Canceled)"/>
    <s v="An artificial man and woman discover love under the unsuspecting eyes of the four renowned artists who created them."/>
    <n v="4000"/>
    <n v="0"/>
    <n v="0"/>
    <x v="2"/>
    <x v="1"/>
    <s v="USD"/>
    <n v="1431728242"/>
    <d v="2015-05-15T22:17:22"/>
    <n v="1429568242"/>
    <x v="1721"/>
    <b v="0"/>
    <n v="0"/>
    <n v="0"/>
    <b v="0"/>
    <x v="5"/>
    <x v="30"/>
  </r>
  <r>
    <n v="232"/>
    <s v="#noblurredlines"/>
    <s v="A high-impact, high-quality resource to address, for young people and youth-related professionals, the issue of sexual consent."/>
    <n v="4000"/>
    <n v="110"/>
    <n v="3"/>
    <x v="1"/>
    <x v="0"/>
    <s v="GBP"/>
    <n v="1425066546"/>
    <d v="2015-02-27T19:49:06"/>
    <n v="1422474546"/>
    <x v="1722"/>
    <b v="0"/>
    <n v="7"/>
    <n v="15.71"/>
    <b v="0"/>
    <x v="5"/>
    <x v="25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x v="1"/>
    <s v="USD"/>
    <n v="1333609140"/>
    <d v="2012-04-05T06:59:00"/>
    <n v="1330638829"/>
    <x v="1723"/>
    <b v="1"/>
    <n v="113"/>
    <n v="55.22"/>
    <b v="1"/>
    <x v="5"/>
    <x v="27"/>
  </r>
  <r>
    <n v="276"/>
    <s v="Abalimi"/>
    <s v="A film about Xhosa women in townships of South Africa micro-farming to fight extreme poverty, gain health, and create food security."/>
    <n v="4000"/>
    <n v="5904"/>
    <n v="148"/>
    <x v="0"/>
    <x v="1"/>
    <s v="USD"/>
    <n v="1335574674"/>
    <d v="2012-04-28T00:57:54"/>
    <n v="1330394274"/>
    <x v="1724"/>
    <b v="1"/>
    <n v="62"/>
    <n v="95.23"/>
    <b v="1"/>
    <x v="5"/>
    <x v="27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x v="1"/>
    <s v="USD"/>
    <n v="1427011200"/>
    <d v="2015-03-22T08:00:00"/>
    <n v="1424669929"/>
    <x v="1725"/>
    <b v="1"/>
    <n v="34"/>
    <n v="160.47"/>
    <b v="1"/>
    <x v="5"/>
    <x v="27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x v="1"/>
    <s v="USD"/>
    <n v="1453569392"/>
    <d v="2016-01-23T17:16:32"/>
    <n v="1451409392"/>
    <x v="1726"/>
    <b v="0"/>
    <n v="49"/>
    <n v="115.51"/>
    <b v="1"/>
    <x v="5"/>
    <x v="27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x v="1"/>
    <s v="USD"/>
    <n v="1348028861"/>
    <d v="2012-09-19T04:27:41"/>
    <n v="1342844861"/>
    <x v="1727"/>
    <b v="0"/>
    <n v="120"/>
    <n v="43.55"/>
    <b v="1"/>
    <x v="7"/>
    <x v="12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1"/>
    <x v="2"/>
    <s v="CAD"/>
    <n v="1424112483"/>
    <d v="2015-02-16T18:48:03"/>
    <n v="1421520483"/>
    <x v="1728"/>
    <b v="0"/>
    <n v="0"/>
    <n v="0"/>
    <b v="0"/>
    <x v="7"/>
    <x v="31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1"/>
    <x v="1"/>
    <s v="USD"/>
    <n v="1388102094"/>
    <d v="2013-12-26T23:54:54"/>
    <n v="1385510094"/>
    <x v="1729"/>
    <b v="0"/>
    <n v="52"/>
    <n v="31.85"/>
    <b v="0"/>
    <x v="7"/>
    <x v="31"/>
  </r>
  <r>
    <n v="807"/>
    <s v="Sic Vita - New EP Release - 2017"/>
    <s v="Join the Sic Vita family and lend a hand as we create a new album!"/>
    <n v="4000"/>
    <n v="4205"/>
    <n v="105"/>
    <x v="0"/>
    <x v="1"/>
    <s v="USD"/>
    <n v="1488333600"/>
    <d v="2017-03-01T02:00:00"/>
    <n v="1485270311"/>
    <x v="1730"/>
    <b v="0"/>
    <n v="57"/>
    <n v="73.77"/>
    <b v="1"/>
    <x v="4"/>
    <x v="6"/>
  </r>
  <r>
    <n v="809"/>
    <s v="Peter's New Album!!"/>
    <s v="Acknowledged songwriter looking to record album of new songs to secure a Publishing Contract"/>
    <n v="4000"/>
    <n v="4151"/>
    <n v="104"/>
    <x v="0"/>
    <x v="1"/>
    <s v="USD"/>
    <n v="1390161630"/>
    <d v="2014-01-19T20:00:30"/>
    <n v="1387569630"/>
    <x v="1731"/>
    <b v="0"/>
    <n v="52"/>
    <n v="79.83"/>
    <b v="1"/>
    <x v="4"/>
    <x v="6"/>
  </r>
  <r>
    <n v="815"/>
    <s v="Some Late Help for The Early Reset"/>
    <s v="Be a part of helping The Early Reset finish their new 7 song EP."/>
    <n v="4000"/>
    <n v="4280"/>
    <n v="107"/>
    <x v="0"/>
    <x v="1"/>
    <s v="USD"/>
    <n v="1414879303"/>
    <d v="2014-11-01T22:01:43"/>
    <n v="1412287303"/>
    <x v="1732"/>
    <b v="0"/>
    <n v="43"/>
    <n v="99.53"/>
    <b v="1"/>
    <x v="4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x v="1"/>
    <s v="USD"/>
    <n v="1426473264"/>
    <d v="2015-03-16T02:34:24"/>
    <n v="1424057664"/>
    <x v="1733"/>
    <b v="0"/>
    <n v="115"/>
    <n v="41.7"/>
    <b v="1"/>
    <x v="4"/>
    <x v="5"/>
  </r>
  <r>
    <n v="850"/>
    <s v="Yet Further: Sioum's Second Full-Length Album"/>
    <s v="Help Chicago-based instrumental group Sioum complete the production of their 2nd full-length album."/>
    <n v="4000"/>
    <n v="6207"/>
    <n v="155"/>
    <x v="0"/>
    <x v="1"/>
    <s v="USD"/>
    <n v="1461560340"/>
    <d v="2016-04-25T04:59:00"/>
    <n v="1458762717"/>
    <x v="1734"/>
    <b v="0"/>
    <n v="133"/>
    <n v="46.67"/>
    <b v="1"/>
    <x v="4"/>
    <x v="5"/>
  </r>
  <r>
    <n v="859"/>
    <s v="Rise With Us Campaign"/>
    <s v="We are heading to the studio to create our second album and we want you to be right there with us!"/>
    <n v="4000"/>
    <n v="4187"/>
    <n v="105"/>
    <x v="0"/>
    <x v="1"/>
    <s v="USD"/>
    <n v="1433376000"/>
    <d v="2015-06-04T00:00:00"/>
    <n v="1430768468"/>
    <x v="1735"/>
    <b v="0"/>
    <n v="98"/>
    <n v="42.72"/>
    <b v="1"/>
    <x v="4"/>
    <x v="5"/>
  </r>
  <r>
    <n v="948"/>
    <s v="Led Shirt - WiFi Controlled"/>
    <s v="T-Shirt with Led panel controlled by Android app over WiFi. _x000a_Multiple shirts, games, text, video effects support,"/>
    <n v="4000"/>
    <n v="480"/>
    <n v="12"/>
    <x v="1"/>
    <x v="10"/>
    <s v="EUR"/>
    <n v="1457812364"/>
    <d v="2016-03-12T19:52:44"/>
    <n v="1455220364"/>
    <x v="1736"/>
    <b v="0"/>
    <n v="8"/>
    <n v="60"/>
    <b v="0"/>
    <x v="2"/>
    <x v="16"/>
  </r>
  <r>
    <n v="996"/>
    <s v="Social behavior in technical communities"/>
    <s v="Study the behaviour of technical communities by tracking their movement  through wearables"/>
    <n v="4000"/>
    <n v="65"/>
    <n v="2"/>
    <x v="1"/>
    <x v="1"/>
    <s v="USD"/>
    <n v="1406474820"/>
    <d v="2014-07-27T15:27:00"/>
    <n v="1403902060"/>
    <x v="1737"/>
    <b v="0"/>
    <n v="5"/>
    <n v="13"/>
    <b v="0"/>
    <x v="2"/>
    <x v="16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2"/>
    <x v="1"/>
    <s v="USD"/>
    <n v="1418368260"/>
    <d v="2014-12-12T07:11:00"/>
    <n v="1417654672"/>
    <x v="1738"/>
    <b v="0"/>
    <n v="8"/>
    <n v="29.25"/>
    <b v="0"/>
    <x v="2"/>
    <x v="16"/>
  </r>
  <r>
    <n v="1061"/>
    <s v="Chat Box 23 (Canceled)"/>
    <s v="T.O., Adi &amp; Mercedes discuss their point of views, women's issues &amp; Hollywood Hotties."/>
    <n v="4000"/>
    <n v="0"/>
    <n v="0"/>
    <x v="2"/>
    <x v="1"/>
    <s v="USD"/>
    <n v="1462150800"/>
    <d v="2016-05-02T01:00:00"/>
    <n v="1456987108"/>
    <x v="1739"/>
    <b v="0"/>
    <n v="0"/>
    <n v="0"/>
    <b v="0"/>
    <x v="8"/>
    <x v="14"/>
  </r>
  <r>
    <n v="1100"/>
    <s v="Aeldengald Saga Book I"/>
    <s v="A retro style puzzle rpg with a dark story. Your decisions will influence the world and decide the outcome of the story."/>
    <n v="4000"/>
    <n v="100"/>
    <n v="3"/>
    <x v="1"/>
    <x v="6"/>
    <s v="EUR"/>
    <n v="1455417571"/>
    <d v="2016-02-14T02:39:31"/>
    <n v="1452825571"/>
    <x v="1740"/>
    <b v="0"/>
    <n v="10"/>
    <n v="10"/>
    <b v="0"/>
    <x v="1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1"/>
    <x v="1"/>
    <s v="USD"/>
    <n v="1424131727"/>
    <d v="2015-02-17T00:08:47"/>
    <n v="1421539727"/>
    <x v="1741"/>
    <b v="0"/>
    <n v="0"/>
    <n v="0"/>
    <b v="0"/>
    <x v="1"/>
    <x v="15"/>
  </r>
  <r>
    <n v="1222"/>
    <s v="Project Pilgrim"/>
    <s v="Project Pilgrim is my effort to work towards normalizing mental health."/>
    <n v="4000"/>
    <n v="11215"/>
    <n v="280"/>
    <x v="0"/>
    <x v="2"/>
    <s v="CAD"/>
    <n v="1459483200"/>
    <d v="2016-04-01T04:00:00"/>
    <n v="1456852647"/>
    <x v="1742"/>
    <b v="0"/>
    <n v="138"/>
    <n v="81.27"/>
    <b v="1"/>
    <x v="6"/>
    <x v="10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x v="2"/>
    <s v="CAD"/>
    <n v="1409506291"/>
    <d v="2014-08-31T17:31:31"/>
    <n v="1406914291"/>
    <x v="1743"/>
    <b v="1"/>
    <n v="54"/>
    <n v="76.67"/>
    <b v="1"/>
    <x v="4"/>
    <x v="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x v="3"/>
    <s v="EUR"/>
    <n v="1484444119"/>
    <d v="2017-01-15T01:35:19"/>
    <n v="1481852119"/>
    <x v="1744"/>
    <b v="0"/>
    <n v="109"/>
    <n v="62.87"/>
    <b v="1"/>
    <x v="4"/>
    <x v="6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x v="1"/>
    <s v="USD"/>
    <n v="1433305800"/>
    <d v="2015-06-03T04:30:00"/>
    <n v="1430604395"/>
    <x v="1745"/>
    <b v="0"/>
    <n v="78"/>
    <n v="70.06"/>
    <b v="1"/>
    <x v="4"/>
    <x v="6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x v="1"/>
    <s v="USD"/>
    <n v="1374802235"/>
    <d v="2013-07-26T01:30:35"/>
    <n v="1372210235"/>
    <x v="1746"/>
    <b v="0"/>
    <n v="66"/>
    <n v="62.17"/>
    <b v="1"/>
    <x v="4"/>
    <x v="6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1"/>
    <x v="1"/>
    <s v="USD"/>
    <n v="1420085535"/>
    <d v="2015-01-01T04:12:15"/>
    <n v="1414897935"/>
    <x v="1747"/>
    <b v="0"/>
    <n v="0"/>
    <n v="0"/>
    <b v="0"/>
    <x v="7"/>
    <x v="20"/>
  </r>
  <r>
    <n v="1462"/>
    <s v="Unbound: Fiction on the Radio"/>
    <s v="A new radio show focused on short fiction produced by Louisville Public Media"/>
    <n v="4000"/>
    <n v="4340.7"/>
    <n v="109"/>
    <x v="0"/>
    <x v="1"/>
    <s v="USD"/>
    <n v="1365609271"/>
    <d v="2013-04-10T15:54:31"/>
    <n v="1363017271"/>
    <x v="1748"/>
    <b v="1"/>
    <n v="150"/>
    <n v="28.94"/>
    <b v="1"/>
    <x v="7"/>
    <x v="35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1"/>
    <x v="1"/>
    <s v="USD"/>
    <n v="1308431646"/>
    <d v="2011-06-18T21:14:06"/>
    <n v="1305839646"/>
    <x v="1749"/>
    <b v="0"/>
    <n v="2"/>
    <n v="15"/>
    <b v="0"/>
    <x v="7"/>
    <x v="31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x v="1"/>
    <s v="USD"/>
    <n v="1464040800"/>
    <d v="2016-05-23T22:00:00"/>
    <n v="1461527631"/>
    <x v="1750"/>
    <b v="1"/>
    <n v="110"/>
    <n v="48.15"/>
    <b v="1"/>
    <x v="6"/>
    <x v="1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2"/>
    <x v="1"/>
    <s v="USD"/>
    <n v="1259715000"/>
    <d v="2009-12-02T00:50:00"/>
    <n v="1253712916"/>
    <x v="1751"/>
    <b v="0"/>
    <n v="0"/>
    <n v="0"/>
    <b v="0"/>
    <x v="7"/>
    <x v="4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2"/>
    <x v="1"/>
    <s v="USD"/>
    <n v="1307554261"/>
    <d v="2011-06-08T17:31:01"/>
    <n v="1304962261"/>
    <x v="1752"/>
    <b v="0"/>
    <n v="1"/>
    <n v="100"/>
    <b v="0"/>
    <x v="7"/>
    <x v="40"/>
  </r>
  <r>
    <n v="1628"/>
    <s v="&quot;Songs for Tsippora&quot; Byronâ€™s DEBUT EP"/>
    <s v="Original Jewish rock music on human relationships and identity"/>
    <n v="4000"/>
    <n v="4037"/>
    <n v="101"/>
    <x v="0"/>
    <x v="1"/>
    <s v="USD"/>
    <n v="1403026882"/>
    <d v="2014-06-17T17:41:22"/>
    <n v="1400175682"/>
    <x v="1753"/>
    <b v="0"/>
    <n v="88"/>
    <n v="45.88"/>
    <b v="1"/>
    <x v="4"/>
    <x v="6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x v="1"/>
    <s v="USD"/>
    <n v="1330671540"/>
    <d v="2012-03-02T06:59:00"/>
    <n v="1328040375"/>
    <x v="1754"/>
    <b v="0"/>
    <n v="126"/>
    <n v="84.21"/>
    <b v="1"/>
    <x v="4"/>
    <x v="6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x v="1"/>
    <s v="USD"/>
    <n v="1316851854"/>
    <d v="2011-09-24T08:10:54"/>
    <n v="1311667854"/>
    <x v="1755"/>
    <b v="0"/>
    <n v="47"/>
    <n v="86.49"/>
    <b v="1"/>
    <x v="4"/>
    <x v="6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x v="1"/>
    <s v="USD"/>
    <n v="1491738594"/>
    <d v="2017-04-09T11:49:54"/>
    <n v="1489150194"/>
    <x v="1756"/>
    <b v="0"/>
    <n v="7"/>
    <n v="253.14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1"/>
    <x v="1"/>
    <s v="USD"/>
    <n v="1410958191"/>
    <d v="2014-09-17T12:49:51"/>
    <n v="1408366191"/>
    <x v="1757"/>
    <b v="0"/>
    <n v="3"/>
    <n v="11.67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1"/>
    <x v="1"/>
    <s v="USD"/>
    <n v="1415562471"/>
    <d v="2014-11-09T19:47:51"/>
    <n v="1412966871"/>
    <x v="1758"/>
    <b v="0"/>
    <n v="8"/>
    <n v="28.13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1"/>
    <x v="1"/>
    <s v="USD"/>
    <n v="1452920400"/>
    <d v="2016-01-16T05:00:00"/>
    <n v="1447777481"/>
    <x v="1759"/>
    <b v="0"/>
    <n v="0"/>
    <n v="0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"/>
    <x v="1"/>
    <x v="1"/>
    <s v="USD"/>
    <n v="1437432392"/>
    <d v="2015-07-20T22:46:32"/>
    <n v="1434840392"/>
    <x v="1760"/>
    <b v="0"/>
    <n v="15"/>
    <n v="56.67"/>
    <b v="0"/>
    <x v="4"/>
    <x v="28"/>
  </r>
  <r>
    <n v="1799"/>
    <s v="The UnDiscovered Image"/>
    <s v="The UnDiscovered Image, a monthly publication dedicated to photographers."/>
    <n v="4000"/>
    <n v="69.83"/>
    <n v="2"/>
    <x v="1"/>
    <x v="0"/>
    <s v="GBP"/>
    <n v="1415740408"/>
    <d v="2014-11-11T21:13:28"/>
    <n v="1414008808"/>
    <x v="1761"/>
    <b v="1"/>
    <n v="6"/>
    <n v="11.64"/>
    <b v="0"/>
    <x v="6"/>
    <x v="10"/>
  </r>
  <r>
    <n v="1976"/>
    <s v="Pi Lite white - Bright white LED display for Raspberry Pi"/>
    <s v="Can you help us make an ultra bright white one a reality?"/>
    <n v="4000"/>
    <n v="13864"/>
    <n v="347"/>
    <x v="0"/>
    <x v="0"/>
    <s v="GBP"/>
    <n v="1373751325"/>
    <d v="2013-07-13T21:35:25"/>
    <n v="1371159325"/>
    <x v="1762"/>
    <b v="1"/>
    <n v="473"/>
    <n v="29.31"/>
    <b v="1"/>
    <x v="2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x v="1"/>
    <s v="USD"/>
    <n v="1344826800"/>
    <d v="2012-08-13T03:00:00"/>
    <n v="1341875544"/>
    <x v="1763"/>
    <b v="1"/>
    <n v="105"/>
    <n v="222.99"/>
    <b v="1"/>
    <x v="2"/>
    <x v="2"/>
  </r>
  <r>
    <n v="2063"/>
    <s v="Up to 4 axis Beaglebone black based CNC control"/>
    <s v="Build a professional grade Linux CNC control with Beaglebone black and our CNC cape."/>
    <n v="4000"/>
    <n v="5922"/>
    <n v="148"/>
    <x v="0"/>
    <x v="6"/>
    <s v="EUR"/>
    <n v="1463333701"/>
    <d v="2016-05-15T17:35:01"/>
    <n v="1460482501"/>
    <x v="1764"/>
    <b v="0"/>
    <n v="49"/>
    <n v="120.86"/>
    <b v="1"/>
    <x v="2"/>
    <x v="2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x v="1"/>
    <s v="USD"/>
    <n v="1323838740"/>
    <d v="2011-12-14T04:59:00"/>
    <n v="1321200332"/>
    <x v="1765"/>
    <b v="0"/>
    <n v="35"/>
    <n v="115.09"/>
    <b v="1"/>
    <x v="4"/>
    <x v="21"/>
  </r>
  <r>
    <n v="2109"/>
    <s v="Skyline Sounds - First Studio Album (and Merch!)"/>
    <s v="We are ready to make our first full-length album, and with your help, we can make it happen!"/>
    <n v="4000"/>
    <n v="4261"/>
    <n v="107"/>
    <x v="0"/>
    <x v="1"/>
    <s v="USD"/>
    <n v="1436115617"/>
    <d v="2015-07-05T17:00:17"/>
    <n v="1433523617"/>
    <x v="1766"/>
    <b v="0"/>
    <n v="40"/>
    <n v="106.53"/>
    <b v="1"/>
    <x v="4"/>
    <x v="21"/>
  </r>
  <r>
    <n v="2171"/>
    <s v="Brainspoonâ€™s New Record"/>
    <s v="Like records? We do, too! Help this Los Angeles based rock 'n' roll band get their new album out on vinyl!"/>
    <n v="4000"/>
    <n v="4243"/>
    <n v="106"/>
    <x v="0"/>
    <x v="1"/>
    <s v="USD"/>
    <n v="1434949200"/>
    <d v="2015-06-22T05:00:00"/>
    <n v="1431903495"/>
    <x v="1767"/>
    <b v="0"/>
    <n v="47"/>
    <n v="90.28"/>
    <b v="1"/>
    <x v="4"/>
    <x v="6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x v="0"/>
    <s v="GBP"/>
    <n v="1462453307"/>
    <d v="2016-05-05T13:01:47"/>
    <n v="1459861307"/>
    <x v="1768"/>
    <b v="0"/>
    <n v="63"/>
    <n v="65.38"/>
    <b v="1"/>
    <x v="4"/>
    <x v="6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x v="1"/>
    <s v="USD"/>
    <n v="1351801368"/>
    <d v="2012-11-01T20:22:48"/>
    <n v="1349209368"/>
    <x v="1769"/>
    <b v="0"/>
    <n v="721"/>
    <n v="39.07"/>
    <b v="1"/>
    <x v="4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x v="1"/>
    <s v="USD"/>
    <n v="1334424960"/>
    <d v="2012-04-14T17:36:00"/>
    <n v="1329442510"/>
    <x v="1770"/>
    <b v="0"/>
    <n v="72"/>
    <n v="61.9"/>
    <b v="1"/>
    <x v="4"/>
    <x v="4"/>
  </r>
  <r>
    <n v="2238"/>
    <s v="28mm Fantasy Miniature range Feral Orcs!"/>
    <s v="28mm Fantasy Miniature Range in leadfree white metal: Orcs, wolves and more."/>
    <n v="4000"/>
    <n v="5496"/>
    <n v="137"/>
    <x v="0"/>
    <x v="6"/>
    <s v="EUR"/>
    <n v="1489157716"/>
    <d v="2017-03-10T14:55:16"/>
    <n v="1486565716"/>
    <x v="1771"/>
    <b v="0"/>
    <n v="79"/>
    <n v="69.569999999999993"/>
    <b v="1"/>
    <x v="1"/>
    <x v="1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x v="1"/>
    <s v="USD"/>
    <n v="1393005600"/>
    <d v="2014-02-21T18:00:00"/>
    <n v="1390323617"/>
    <x v="1772"/>
    <b v="0"/>
    <n v="1980"/>
    <n v="53.48"/>
    <b v="1"/>
    <x v="1"/>
    <x v="1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x v="1"/>
    <s v="USD"/>
    <n v="1415208840"/>
    <d v="2014-11-05T17:34:00"/>
    <n v="1412611498"/>
    <x v="1773"/>
    <b v="1"/>
    <n v="67"/>
    <n v="60.87"/>
    <b v="1"/>
    <x v="3"/>
    <x v="26"/>
  </r>
  <r>
    <n v="2398"/>
    <s v="Roekee.com (Canceled)"/>
    <s v="The internets new search engine. Looking for funding to develop our backend web indexing software with an emphasis on automation."/>
    <n v="4000"/>
    <n v="0"/>
    <n v="0"/>
    <x v="2"/>
    <x v="1"/>
    <s v="USD"/>
    <n v="1435874384"/>
    <d v="2015-07-02T21:59:44"/>
    <n v="1433282384"/>
    <x v="1774"/>
    <b v="0"/>
    <n v="0"/>
    <n v="0"/>
    <b v="0"/>
    <x v="2"/>
    <x v="2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x v="1"/>
    <s v="USD"/>
    <n v="1335799808"/>
    <d v="2012-04-30T15:30:08"/>
    <n v="1333207808"/>
    <x v="1775"/>
    <b v="0"/>
    <n v="95"/>
    <n v="47.54"/>
    <b v="1"/>
    <x v="4"/>
    <x v="2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x v="1"/>
    <s v="USD"/>
    <n v="1312578338"/>
    <d v="2011-08-05T21:05:38"/>
    <n v="1309986338"/>
    <x v="1776"/>
    <b v="0"/>
    <n v="56"/>
    <n v="80.55"/>
    <b v="1"/>
    <x v="4"/>
    <x v="21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x v="1"/>
    <s v="USD"/>
    <n v="1356976800"/>
    <d v="2012-12-31T18:00:00"/>
    <n v="1352820837"/>
    <x v="1777"/>
    <b v="0"/>
    <n v="170"/>
    <n v="47.68"/>
    <b v="1"/>
    <x v="4"/>
    <x v="21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x v="1"/>
    <s v="USD"/>
    <n v="1418014740"/>
    <d v="2014-12-08T04:59:00"/>
    <n v="1415585474"/>
    <x v="1778"/>
    <b v="0"/>
    <n v="33"/>
    <n v="136.91"/>
    <b v="1"/>
    <x v="4"/>
    <x v="11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x v="1"/>
    <s v="USD"/>
    <n v="1382068740"/>
    <d v="2013-10-18T03:59:00"/>
    <n v="1380477691"/>
    <x v="1779"/>
    <b v="0"/>
    <n v="71"/>
    <n v="57.54"/>
    <b v="1"/>
    <x v="4"/>
    <x v="11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x v="0"/>
    <s v="GBP"/>
    <n v="1440068400"/>
    <d v="2015-08-20T11:00:00"/>
    <n v="1438459303"/>
    <x v="1780"/>
    <b v="0"/>
    <n v="81"/>
    <n v="52.96"/>
    <b v="1"/>
    <x v="4"/>
    <x v="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x v="1"/>
    <s v="USD"/>
    <n v="1345148566"/>
    <d v="2012-08-16T20:22:46"/>
    <n v="1342556566"/>
    <x v="1781"/>
    <b v="0"/>
    <n v="60"/>
    <n v="84.08"/>
    <b v="1"/>
    <x v="4"/>
    <x v="11"/>
  </r>
  <r>
    <n v="2764"/>
    <s v="A Growing Adventure"/>
    <s v="My Budding Bears are four teddy bears living in an enchanted garden sharing friendship, tea parties and delightful adventures."/>
    <n v="4000"/>
    <n v="45"/>
    <n v="1"/>
    <x v="1"/>
    <x v="1"/>
    <s v="USD"/>
    <n v="1338404400"/>
    <d v="2012-05-30T19:00:00"/>
    <n v="1335855631"/>
    <x v="1782"/>
    <b v="0"/>
    <n v="4"/>
    <n v="11.25"/>
    <b v="0"/>
    <x v="7"/>
    <x v="34"/>
  </r>
  <r>
    <n v="2765"/>
    <s v="A Story Book For Kids: Technology and Everyday Life"/>
    <s v="I am writing an illustrated book for children ages 3 to 7 that meshes technology in everyday life stories."/>
    <n v="4000"/>
    <n v="0"/>
    <n v="0"/>
    <x v="1"/>
    <x v="1"/>
    <s v="USD"/>
    <n v="1351432428"/>
    <d v="2012-10-28T13:53:48"/>
    <n v="1350050028"/>
    <x v="1783"/>
    <b v="0"/>
    <n v="0"/>
    <n v="0"/>
    <b v="0"/>
    <x v="7"/>
    <x v="34"/>
  </r>
  <r>
    <n v="2767"/>
    <s v="the Giant Turnip"/>
    <s v="An animated bedtime story with Dedka, Babka and the rest of the family working together on a BIG problem"/>
    <n v="4000"/>
    <n v="34"/>
    <n v="1"/>
    <x v="1"/>
    <x v="2"/>
    <s v="CAD"/>
    <n v="1439766050"/>
    <d v="2015-08-16T23:00:50"/>
    <n v="1434582050"/>
    <x v="1784"/>
    <b v="0"/>
    <n v="3"/>
    <n v="11.33"/>
    <b v="0"/>
    <x v="7"/>
    <x v="3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1"/>
    <x v="1"/>
    <s v="USD"/>
    <n v="1362711728"/>
    <d v="2013-03-08T03:02:08"/>
    <n v="1360119728"/>
    <x v="1785"/>
    <b v="0"/>
    <n v="13"/>
    <n v="43.85"/>
    <b v="0"/>
    <x v="7"/>
    <x v="34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x v="1"/>
    <s v="USD"/>
    <n v="1422636814"/>
    <d v="2015-01-30T16:53:34"/>
    <n v="1420044814"/>
    <x v="1786"/>
    <b v="0"/>
    <n v="32"/>
    <n v="126.72"/>
    <b v="1"/>
    <x v="0"/>
    <x v="19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x v="9"/>
    <s v="EUR"/>
    <n v="1443014756"/>
    <d v="2015-09-23T13:25:56"/>
    <n v="1439126756"/>
    <x v="1787"/>
    <b v="1"/>
    <n v="97"/>
    <n v="53.16"/>
    <b v="1"/>
    <x v="0"/>
    <x v="24"/>
  </r>
  <r>
    <n v="3012"/>
    <s v="Up-lifting Up-Fit!"/>
    <s v="Spring Theatre has recently found a new home in the heart of Winston Salem. We need your help for an up-lifting up-fit!"/>
    <n v="4000"/>
    <n v="4685"/>
    <n v="117"/>
    <x v="0"/>
    <x v="1"/>
    <s v="USD"/>
    <n v="1423587130"/>
    <d v="2015-02-10T16:52:10"/>
    <n v="1421772730"/>
    <x v="1788"/>
    <b v="0"/>
    <n v="55"/>
    <n v="85.18"/>
    <b v="1"/>
    <x v="0"/>
    <x v="24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x v="1"/>
    <s v="USD"/>
    <n v="1408679055"/>
    <d v="2014-08-22T03:44:15"/>
    <n v="1406087055"/>
    <x v="1789"/>
    <b v="0"/>
    <n v="64"/>
    <n v="82.94"/>
    <b v="1"/>
    <x v="0"/>
    <x v="2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1"/>
    <x v="2"/>
    <s v="CAD"/>
    <n v="1401595140"/>
    <d v="2014-06-01T03:59:00"/>
    <n v="1398980941"/>
    <x v="1790"/>
    <b v="0"/>
    <n v="17"/>
    <n v="53.53"/>
    <b v="0"/>
    <x v="0"/>
    <x v="24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1"/>
    <x v="7"/>
    <s v="AUD"/>
    <n v="1422928800"/>
    <d v="2015-02-03T02:00:00"/>
    <n v="1420235311"/>
    <x v="1791"/>
    <b v="0"/>
    <n v="5"/>
    <n v="237"/>
    <b v="0"/>
    <x v="0"/>
    <x v="24"/>
  </r>
  <r>
    <n v="3190"/>
    <s v="Call It A Day Productions - THE LIFE"/>
    <s v="Call It A Day Productions is putting on their first full production in December and every little bit helps!"/>
    <n v="4000"/>
    <n v="0"/>
    <n v="0"/>
    <x v="1"/>
    <x v="2"/>
    <s v="CAD"/>
    <n v="1481258275"/>
    <d v="2016-12-09T04:37:55"/>
    <n v="1478662675"/>
    <x v="1792"/>
    <b v="0"/>
    <n v="0"/>
    <n v="0"/>
    <b v="0"/>
    <x v="0"/>
    <x v="19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1"/>
    <x v="1"/>
    <s v="USD"/>
    <n v="1466363576"/>
    <d v="2016-06-19T19:12:56"/>
    <n v="1461179576"/>
    <x v="1793"/>
    <b v="0"/>
    <n v="9"/>
    <n v="29.56"/>
    <b v="0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x v="1"/>
    <s v="USD"/>
    <n v="1481957940"/>
    <d v="2016-12-17T06:59:00"/>
    <n v="1478050429"/>
    <x v="1794"/>
    <b v="0"/>
    <n v="31"/>
    <n v="129.03"/>
    <b v="1"/>
    <x v="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x v="1"/>
    <s v="USD"/>
    <n v="1470801600"/>
    <d v="2016-08-10T04:00:00"/>
    <n v="1468122163"/>
    <x v="1795"/>
    <b v="0"/>
    <n v="61"/>
    <n v="65.87"/>
    <b v="1"/>
    <x v="0"/>
    <x v="0"/>
  </r>
  <r>
    <n v="3157"/>
    <s v="Summer FourPlay"/>
    <s v="Four Directors.  Four One Acts.  Four Genres.  For You."/>
    <n v="4000"/>
    <n v="4040"/>
    <n v="101"/>
    <x v="0"/>
    <x v="1"/>
    <s v="USD"/>
    <n v="1405746000"/>
    <d v="2014-07-19T05:00:00"/>
    <n v="1404932105"/>
    <x v="1796"/>
    <b v="1"/>
    <n v="41"/>
    <n v="98.54"/>
    <b v="1"/>
    <x v="0"/>
    <x v="0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x v="1"/>
    <s v="USD"/>
    <n v="1404698400"/>
    <d v="2014-07-07T02:00:00"/>
    <n v="1402331262"/>
    <x v="1797"/>
    <b v="1"/>
    <n v="63"/>
    <n v="80.73"/>
    <b v="1"/>
    <x v="0"/>
    <x v="0"/>
  </r>
  <r>
    <n v="3212"/>
    <s v="Campo Maldito"/>
    <s v="Help us bring our production of Campo Maldito to New York AND San Francisco!"/>
    <n v="4000"/>
    <n v="5050"/>
    <n v="126"/>
    <x v="0"/>
    <x v="1"/>
    <s v="USD"/>
    <n v="1407524751"/>
    <d v="2014-08-08T19:05:51"/>
    <n v="1404932751"/>
    <x v="1798"/>
    <b v="1"/>
    <n v="94"/>
    <n v="53.72"/>
    <b v="1"/>
    <x v="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x v="0"/>
    <s v="GBP"/>
    <n v="1436114603"/>
    <d v="2015-07-05T16:43:23"/>
    <n v="1433090603"/>
    <x v="1799"/>
    <b v="1"/>
    <n v="113"/>
    <n v="36.61"/>
    <b v="1"/>
    <x v="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x v="0"/>
    <s v="GBP"/>
    <n v="1485991860"/>
    <d v="2017-02-01T23:31:00"/>
    <n v="1483124208"/>
    <x v="1800"/>
    <b v="0"/>
    <n v="115"/>
    <n v="34.92"/>
    <b v="1"/>
    <x v="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x v="1"/>
    <s v="USD"/>
    <n v="1473879600"/>
    <d v="2016-09-14T19:00:00"/>
    <n v="1472498042"/>
    <x v="1801"/>
    <b v="1"/>
    <n v="21"/>
    <n v="204.57"/>
    <b v="1"/>
    <x v="0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x v="1"/>
    <s v="USD"/>
    <n v="1438374748"/>
    <d v="2015-07-31T20:32:28"/>
    <n v="1435782748"/>
    <x v="1802"/>
    <b v="0"/>
    <n v="20"/>
    <n v="204.05"/>
    <b v="1"/>
    <x v="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x v="0"/>
    <s v="GBP"/>
    <n v="1462519041"/>
    <d v="2016-05-06T07:17:21"/>
    <n v="1459927041"/>
    <x v="1803"/>
    <b v="0"/>
    <n v="89"/>
    <n v="49.44"/>
    <b v="1"/>
    <x v="0"/>
    <x v="0"/>
  </r>
  <r>
    <n v="3359"/>
    <s v="BEIRUT, LADY OF LEBANON"/>
    <s v="A Theatrical Production Celebrating the Lebanese Culture and the Human Spirit in Time of War."/>
    <n v="4000"/>
    <n v="4250"/>
    <n v="106"/>
    <x v="0"/>
    <x v="1"/>
    <s v="USD"/>
    <n v="1487985734"/>
    <d v="2017-02-25T01:22:14"/>
    <n v="1484097734"/>
    <x v="1804"/>
    <b v="0"/>
    <n v="23"/>
    <n v="184.78"/>
    <b v="1"/>
    <x v="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x v="1"/>
    <s v="USD"/>
    <n v="1426044383"/>
    <d v="2015-03-11T03:26:23"/>
    <n v="1423455983"/>
    <x v="1805"/>
    <b v="0"/>
    <n v="48"/>
    <n v="85.21"/>
    <b v="1"/>
    <x v="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x v="1"/>
    <s v="USD"/>
    <n v="1416589200"/>
    <d v="2014-11-21T17:00:00"/>
    <n v="1414605776"/>
    <x v="1806"/>
    <b v="0"/>
    <n v="65"/>
    <n v="68.349999999999994"/>
    <b v="1"/>
    <x v="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x v="0"/>
    <s v="GBP"/>
    <n v="1429813800"/>
    <d v="2015-04-23T18:30:00"/>
    <n v="1427363645"/>
    <x v="1807"/>
    <b v="0"/>
    <n v="30"/>
    <n v="159.47"/>
    <b v="1"/>
    <x v="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x v="1"/>
    <s v="USD"/>
    <n v="1400875307"/>
    <d v="2014-05-23T20:01:47"/>
    <n v="1398283307"/>
    <x v="1808"/>
    <b v="0"/>
    <n v="56"/>
    <n v="72.05"/>
    <b v="1"/>
    <x v="0"/>
    <x v="0"/>
  </r>
  <r>
    <n v="3502"/>
    <s v="Dickhead"/>
    <s v="Dickhead is a play about one man's struggle with the dicks in his head. If you want to know more stop being a twat and put out...please"/>
    <n v="4000"/>
    <n v="4216"/>
    <n v="105"/>
    <x v="0"/>
    <x v="1"/>
    <s v="USD"/>
    <n v="1458100740"/>
    <d v="2016-03-16T03:59:00"/>
    <n v="1456862924"/>
    <x v="1809"/>
    <b v="0"/>
    <n v="31"/>
    <n v="136"/>
    <b v="1"/>
    <x v="0"/>
    <x v="0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x v="0"/>
    <s v="GBP"/>
    <n v="1404471600"/>
    <d v="2014-07-04T11:00:00"/>
    <n v="1401910634"/>
    <x v="1810"/>
    <b v="0"/>
    <n v="13"/>
    <n v="307.69"/>
    <b v="1"/>
    <x v="0"/>
    <x v="0"/>
  </r>
  <r>
    <n v="3523"/>
    <s v="Magnificence"/>
    <s v="An old play about our world. Set in 1970s England, Magnificence is a gut-wrenching story of radicalisation, idealism and pity."/>
    <n v="4000"/>
    <n v="4546"/>
    <n v="114"/>
    <x v="0"/>
    <x v="0"/>
    <s v="GBP"/>
    <n v="1474844400"/>
    <d v="2016-09-25T23:00:00"/>
    <n v="1469871148"/>
    <x v="1811"/>
    <b v="0"/>
    <n v="80"/>
    <n v="56.83"/>
    <b v="1"/>
    <x v="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x v="1"/>
    <s v="USD"/>
    <n v="1432654347"/>
    <d v="2015-05-26T15:32:27"/>
    <n v="1430494347"/>
    <x v="1812"/>
    <b v="0"/>
    <n v="62"/>
    <n v="82.26"/>
    <b v="1"/>
    <x v="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x v="1"/>
    <s v="USD"/>
    <n v="1463520479"/>
    <d v="2016-05-17T21:27:59"/>
    <n v="1458336479"/>
    <x v="1813"/>
    <b v="0"/>
    <n v="49"/>
    <n v="81.67"/>
    <b v="1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x v="0"/>
    <s v="GBP"/>
    <n v="1408204857"/>
    <d v="2014-08-16T16:00:57"/>
    <n v="1406390457"/>
    <x v="1814"/>
    <b v="0"/>
    <n v="48"/>
    <n v="84.85"/>
    <b v="1"/>
    <x v="0"/>
    <x v="0"/>
  </r>
  <r>
    <n v="3673"/>
    <s v="CHILD Z"/>
    <s v="Zoe is a teenage girl growing up in a deeply disturbing society. If those paid to protect her aren't listening, then who is?"/>
    <n v="4000"/>
    <n v="4545"/>
    <n v="114"/>
    <x v="0"/>
    <x v="0"/>
    <s v="GBP"/>
    <n v="1415191920"/>
    <d v="2014-11-05T12:52:00"/>
    <n v="1412233497"/>
    <x v="1815"/>
    <b v="0"/>
    <n v="114"/>
    <n v="39.869999999999997"/>
    <b v="1"/>
    <x v="0"/>
    <x v="0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x v="1"/>
    <s v="USD"/>
    <n v="1421009610"/>
    <d v="2015-01-11T20:53:30"/>
    <n v="1419281610"/>
    <x v="1816"/>
    <b v="0"/>
    <n v="33"/>
    <n v="121.36"/>
    <b v="1"/>
    <x v="0"/>
    <x v="0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x v="0"/>
    <s v="GBP"/>
    <n v="1431204449"/>
    <d v="2015-05-09T20:47:29"/>
    <n v="1428526049"/>
    <x v="1817"/>
    <b v="0"/>
    <n v="13"/>
    <n v="310"/>
    <b v="1"/>
    <x v="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1"/>
    <x v="0"/>
    <s v="GBP"/>
    <n v="1468752468"/>
    <d v="2016-07-17T10:47:48"/>
    <n v="1467024468"/>
    <x v="1818"/>
    <b v="0"/>
    <n v="8"/>
    <n v="100.63"/>
    <b v="0"/>
    <x v="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1"/>
    <x v="1"/>
    <s v="USD"/>
    <n v="1460140500"/>
    <d v="2016-04-08T18:35:00"/>
    <n v="1457628680"/>
    <x v="1819"/>
    <b v="0"/>
    <n v="1"/>
    <n v="25"/>
    <b v="0"/>
    <x v="0"/>
    <x v="0"/>
  </r>
  <r>
    <n v="4026"/>
    <s v="Speak to my Soul: A Montage of Voices"/>
    <s v="This is a play that voices that stories of the black experience in America using spoken word, song and dance."/>
    <n v="4000"/>
    <n v="0"/>
    <n v="0"/>
    <x v="1"/>
    <x v="1"/>
    <s v="USD"/>
    <n v="1449247439"/>
    <d v="2015-12-04T16:43:59"/>
    <n v="1444059839"/>
    <x v="1820"/>
    <b v="0"/>
    <n v="0"/>
    <n v="0"/>
    <b v="0"/>
    <x v="0"/>
    <x v="0"/>
  </r>
  <r>
    <n v="4065"/>
    <s v="A Midsummer's Night's Dream"/>
    <s v="A classical/ fantasy version of midsummers done by professionally trained actors in Tulsa!"/>
    <n v="4000"/>
    <n v="27"/>
    <n v="1"/>
    <x v="1"/>
    <x v="1"/>
    <s v="USD"/>
    <n v="1407883811"/>
    <d v="2014-08-12T22:50:11"/>
    <n v="1405291811"/>
    <x v="1821"/>
    <b v="0"/>
    <n v="4"/>
    <n v="6.75"/>
    <b v="0"/>
    <x v="0"/>
    <x v="0"/>
  </r>
  <r>
    <n v="3759"/>
    <s v="Pared Down Productions"/>
    <s v="A production company specializing in small-scale musicals"/>
    <n v="4000"/>
    <n v="4409.7700000000004"/>
    <n v="110"/>
    <x v="0"/>
    <x v="1"/>
    <s v="USD"/>
    <n v="1440556553"/>
    <d v="2015-08-26T02:35:53"/>
    <n v="1435372553"/>
    <x v="1822"/>
    <b v="0"/>
    <n v="88"/>
    <n v="50.11"/>
    <b v="1"/>
    <x v="0"/>
    <x v="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x v="1"/>
    <s v="USD"/>
    <n v="1402594090"/>
    <d v="2014-06-12T17:28:10"/>
    <n v="1400002090"/>
    <x v="1823"/>
    <b v="0"/>
    <n v="58"/>
    <n v="74.239999999999995"/>
    <b v="1"/>
    <x v="0"/>
    <x v="19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1"/>
    <x v="1"/>
    <s v="USD"/>
    <n v="1430851680"/>
    <d v="2015-05-05T18:48:00"/>
    <n v="1428340931"/>
    <x v="1824"/>
    <b v="0"/>
    <n v="6"/>
    <n v="78.33"/>
    <b v="0"/>
    <x v="0"/>
    <x v="24"/>
  </r>
  <r>
    <n v="3103"/>
    <s v="Professional Venue for local artists!!"/>
    <s v="Creating a place for local artists to perform, at substantially less cost for them"/>
    <n v="4100"/>
    <n v="11"/>
    <n v="0"/>
    <x v="1"/>
    <x v="1"/>
    <s v="USD"/>
    <n v="1434080706"/>
    <d v="2015-06-12T03:45:06"/>
    <n v="1428896706"/>
    <x v="1825"/>
    <b v="0"/>
    <n v="2"/>
    <n v="5.5"/>
    <b v="0"/>
    <x v="0"/>
    <x v="24"/>
  </r>
  <r>
    <n v="3131"/>
    <s v="SNAKE EYES"/>
    <s v="A Staged Reading of &quot;Snake Eyes,&quot; a new play by Alex Rafala"/>
    <n v="4100"/>
    <n v="645"/>
    <n v="16"/>
    <x v="3"/>
    <x v="1"/>
    <s v="USD"/>
    <n v="1491656045"/>
    <d v="2017-04-08T12:54:05"/>
    <n v="1489067645"/>
    <x v="1826"/>
    <b v="0"/>
    <n v="12"/>
    <n v="53.75"/>
    <b v="0"/>
    <x v="0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1"/>
    <x v="3"/>
    <s v="EUR"/>
    <n v="1450541229"/>
    <d v="2015-12-19T16:07:09"/>
    <n v="1447949229"/>
    <x v="1827"/>
    <b v="0"/>
    <n v="6"/>
    <n v="45"/>
    <b v="0"/>
    <x v="1"/>
    <x v="15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1"/>
    <x v="0"/>
    <s v="GBP"/>
    <n v="1414107040"/>
    <d v="2014-10-23T23:30:40"/>
    <n v="1411515040"/>
    <x v="1828"/>
    <b v="1"/>
    <n v="25"/>
    <n v="35.799999999999997"/>
    <b v="0"/>
    <x v="6"/>
    <x v="1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x v="1"/>
    <s v="USD"/>
    <n v="1378785540"/>
    <d v="2013-09-10T03:59:00"/>
    <n v="1376066243"/>
    <x v="1829"/>
    <b v="0"/>
    <n v="90"/>
    <n v="59.23"/>
    <b v="1"/>
    <x v="4"/>
    <x v="6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2"/>
    <x v="1"/>
    <s v="USD"/>
    <n v="1446087223"/>
    <d v="2015-10-29T02:53:43"/>
    <n v="1443495223"/>
    <x v="1830"/>
    <b v="0"/>
    <n v="0"/>
    <n v="0"/>
    <b v="0"/>
    <x v="2"/>
    <x v="22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x v="3"/>
    <s v="EUR"/>
    <n v="1437429600"/>
    <d v="2015-07-20T22:00:00"/>
    <n v="1433747376"/>
    <x v="1831"/>
    <b v="0"/>
    <n v="41"/>
    <n v="103.17"/>
    <b v="1"/>
    <x v="0"/>
    <x v="24"/>
  </r>
  <r>
    <n v="3179"/>
    <s v="I Do Wonder"/>
    <s v="A Sci-fi play in several vignettes that will narrate an alternate history in the mid-20th century."/>
    <n v="4200"/>
    <n v="4794.82"/>
    <n v="114"/>
    <x v="0"/>
    <x v="1"/>
    <s v="USD"/>
    <n v="1367859071"/>
    <d v="2013-05-06T16:51:11"/>
    <n v="1365699071"/>
    <x v="1832"/>
    <b v="1"/>
    <n v="62"/>
    <n v="77.34"/>
    <b v="1"/>
    <x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1"/>
    <x v="0"/>
    <s v="GBP"/>
    <n v="1376563408"/>
    <d v="2013-08-15T10:43:28"/>
    <n v="1373971408"/>
    <x v="1833"/>
    <b v="0"/>
    <n v="1"/>
    <n v="5"/>
    <b v="0"/>
    <x v="7"/>
    <x v="3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1"/>
    <x v="1"/>
    <s v="USD"/>
    <n v="1412135940"/>
    <d v="2014-10-01T03:59:00"/>
    <n v="1410366708"/>
    <x v="1834"/>
    <b v="0"/>
    <n v="16"/>
    <n v="132.19"/>
    <b v="0"/>
    <x v="6"/>
    <x v="8"/>
  </r>
  <r>
    <n v="3184"/>
    <s v="Equus at Frenetic Theatre"/>
    <s v="Equus is the story of a psychiatrist treating a teenaged boy who blinds six horses with a metal spike."/>
    <n v="4300"/>
    <n v="4610"/>
    <n v="107"/>
    <x v="0"/>
    <x v="1"/>
    <s v="USD"/>
    <n v="1404258631"/>
    <d v="2014-07-01T23:50:31"/>
    <n v="1401666631"/>
    <x v="1835"/>
    <b v="1"/>
    <n v="46"/>
    <n v="100.22"/>
    <b v="1"/>
    <x v="0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x v="0"/>
    <s v="GBP"/>
    <n v="1462402800"/>
    <d v="2016-05-04T23:00:00"/>
    <n v="1459856860"/>
    <x v="1836"/>
    <b v="0"/>
    <n v="89"/>
    <n v="49.55"/>
    <b v="1"/>
    <x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2"/>
    <x v="1"/>
    <s v="USD"/>
    <n v="1465243740"/>
    <d v="2016-06-06T20:09:00"/>
    <n v="1461438495"/>
    <x v="1837"/>
    <b v="0"/>
    <n v="0"/>
    <n v="0"/>
    <b v="0"/>
    <x v="8"/>
    <x v="14"/>
  </r>
  <r>
    <n v="215"/>
    <s v="Invisible Scars"/>
    <s v="A short drama based on a true events. Story of a British Soldier who comes back home suffering from Post Traumatic Stress Disorder."/>
    <n v="4400"/>
    <n v="10"/>
    <n v="0"/>
    <x v="1"/>
    <x v="0"/>
    <s v="GBP"/>
    <n v="1455753540"/>
    <d v="2016-02-17T23:59:00"/>
    <n v="1452058282"/>
    <x v="1838"/>
    <b v="0"/>
    <n v="1"/>
    <n v="10"/>
    <b v="0"/>
    <x v="5"/>
    <x v="25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x v="1"/>
    <s v="USD"/>
    <n v="1467752334"/>
    <d v="2016-07-05T20:58:54"/>
    <n v="1465160334"/>
    <x v="1839"/>
    <b v="0"/>
    <n v="65"/>
    <n v="74.25"/>
    <b v="1"/>
    <x v="4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1"/>
    <x v="1"/>
    <s v="USD"/>
    <n v="1439741591"/>
    <d v="2015-08-16T16:13:11"/>
    <n v="1436285591"/>
    <x v="1840"/>
    <b v="0"/>
    <n v="9"/>
    <n v="88.89"/>
    <b v="0"/>
    <x v="7"/>
    <x v="2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x v="1"/>
    <s v="USD"/>
    <n v="1361739872"/>
    <d v="2013-02-24T21:04:32"/>
    <n v="1359147872"/>
    <x v="1841"/>
    <b v="0"/>
    <n v="59"/>
    <n v="77.27"/>
    <b v="1"/>
    <x v="7"/>
    <x v="12"/>
  </r>
  <r>
    <n v="497"/>
    <s v="Galaxy Probe Kids"/>
    <s v="live-action/animated series pilot."/>
    <n v="4480"/>
    <n v="30"/>
    <n v="1"/>
    <x v="1"/>
    <x v="1"/>
    <s v="USD"/>
    <n v="1419483600"/>
    <d v="2014-12-25T05:00:00"/>
    <n v="1414889665"/>
    <x v="1842"/>
    <b v="0"/>
    <n v="3"/>
    <n v="10"/>
    <b v="0"/>
    <x v="5"/>
    <x v="29"/>
  </r>
  <r>
    <n v="60"/>
    <s v="Ever Since - Short Film"/>
    <s v="Set in a beautiful but desolate world, we see how loneliness can lead to friendship in unconventional ways."/>
    <n v="4500"/>
    <n v="4648.33"/>
    <n v="103"/>
    <x v="0"/>
    <x v="0"/>
    <s v="GBP"/>
    <n v="1395532800"/>
    <d v="2014-03-23T00:00:00"/>
    <n v="1393882717"/>
    <x v="1843"/>
    <b v="0"/>
    <n v="108"/>
    <n v="43.04"/>
    <b v="1"/>
    <x v="5"/>
    <x v="1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x v="1"/>
    <s v="USD"/>
    <n v="1276110000"/>
    <d v="2010-06-09T19:00:00"/>
    <n v="1268337744"/>
    <x v="1844"/>
    <b v="0"/>
    <n v="27"/>
    <n v="167.49"/>
    <b v="1"/>
    <x v="5"/>
    <x v="13"/>
  </r>
  <r>
    <n v="145"/>
    <s v="Threshold (Canceled)"/>
    <s v="Film-Makers Ricky Comuniello &amp; Ian Weeks are at it again - for the 1st time. We need your support for a modern Sci-Fiction short film"/>
    <n v="4500"/>
    <n v="338"/>
    <n v="8"/>
    <x v="2"/>
    <x v="1"/>
    <s v="USD"/>
    <n v="1439298052"/>
    <d v="2015-08-11T13:00:52"/>
    <n v="1436965252"/>
    <x v="1845"/>
    <b v="0"/>
    <n v="9"/>
    <n v="37.56"/>
    <b v="0"/>
    <x v="5"/>
    <x v="30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x v="1"/>
    <s v="USD"/>
    <n v="1296633540"/>
    <d v="2011-02-02T07:59:00"/>
    <n v="1292316697"/>
    <x v="1846"/>
    <b v="1"/>
    <n v="168"/>
    <n v="28.58"/>
    <b v="1"/>
    <x v="5"/>
    <x v="27"/>
  </r>
  <r>
    <n v="541"/>
    <s v="Deviations"/>
    <s v="A website dedicated to local Kink Communities; to find others with matching interests and bring them together."/>
    <n v="4500"/>
    <n v="25"/>
    <n v="1"/>
    <x v="1"/>
    <x v="1"/>
    <s v="USD"/>
    <n v="1446080834"/>
    <d v="2015-10-29T01:07:14"/>
    <n v="1443488834"/>
    <x v="1847"/>
    <b v="0"/>
    <n v="1"/>
    <n v="25"/>
    <b v="0"/>
    <x v="2"/>
    <x v="2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x v="2"/>
    <s v="CAD"/>
    <n v="1419224340"/>
    <d v="2014-12-22T04:59:00"/>
    <n v="1416363886"/>
    <x v="1848"/>
    <b v="0"/>
    <n v="43"/>
    <n v="104.65"/>
    <b v="1"/>
    <x v="4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1"/>
    <x v="1"/>
    <s v="USD"/>
    <n v="1474067404"/>
    <d v="2016-09-16T23:10:04"/>
    <n v="1471475404"/>
    <x v="1849"/>
    <b v="0"/>
    <n v="2"/>
    <n v="50.5"/>
    <b v="0"/>
    <x v="4"/>
    <x v="32"/>
  </r>
  <r>
    <n v="1036"/>
    <s v="Bring Kyrstyn's Album to Life!"/>
    <s v="Help this Soulful &amp; Cinematic Glitch-Pop Songwriter Bring her Music to the World!  (And your Ears:)"/>
    <n v="4500"/>
    <n v="5056.22"/>
    <n v="112"/>
    <x v="0"/>
    <x v="1"/>
    <s v="USD"/>
    <n v="1357545600"/>
    <d v="2013-01-07T08:00:00"/>
    <n v="1354790790"/>
    <x v="1850"/>
    <b v="0"/>
    <n v="211"/>
    <n v="23.96"/>
    <b v="1"/>
    <x v="4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1"/>
    <x v="7"/>
    <s v="AUD"/>
    <n v="1396666779"/>
    <d v="2014-04-05T02:59:39"/>
    <n v="1394078379"/>
    <x v="1851"/>
    <b v="0"/>
    <n v="3"/>
    <n v="36.33"/>
    <b v="0"/>
    <x v="1"/>
    <x v="18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1"/>
    <x v="1"/>
    <s v="USD"/>
    <n v="1442315460"/>
    <d v="2015-09-15T11:11:00"/>
    <n v="1439696174"/>
    <x v="1852"/>
    <b v="0"/>
    <n v="2"/>
    <n v="27.5"/>
    <b v="0"/>
    <x v="7"/>
    <x v="20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x v="1"/>
    <s v="USD"/>
    <n v="1307851200"/>
    <d v="2011-06-12T04:00:00"/>
    <n v="1304129088"/>
    <x v="1853"/>
    <b v="0"/>
    <n v="87"/>
    <n v="53.56"/>
    <b v="1"/>
    <x v="4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x v="1"/>
    <s v="USD"/>
    <n v="1385297393"/>
    <d v="2013-11-24T12:49:53"/>
    <n v="1382701793"/>
    <x v="1854"/>
    <b v="0"/>
    <n v="70"/>
    <n v="64.709999999999994"/>
    <b v="1"/>
    <x v="4"/>
    <x v="17"/>
  </r>
  <r>
    <n v="1734"/>
    <s v="Street Prophet Los CD and new book"/>
    <s v="This is a double venture project. I have finished a new manuscript and currently working on creating a Christian rap CD."/>
    <n v="4500"/>
    <n v="1"/>
    <n v="0"/>
    <x v="1"/>
    <x v="1"/>
    <s v="USD"/>
    <n v="1431046356"/>
    <d v="2015-05-08T00:52:36"/>
    <n v="1428454356"/>
    <x v="1855"/>
    <b v="0"/>
    <n v="1"/>
    <n v="1"/>
    <b v="0"/>
    <x v="4"/>
    <x v="28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x v="1"/>
    <s v="USD"/>
    <n v="1406226191"/>
    <d v="2014-07-24T18:23:11"/>
    <n v="1403547791"/>
    <x v="1856"/>
    <b v="0"/>
    <n v="58"/>
    <n v="87.1"/>
    <b v="1"/>
    <x v="4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x v="1"/>
    <s v="USD"/>
    <n v="1403539260"/>
    <d v="2014-06-23T16:01:00"/>
    <n v="1401724860"/>
    <x v="1857"/>
    <b v="0"/>
    <n v="106"/>
    <n v="50.93"/>
    <b v="1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x v="1"/>
    <s v="USD"/>
    <n v="1439611140"/>
    <d v="2015-08-15T03:59:00"/>
    <n v="1437668354"/>
    <x v="1858"/>
    <b v="0"/>
    <n v="61"/>
    <n v="74.069999999999993"/>
    <b v="1"/>
    <x v="4"/>
    <x v="11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x v="1"/>
    <s v="USD"/>
    <n v="1479794340"/>
    <d v="2016-11-22T05:59:00"/>
    <n v="1476715869"/>
    <x v="1859"/>
    <b v="0"/>
    <n v="103"/>
    <n v="50.69"/>
    <b v="1"/>
    <x v="0"/>
    <x v="2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1"/>
    <x v="9"/>
    <s v="EUR"/>
    <n v="1454109420"/>
    <d v="2016-01-29T23:17:00"/>
    <n v="1453334629"/>
    <x v="1860"/>
    <b v="0"/>
    <n v="0"/>
    <n v="0"/>
    <b v="0"/>
    <x v="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x v="1"/>
    <s v="USD"/>
    <n v="1440274735"/>
    <d v="2015-08-22T20:18:55"/>
    <n v="1437682735"/>
    <x v="1861"/>
    <b v="0"/>
    <n v="69"/>
    <n v="65.38"/>
    <b v="1"/>
    <x v="0"/>
    <x v="0"/>
  </r>
  <r>
    <n v="3160"/>
    <s v="We Play Chekhov"/>
    <s v="Two stories by Anton Chekhov adapted for the stage and performed back-to-back in a stunning live theatrical performance."/>
    <n v="4500"/>
    <n v="4569"/>
    <n v="102"/>
    <x v="0"/>
    <x v="1"/>
    <s v="USD"/>
    <n v="1407905940"/>
    <d v="2014-08-13T04:59:00"/>
    <n v="1405923687"/>
    <x v="1862"/>
    <b v="1"/>
    <n v="57"/>
    <n v="80.16"/>
    <b v="1"/>
    <x v="0"/>
    <x v="0"/>
  </r>
  <r>
    <n v="3217"/>
    <s v="Wake Up Call @ IRT Theater"/>
    <s v="Wake Up Call is a comedic play about a group of hotel employees working on Christmas Eve."/>
    <n v="4500"/>
    <n v="5221"/>
    <n v="116"/>
    <x v="0"/>
    <x v="1"/>
    <s v="USD"/>
    <n v="1478264784"/>
    <d v="2016-11-04T13:06:24"/>
    <n v="1475672784"/>
    <x v="1863"/>
    <b v="1"/>
    <n v="104"/>
    <n v="50.2"/>
    <b v="1"/>
    <x v="0"/>
    <x v="0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x v="2"/>
    <s v="CAD"/>
    <n v="1459483140"/>
    <d v="2016-04-01T03:59:00"/>
    <n v="1456526879"/>
    <x v="1864"/>
    <b v="1"/>
    <n v="100"/>
    <n v="52.58"/>
    <b v="1"/>
    <x v="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x v="11"/>
    <s v="NZD"/>
    <n v="1488622352"/>
    <d v="2017-03-04T10:12:32"/>
    <n v="1486030352"/>
    <x v="1865"/>
    <b v="0"/>
    <n v="91"/>
    <n v="84.29"/>
    <b v="1"/>
    <x v="0"/>
    <x v="0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x v="1"/>
    <s v="USD"/>
    <n v="1409374093"/>
    <d v="2014-08-30T04:48:13"/>
    <n v="1406782093"/>
    <x v="1866"/>
    <b v="0"/>
    <n v="40"/>
    <n v="114.13"/>
    <b v="1"/>
    <x v="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x v="6"/>
    <s v="EUR"/>
    <n v="1472936229"/>
    <d v="2016-09-03T20:57:09"/>
    <n v="1467752229"/>
    <x v="1867"/>
    <b v="0"/>
    <n v="31"/>
    <n v="145.16"/>
    <b v="1"/>
    <x v="0"/>
    <x v="0"/>
  </r>
  <r>
    <n v="3723"/>
    <s v="Beauty and the Beast"/>
    <s v="Saltmine Theatre Company present Beauty and the Beast:"/>
    <n v="4500"/>
    <n v="4592"/>
    <n v="102"/>
    <x v="0"/>
    <x v="0"/>
    <s v="GBP"/>
    <n v="1417374262"/>
    <d v="2014-11-30T19:04:22"/>
    <n v="1414778662"/>
    <x v="1868"/>
    <b v="0"/>
    <n v="63"/>
    <n v="72.89"/>
    <b v="1"/>
    <x v="0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1"/>
    <x v="1"/>
    <s v="USD"/>
    <n v="1472847873"/>
    <d v="2016-09-02T20:24:33"/>
    <n v="1468959873"/>
    <x v="1869"/>
    <b v="0"/>
    <n v="1"/>
    <n v="50"/>
    <b v="0"/>
    <x v="0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x v="1"/>
    <s v="USD"/>
    <n v="1402515198"/>
    <d v="2014-06-11T19:33:18"/>
    <n v="1399923198"/>
    <x v="1870"/>
    <b v="0"/>
    <n v="17"/>
    <n v="267.64999999999998"/>
    <b v="1"/>
    <x v="0"/>
    <x v="19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x v="1"/>
    <s v="USD"/>
    <n v="1410210685"/>
    <d v="2014-09-08T21:11:25"/>
    <n v="1408050685"/>
    <x v="1871"/>
    <b v="0"/>
    <n v="52"/>
    <n v="94.9"/>
    <b v="1"/>
    <x v="0"/>
    <x v="19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x v="1"/>
    <s v="USD"/>
    <n v="1344636000"/>
    <d v="2012-08-10T22:00:00"/>
    <n v="1341800110"/>
    <x v="1872"/>
    <b v="0"/>
    <n v="105"/>
    <n v="50.69"/>
    <b v="1"/>
    <x v="4"/>
    <x v="2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x v="1"/>
    <s v="USD"/>
    <n v="1388936289"/>
    <d v="2014-01-05T15:38:09"/>
    <n v="1386344289"/>
    <x v="1873"/>
    <b v="0"/>
    <n v="75"/>
    <n v="64.75"/>
    <b v="1"/>
    <x v="1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x v="1"/>
    <s v="USD"/>
    <n v="1423668220"/>
    <d v="2015-02-11T15:23:40"/>
    <n v="1421076220"/>
    <x v="1874"/>
    <b v="0"/>
    <n v="76"/>
    <n v="65.16"/>
    <b v="1"/>
    <x v="4"/>
    <x v="4"/>
  </r>
  <r>
    <n v="1312"/>
    <s v="GoSolo Hat for GoPro (Canceled)"/>
    <s v="People loved the original Black and Gray GoSolo hats and asked for more. So we received sample for 3 more colors!"/>
    <n v="4600"/>
    <n v="28"/>
    <n v="1"/>
    <x v="2"/>
    <x v="1"/>
    <s v="USD"/>
    <n v="1429375922"/>
    <d v="2015-04-18T16:52:02"/>
    <n v="1426783922"/>
    <x v="1875"/>
    <b v="0"/>
    <n v="1"/>
    <n v="28"/>
    <b v="0"/>
    <x v="2"/>
    <x v="16"/>
  </r>
  <r>
    <n v="2195"/>
    <s v="Purgatoria: City of Angels"/>
    <s v="A gritty, noir tabletop RPG with a fast-paced combo-based battle system."/>
    <n v="4600"/>
    <n v="5535"/>
    <n v="120"/>
    <x v="0"/>
    <x v="1"/>
    <s v="USD"/>
    <n v="1439317900"/>
    <d v="2015-08-11T18:31:40"/>
    <n v="1436725900"/>
    <x v="1876"/>
    <b v="0"/>
    <n v="115"/>
    <n v="48.13"/>
    <b v="1"/>
    <x v="1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x v="8"/>
    <s v="EUR"/>
    <n v="1460918282"/>
    <d v="2016-04-17T18:38:02"/>
    <n v="1455737882"/>
    <x v="1877"/>
    <b v="0"/>
    <n v="50"/>
    <n v="105.18"/>
    <b v="1"/>
    <x v="5"/>
    <x v="27"/>
  </r>
  <r>
    <n v="1200"/>
    <s v="Modern Nomads"/>
    <s v="Modern Nomads Journal is an 88 page magazine style publication containing photo stories about Somalis in the Horn of Africa."/>
    <n v="4800"/>
    <n v="6029"/>
    <n v="126"/>
    <x v="0"/>
    <x v="1"/>
    <s v="USD"/>
    <n v="1429183656"/>
    <d v="2015-04-16T11:27:36"/>
    <n v="1427369256"/>
    <x v="1878"/>
    <b v="0"/>
    <n v="103"/>
    <n v="58.53"/>
    <b v="1"/>
    <x v="6"/>
    <x v="10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1"/>
    <x v="10"/>
    <s v="EUR"/>
    <n v="1424421253"/>
    <d v="2015-02-20T08:34:13"/>
    <n v="1421829253"/>
    <x v="1879"/>
    <b v="1"/>
    <n v="10"/>
    <n v="65.099999999999994"/>
    <b v="0"/>
    <x v="6"/>
    <x v="10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1"/>
    <x v="1"/>
    <s v="USD"/>
    <n v="1324232504"/>
    <d v="2011-12-18T18:21:44"/>
    <n v="1320776504"/>
    <x v="1880"/>
    <b v="0"/>
    <n v="14"/>
    <n v="39.29"/>
    <b v="0"/>
    <x v="7"/>
    <x v="34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x v="1"/>
    <s v="USD"/>
    <n v="1372297751"/>
    <d v="2013-06-27T01:49:11"/>
    <n v="1369705751"/>
    <x v="1881"/>
    <b v="0"/>
    <n v="149"/>
    <n v="48.45"/>
    <b v="1"/>
    <x v="7"/>
    <x v="1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x v="1"/>
    <s v="USD"/>
    <n v="1341799647"/>
    <d v="2012-07-09T02:07:27"/>
    <n v="1339207647"/>
    <x v="1882"/>
    <b v="0"/>
    <n v="263"/>
    <n v="152.62"/>
    <b v="1"/>
    <x v="2"/>
    <x v="2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x v="1"/>
    <s v="USD"/>
    <n v="1426883220"/>
    <d v="2015-03-20T20:27:00"/>
    <n v="1425067296"/>
    <x v="1883"/>
    <b v="0"/>
    <n v="33"/>
    <n v="148.47999999999999"/>
    <b v="1"/>
    <x v="0"/>
    <x v="0"/>
  </r>
  <r>
    <n v="1444"/>
    <s v="Expand the MillionairesLetter in the US Market!"/>
    <s v="We as a successfull german stock market newsletter publisher want expand in the US market!"/>
    <n v="4950"/>
    <n v="0"/>
    <n v="0"/>
    <x v="1"/>
    <x v="6"/>
    <s v="EUR"/>
    <n v="1442091462"/>
    <d v="2015-09-12T20:57:42"/>
    <n v="1436907462"/>
    <x v="1884"/>
    <b v="0"/>
    <n v="0"/>
    <n v="0"/>
    <b v="0"/>
    <x v="7"/>
    <x v="20"/>
  </r>
  <r>
    <n v="3285"/>
    <s v="By Morning"/>
    <s v="A new play by Matthew Gasda"/>
    <n v="4999"/>
    <n v="5604"/>
    <n v="112"/>
    <x v="0"/>
    <x v="1"/>
    <s v="USD"/>
    <n v="1488258000"/>
    <d v="2017-02-28T05:00:00"/>
    <n v="1485556626"/>
    <x v="1885"/>
    <b v="0"/>
    <n v="81"/>
    <n v="69.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x v="1"/>
    <s v="USD"/>
    <n v="1471834800"/>
    <d v="2016-08-22T03:00:00"/>
    <n v="1469126462"/>
    <x v="1886"/>
    <b v="0"/>
    <n v="75"/>
    <n v="80.33"/>
    <b v="1"/>
    <x v="5"/>
    <x v="7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x v="1"/>
    <s v="USD"/>
    <n v="1461769107"/>
    <d v="2016-04-27T14:58:27"/>
    <n v="1459177107"/>
    <x v="1887"/>
    <b v="0"/>
    <n v="61"/>
    <n v="98.36"/>
    <b v="1"/>
    <x v="5"/>
    <x v="7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x v="1"/>
    <s v="USD"/>
    <n v="1419021607"/>
    <d v="2014-12-19T20:40:07"/>
    <n v="1413834007"/>
    <x v="1888"/>
    <b v="0"/>
    <n v="70"/>
    <n v="76.87"/>
    <b v="1"/>
    <x v="5"/>
    <x v="7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x v="1"/>
    <s v="USD"/>
    <n v="1370547157"/>
    <d v="2013-06-06T19:32:37"/>
    <n v="1368646357"/>
    <x v="1889"/>
    <b v="0"/>
    <n v="23"/>
    <n v="322.39"/>
    <b v="1"/>
    <x v="5"/>
    <x v="13"/>
  </r>
  <r>
    <n v="92"/>
    <s v="Euphoria"/>
    <s v="Euphoria is an adventure film that follows adrenaline filled athletes on their hunt for the sublime while balancing family and careers."/>
    <n v="5000"/>
    <n v="5260"/>
    <n v="105"/>
    <x v="0"/>
    <x v="2"/>
    <s v="CAD"/>
    <n v="1485936000"/>
    <d v="2017-02-01T08:00:00"/>
    <n v="1481949983"/>
    <x v="1890"/>
    <b v="0"/>
    <n v="43"/>
    <n v="122.33"/>
    <b v="1"/>
    <x v="5"/>
    <x v="13"/>
  </r>
  <r>
    <n v="100"/>
    <s v="Two Sisters"/>
    <s v="Two sisters share a fragile relationship. When their mother dies and they inherit the family house, old problems rise to the surface."/>
    <n v="5000"/>
    <n v="5000"/>
    <n v="100"/>
    <x v="0"/>
    <x v="1"/>
    <s v="USD"/>
    <n v="1352055886"/>
    <d v="2012-11-04T19:04:46"/>
    <n v="1350324286"/>
    <x v="1891"/>
    <b v="0"/>
    <n v="26"/>
    <n v="192.31"/>
    <b v="1"/>
    <x v="5"/>
    <x v="13"/>
  </r>
  <r>
    <n v="106"/>
    <s v="LOST WEEKEND"/>
    <s v="A Boy. A Girl. A Car. A Serial Killer."/>
    <n v="5000"/>
    <n v="5025"/>
    <n v="101"/>
    <x v="0"/>
    <x v="1"/>
    <s v="USD"/>
    <n v="1333391901"/>
    <d v="2012-04-02T18:38:21"/>
    <n v="1332182301"/>
    <x v="1892"/>
    <b v="0"/>
    <n v="27"/>
    <n v="186.11"/>
    <b v="1"/>
    <x v="5"/>
    <x v="13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x v="1"/>
    <s v="USD"/>
    <n v="1397354400"/>
    <d v="2014-04-13T02:00:00"/>
    <n v="1395277318"/>
    <x v="1893"/>
    <b v="0"/>
    <n v="81"/>
    <n v="64.2"/>
    <b v="1"/>
    <x v="5"/>
    <x v="13"/>
  </r>
  <r>
    <n v="113"/>
    <s v="&quot;The First Day&quot; by Julia Othmer- Music Video"/>
    <s v="A living memorial for all those dealing with trauma, grief and loss."/>
    <n v="5000"/>
    <n v="7050"/>
    <n v="141"/>
    <x v="0"/>
    <x v="1"/>
    <s v="USD"/>
    <n v="1312642800"/>
    <d v="2011-08-06T15:00:00"/>
    <n v="1311963128"/>
    <x v="1894"/>
    <b v="0"/>
    <n v="78"/>
    <n v="90.38"/>
    <b v="1"/>
    <x v="5"/>
    <x v="13"/>
  </r>
  <r>
    <n v="118"/>
    <s v="DENOUNCED - A Short Film"/>
    <s v="When a ruthless hit-man is 'denounced' from the mafia, his old enemies declare war."/>
    <n v="5000"/>
    <n v="5651.58"/>
    <n v="113"/>
    <x v="0"/>
    <x v="1"/>
    <s v="USD"/>
    <n v="1311902236"/>
    <d v="2011-07-29T01:17:16"/>
    <n v="1309310236"/>
    <x v="1895"/>
    <b v="0"/>
    <n v="39"/>
    <n v="144.91"/>
    <b v="1"/>
    <x v="5"/>
    <x v="13"/>
  </r>
  <r>
    <n v="134"/>
    <s v="MARLEY'S GHOST (AMBASSADORS OF STEAM) (Canceled)"/>
    <s v="steampunk  remake of &quot;a Christmas carol&quot;"/>
    <n v="5000"/>
    <n v="0"/>
    <n v="0"/>
    <x v="2"/>
    <x v="1"/>
    <s v="USD"/>
    <n v="1441386000"/>
    <d v="2015-09-04T17:00:00"/>
    <n v="1438811418"/>
    <x v="1896"/>
    <b v="0"/>
    <n v="0"/>
    <n v="0"/>
    <b v="0"/>
    <x v="5"/>
    <x v="3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2"/>
    <x v="1"/>
    <s v="USD"/>
    <n v="1413942628"/>
    <d v="2014-10-22T01:50:28"/>
    <n v="1411350628"/>
    <x v="1897"/>
    <b v="0"/>
    <n v="0"/>
    <n v="0"/>
    <b v="0"/>
    <x v="5"/>
    <x v="30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1"/>
    <x v="1"/>
    <s v="USD"/>
    <n v="1439675691"/>
    <d v="2015-08-15T21:54:51"/>
    <n v="1434491691"/>
    <x v="1898"/>
    <b v="0"/>
    <n v="0"/>
    <n v="0"/>
    <b v="0"/>
    <x v="5"/>
    <x v="25"/>
  </r>
  <r>
    <n v="166"/>
    <s v="Pressure"/>
    <s v="A young teen makes a bad decision after joining gang and the film expresses his choices that led him to that point."/>
    <n v="5000"/>
    <n v="3000"/>
    <n v="60"/>
    <x v="1"/>
    <x v="1"/>
    <s v="USD"/>
    <n v="1484531362"/>
    <d v="2017-01-16T01:49:22"/>
    <n v="1481939362"/>
    <x v="1899"/>
    <b v="0"/>
    <n v="1"/>
    <n v="3000"/>
    <b v="0"/>
    <x v="5"/>
    <x v="25"/>
  </r>
  <r>
    <n v="186"/>
    <s v="Feature Film: The Wolfes"/>
    <s v="My film is about a boy who discovers the truth about his fathers dissapearance through the dark secrets of his mothers past."/>
    <n v="5000"/>
    <n v="0"/>
    <n v="0"/>
    <x v="1"/>
    <x v="1"/>
    <s v="USD"/>
    <n v="1488571200"/>
    <d v="2017-03-03T20:00:00"/>
    <n v="1485977434"/>
    <x v="1900"/>
    <b v="0"/>
    <n v="0"/>
    <n v="0"/>
    <b v="0"/>
    <x v="5"/>
    <x v="25"/>
  </r>
  <r>
    <n v="187"/>
    <s v="The Imbalanced Heart of a Symmetric Mind (film)"/>
    <s v="A young man suffering from a severe case of OCD embarks on a road trip to find peace of mind."/>
    <n v="5000"/>
    <n v="800"/>
    <n v="16"/>
    <x v="1"/>
    <x v="1"/>
    <s v="USD"/>
    <n v="1437461940"/>
    <d v="2015-07-21T06:59:00"/>
    <n v="1435383457"/>
    <x v="1901"/>
    <b v="0"/>
    <n v="5"/>
    <n v="160"/>
    <b v="0"/>
    <x v="5"/>
    <x v="25"/>
  </r>
  <r>
    <n v="191"/>
    <s v="Trillion: Feature Film"/>
    <s v="A young boy passionate about Astronomy and Chemistry tracks down an astroid that scientists said would never hit earth."/>
    <n v="5000"/>
    <n v="250"/>
    <n v="5"/>
    <x v="1"/>
    <x v="7"/>
    <s v="AUD"/>
    <n v="1443782138"/>
    <d v="2015-10-02T10:35:38"/>
    <n v="1440326138"/>
    <x v="1902"/>
    <b v="0"/>
    <n v="3"/>
    <n v="83.33"/>
    <b v="0"/>
    <x v="5"/>
    <x v="2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1"/>
    <x v="1"/>
    <s v="USD"/>
    <n v="1442634617"/>
    <d v="2015-09-19T03:50:17"/>
    <n v="1440042617"/>
    <x v="1903"/>
    <b v="0"/>
    <n v="12"/>
    <n v="185.83"/>
    <b v="0"/>
    <x v="5"/>
    <x v="25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1"/>
    <x v="1"/>
    <s v="USD"/>
    <n v="1431702289"/>
    <d v="2015-05-15T15:04:49"/>
    <n v="1426518289"/>
    <x v="1904"/>
    <b v="0"/>
    <n v="1"/>
    <n v="100"/>
    <b v="0"/>
    <x v="5"/>
    <x v="2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x v="1"/>
    <s v="USD"/>
    <n v="1345079785"/>
    <d v="2012-08-16T01:16:25"/>
    <n v="1342487785"/>
    <x v="1905"/>
    <b v="1"/>
    <n v="96"/>
    <n v="54.02"/>
    <b v="1"/>
    <x v="5"/>
    <x v="27"/>
  </r>
  <r>
    <n v="246"/>
    <s v="LEAVING ATLANTA THE FILM"/>
    <s v="From 1979 to 1981 twenty-nine Black children in Atlanta were murdered and the others terrified. This is our story..."/>
    <n v="5000"/>
    <n v="15273"/>
    <n v="305"/>
    <x v="0"/>
    <x v="1"/>
    <s v="USD"/>
    <n v="1292665405"/>
    <d v="2010-12-18T09:43:25"/>
    <n v="1288341805"/>
    <x v="1906"/>
    <b v="1"/>
    <n v="223"/>
    <n v="68.489999999999995"/>
    <b v="1"/>
    <x v="5"/>
    <x v="27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x v="1"/>
    <s v="USD"/>
    <n v="1287200340"/>
    <d v="2010-10-16T03:39:00"/>
    <n v="1284042614"/>
    <x v="1907"/>
    <b v="1"/>
    <n v="62"/>
    <n v="108.15"/>
    <b v="1"/>
    <x v="5"/>
    <x v="27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x v="1"/>
    <s v="USD"/>
    <n v="1275364740"/>
    <d v="2010-06-01T03:59:00"/>
    <n v="1269878058"/>
    <x v="1908"/>
    <b v="1"/>
    <n v="108"/>
    <n v="85.44"/>
    <b v="1"/>
    <x v="5"/>
    <x v="2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x v="1"/>
    <s v="USD"/>
    <n v="1336747995"/>
    <d v="2012-05-11T14:53:15"/>
    <n v="1334155995"/>
    <x v="1909"/>
    <b v="1"/>
    <n v="91"/>
    <n v="64.95"/>
    <b v="1"/>
    <x v="5"/>
    <x v="27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x v="1"/>
    <s v="USD"/>
    <n v="1273522560"/>
    <d v="2010-05-10T20:16:00"/>
    <n v="1269928430"/>
    <x v="1910"/>
    <b v="1"/>
    <n v="58"/>
    <n v="95.78"/>
    <b v="1"/>
    <x v="5"/>
    <x v="27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x v="1"/>
    <s v="USD"/>
    <n v="1320640778"/>
    <d v="2011-11-07T04:39:38"/>
    <n v="1316749178"/>
    <x v="1911"/>
    <b v="1"/>
    <n v="111"/>
    <n v="50.18"/>
    <b v="1"/>
    <x v="5"/>
    <x v="2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x v="1"/>
    <s v="USD"/>
    <n v="1309694266"/>
    <d v="2011-07-03T11:57:46"/>
    <n v="1307102266"/>
    <x v="1912"/>
    <b v="1"/>
    <n v="118"/>
    <n v="45.67"/>
    <b v="1"/>
    <x v="5"/>
    <x v="2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x v="1"/>
    <s v="USD"/>
    <n v="1367366460"/>
    <d v="2013-05-01T00:01:00"/>
    <n v="1365791246"/>
    <x v="1913"/>
    <b v="1"/>
    <n v="128"/>
    <n v="46.88"/>
    <b v="1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x v="1"/>
    <s v="USD"/>
    <n v="1279555200"/>
    <d v="2010-07-19T16:00:00"/>
    <n v="1276480894"/>
    <x v="1914"/>
    <b v="1"/>
    <n v="50"/>
    <n v="100"/>
    <b v="1"/>
    <x v="5"/>
    <x v="27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x v="1"/>
    <s v="USD"/>
    <n v="1364342151"/>
    <d v="2013-03-26T23:55:51"/>
    <n v="1361753751"/>
    <x v="1915"/>
    <b v="1"/>
    <n v="284"/>
    <n v="49.88"/>
    <b v="1"/>
    <x v="5"/>
    <x v="27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x v="1"/>
    <s v="USD"/>
    <n v="1265097540"/>
    <d v="2010-02-02T07:59:00"/>
    <n v="1257538029"/>
    <x v="1916"/>
    <b v="1"/>
    <n v="51"/>
    <n v="110.47"/>
    <b v="1"/>
    <x v="5"/>
    <x v="27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x v="1"/>
    <s v="USD"/>
    <n v="1469670580"/>
    <d v="2016-07-28T01:49:40"/>
    <n v="1467078580"/>
    <x v="1917"/>
    <b v="0"/>
    <n v="71"/>
    <n v="88.85"/>
    <b v="1"/>
    <x v="5"/>
    <x v="27"/>
  </r>
  <r>
    <n v="403"/>
    <s v="MONDO BANANA"/>
    <s v="A documentary adventure about bananas - and people. Your round-trip ticket into the heart of banana-cultures!!"/>
    <n v="5000"/>
    <n v="5263"/>
    <n v="105"/>
    <x v="0"/>
    <x v="1"/>
    <s v="USD"/>
    <n v="1312960080"/>
    <d v="2011-08-10T07:08:00"/>
    <n v="1308900441"/>
    <x v="1918"/>
    <b v="0"/>
    <n v="70"/>
    <n v="75.19"/>
    <b v="1"/>
    <x v="5"/>
    <x v="27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1"/>
    <x v="1"/>
    <s v="USD"/>
    <n v="1259297940"/>
    <d v="2009-11-27T04:59:00"/>
    <n v="1252964282"/>
    <x v="1919"/>
    <b v="0"/>
    <n v="0"/>
    <n v="0"/>
    <b v="0"/>
    <x v="5"/>
    <x v="29"/>
  </r>
  <r>
    <n v="440"/>
    <s v="Consumed"/>
    <s v="A stop-motion animation made by a one girl team, with a camera, creativity, and a lot of determination."/>
    <n v="5000"/>
    <n v="5"/>
    <n v="0"/>
    <x v="1"/>
    <x v="1"/>
    <s v="USD"/>
    <n v="1458859153"/>
    <d v="2016-03-24T22:39:13"/>
    <n v="1456270753"/>
    <x v="1920"/>
    <b v="0"/>
    <n v="1"/>
    <n v="5"/>
    <b v="0"/>
    <x v="5"/>
    <x v="2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1"/>
    <x v="1"/>
    <s v="USD"/>
    <n v="1389844800"/>
    <d v="2014-01-16T04:00:00"/>
    <n v="1385524889"/>
    <x v="1921"/>
    <b v="0"/>
    <n v="2"/>
    <n v="25.5"/>
    <b v="0"/>
    <x v="5"/>
    <x v="29"/>
  </r>
  <r>
    <n v="509"/>
    <s v="Indian in Chelsea - Web Animated series"/>
    <s v="A hilarious comedy podcast being turned into an animated series  about an indian servant and his boss."/>
    <n v="5000"/>
    <n v="10"/>
    <n v="0"/>
    <x v="1"/>
    <x v="0"/>
    <s v="GBP"/>
    <n v="1435504170"/>
    <d v="2015-06-28T15:09:30"/>
    <n v="1432912170"/>
    <x v="1922"/>
    <b v="0"/>
    <n v="1"/>
    <n v="10"/>
    <b v="0"/>
    <x v="5"/>
    <x v="29"/>
  </r>
  <r>
    <n v="511"/>
    <s v="Stuck On An Eyeland"/>
    <s v="A project that incorporates animation and comic art into a relevant story. 4 boys, 1 eyeland, and a whole lot of drama!!!"/>
    <n v="5000"/>
    <n v="150"/>
    <n v="3"/>
    <x v="1"/>
    <x v="1"/>
    <s v="USD"/>
    <n v="1365228982"/>
    <d v="2013-04-06T06:16:22"/>
    <n v="1362640582"/>
    <x v="1923"/>
    <b v="0"/>
    <n v="5"/>
    <n v="30"/>
    <b v="0"/>
    <x v="5"/>
    <x v="29"/>
  </r>
  <r>
    <n v="516"/>
    <s v="Shipmates"/>
    <s v="A big brother style comedy animation series starring famous seafarers"/>
    <n v="5000"/>
    <n v="0"/>
    <n v="0"/>
    <x v="1"/>
    <x v="0"/>
    <s v="GBP"/>
    <n v="1432752080"/>
    <d v="2015-05-27T18:41:20"/>
    <n v="1427568080"/>
    <x v="1924"/>
    <b v="0"/>
    <n v="0"/>
    <n v="0"/>
    <b v="0"/>
    <x v="5"/>
    <x v="2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1"/>
    <x v="2"/>
    <s v="CAD"/>
    <n v="1485838800"/>
    <d v="2017-01-31T05:00:00"/>
    <n v="1484756245"/>
    <x v="1925"/>
    <b v="0"/>
    <n v="4"/>
    <n v="8.75"/>
    <b v="0"/>
    <x v="2"/>
    <x v="22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1"/>
    <x v="1"/>
    <s v="USD"/>
    <n v="1468513533"/>
    <d v="2016-07-14T16:25:33"/>
    <n v="1465921533"/>
    <x v="1926"/>
    <b v="0"/>
    <n v="1"/>
    <n v="1"/>
    <b v="0"/>
    <x v="2"/>
    <x v="22"/>
  </r>
  <r>
    <n v="577"/>
    <s v="everydayrelay"/>
    <s v="Emails are one of pervasively used mode of communication today. However, emails can be personal and sometimes discretion is needed."/>
    <n v="5000"/>
    <n v="10"/>
    <n v="0"/>
    <x v="1"/>
    <x v="1"/>
    <s v="USD"/>
    <n v="1463753302"/>
    <d v="2016-05-20T14:08:22"/>
    <n v="1458569302"/>
    <x v="1927"/>
    <b v="0"/>
    <n v="1"/>
    <n v="10"/>
    <b v="0"/>
    <x v="2"/>
    <x v="2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1"/>
    <x v="0"/>
    <s v="GBP"/>
    <n v="1454936460"/>
    <d v="2016-02-08T13:01:00"/>
    <n v="1452259131"/>
    <x v="1928"/>
    <b v="0"/>
    <n v="9"/>
    <n v="24.78"/>
    <b v="0"/>
    <x v="2"/>
    <x v="22"/>
  </r>
  <r>
    <n v="600"/>
    <s v="Anaheim California here we come but we need your help."/>
    <s v="Science Technology Engineering and Math + youth = a brighter tomorrow."/>
    <n v="5000"/>
    <n v="100"/>
    <n v="2"/>
    <x v="2"/>
    <x v="1"/>
    <s v="USD"/>
    <n v="1431198562"/>
    <d v="2015-05-09T19:09:22"/>
    <n v="1426014562"/>
    <x v="1929"/>
    <b v="0"/>
    <n v="1"/>
    <n v="100"/>
    <b v="0"/>
    <x v="2"/>
    <x v="22"/>
  </r>
  <r>
    <n v="605"/>
    <s v="Teach Your Parents iPad (Canceled)"/>
    <s v="An iPad support care package for your parents / seniors."/>
    <n v="5000"/>
    <n v="131"/>
    <n v="3"/>
    <x v="2"/>
    <x v="1"/>
    <s v="USD"/>
    <n v="1440318908"/>
    <d v="2015-08-23T08:35:08"/>
    <n v="1436430908"/>
    <x v="1930"/>
    <b v="0"/>
    <n v="8"/>
    <n v="16.38"/>
    <b v="0"/>
    <x v="2"/>
    <x v="2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2"/>
    <x v="10"/>
    <s v="EUR"/>
    <n v="1432479600"/>
    <d v="2015-05-24T15:00:00"/>
    <n v="1428507409"/>
    <x v="1931"/>
    <b v="0"/>
    <n v="1"/>
    <n v="10"/>
    <b v="0"/>
    <x v="2"/>
    <x v="22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2"/>
    <x v="3"/>
    <s v="EUR"/>
    <n v="1488013307"/>
    <d v="2017-02-25T09:01:47"/>
    <n v="1485421307"/>
    <x v="1932"/>
    <b v="0"/>
    <n v="0"/>
    <n v="0"/>
    <b v="0"/>
    <x v="2"/>
    <x v="22"/>
  </r>
  <r>
    <n v="624"/>
    <s v="NeedSomeLoven.com (Canceled)"/>
    <s v="I am designing a fun, high tech dating website, with over 25 cool features. It is innovate as well as user friendly."/>
    <n v="5000"/>
    <n v="0"/>
    <n v="0"/>
    <x v="2"/>
    <x v="1"/>
    <s v="USD"/>
    <n v="1431647041"/>
    <d v="2015-05-14T23:44:01"/>
    <n v="1429055041"/>
    <x v="1933"/>
    <b v="0"/>
    <n v="0"/>
    <n v="0"/>
    <b v="0"/>
    <x v="2"/>
    <x v="22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2"/>
    <x v="1"/>
    <s v="USD"/>
    <n v="1405269457"/>
    <d v="2014-07-13T16:37:37"/>
    <n v="1402677457"/>
    <x v="1934"/>
    <b v="0"/>
    <n v="0"/>
    <n v="0"/>
    <b v="0"/>
    <x v="2"/>
    <x v="22"/>
  </r>
  <r>
    <n v="634"/>
    <s v="pitchtograndma (Canceled)"/>
    <s v="We help companies to explain what they do in simple, grandma-would-understand terms."/>
    <n v="5000"/>
    <n v="1"/>
    <n v="0"/>
    <x v="2"/>
    <x v="1"/>
    <s v="USD"/>
    <n v="1424989029"/>
    <d v="2015-02-26T22:17:09"/>
    <n v="1422397029"/>
    <x v="1935"/>
    <b v="0"/>
    <n v="1"/>
    <n v="1"/>
    <b v="0"/>
    <x v="2"/>
    <x v="2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x v="1"/>
    <s v="USD"/>
    <n v="1460917119"/>
    <d v="2016-04-17T18:18:39"/>
    <n v="1455736719"/>
    <x v="1936"/>
    <b v="0"/>
    <n v="87"/>
    <n v="122.74"/>
    <b v="1"/>
    <x v="2"/>
    <x v="1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1"/>
    <x v="6"/>
    <s v="EUR"/>
    <n v="1454502789"/>
    <d v="2016-02-03T12:33:09"/>
    <n v="1453206789"/>
    <x v="1937"/>
    <b v="0"/>
    <n v="114"/>
    <n v="20.34"/>
    <b v="0"/>
    <x v="2"/>
    <x v="16"/>
  </r>
  <r>
    <n v="723"/>
    <s v="The 2015 Pro Football Beast Book"/>
    <s v="The Definitive (and Slightly Ridiculous) Guide to Enjoying the 2015 Pro Football Season"/>
    <n v="5000"/>
    <n v="5469"/>
    <n v="109"/>
    <x v="0"/>
    <x v="1"/>
    <s v="USD"/>
    <n v="1438228740"/>
    <d v="2015-07-30T03:59:00"/>
    <n v="1435606549"/>
    <x v="1938"/>
    <b v="0"/>
    <n v="100"/>
    <n v="54.69"/>
    <b v="1"/>
    <x v="7"/>
    <x v="12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x v="1"/>
    <s v="USD"/>
    <n v="1327212000"/>
    <d v="2012-01-22T06:00:00"/>
    <n v="1322852747"/>
    <x v="1939"/>
    <b v="0"/>
    <n v="71"/>
    <n v="88.73"/>
    <b v="1"/>
    <x v="7"/>
    <x v="12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x v="1"/>
    <s v="USD"/>
    <n v="1392408000"/>
    <d v="2014-02-14T20:00:00"/>
    <n v="1390890987"/>
    <x v="1940"/>
    <b v="0"/>
    <n v="108"/>
    <n v="56.67"/>
    <b v="1"/>
    <x v="7"/>
    <x v="12"/>
  </r>
  <r>
    <n v="744"/>
    <s v="A Revolutionary Leadership Resource Book"/>
    <s v="Join others to help create a world that is possible -- in your workplace, community and society!"/>
    <n v="5000"/>
    <n v="5116"/>
    <n v="102"/>
    <x v="0"/>
    <x v="1"/>
    <s v="USD"/>
    <n v="1355439503"/>
    <d v="2012-12-13T22:58:23"/>
    <n v="1352847503"/>
    <x v="1941"/>
    <b v="0"/>
    <n v="62"/>
    <n v="82.52"/>
    <b v="1"/>
    <x v="7"/>
    <x v="1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x v="7"/>
    <s v="AUD"/>
    <n v="1476615600"/>
    <d v="2016-10-16T11:00:00"/>
    <n v="1474884417"/>
    <x v="1942"/>
    <b v="0"/>
    <n v="105"/>
    <n v="53.19"/>
    <b v="1"/>
    <x v="7"/>
    <x v="12"/>
  </r>
  <r>
    <n v="759"/>
    <s v="Wild Ruins"/>
    <s v="Help me search for the lost ruins of the UK. A unique guide to  lesser known and somewhat known ruins of Britain."/>
    <n v="5000"/>
    <n v="5096"/>
    <n v="102"/>
    <x v="0"/>
    <x v="0"/>
    <s v="GBP"/>
    <n v="1404892539"/>
    <d v="2014-07-09T07:55:39"/>
    <n v="1401436539"/>
    <x v="1943"/>
    <b v="0"/>
    <n v="99"/>
    <n v="51.47"/>
    <b v="1"/>
    <x v="7"/>
    <x v="12"/>
  </r>
  <r>
    <n v="761"/>
    <s v="DONE WITH DEATH"/>
    <s v="The day Chuck died was the day everything changed. Now he has to save the afterlife from extinction or die again trying."/>
    <n v="5000"/>
    <n v="235"/>
    <n v="5"/>
    <x v="1"/>
    <x v="1"/>
    <s v="USD"/>
    <n v="1391364126"/>
    <d v="2014-02-02T18:02:06"/>
    <n v="1388772126"/>
    <x v="1944"/>
    <b v="0"/>
    <n v="6"/>
    <n v="39.17"/>
    <b v="0"/>
    <x v="7"/>
    <x v="31"/>
  </r>
  <r>
    <n v="764"/>
    <s v="[JOE]KES"/>
    <s v="[JOE]KES is a book full of over 200 original, sometimes funny, pun-ish Joekes. If you hate the book, use it as a coster!"/>
    <n v="5000"/>
    <n v="0"/>
    <n v="0"/>
    <x v="1"/>
    <x v="1"/>
    <s v="USD"/>
    <n v="1441858161"/>
    <d v="2015-09-10T04:09:21"/>
    <n v="1439266161"/>
    <x v="1945"/>
    <b v="0"/>
    <n v="0"/>
    <n v="0"/>
    <b v="0"/>
    <x v="7"/>
    <x v="3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1"/>
    <x v="1"/>
    <s v="USD"/>
    <n v="1432178810"/>
    <d v="2015-05-21T03:26:50"/>
    <n v="1429586810"/>
    <x v="1946"/>
    <b v="0"/>
    <n v="3"/>
    <n v="59"/>
    <b v="0"/>
    <x v="7"/>
    <x v="31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x v="1"/>
    <s v="USD"/>
    <n v="1336751220"/>
    <d v="2012-05-11T15:47:00"/>
    <n v="1331774434"/>
    <x v="1947"/>
    <b v="0"/>
    <n v="44"/>
    <n v="162.27000000000001"/>
    <b v="1"/>
    <x v="4"/>
    <x v="6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x v="1"/>
    <s v="USD"/>
    <n v="1335542446"/>
    <d v="2012-04-27T16:00:46"/>
    <n v="1332950446"/>
    <x v="1948"/>
    <b v="0"/>
    <n v="28"/>
    <n v="178.61"/>
    <b v="1"/>
    <x v="4"/>
    <x v="6"/>
  </r>
  <r>
    <n v="836"/>
    <s v="DESMADRE Full Album + Press Kit"/>
    <s v="An album you can bring home to mom."/>
    <n v="5000"/>
    <n v="5046.5200000000004"/>
    <n v="101"/>
    <x v="0"/>
    <x v="1"/>
    <s v="USD"/>
    <n v="1381108918"/>
    <d v="2013-10-07T01:21:58"/>
    <n v="1378516918"/>
    <x v="1949"/>
    <b v="0"/>
    <n v="46"/>
    <n v="109.71"/>
    <b v="1"/>
    <x v="4"/>
    <x v="6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x v="1"/>
    <s v="USD"/>
    <n v="1348337956"/>
    <d v="2012-09-22T18:19:16"/>
    <n v="1345745956"/>
    <x v="1950"/>
    <b v="0"/>
    <n v="96"/>
    <n v="60.74"/>
    <b v="1"/>
    <x v="4"/>
    <x v="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x v="1"/>
    <s v="USD"/>
    <n v="1415653663"/>
    <d v="2014-11-10T21:07:43"/>
    <n v="1413058063"/>
    <x v="1951"/>
    <b v="1"/>
    <n v="94"/>
    <n v="53.89"/>
    <b v="1"/>
    <x v="4"/>
    <x v="5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x v="1"/>
    <s v="USD"/>
    <n v="1473047940"/>
    <d v="2016-09-05T03:59:00"/>
    <n v="1469595396"/>
    <x v="1952"/>
    <b v="0"/>
    <n v="177"/>
    <n v="34.01"/>
    <b v="1"/>
    <x v="4"/>
    <x v="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1"/>
    <x v="1"/>
    <s v="USD"/>
    <n v="1259643540"/>
    <d v="2009-12-01T04:59:00"/>
    <n v="1254450706"/>
    <x v="1953"/>
    <b v="0"/>
    <n v="11"/>
    <n v="109.18"/>
    <b v="0"/>
    <x v="4"/>
    <x v="3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1"/>
    <x v="1"/>
    <s v="USD"/>
    <n v="1442856131"/>
    <d v="2015-09-21T17:22:11"/>
    <n v="1441128131"/>
    <x v="1954"/>
    <b v="0"/>
    <n v="0"/>
    <n v="0"/>
    <b v="0"/>
    <x v="4"/>
    <x v="32"/>
  </r>
  <r>
    <n v="878"/>
    <s v="Justin Cron's Sax Debut Album"/>
    <s v="Join in and help me make my first jazz album. I would really like to make a Christmas album and a smooth jazz CD. Want a FREE CD?"/>
    <n v="5000"/>
    <n v="65"/>
    <n v="1"/>
    <x v="1"/>
    <x v="1"/>
    <s v="USD"/>
    <n v="1293082524"/>
    <d v="2010-12-23T05:35:24"/>
    <n v="1290490524"/>
    <x v="1955"/>
    <b v="0"/>
    <n v="2"/>
    <n v="32.5"/>
    <b v="0"/>
    <x v="4"/>
    <x v="32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1"/>
    <x v="1"/>
    <s v="USD"/>
    <n v="1456957635"/>
    <d v="2016-03-02T22:27:15"/>
    <n v="1451773635"/>
    <x v="1956"/>
    <b v="0"/>
    <n v="24"/>
    <n v="83.38"/>
    <b v="0"/>
    <x v="4"/>
    <x v="21"/>
  </r>
  <r>
    <n v="900"/>
    <s v="Project Revive: Protecting the Creative Impulse"/>
    <s v="With Project Revive, I aim to protect and nurture the creative impulse through music."/>
    <n v="5000"/>
    <n v="21"/>
    <n v="0"/>
    <x v="1"/>
    <x v="1"/>
    <s v="USD"/>
    <n v="1459365802"/>
    <d v="2016-03-30T19:23:22"/>
    <n v="1456777402"/>
    <x v="1957"/>
    <b v="0"/>
    <n v="2"/>
    <n v="10.5"/>
    <b v="0"/>
    <x v="4"/>
    <x v="32"/>
  </r>
  <r>
    <n v="903"/>
    <s v="U City Jazz Festival, St. Louis, MO"/>
    <s v="The U City Jazz Festival is offered for free to the community and features the best jazz talent from the midwest."/>
    <n v="5000"/>
    <n v="160"/>
    <n v="3"/>
    <x v="1"/>
    <x v="1"/>
    <s v="USD"/>
    <n v="1348367100"/>
    <d v="2012-09-23T02:25:00"/>
    <n v="1346180780"/>
    <x v="1958"/>
    <b v="0"/>
    <n v="4"/>
    <n v="40"/>
    <b v="0"/>
    <x v="4"/>
    <x v="3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1"/>
    <x v="1"/>
    <s v="USD"/>
    <n v="1405305000"/>
    <d v="2014-07-14T02:30:00"/>
    <n v="1402612730"/>
    <x v="1959"/>
    <b v="0"/>
    <n v="1"/>
    <n v="30"/>
    <b v="0"/>
    <x v="4"/>
    <x v="32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1"/>
    <x v="2"/>
    <s v="CAD"/>
    <n v="1399183200"/>
    <d v="2014-05-04T06:00:00"/>
    <n v="1396633284"/>
    <x v="1960"/>
    <b v="0"/>
    <n v="30"/>
    <n v="50.67"/>
    <b v="0"/>
    <x v="4"/>
    <x v="32"/>
  </r>
  <r>
    <n v="950"/>
    <s v="EZC Smartlight"/>
    <s v="Rider worn tail light brake light. Adheres to virtually any coat, jacket or vest. Stays on even when you get off."/>
    <n v="5000"/>
    <n v="1402"/>
    <n v="28"/>
    <x v="1"/>
    <x v="2"/>
    <s v="CAD"/>
    <n v="1453053661"/>
    <d v="2016-01-17T18:01:01"/>
    <n v="1450461661"/>
    <x v="1961"/>
    <b v="0"/>
    <n v="24"/>
    <n v="58.42"/>
    <b v="0"/>
    <x v="2"/>
    <x v="1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1"/>
    <x v="2"/>
    <s v="CAD"/>
    <n v="1485147540"/>
    <d v="2017-01-23T04:59:00"/>
    <n v="1481951853"/>
    <x v="1962"/>
    <b v="0"/>
    <n v="14"/>
    <n v="164"/>
    <b v="0"/>
    <x v="2"/>
    <x v="1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1"/>
    <x v="4"/>
    <s v="EUR"/>
    <n v="1475310825"/>
    <d v="2016-10-01T08:33:45"/>
    <n v="1472718825"/>
    <x v="1963"/>
    <b v="0"/>
    <n v="0"/>
    <n v="0"/>
    <b v="0"/>
    <x v="2"/>
    <x v="16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1"/>
    <x v="0"/>
    <s v="GBP"/>
    <n v="1468349460"/>
    <d v="2016-07-12T18:51:00"/>
    <n v="1466186988"/>
    <x v="1964"/>
    <b v="0"/>
    <n v="7"/>
    <n v="30.29"/>
    <b v="0"/>
    <x v="2"/>
    <x v="16"/>
  </r>
  <r>
    <n v="997"/>
    <s v="iPhanny"/>
    <s v="The iPhanny keeps your iPhone 6 safe from bending in those dangerous pants pockets."/>
    <n v="5000"/>
    <n v="65"/>
    <n v="1"/>
    <x v="1"/>
    <x v="1"/>
    <s v="USD"/>
    <n v="1417145297"/>
    <d v="2014-11-28T03:28:17"/>
    <n v="1414549697"/>
    <x v="1965"/>
    <b v="0"/>
    <n v="8"/>
    <n v="8.1300000000000008"/>
    <b v="0"/>
    <x v="2"/>
    <x v="16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2"/>
    <x v="0"/>
    <s v="GBP"/>
    <n v="1485796613"/>
    <d v="2017-01-30T17:16:53"/>
    <n v="1481908613"/>
    <x v="1966"/>
    <b v="0"/>
    <n v="4"/>
    <n v="1300"/>
    <b v="0"/>
    <x v="2"/>
    <x v="1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2"/>
    <x v="1"/>
    <s v="USD"/>
    <n v="1485254052"/>
    <d v="2017-01-24T10:34:12"/>
    <n v="1481366052"/>
    <x v="1967"/>
    <b v="0"/>
    <n v="775"/>
    <n v="1389.36"/>
    <b v="0"/>
    <x v="2"/>
    <x v="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x v="1"/>
    <s v="USD"/>
    <n v="1470369540"/>
    <d v="2016-08-05T03:59:00"/>
    <n v="1467604804"/>
    <x v="1968"/>
    <b v="0"/>
    <n v="166"/>
    <n v="39.159999999999997"/>
    <b v="1"/>
    <x v="4"/>
    <x v="4"/>
  </r>
  <r>
    <n v="1060"/>
    <s v="Reality  Check (Canceled)"/>
    <s v="Reality Check is a weekly Internet Radio Show. Along with my co-host and engineer we discuss the issues of the day relevant to you!."/>
    <n v="5000"/>
    <n v="50"/>
    <n v="1"/>
    <x v="2"/>
    <x v="1"/>
    <s v="USD"/>
    <n v="1429134893"/>
    <d v="2015-04-15T21:54:53"/>
    <n v="1426542893"/>
    <x v="1969"/>
    <b v="0"/>
    <n v="1"/>
    <n v="50"/>
    <b v="0"/>
    <x v="8"/>
    <x v="14"/>
  </r>
  <r>
    <n v="1099"/>
    <s v="Xeno - A Sci-Fi FPS"/>
    <s v="Xeno is an FPS which combines all the best elements of old school and modern games to create a fresh and unique gameplay experience."/>
    <n v="5000"/>
    <n v="25"/>
    <n v="1"/>
    <x v="1"/>
    <x v="0"/>
    <s v="GBP"/>
    <n v="1431547468"/>
    <d v="2015-05-13T20:04:28"/>
    <n v="1428955468"/>
    <x v="1970"/>
    <b v="0"/>
    <n v="1"/>
    <n v="25"/>
    <b v="0"/>
    <x v="1"/>
    <x v="18"/>
  </r>
  <r>
    <n v="1123"/>
    <s v="Droplets"/>
    <s v="Fast paced mobile game where you control a rain drop by tilting your screen. Absorb other rain drops to go faster, but avoid clouds."/>
    <n v="5000"/>
    <n v="11"/>
    <n v="0"/>
    <x v="1"/>
    <x v="1"/>
    <s v="USD"/>
    <n v="1397910848"/>
    <d v="2014-04-19T12:34:08"/>
    <n v="1395318848"/>
    <x v="1971"/>
    <b v="0"/>
    <n v="3"/>
    <n v="3.67"/>
    <b v="0"/>
    <x v="1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1"/>
    <x v="1"/>
    <s v="USD"/>
    <n v="1416963300"/>
    <d v="2014-11-26T00:55:00"/>
    <n v="1411775700"/>
    <x v="1972"/>
    <b v="0"/>
    <n v="3"/>
    <n v="3.67"/>
    <b v="0"/>
    <x v="1"/>
    <x v="15"/>
  </r>
  <r>
    <n v="1140"/>
    <s v="Medieval Empire by Bear Games"/>
    <s v="We are creating the next epic Massive Multiplayer Online-Real Time Strategy game and we want you to be a part of it!"/>
    <n v="5000"/>
    <n v="0"/>
    <n v="0"/>
    <x v="1"/>
    <x v="0"/>
    <s v="GBP"/>
    <n v="1438859121"/>
    <d v="2015-08-06T11:05:21"/>
    <n v="1436267121"/>
    <x v="1973"/>
    <b v="0"/>
    <n v="0"/>
    <n v="0"/>
    <b v="0"/>
    <x v="1"/>
    <x v="15"/>
  </r>
  <r>
    <n v="1154"/>
    <s v="Food Truck Funding"/>
    <s v="We're about to launch our first ever food truck to share our amazing food and we need your help! Be a part of our truck!"/>
    <n v="5000"/>
    <n v="325"/>
    <n v="7"/>
    <x v="1"/>
    <x v="1"/>
    <s v="USD"/>
    <n v="1441507006"/>
    <d v="2015-09-06T02:36:46"/>
    <n v="1438915006"/>
    <x v="1974"/>
    <b v="0"/>
    <n v="3"/>
    <n v="108.33"/>
    <b v="0"/>
    <x v="3"/>
    <x v="3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x v="1"/>
    <s v="USD"/>
    <n v="1401487756"/>
    <d v="2014-05-30T22:09:16"/>
    <n v="1398895756"/>
    <x v="1975"/>
    <b v="0"/>
    <n v="549"/>
    <n v="71.59"/>
    <b v="1"/>
    <x v="6"/>
    <x v="1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2"/>
    <x v="1"/>
    <s v="USD"/>
    <n v="1317231008"/>
    <d v="2011-09-28T17:30:08"/>
    <n v="1312047008"/>
    <x v="1976"/>
    <b v="0"/>
    <n v="24"/>
    <n v="61.04"/>
    <b v="0"/>
    <x v="4"/>
    <x v="3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2"/>
    <x v="1"/>
    <s v="USD"/>
    <n v="1440723600"/>
    <d v="2015-08-28T01:00:00"/>
    <n v="1436394968"/>
    <x v="1977"/>
    <b v="0"/>
    <n v="0"/>
    <n v="0"/>
    <b v="0"/>
    <x v="4"/>
    <x v="3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2"/>
    <x v="1"/>
    <s v="USD"/>
    <n v="1381090870"/>
    <d v="2013-10-06T20:21:10"/>
    <n v="1377030070"/>
    <x v="1978"/>
    <b v="0"/>
    <n v="1"/>
    <n v="40"/>
    <b v="0"/>
    <x v="4"/>
    <x v="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2"/>
    <x v="1"/>
    <s v="USD"/>
    <n v="1414994340"/>
    <d v="2014-11-03T05:59:00"/>
    <n v="1413057980"/>
    <x v="1979"/>
    <b v="0"/>
    <n v="34"/>
    <n v="74.62"/>
    <b v="0"/>
    <x v="4"/>
    <x v="37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x v="1"/>
    <s v="USD"/>
    <n v="1341683211"/>
    <d v="2012-07-07T17:46:51"/>
    <n v="1339091211"/>
    <x v="1980"/>
    <b v="1"/>
    <n v="81"/>
    <n v="64.47"/>
    <b v="1"/>
    <x v="4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x v="1"/>
    <s v="USD"/>
    <n v="1276574400"/>
    <d v="2010-06-15T04:00:00"/>
    <n v="1270576379"/>
    <x v="1981"/>
    <b v="1"/>
    <n v="28"/>
    <n v="189.29"/>
    <b v="1"/>
    <x v="4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x v="2"/>
    <s v="CAD"/>
    <n v="1450249140"/>
    <d v="2015-12-16T06:59:00"/>
    <n v="1447055935"/>
    <x v="1982"/>
    <b v="0"/>
    <n v="172"/>
    <n v="59.36"/>
    <b v="1"/>
    <x v="7"/>
    <x v="1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x v="1"/>
    <s v="USD"/>
    <n v="1451089134"/>
    <d v="2015-12-26T00:18:54"/>
    <n v="1448497134"/>
    <x v="1983"/>
    <b v="0"/>
    <n v="78"/>
    <n v="66.7"/>
    <b v="1"/>
    <x v="7"/>
    <x v="12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x v="1"/>
    <s v="USD"/>
    <n v="1447463050"/>
    <d v="2015-11-14T01:04:10"/>
    <n v="1444867450"/>
    <x v="1984"/>
    <b v="0"/>
    <n v="90"/>
    <n v="63.48"/>
    <b v="1"/>
    <x v="4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x v="1"/>
    <s v="USD"/>
    <n v="1434342894"/>
    <d v="2015-06-15T04:34:54"/>
    <n v="1432269294"/>
    <x v="1985"/>
    <b v="0"/>
    <n v="87"/>
    <n v="63.62"/>
    <b v="1"/>
    <x v="4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x v="1"/>
    <s v="USD"/>
    <n v="1482988125"/>
    <d v="2016-12-29T05:08:45"/>
    <n v="1480396125"/>
    <x v="1986"/>
    <b v="0"/>
    <n v="73"/>
    <n v="73.36"/>
    <b v="1"/>
    <x v="4"/>
    <x v="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x v="1"/>
    <s v="USD"/>
    <n v="1476720840"/>
    <d v="2016-10-17T16:14:00"/>
    <n v="1474469117"/>
    <x v="1987"/>
    <b v="0"/>
    <n v="112"/>
    <n v="60.18"/>
    <b v="1"/>
    <x v="4"/>
    <x v="6"/>
  </r>
  <r>
    <n v="1427"/>
    <s v="WHAT CAN I DO?..."/>
    <s v="The book with advices that can save many lives._x000a_You will find here many case studies, extreme situations and solutions."/>
    <n v="5000"/>
    <n v="419"/>
    <n v="8"/>
    <x v="1"/>
    <x v="6"/>
    <s v="EUR"/>
    <n v="1474230385"/>
    <d v="2016-09-18T20:26:25"/>
    <n v="1471638385"/>
    <x v="1988"/>
    <b v="0"/>
    <n v="4"/>
    <n v="104.75"/>
    <b v="0"/>
    <x v="7"/>
    <x v="20"/>
  </r>
  <r>
    <n v="1430"/>
    <s v="Esoteric Project Management"/>
    <s v="Profesional translation and publishing of the book on unique synthesis of project management and meditation"/>
    <n v="5000"/>
    <n v="403"/>
    <n v="8"/>
    <x v="1"/>
    <x v="1"/>
    <s v="USD"/>
    <n v="1419017488"/>
    <d v="2014-12-19T19:31:28"/>
    <n v="1416339088"/>
    <x v="1989"/>
    <b v="0"/>
    <n v="5"/>
    <n v="80.599999999999994"/>
    <b v="0"/>
    <x v="7"/>
    <x v="20"/>
  </r>
  <r>
    <n v="1456"/>
    <s v="Sometimes you don't need love (Canceled)"/>
    <s v="English Version of my auto-published novel"/>
    <n v="5000"/>
    <n v="145"/>
    <n v="3"/>
    <x v="2"/>
    <x v="4"/>
    <s v="EUR"/>
    <n v="1483459365"/>
    <d v="2017-01-03T16:02:45"/>
    <n v="1480867365"/>
    <x v="1990"/>
    <b v="0"/>
    <n v="3"/>
    <n v="48.33"/>
    <b v="0"/>
    <x v="7"/>
    <x v="2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2"/>
    <x v="1"/>
    <s v="USD"/>
    <n v="1407729600"/>
    <d v="2014-08-11T04:00:00"/>
    <n v="1405097760"/>
    <x v="1991"/>
    <b v="0"/>
    <n v="0"/>
    <n v="0"/>
    <b v="0"/>
    <x v="7"/>
    <x v="20"/>
  </r>
  <r>
    <n v="1464"/>
    <s v="Science Studio"/>
    <s v="The Best Science Media on the Web"/>
    <n v="5000"/>
    <n v="8160"/>
    <n v="163"/>
    <x v="0"/>
    <x v="1"/>
    <s v="USD"/>
    <n v="1361029958"/>
    <d v="2013-02-16T15:52:38"/>
    <n v="1358437958"/>
    <x v="1992"/>
    <b v="1"/>
    <n v="234"/>
    <n v="34.869999999999997"/>
    <b v="1"/>
    <x v="7"/>
    <x v="3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1"/>
    <x v="2"/>
    <s v="CAD"/>
    <n v="1383430145"/>
    <d v="2013-11-02T22:09:05"/>
    <n v="1380838145"/>
    <x v="1993"/>
    <b v="0"/>
    <n v="6"/>
    <n v="17.5"/>
    <b v="0"/>
    <x v="7"/>
    <x v="31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1"/>
    <x v="1"/>
    <s v="USD"/>
    <n v="1347004260"/>
    <d v="2012-09-07T07:51:00"/>
    <n v="1345062936"/>
    <x v="1994"/>
    <b v="0"/>
    <n v="1"/>
    <n v="5"/>
    <b v="0"/>
    <x v="7"/>
    <x v="31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1"/>
    <x v="1"/>
    <s v="USD"/>
    <n v="1352994052"/>
    <d v="2012-11-15T15:40:52"/>
    <n v="1350398452"/>
    <x v="1995"/>
    <b v="0"/>
    <n v="0"/>
    <n v="0"/>
    <b v="0"/>
    <x v="7"/>
    <x v="31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1"/>
    <x v="1"/>
    <s v="USD"/>
    <n v="1428075480"/>
    <d v="2015-04-03T15:38:00"/>
    <n v="1425489613"/>
    <x v="1996"/>
    <b v="0"/>
    <n v="11"/>
    <n v="40.450000000000003"/>
    <b v="0"/>
    <x v="7"/>
    <x v="31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x v="7"/>
    <s v="AUD"/>
    <n v="1455548400"/>
    <d v="2016-02-15T15:00:00"/>
    <n v="1453461865"/>
    <x v="1997"/>
    <b v="1"/>
    <n v="294"/>
    <n v="82.32"/>
    <b v="1"/>
    <x v="6"/>
    <x v="10"/>
  </r>
  <r>
    <n v="1576"/>
    <s v="The Obsessive Line Collection (Canceled)"/>
    <s v="For the publication of my first 3 books: an Art book, a graphic novel, and a coloring book"/>
    <n v="5000"/>
    <n v="650"/>
    <n v="13"/>
    <x v="2"/>
    <x v="1"/>
    <s v="USD"/>
    <n v="1435698368"/>
    <d v="2015-06-30T21:06:08"/>
    <n v="1431810368"/>
    <x v="1998"/>
    <b v="0"/>
    <n v="10"/>
    <n v="65"/>
    <b v="0"/>
    <x v="7"/>
    <x v="40"/>
  </r>
  <r>
    <n v="1600"/>
    <s v="Organic in India"/>
    <s v="I plan to document volunteer work on an organic farm in rural India, and photograph the people and places I encounter during the trip."/>
    <n v="5000"/>
    <n v="367"/>
    <n v="7"/>
    <x v="1"/>
    <x v="1"/>
    <s v="USD"/>
    <n v="1405401060"/>
    <d v="2014-07-15T05:11:00"/>
    <n v="1401585752"/>
    <x v="1999"/>
    <b v="0"/>
    <n v="9"/>
    <n v="40.78"/>
    <b v="0"/>
    <x v="6"/>
    <x v="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x v="1"/>
    <s v="USD"/>
    <n v="1407085200"/>
    <d v="2014-08-03T17:00:00"/>
    <n v="1401924769"/>
    <x v="2000"/>
    <b v="0"/>
    <n v="77"/>
    <n v="66.69"/>
    <b v="1"/>
    <x v="4"/>
    <x v="6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x v="1"/>
    <s v="USD"/>
    <n v="1338177540"/>
    <d v="2012-05-28T03:59:00"/>
    <n v="1333550015"/>
    <x v="2001"/>
    <b v="0"/>
    <n v="37"/>
    <n v="163.78"/>
    <b v="1"/>
    <x v="4"/>
    <x v="6"/>
  </r>
  <r>
    <n v="1643"/>
    <s v="This Is All Now's Brand New Album!!"/>
    <s v="This Is All Now is putting out a brand new record, and we need YOUR help to do it!"/>
    <n v="5000"/>
    <n v="6235"/>
    <n v="125"/>
    <x v="0"/>
    <x v="1"/>
    <s v="USD"/>
    <n v="1348516012"/>
    <d v="2012-09-24T19:46:52"/>
    <n v="1345924012"/>
    <x v="2002"/>
    <b v="0"/>
    <n v="37"/>
    <n v="168.51"/>
    <b v="1"/>
    <x v="4"/>
    <x v="1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x v="1"/>
    <s v="USD"/>
    <n v="1379515740"/>
    <d v="2013-09-18T14:49:00"/>
    <n v="1378306140"/>
    <x v="2003"/>
    <b v="0"/>
    <n v="10"/>
    <n v="554"/>
    <b v="1"/>
    <x v="4"/>
    <x v="1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x v="1"/>
    <s v="USD"/>
    <n v="1339235377"/>
    <d v="2012-06-09T09:49:37"/>
    <n v="1336643377"/>
    <x v="2004"/>
    <b v="0"/>
    <n v="46"/>
    <n v="113.83"/>
    <b v="1"/>
    <x v="4"/>
    <x v="1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x v="1"/>
    <s v="USD"/>
    <n v="1303675296"/>
    <d v="2011-04-24T20:01:36"/>
    <n v="1300996896"/>
    <x v="2005"/>
    <b v="0"/>
    <n v="168"/>
    <n v="51.85"/>
    <b v="1"/>
    <x v="4"/>
    <x v="1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x v="1"/>
    <s v="USD"/>
    <n v="1471503540"/>
    <d v="2016-08-18T06:59:00"/>
    <n v="1468852306"/>
    <x v="2006"/>
    <b v="0"/>
    <n v="113"/>
    <n v="89.25"/>
    <b v="1"/>
    <x v="4"/>
    <x v="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x v="2"/>
    <s v="CAD"/>
    <n v="1493320519"/>
    <d v="2017-04-27T19:15:19"/>
    <n v="1488140119"/>
    <x v="2007"/>
    <b v="0"/>
    <n v="1"/>
    <n v="1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n v="48"/>
    <x v="3"/>
    <x v="1"/>
    <s v="USD"/>
    <n v="1490572740"/>
    <d v="2017-03-26T23:59:00"/>
    <n v="1487734667"/>
    <x v="2008"/>
    <b v="0"/>
    <n v="15"/>
    <n v="159.3300000000000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n v="1"/>
    <x v="1"/>
    <x v="1"/>
    <s v="USD"/>
    <n v="1441003537"/>
    <d v="2015-08-31T06:45:37"/>
    <n v="1435819537"/>
    <x v="2009"/>
    <b v="0"/>
    <n v="2"/>
    <n v="25.5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1"/>
    <x v="1"/>
    <s v="USD"/>
    <n v="1459181895"/>
    <d v="2016-03-28T16:18:15"/>
    <n v="1456593495"/>
    <x v="2010"/>
    <b v="0"/>
    <n v="9"/>
    <n v="54.11"/>
    <b v="0"/>
    <x v="4"/>
    <x v="28"/>
  </r>
  <r>
    <n v="1710"/>
    <s v="Producing a live album of our upcoming Europe tour"/>
    <s v="We want to create a gospel live album which has never been produced before."/>
    <n v="5000"/>
    <n v="34"/>
    <n v="1"/>
    <x v="1"/>
    <x v="6"/>
    <s v="EUR"/>
    <n v="1453122000"/>
    <d v="2016-01-18T13:00:00"/>
    <n v="1449151888"/>
    <x v="2011"/>
    <b v="0"/>
    <n v="1"/>
    <n v="34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1"/>
    <x v="1"/>
    <s v="USD"/>
    <n v="1435701353"/>
    <d v="2015-06-30T21:55:53"/>
    <n v="1430517353"/>
    <x v="2012"/>
    <b v="0"/>
    <n v="0"/>
    <n v="0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"/>
    <x v="1"/>
    <x v="1"/>
    <s v="USD"/>
    <n v="1427772120"/>
    <d v="2015-03-31T03:22:00"/>
    <n v="1425186785"/>
    <x v="2013"/>
    <b v="0"/>
    <n v="2"/>
    <n v="5.5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1"/>
    <x v="1"/>
    <s v="USD"/>
    <n v="1449831863"/>
    <d v="2015-12-11T11:04:23"/>
    <n v="1447239863"/>
    <x v="2014"/>
    <b v="0"/>
    <n v="0"/>
    <n v="0"/>
    <b v="0"/>
    <x v="4"/>
    <x v="28"/>
  </r>
  <r>
    <n v="1738"/>
    <s v="The Flashing Lights"/>
    <s v="Music that inspires and gives hope for overcoming and change. And it is good music."/>
    <n v="5000"/>
    <n v="20"/>
    <n v="0"/>
    <x v="1"/>
    <x v="1"/>
    <s v="USD"/>
    <n v="1412283542"/>
    <d v="2014-10-02T20:59:02"/>
    <n v="1409691542"/>
    <x v="2015"/>
    <b v="0"/>
    <n v="1"/>
    <n v="20"/>
    <b v="0"/>
    <x v="4"/>
    <x v="2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x v="1"/>
    <s v="USD"/>
    <n v="1461096304"/>
    <d v="2016-04-19T20:05:04"/>
    <n v="1458936304"/>
    <x v="2016"/>
    <b v="0"/>
    <n v="125"/>
    <n v="80.650000000000006"/>
    <b v="1"/>
    <x v="6"/>
    <x v="10"/>
  </r>
  <r>
    <n v="1757"/>
    <s v="The Resurgence of Femininity Photo Thesis"/>
    <s v="I want to create a self published photo art book on the topic of the resurgence of femininity."/>
    <n v="5000"/>
    <n v="5800"/>
    <n v="116"/>
    <x v="0"/>
    <x v="1"/>
    <s v="USD"/>
    <n v="1485631740"/>
    <d v="2017-01-28T19:29:00"/>
    <n v="1483041083"/>
    <x v="2017"/>
    <b v="0"/>
    <n v="14"/>
    <n v="414.29"/>
    <b v="1"/>
    <x v="6"/>
    <x v="10"/>
  </r>
  <r>
    <n v="1759"/>
    <s v="Death Valley"/>
    <s v="Death Valley will be the first photo book of Andi State"/>
    <n v="5000"/>
    <n v="5330"/>
    <n v="107"/>
    <x v="0"/>
    <x v="1"/>
    <s v="USD"/>
    <n v="1427309629"/>
    <d v="2015-03-25T18:53:49"/>
    <n v="1425585229"/>
    <x v="2018"/>
    <b v="0"/>
    <n v="49"/>
    <n v="108.78"/>
    <b v="1"/>
    <x v="6"/>
    <x v="1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x v="1"/>
    <s v="USD"/>
    <n v="1456416513"/>
    <d v="2016-02-25T16:08:33"/>
    <n v="1454688513"/>
    <x v="2019"/>
    <b v="0"/>
    <n v="102"/>
    <n v="81.099999999999994"/>
    <b v="1"/>
    <x v="6"/>
    <x v="10"/>
  </r>
  <r>
    <n v="1767"/>
    <s v="OR-GÃ“L-HO -A search for meaning during the World Cup"/>
    <s v="A photographic search for the true meaning of pride for ones country during the World Cup"/>
    <n v="5000"/>
    <n v="2286"/>
    <n v="46"/>
    <x v="1"/>
    <x v="1"/>
    <s v="USD"/>
    <n v="1407080884"/>
    <d v="2014-08-03T15:48:04"/>
    <n v="1404488884"/>
    <x v="2020"/>
    <b v="1"/>
    <n v="39"/>
    <n v="58.62"/>
    <b v="0"/>
    <x v="6"/>
    <x v="10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1"/>
    <x v="1"/>
    <s v="USD"/>
    <n v="1411824444"/>
    <d v="2014-09-27T13:27:24"/>
    <n v="1406640444"/>
    <x v="2021"/>
    <b v="1"/>
    <n v="15"/>
    <n v="12.47"/>
    <b v="0"/>
    <x v="6"/>
    <x v="1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1"/>
    <x v="0"/>
    <s v="GBP"/>
    <n v="1414623471"/>
    <d v="2014-10-29T22:57:51"/>
    <n v="1411513071"/>
    <x v="2022"/>
    <b v="1"/>
    <n v="4"/>
    <n v="83.75"/>
    <b v="0"/>
    <x v="6"/>
    <x v="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1"/>
    <x v="1"/>
    <s v="USD"/>
    <n v="1422674700"/>
    <d v="2015-01-31T03:25:00"/>
    <n v="1419954240"/>
    <x v="2023"/>
    <b v="1"/>
    <n v="33"/>
    <n v="60.24"/>
    <b v="0"/>
    <x v="6"/>
    <x v="10"/>
  </r>
  <r>
    <n v="1807"/>
    <s v="Anywhere but Here"/>
    <s v="I want to explore alternative cultures and lifestyles in America."/>
    <n v="5000"/>
    <n v="553"/>
    <n v="11"/>
    <x v="1"/>
    <x v="1"/>
    <s v="USD"/>
    <n v="1411868313"/>
    <d v="2014-09-28T01:38:33"/>
    <n v="1409276313"/>
    <x v="2024"/>
    <b v="1"/>
    <n v="8"/>
    <n v="69.13"/>
    <b v="0"/>
    <x v="6"/>
    <x v="10"/>
  </r>
  <r>
    <n v="1836"/>
    <s v="KICKSTART OUR &lt;+3"/>
    <s v="Help fund our 2013 Sound &amp; Lighting Touring rig!"/>
    <n v="5000"/>
    <n v="10017"/>
    <n v="200"/>
    <x v="0"/>
    <x v="1"/>
    <s v="USD"/>
    <n v="1361129129"/>
    <d v="2013-02-17T19:25:29"/>
    <n v="1359660329"/>
    <x v="2025"/>
    <b v="0"/>
    <n v="55"/>
    <n v="182.13"/>
    <b v="1"/>
    <x v="4"/>
    <x v="6"/>
  </r>
  <r>
    <n v="1879"/>
    <s v="Alex and More"/>
    <s v="Juego de plataformas con 20 personajes. Cada personaje tiene cuatro habilidades distintas al resto de personajes y sus propias voces."/>
    <n v="5000"/>
    <n v="6"/>
    <n v="0"/>
    <x v="1"/>
    <x v="8"/>
    <s v="EUR"/>
    <n v="1457966129"/>
    <d v="2016-03-14T14:35:29"/>
    <n v="1455377729"/>
    <x v="2026"/>
    <b v="0"/>
    <n v="2"/>
    <n v="3"/>
    <b v="0"/>
    <x v="1"/>
    <x v="15"/>
  </r>
  <r>
    <n v="1880"/>
    <s v="Sim Betting Football"/>
    <s v="Sim Betting Football is the only football (soccer) betting simulation  game."/>
    <n v="5000"/>
    <n v="1004"/>
    <n v="20"/>
    <x v="1"/>
    <x v="0"/>
    <s v="GBP"/>
    <n v="1459341380"/>
    <d v="2016-03-30T12:36:20"/>
    <n v="1456839380"/>
    <x v="2027"/>
    <b v="0"/>
    <n v="24"/>
    <n v="41.83"/>
    <b v="0"/>
    <x v="1"/>
    <x v="15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1"/>
    <x v="1"/>
    <s v="USD"/>
    <n v="1433395560"/>
    <d v="2015-06-04T05:26:00"/>
    <n v="1430803560"/>
    <x v="2028"/>
    <b v="0"/>
    <n v="42"/>
    <n v="70.599999999999994"/>
    <b v="0"/>
    <x v="2"/>
    <x v="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x v="1"/>
    <s v="USD"/>
    <n v="1324789200"/>
    <d v="2011-12-25T05:00:00"/>
    <n v="1321649321"/>
    <x v="2029"/>
    <b v="0"/>
    <n v="77"/>
    <n v="80.27"/>
    <b v="1"/>
    <x v="4"/>
    <x v="2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x v="1"/>
    <s v="USD"/>
    <n v="1326330000"/>
    <d v="2012-01-12T01:00:00"/>
    <n v="1324433310"/>
    <x v="2030"/>
    <b v="1"/>
    <n v="103"/>
    <n v="127.32"/>
    <b v="1"/>
    <x v="2"/>
    <x v="2"/>
  </r>
  <r>
    <n v="1970"/>
    <s v="APOC: Mini Radiation Detector"/>
    <s v="The APOC is a gamma particle detector that will help you learn about radiation and find radioactive things!"/>
    <n v="5000"/>
    <n v="56590"/>
    <n v="1132"/>
    <x v="0"/>
    <x v="1"/>
    <s v="USD"/>
    <n v="1366429101"/>
    <d v="2013-04-20T03:38:21"/>
    <n v="1361248701"/>
    <x v="2031"/>
    <b v="1"/>
    <n v="701"/>
    <n v="80.73"/>
    <b v="1"/>
    <x v="2"/>
    <x v="2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1"/>
    <x v="1"/>
    <s v="USD"/>
    <n v="1481473208"/>
    <d v="2016-12-11T16:20:08"/>
    <n v="1478881208"/>
    <x v="2032"/>
    <b v="0"/>
    <n v="1"/>
    <n v="50"/>
    <b v="0"/>
    <x v="6"/>
    <x v="38"/>
  </r>
  <r>
    <n v="2000"/>
    <s v="Jacs+Cam 2016 calendar"/>
    <s v="What do you get when you combine 2 of the hottest alt-models in North America with one Canadian photographer? Make a CALENDAR!!!"/>
    <n v="5000"/>
    <n v="625"/>
    <n v="13"/>
    <x v="1"/>
    <x v="2"/>
    <s v="CAD"/>
    <n v="1452120613"/>
    <d v="2016-01-06T22:50:13"/>
    <n v="1449528613"/>
    <x v="2033"/>
    <b v="0"/>
    <n v="25"/>
    <n v="25"/>
    <b v="0"/>
    <x v="6"/>
    <x v="38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x v="1"/>
    <s v="USD"/>
    <n v="1423165441"/>
    <d v="2015-02-05T19:44:01"/>
    <n v="1420573441"/>
    <x v="2034"/>
    <b v="1"/>
    <n v="183"/>
    <n v="64.180000000000007"/>
    <b v="1"/>
    <x v="2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x v="1"/>
    <s v="USD"/>
    <n v="1411522897"/>
    <d v="2014-09-24T01:41:37"/>
    <n v="1407634897"/>
    <x v="2035"/>
    <b v="1"/>
    <n v="95"/>
    <n v="147.94999999999999"/>
    <b v="1"/>
    <x v="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x v="1"/>
    <s v="USD"/>
    <n v="1448466551"/>
    <d v="2015-11-25T15:49:11"/>
    <n v="1445870951"/>
    <x v="2036"/>
    <b v="0"/>
    <n v="121"/>
    <n v="41.74"/>
    <b v="1"/>
    <x v="2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x v="1"/>
    <s v="USD"/>
    <n v="1483208454"/>
    <d v="2016-12-31T18:20:54"/>
    <n v="1480616454"/>
    <x v="2037"/>
    <b v="0"/>
    <n v="35"/>
    <n v="154.16999999999999"/>
    <b v="1"/>
    <x v="2"/>
    <x v="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x v="1"/>
    <s v="USD"/>
    <n v="1291870740"/>
    <d v="2010-12-09T04:59:00"/>
    <n v="1286480070"/>
    <x v="2038"/>
    <b v="0"/>
    <n v="147"/>
    <n v="35.61"/>
    <b v="1"/>
    <x v="4"/>
    <x v="21"/>
  </r>
  <r>
    <n v="2135"/>
    <s v="Tesla's Electric Mist"/>
    <s v="Point-and-click adventure: The mysterious Nikola Tesla, a time traveling device, and an experiment gone wrong in Colorado Springs"/>
    <n v="5000"/>
    <n v="478"/>
    <n v="10"/>
    <x v="1"/>
    <x v="1"/>
    <s v="USD"/>
    <n v="1349392033"/>
    <d v="2012-10-04T23:07:13"/>
    <n v="1346800033"/>
    <x v="2039"/>
    <b v="0"/>
    <n v="22"/>
    <n v="21.73"/>
    <b v="0"/>
    <x v="1"/>
    <x v="18"/>
  </r>
  <r>
    <n v="2146"/>
    <s v="Nanaue eSports"/>
    <s v="New professional gaming organization with a tournament winning Dota 2 team, &amp; divisions in all eSports games looking to re brand/expand"/>
    <n v="5000"/>
    <n v="1"/>
    <n v="0"/>
    <x v="1"/>
    <x v="1"/>
    <s v="USD"/>
    <n v="1455207510"/>
    <d v="2016-02-11T16:18:30"/>
    <n v="1453997910"/>
    <x v="2040"/>
    <b v="0"/>
    <n v="1"/>
    <n v="1"/>
    <b v="0"/>
    <x v="1"/>
    <x v="18"/>
  </r>
  <r>
    <n v="2155"/>
    <s v="VoxelMaze"/>
    <s v="A Level Editor, Turned up to eleven. Infinite creativity in one package, solo or with up to 16 of your friends."/>
    <n v="5000"/>
    <n v="115"/>
    <n v="2"/>
    <x v="1"/>
    <x v="0"/>
    <s v="GBP"/>
    <n v="1459443385"/>
    <d v="2016-03-31T16:56:25"/>
    <n v="1456854985"/>
    <x v="2041"/>
    <b v="0"/>
    <n v="5"/>
    <n v="23"/>
    <b v="0"/>
    <x v="1"/>
    <x v="18"/>
  </r>
  <r>
    <n v="2176"/>
    <s v="Mike Farley Band - New Album!"/>
    <s v="The Mike Farley Band has re-assembled its original line up and needs your help to make a new full-length album!"/>
    <n v="5000"/>
    <n v="6301"/>
    <n v="126"/>
    <x v="0"/>
    <x v="1"/>
    <s v="USD"/>
    <n v="1430579509"/>
    <d v="2015-05-02T15:11:49"/>
    <n v="1427987509"/>
    <x v="2042"/>
    <b v="0"/>
    <n v="71"/>
    <n v="88.75"/>
    <b v="1"/>
    <x v="4"/>
    <x v="6"/>
  </r>
  <r>
    <n v="2180"/>
    <s v="FOUR STAR MARY &quot;PIECES&quot;"/>
    <s v="Help fund the new record by independent alternative rockers FOUR STAR MARY &quot;PIECES&quot;"/>
    <n v="5000"/>
    <n v="5359.21"/>
    <n v="107"/>
    <x v="0"/>
    <x v="1"/>
    <s v="USD"/>
    <n v="1447434268"/>
    <d v="2015-11-13T17:04:28"/>
    <n v="1443801868"/>
    <x v="2043"/>
    <b v="0"/>
    <n v="78"/>
    <n v="68.709999999999994"/>
    <b v="1"/>
    <x v="4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x v="0"/>
    <s v="GBP"/>
    <n v="1364286239"/>
    <d v="2013-03-26T08:23:59"/>
    <n v="1360830239"/>
    <x v="2044"/>
    <b v="0"/>
    <n v="623"/>
    <n v="149.03"/>
    <b v="1"/>
    <x v="1"/>
    <x v="1"/>
  </r>
  <r>
    <n v="2232"/>
    <s v="Backstory Cards"/>
    <s v="Backstory Cards help you and your friends create vibrant backstories for roleplaying games, no matter the system or genre."/>
    <n v="5000"/>
    <n v="24790"/>
    <n v="496"/>
    <x v="0"/>
    <x v="1"/>
    <s v="USD"/>
    <n v="1405738800"/>
    <d v="2014-07-19T03:00:00"/>
    <n v="1402945408"/>
    <x v="2045"/>
    <b v="0"/>
    <n v="988"/>
    <n v="25.09"/>
    <b v="1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x v="1"/>
    <s v="USD"/>
    <n v="1461354544"/>
    <d v="2016-04-22T19:49:04"/>
    <n v="1458762544"/>
    <x v="2046"/>
    <b v="0"/>
    <n v="96"/>
    <n v="140.97999999999999"/>
    <b v="1"/>
    <x v="1"/>
    <x v="1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x v="1"/>
    <s v="USD"/>
    <n v="1476649800"/>
    <d v="2016-10-16T20:30:00"/>
    <n v="1475609946"/>
    <x v="2047"/>
    <b v="0"/>
    <n v="290"/>
    <n v="65"/>
    <b v="1"/>
    <x v="1"/>
    <x v="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x v="1"/>
    <s v="USD"/>
    <n v="1358702480"/>
    <d v="2013-01-20T17:21:20"/>
    <n v="1356110480"/>
    <x v="2048"/>
    <b v="0"/>
    <n v="112"/>
    <n v="65.209999999999994"/>
    <b v="1"/>
    <x v="4"/>
    <x v="6"/>
  </r>
  <r>
    <n v="2301"/>
    <s v="Time Crash"/>
    <s v="We are America's first trock band, and we're ready to bring you our first album!"/>
    <n v="5000"/>
    <n v="6680.22"/>
    <n v="134"/>
    <x v="0"/>
    <x v="1"/>
    <s v="USD"/>
    <n v="1371785496"/>
    <d v="2013-06-21T03:31:36"/>
    <n v="1369193496"/>
    <x v="2049"/>
    <b v="1"/>
    <n v="211"/>
    <n v="31.66"/>
    <b v="1"/>
    <x v="4"/>
    <x v="21"/>
  </r>
  <r>
    <n v="2313"/>
    <s v="A SUNNY DAY IN GLASGOW"/>
    <s v="A Sunny Day in Glasgow are recording a new album and we need your help!"/>
    <n v="5000"/>
    <n v="8792.02"/>
    <n v="176"/>
    <x v="0"/>
    <x v="1"/>
    <s v="USD"/>
    <n v="1336086026"/>
    <d v="2012-05-03T23:00:26"/>
    <n v="1333494026"/>
    <x v="2050"/>
    <b v="1"/>
    <n v="157"/>
    <n v="56"/>
    <b v="1"/>
    <x v="4"/>
    <x v="2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x v="1"/>
    <s v="USD"/>
    <n v="1253937540"/>
    <d v="2009-09-26T03:59:00"/>
    <n v="1251214014"/>
    <x v="2051"/>
    <b v="1"/>
    <n v="163"/>
    <n v="37.130000000000003"/>
    <b v="1"/>
    <x v="4"/>
    <x v="21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x v="1"/>
    <s v="USD"/>
    <n v="1396463800"/>
    <d v="2014-04-02T18:36:40"/>
    <n v="1393443400"/>
    <x v="2052"/>
    <b v="1"/>
    <n v="89"/>
    <n v="61.04"/>
    <b v="1"/>
    <x v="4"/>
    <x v="21"/>
  </r>
  <r>
    <n v="2341"/>
    <s v="Cutting Edge Fitness Website (Canceled)"/>
    <s v="This website will serve as an interface to change lives and have a community routing for your success!"/>
    <n v="5000"/>
    <n v="0"/>
    <n v="0"/>
    <x v="2"/>
    <x v="1"/>
    <s v="USD"/>
    <n v="1436729504"/>
    <d v="2015-07-12T19:31:44"/>
    <n v="1434137504"/>
    <x v="2053"/>
    <b v="0"/>
    <n v="0"/>
    <n v="0"/>
    <b v="0"/>
    <x v="2"/>
    <x v="22"/>
  </r>
  <r>
    <n v="2360"/>
    <s v="Bee Bay Microjobs (Canceled)"/>
    <s v="Welcome to Bee Bay Canada, your commission free microjobs website.  Sell at any price and keep 100% of what you earn!"/>
    <n v="5000"/>
    <n v="2"/>
    <n v="0"/>
    <x v="2"/>
    <x v="2"/>
    <s v="CAD"/>
    <n v="1454864280"/>
    <d v="2016-02-07T16:58:00"/>
    <n v="1452272280"/>
    <x v="2054"/>
    <b v="0"/>
    <n v="1"/>
    <n v="2"/>
    <b v="0"/>
    <x v="2"/>
    <x v="22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2"/>
    <x v="9"/>
    <s v="EUR"/>
    <n v="1424940093"/>
    <d v="2015-02-26T08:41:33"/>
    <n v="1422348093"/>
    <x v="2055"/>
    <b v="0"/>
    <n v="2"/>
    <n v="1.5"/>
    <b v="0"/>
    <x v="2"/>
    <x v="22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2"/>
    <x v="18"/>
    <s v="CHF"/>
    <n v="1444940558"/>
    <d v="2015-10-15T20:22:38"/>
    <n v="1442348558"/>
    <x v="2056"/>
    <b v="0"/>
    <n v="1"/>
    <n v="10"/>
    <b v="0"/>
    <x v="2"/>
    <x v="22"/>
  </r>
  <r>
    <n v="2405"/>
    <s v="JoyShtick Food Truck"/>
    <s v="We are the first gaming-themed food truck, bringing gourmet pub fare to the Jacksonville area."/>
    <n v="5000"/>
    <n v="1126"/>
    <n v="23"/>
    <x v="1"/>
    <x v="1"/>
    <s v="USD"/>
    <n v="1472911375"/>
    <d v="2016-09-03T14:02:55"/>
    <n v="1471096975"/>
    <x v="2057"/>
    <b v="0"/>
    <n v="20"/>
    <n v="56.3"/>
    <b v="0"/>
    <x v="3"/>
    <x v="3"/>
  </r>
  <r>
    <n v="2440"/>
    <s v="The first green Food Truck in Phnom Penh"/>
    <s v="Starting a entire clean energy food truck and set a new standard for Cambodia"/>
    <n v="5000"/>
    <n v="10"/>
    <n v="0"/>
    <x v="1"/>
    <x v="17"/>
    <s v="EUR"/>
    <n v="1455399313"/>
    <d v="2016-02-13T21:35:13"/>
    <n v="1452807313"/>
    <x v="2058"/>
    <b v="0"/>
    <n v="2"/>
    <n v="5"/>
    <b v="0"/>
    <x v="3"/>
    <x v="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x v="1"/>
    <s v="USD"/>
    <n v="1443242021"/>
    <d v="2015-09-26T04:33:41"/>
    <n v="1440650021"/>
    <x v="2059"/>
    <b v="0"/>
    <n v="115"/>
    <n v="75.13"/>
    <b v="1"/>
    <x v="3"/>
    <x v="2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x v="1"/>
    <s v="USD"/>
    <n v="1480174071"/>
    <d v="2016-11-26T15:27:51"/>
    <n v="1477578471"/>
    <x v="2060"/>
    <b v="0"/>
    <n v="111"/>
    <n v="75.67"/>
    <b v="1"/>
    <x v="3"/>
    <x v="26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x v="1"/>
    <s v="USD"/>
    <n v="1465498800"/>
    <d v="2016-06-09T19:00:00"/>
    <n v="1462481718"/>
    <x v="2061"/>
    <b v="0"/>
    <n v="80"/>
    <n v="68.86"/>
    <b v="1"/>
    <x v="3"/>
    <x v="2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x v="1"/>
    <s v="USD"/>
    <n v="1286756176"/>
    <d v="2010-10-11T00:16:16"/>
    <n v="1282868176"/>
    <x v="2062"/>
    <b v="0"/>
    <n v="38"/>
    <n v="131.58000000000001"/>
    <b v="1"/>
    <x v="4"/>
    <x v="21"/>
  </r>
  <r>
    <n v="2506"/>
    <s v="Bowlz Cafe, Hull"/>
    <s v="Love cereal as much as we do? Then we need your help! We are opening a worldwide cereal cafe, serving the best in imported cereals!"/>
    <n v="5000"/>
    <n v="30"/>
    <n v="1"/>
    <x v="1"/>
    <x v="0"/>
    <s v="GBP"/>
    <n v="1443906000"/>
    <d v="2015-10-03T21:00:00"/>
    <n v="1441955269"/>
    <x v="2063"/>
    <b v="0"/>
    <n v="2"/>
    <n v="15"/>
    <b v="0"/>
    <x v="3"/>
    <x v="39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1"/>
    <x v="1"/>
    <s v="USD"/>
    <n v="1424635753"/>
    <d v="2015-02-22T20:09:13"/>
    <n v="1422043753"/>
    <x v="2064"/>
    <b v="0"/>
    <n v="12"/>
    <n v="77.5"/>
    <b v="0"/>
    <x v="3"/>
    <x v="39"/>
  </r>
  <r>
    <n v="2518"/>
    <s v="Southern California's Backroad Eateries"/>
    <s v="I am traveling the backroads of Southern California, to discover the best out-of-the-way eateries the area has to offer"/>
    <n v="5000"/>
    <n v="0"/>
    <n v="0"/>
    <x v="1"/>
    <x v="1"/>
    <s v="USD"/>
    <n v="1415899228"/>
    <d v="2014-11-13T17:20:28"/>
    <n v="1413303628"/>
    <x v="2065"/>
    <b v="0"/>
    <n v="0"/>
    <n v="0"/>
    <b v="0"/>
    <x v="3"/>
    <x v="39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x v="1"/>
    <s v="USD"/>
    <n v="1461336720"/>
    <d v="2016-04-22T14:52:00"/>
    <n v="1459431960"/>
    <x v="2066"/>
    <b v="0"/>
    <n v="27"/>
    <n v="185.19"/>
    <b v="1"/>
    <x v="4"/>
    <x v="11"/>
  </r>
  <r>
    <n v="2544"/>
    <s v="Singing City Children's Choir"/>
    <s v="Bringing choral music and performance opportunities to under-served youth in West Philadelphia"/>
    <n v="5000"/>
    <n v="5041"/>
    <n v="101"/>
    <x v="0"/>
    <x v="1"/>
    <s v="USD"/>
    <n v="1341750569"/>
    <d v="2012-07-08T12:29:29"/>
    <n v="1339158569"/>
    <x v="2067"/>
    <b v="0"/>
    <n v="57"/>
    <n v="88.44"/>
    <b v="1"/>
    <x v="4"/>
    <x v="11"/>
  </r>
  <r>
    <n v="2581"/>
    <s v="A Flying Sausage Food Truck"/>
    <s v="Creating a Food Truck to bring gourmet sausage sliders to Jacksonville, FL for breakfast, lunch, and special events."/>
    <n v="5000"/>
    <n v="530"/>
    <n v="11"/>
    <x v="1"/>
    <x v="1"/>
    <s v="USD"/>
    <n v="1447689898"/>
    <d v="2015-11-16T16:04:58"/>
    <n v="1445094298"/>
    <x v="2068"/>
    <b v="0"/>
    <n v="11"/>
    <n v="48.18"/>
    <b v="0"/>
    <x v="3"/>
    <x v="3"/>
  </r>
  <r>
    <n v="2629"/>
    <s v="Project Dragonfly - Sail to the Stars"/>
    <s v="The first international contest to let students shape the future of interstellar travel."/>
    <n v="5000"/>
    <n v="6387"/>
    <n v="128"/>
    <x v="0"/>
    <x v="0"/>
    <s v="GBP"/>
    <n v="1431608122"/>
    <d v="2015-05-14T12:55:22"/>
    <n v="1429016122"/>
    <x v="2069"/>
    <b v="0"/>
    <n v="100"/>
    <n v="63.87"/>
    <b v="1"/>
    <x v="2"/>
    <x v="23"/>
  </r>
  <r>
    <n v="2633"/>
    <s v="ISS-Above"/>
    <s v="A device that lights up whenever the International Space Station is nearby (that happens more often than you might expect)"/>
    <n v="5000"/>
    <n v="17731"/>
    <n v="355"/>
    <x v="0"/>
    <x v="1"/>
    <s v="USD"/>
    <n v="1393542000"/>
    <d v="2014-02-27T23:00:00"/>
    <n v="1390938332"/>
    <x v="2070"/>
    <b v="0"/>
    <n v="199"/>
    <n v="89.1"/>
    <b v="1"/>
    <x v="2"/>
    <x v="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x v="1"/>
    <s v="USD"/>
    <n v="1382742010"/>
    <d v="2013-10-25T23:00:10"/>
    <n v="1380150010"/>
    <x v="2071"/>
    <b v="0"/>
    <n v="60"/>
    <n v="85.75"/>
    <b v="1"/>
    <x v="2"/>
    <x v="36"/>
  </r>
  <r>
    <n v="2693"/>
    <s v="Chili dog"/>
    <s v="I want to start a food truck that specializes in chili cheese dogs, using new kinds of meats, cheeses and toppings you wouldn't imagine"/>
    <n v="5000"/>
    <n v="40"/>
    <n v="1"/>
    <x v="1"/>
    <x v="1"/>
    <s v="USD"/>
    <n v="1407899966"/>
    <d v="2014-08-13T03:19:26"/>
    <n v="1405307966"/>
    <x v="2072"/>
    <b v="0"/>
    <n v="3"/>
    <n v="13.33"/>
    <b v="0"/>
    <x v="3"/>
    <x v="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x v="1"/>
    <s v="USD"/>
    <n v="1485722053"/>
    <d v="2017-01-29T20:34:13"/>
    <n v="1480538053"/>
    <x v="2073"/>
    <b v="0"/>
    <n v="185"/>
    <n v="68.25"/>
    <b v="1"/>
    <x v="2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x v="1"/>
    <s v="USD"/>
    <n v="1478402804"/>
    <d v="2016-11-06T03:26:44"/>
    <n v="1473218804"/>
    <x v="2074"/>
    <b v="0"/>
    <n v="15"/>
    <n v="493.13"/>
    <b v="1"/>
    <x v="2"/>
    <x v="2"/>
  </r>
  <r>
    <n v="2748"/>
    <s v="Native American Language Book for Children"/>
    <s v="Interactive Book with Audio to learn the Ojibwe Language for Children.  Website, Ebook and more!"/>
    <n v="5000"/>
    <n v="53"/>
    <n v="1"/>
    <x v="1"/>
    <x v="1"/>
    <s v="USD"/>
    <n v="1472835802"/>
    <d v="2016-09-02T17:03:22"/>
    <n v="1470243802"/>
    <x v="2075"/>
    <b v="0"/>
    <n v="4"/>
    <n v="13.25"/>
    <b v="0"/>
    <x v="7"/>
    <x v="3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1"/>
    <x v="0"/>
    <s v="GBP"/>
    <n v="1371726258"/>
    <d v="2013-06-20T11:04:18"/>
    <n v="1369134258"/>
    <x v="2076"/>
    <b v="0"/>
    <n v="0"/>
    <n v="0"/>
    <b v="0"/>
    <x v="7"/>
    <x v="34"/>
  </r>
  <r>
    <n v="2761"/>
    <s v="Learn U.S. Geography: Dreaming my way across The U.S."/>
    <s v="Help me give away 500 copies of my picture book so more kids will know US geography!"/>
    <n v="5000"/>
    <n v="36"/>
    <n v="1"/>
    <x v="1"/>
    <x v="1"/>
    <s v="USD"/>
    <n v="1357176693"/>
    <d v="2013-01-03T01:31:33"/>
    <n v="1354584693"/>
    <x v="2077"/>
    <b v="0"/>
    <n v="4"/>
    <n v="9"/>
    <b v="0"/>
    <x v="7"/>
    <x v="34"/>
  </r>
  <r>
    <n v="2766"/>
    <s v="Jambie"/>
    <s v="Jambie is a children's book geared towards kids ages 4-9 years of age. This book teaches young children about making wise decisions."/>
    <n v="5000"/>
    <n v="100"/>
    <n v="2"/>
    <x v="1"/>
    <x v="1"/>
    <s v="USD"/>
    <n v="1313078518"/>
    <d v="2011-08-11T16:01:58"/>
    <n v="1310486518"/>
    <x v="2078"/>
    <b v="0"/>
    <n v="4"/>
    <n v="25"/>
    <b v="0"/>
    <x v="7"/>
    <x v="34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1"/>
    <x v="1"/>
    <s v="USD"/>
    <n v="1323994754"/>
    <d v="2011-12-16T00:19:14"/>
    <n v="1321402754"/>
    <x v="2079"/>
    <b v="0"/>
    <n v="2"/>
    <n v="75"/>
    <b v="0"/>
    <x v="7"/>
    <x v="34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x v="0"/>
    <s v="GBP"/>
    <n v="1455208143"/>
    <d v="2016-02-11T16:29:03"/>
    <n v="1452616143"/>
    <x v="2080"/>
    <b v="1"/>
    <n v="59"/>
    <n v="86.49"/>
    <b v="1"/>
    <x v="0"/>
    <x v="2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x v="1"/>
    <s v="USD"/>
    <n v="1349567475"/>
    <d v="2012-10-06T23:51:15"/>
    <n v="1346975475"/>
    <x v="2081"/>
    <b v="0"/>
    <n v="182"/>
    <n v="67.7"/>
    <b v="1"/>
    <x v="0"/>
    <x v="24"/>
  </r>
  <r>
    <n v="3028"/>
    <s v="A Home for Vegas Theatre Hub"/>
    <s v="We have a space! Help us fill it with a stage, chairs, gear and audiences' laughter!"/>
    <n v="5000"/>
    <n v="8401"/>
    <n v="168"/>
    <x v="0"/>
    <x v="1"/>
    <s v="USD"/>
    <n v="1471242025"/>
    <d v="2016-08-15T06:20:25"/>
    <n v="1468650025"/>
    <x v="2082"/>
    <b v="0"/>
    <n v="99"/>
    <n v="84.86"/>
    <b v="1"/>
    <x v="0"/>
    <x v="24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x v="1"/>
    <s v="USD"/>
    <n v="1420060920"/>
    <d v="2014-12-31T21:22:00"/>
    <n v="1417556262"/>
    <x v="2083"/>
    <b v="0"/>
    <n v="47"/>
    <n v="177.02"/>
    <b v="1"/>
    <x v="0"/>
    <x v="24"/>
  </r>
  <r>
    <n v="3091"/>
    <s v="Bustduck Theatre"/>
    <s v="Roanoke, Virginia's first long-form improv theatre company. Producing improv and scripted theatre, with a dynamic training program."/>
    <n v="5000"/>
    <n v="796"/>
    <n v="16"/>
    <x v="1"/>
    <x v="1"/>
    <s v="USD"/>
    <n v="1471214743"/>
    <d v="2016-08-14T22:45:43"/>
    <n v="1468622743"/>
    <x v="2084"/>
    <b v="0"/>
    <n v="9"/>
    <n v="88.44"/>
    <b v="0"/>
    <x v="0"/>
    <x v="24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1"/>
    <x v="0"/>
    <s v="GBP"/>
    <n v="1424474056"/>
    <d v="2015-02-20T23:14:16"/>
    <n v="1420586056"/>
    <x v="2085"/>
    <b v="0"/>
    <n v="24"/>
    <n v="24.46"/>
    <b v="0"/>
    <x v="0"/>
    <x v="19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1"/>
    <x v="1"/>
    <s v="USD"/>
    <n v="1410037200"/>
    <d v="2014-09-06T21:00:00"/>
    <n v="1407435418"/>
    <x v="2086"/>
    <b v="0"/>
    <n v="53"/>
    <n v="49.21"/>
    <b v="0"/>
    <x v="0"/>
    <x v="19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1"/>
    <x v="1"/>
    <s v="USD"/>
    <n v="1450072740"/>
    <d v="2015-12-14T05:59:00"/>
    <n v="1445027346"/>
    <x v="2087"/>
    <b v="0"/>
    <n v="25"/>
    <n v="109.04"/>
    <b v="0"/>
    <x v="0"/>
    <x v="19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1"/>
    <x v="1"/>
    <s v="USD"/>
    <n v="1442644651"/>
    <d v="2015-09-19T06:37:31"/>
    <n v="1440052651"/>
    <x v="2088"/>
    <b v="0"/>
    <n v="0"/>
    <n v="0"/>
    <b v="0"/>
    <x v="0"/>
    <x v="19"/>
  </r>
  <r>
    <n v="3633"/>
    <s v="SMOKEY AND THE BANDIT: THE MUSICAL"/>
    <s v="SMOKEY AND THE BANDIT: THE MUSICAL_x000a_The classic film, characters and music you love, on stage, LIVE!"/>
    <n v="5000"/>
    <n v="1762"/>
    <n v="35"/>
    <x v="1"/>
    <x v="1"/>
    <s v="USD"/>
    <n v="1479517200"/>
    <d v="2016-11-19T01:00:00"/>
    <n v="1475765867"/>
    <x v="2089"/>
    <b v="0"/>
    <n v="31"/>
    <n v="56.84"/>
    <b v="0"/>
    <x v="0"/>
    <x v="19"/>
  </r>
  <r>
    <n v="3644"/>
    <s v="SHS presents Rodgers and Hammerstein's Cinderella"/>
    <s v="We are the Saugerties High School drama club. Please help us create our musical to keep theater alive!"/>
    <n v="5000"/>
    <n v="821"/>
    <n v="16"/>
    <x v="1"/>
    <x v="1"/>
    <s v="USD"/>
    <n v="1457413140"/>
    <d v="2016-03-08T04:59:00"/>
    <n v="1454996887"/>
    <x v="2090"/>
    <b v="0"/>
    <n v="12"/>
    <n v="68.42"/>
    <b v="0"/>
    <x v="0"/>
    <x v="19"/>
  </r>
  <r>
    <n v="2852"/>
    <s v="Freedom Train"/>
    <s v="Just one time back to the past on the Freedom Train will open your eyes and your lives will never ever be the same!"/>
    <n v="5000"/>
    <n v="95"/>
    <n v="2"/>
    <x v="1"/>
    <x v="1"/>
    <s v="USD"/>
    <n v="1403312703"/>
    <d v="2014-06-21T01:05:03"/>
    <n v="1400720703"/>
    <x v="2091"/>
    <b v="0"/>
    <n v="6"/>
    <n v="15.83"/>
    <b v="0"/>
    <x v="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1"/>
    <x v="1"/>
    <s v="USD"/>
    <n v="1476482400"/>
    <d v="2016-10-14T22:00:00"/>
    <n v="1473893721"/>
    <x v="2092"/>
    <b v="0"/>
    <n v="2"/>
    <n v="22.5"/>
    <b v="0"/>
    <x v="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1"/>
    <x v="1"/>
    <s v="USD"/>
    <n v="1400301165"/>
    <d v="2014-05-17T04:32:45"/>
    <n v="1397709165"/>
    <x v="2093"/>
    <b v="0"/>
    <n v="9"/>
    <n v="83.33"/>
    <b v="0"/>
    <x v="0"/>
    <x v="0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1"/>
    <x v="1"/>
    <s v="USD"/>
    <n v="1484684186"/>
    <d v="2017-01-17T20:16:26"/>
    <n v="1482092186"/>
    <x v="2094"/>
    <b v="0"/>
    <n v="3"/>
    <n v="90.33"/>
    <b v="0"/>
    <x v="0"/>
    <x v="0"/>
  </r>
  <r>
    <n v="2893"/>
    <s v="REDISCOVERING KIA THE PLAY"/>
    <s v="Fundraising for REDISCOVERING KIA THE PLAY"/>
    <n v="5000"/>
    <n v="25"/>
    <n v="1"/>
    <x v="1"/>
    <x v="1"/>
    <s v="USD"/>
    <n v="1420768800"/>
    <d v="2015-01-09T02:00:00"/>
    <n v="1415644395"/>
    <x v="2095"/>
    <b v="0"/>
    <n v="2"/>
    <n v="12.5"/>
    <b v="0"/>
    <x v="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1"/>
    <x v="1"/>
    <s v="USD"/>
    <n v="1441771218"/>
    <d v="2015-09-09T04:00:18"/>
    <n v="1436587218"/>
    <x v="2096"/>
    <b v="0"/>
    <n v="4"/>
    <n v="9.75"/>
    <b v="0"/>
    <x v="0"/>
    <x v="0"/>
  </r>
  <r>
    <n v="2918"/>
    <s v="When Johnny Comes Marching Home"/>
    <s v="A meta-theatrical retelling of Chekhov's Three Sisters, framed with Civil War Hymns, Dance, and wild theatricality."/>
    <n v="5000"/>
    <n v="1362"/>
    <n v="27"/>
    <x v="1"/>
    <x v="1"/>
    <s v="USD"/>
    <n v="1446131207"/>
    <d v="2015-10-29T15:06:47"/>
    <n v="1443712007"/>
    <x v="2097"/>
    <b v="0"/>
    <n v="20"/>
    <n v="68.099999999999994"/>
    <b v="0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x v="0"/>
    <s v="GBP"/>
    <n v="1449766261"/>
    <d v="2015-12-10T16:51:01"/>
    <n v="1447174261"/>
    <x v="2098"/>
    <b v="0"/>
    <n v="34"/>
    <n v="150.15"/>
    <b v="1"/>
    <x v="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x v="1"/>
    <s v="USD"/>
    <n v="1477976340"/>
    <d v="2016-11-01T04:59:00"/>
    <n v="1475460819"/>
    <x v="2099"/>
    <b v="0"/>
    <n v="56"/>
    <n v="93.43"/>
    <b v="1"/>
    <x v="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x v="1"/>
    <s v="USD"/>
    <n v="1442805076"/>
    <d v="2015-09-21T03:11:16"/>
    <n v="1440213076"/>
    <x v="2100"/>
    <b v="0"/>
    <n v="84"/>
    <n v="71.790000000000006"/>
    <b v="1"/>
    <x v="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x v="1"/>
    <s v="USD"/>
    <n v="1463166263"/>
    <d v="2016-05-13T19:04:23"/>
    <n v="1460574263"/>
    <x v="2101"/>
    <b v="0"/>
    <n v="60"/>
    <n v="252.02"/>
    <b v="1"/>
    <x v="0"/>
    <x v="0"/>
  </r>
  <r>
    <n v="2785"/>
    <s v="Henry VI: The War of the Roses"/>
    <s v="Bare Theatre and Raleigh Little Theatre present Shakespeare's epic, set in a post-apocalyptic dystopia."/>
    <n v="5000"/>
    <n v="5234"/>
    <n v="105"/>
    <x v="0"/>
    <x v="1"/>
    <s v="USD"/>
    <n v="1470430800"/>
    <d v="2016-08-05T21:00:00"/>
    <n v="1467865967"/>
    <x v="2102"/>
    <b v="0"/>
    <n v="142"/>
    <n v="36.86"/>
    <b v="1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x v="0"/>
    <s v="GBP"/>
    <n v="1438358400"/>
    <d v="2015-07-31T16:00:00"/>
    <n v="1437063121"/>
    <x v="2103"/>
    <b v="0"/>
    <n v="139"/>
    <n v="36.47"/>
    <b v="1"/>
    <x v="0"/>
    <x v="0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x v="0"/>
    <s v="GBP"/>
    <n v="1466179200"/>
    <d v="2016-06-17T16:00:00"/>
    <n v="1463466070"/>
    <x v="2104"/>
    <b v="0"/>
    <n v="130"/>
    <n v="44.86"/>
    <b v="1"/>
    <x v="0"/>
    <x v="0"/>
  </r>
  <r>
    <n v="2807"/>
    <s v="The Commission Theatre Co."/>
    <s v="Bringing Shakespeare back to the Playwrights"/>
    <n v="5000"/>
    <n v="6300"/>
    <n v="126"/>
    <x v="0"/>
    <x v="1"/>
    <s v="USD"/>
    <n v="1435611438"/>
    <d v="2015-06-29T20:57:18"/>
    <n v="1433019438"/>
    <x v="2105"/>
    <b v="0"/>
    <n v="93"/>
    <n v="67.739999999999995"/>
    <b v="1"/>
    <x v="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x v="2"/>
    <s v="CAD"/>
    <n v="1428292800"/>
    <d v="2015-04-06T04:00:00"/>
    <n v="1424368298"/>
    <x v="2106"/>
    <b v="0"/>
    <n v="83"/>
    <n v="68.25"/>
    <b v="1"/>
    <x v="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x v="0"/>
    <s v="GBP"/>
    <n v="1434285409"/>
    <d v="2015-06-14T12:36:49"/>
    <n v="1431693409"/>
    <x v="2107"/>
    <b v="0"/>
    <n v="104"/>
    <n v="50.38"/>
    <b v="1"/>
    <x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x v="1"/>
    <s v="USD"/>
    <n v="1427342400"/>
    <d v="2015-03-26T04:00:00"/>
    <n v="1424927159"/>
    <x v="2108"/>
    <b v="0"/>
    <n v="108"/>
    <n v="50.75"/>
    <b v="1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x v="1"/>
    <s v="USD"/>
    <n v="1407360720"/>
    <d v="2014-08-06T21:32:00"/>
    <n v="1404769819"/>
    <x v="2109"/>
    <b v="0"/>
    <n v="196"/>
    <n v="25.69"/>
    <b v="1"/>
    <x v="0"/>
    <x v="0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x v="1"/>
    <s v="USD"/>
    <n v="1425872692"/>
    <d v="2015-03-09T03:44:52"/>
    <n v="1423284292"/>
    <x v="2110"/>
    <b v="0"/>
    <n v="71"/>
    <n v="80.23"/>
    <b v="1"/>
    <x v="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x v="1"/>
    <s v="USD"/>
    <n v="1451620800"/>
    <d v="2016-01-01T04:00:00"/>
    <n v="1449171508"/>
    <x v="2111"/>
    <b v="0"/>
    <n v="33"/>
    <n v="264.85000000000002"/>
    <b v="1"/>
    <x v="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x v="1"/>
    <s v="USD"/>
    <n v="1411695300"/>
    <d v="2014-09-26T01:35:00"/>
    <n v="1409275671"/>
    <x v="2112"/>
    <b v="0"/>
    <n v="87"/>
    <n v="58.62"/>
    <b v="1"/>
    <x v="0"/>
    <x v="0"/>
  </r>
  <r>
    <n v="2979"/>
    <s v="'ART'"/>
    <s v="Dear Stone returns with Yasmina Reza's 'ART', a compelling, clever exploration of friendship under duress. Thanks for watching!"/>
    <n v="5000"/>
    <n v="5070"/>
    <n v="101"/>
    <x v="0"/>
    <x v="1"/>
    <s v="USD"/>
    <n v="1420524000"/>
    <d v="2015-01-06T06:00:00"/>
    <n v="1419104823"/>
    <x v="2113"/>
    <b v="0"/>
    <n v="46"/>
    <n v="110.22"/>
    <b v="1"/>
    <x v="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x v="0"/>
    <s v="GBP"/>
    <n v="1356004725"/>
    <d v="2012-12-20T11:58:45"/>
    <n v="1353412725"/>
    <x v="2114"/>
    <b v="1"/>
    <n v="302"/>
    <n v="31.21"/>
    <b v="1"/>
    <x v="0"/>
    <x v="0"/>
  </r>
  <r>
    <n v="3158"/>
    <s v="Nursery Crimes"/>
    <s v="A 40s crime-noir play using nursery rhyme characters."/>
    <n v="5000"/>
    <n v="5700"/>
    <n v="114"/>
    <x v="0"/>
    <x v="1"/>
    <s v="USD"/>
    <n v="1374523752"/>
    <d v="2013-07-22T20:09:12"/>
    <n v="1371931752"/>
    <x v="2115"/>
    <b v="1"/>
    <n v="69"/>
    <n v="82.61"/>
    <b v="1"/>
    <x v="0"/>
    <x v="0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x v="1"/>
    <s v="USD"/>
    <n v="1297977427"/>
    <d v="2011-02-17T21:17:07"/>
    <n v="1292793427"/>
    <x v="2116"/>
    <b v="1"/>
    <n v="60"/>
    <n v="91.3"/>
    <b v="1"/>
    <x v="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x v="1"/>
    <s v="USD"/>
    <n v="1406557877"/>
    <d v="2014-07-28T14:31:17"/>
    <n v="1404743477"/>
    <x v="2117"/>
    <b v="1"/>
    <n v="82"/>
    <n v="63.11"/>
    <b v="1"/>
    <x v="0"/>
    <x v="0"/>
  </r>
  <r>
    <n v="3233"/>
    <s v="64 Squares"/>
    <s v="64 Squares is an autobiographical one-man exploration of the internal chess game played to reconcile relationships."/>
    <n v="5000"/>
    <n v="5940"/>
    <n v="119"/>
    <x v="0"/>
    <x v="1"/>
    <s v="USD"/>
    <n v="1488482355"/>
    <d v="2017-03-02T19:19:15"/>
    <n v="1485890355"/>
    <x v="2118"/>
    <b v="0"/>
    <n v="61"/>
    <n v="97.38"/>
    <b v="1"/>
    <x v="0"/>
    <x v="0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x v="1"/>
    <s v="USD"/>
    <n v="1448903318"/>
    <d v="2015-11-30T17:08:38"/>
    <n v="1445875718"/>
    <x v="2119"/>
    <b v="1"/>
    <n v="73"/>
    <n v="74.819999999999993"/>
    <b v="1"/>
    <x v="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x v="0"/>
    <s v="GBP"/>
    <n v="1416331406"/>
    <d v="2014-11-18T17:23:26"/>
    <n v="1413735806"/>
    <x v="2120"/>
    <b v="1"/>
    <n v="100"/>
    <n v="54.3"/>
    <b v="1"/>
    <x v="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x v="1"/>
    <s v="USD"/>
    <n v="1441153705"/>
    <d v="2015-09-02T00:28:25"/>
    <n v="1438561705"/>
    <x v="2121"/>
    <b v="0"/>
    <n v="47"/>
    <n v="129.36000000000001"/>
    <b v="1"/>
    <x v="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x v="1"/>
    <s v="USD"/>
    <n v="1444149886"/>
    <d v="2015-10-06T16:44:46"/>
    <n v="1441125886"/>
    <x v="2122"/>
    <b v="0"/>
    <n v="65"/>
    <n v="80.400000000000006"/>
    <b v="1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x v="0"/>
    <s v="GBP"/>
    <n v="1407106800"/>
    <d v="2014-08-03T23:00:00"/>
    <n v="1404749446"/>
    <x v="2123"/>
    <b v="0"/>
    <n v="63"/>
    <n v="79.62"/>
    <b v="1"/>
    <x v="0"/>
    <x v="0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x v="0"/>
    <s v="GBP"/>
    <n v="1406113200"/>
    <d v="2014-07-23T11:00:00"/>
    <n v="1402910965"/>
    <x v="2124"/>
    <b v="0"/>
    <n v="54"/>
    <n v="93.61"/>
    <b v="1"/>
    <x v="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x v="0"/>
    <s v="GBP"/>
    <n v="1467414000"/>
    <d v="2016-07-01T23:00:00"/>
    <n v="1462492178"/>
    <x v="2125"/>
    <b v="0"/>
    <n v="70"/>
    <n v="76.8"/>
    <b v="1"/>
    <x v="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x v="1"/>
    <s v="USD"/>
    <n v="1409587140"/>
    <d v="2014-09-01T15:59:00"/>
    <n v="1408062990"/>
    <x v="2126"/>
    <b v="0"/>
    <n v="68"/>
    <n v="83.43"/>
    <b v="1"/>
    <x v="0"/>
    <x v="0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x v="9"/>
    <s v="EUR"/>
    <n v="1484441980"/>
    <d v="2017-01-15T00:59:40"/>
    <n v="1479257980"/>
    <x v="2127"/>
    <b v="0"/>
    <n v="54"/>
    <n v="96.2"/>
    <b v="1"/>
    <x v="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x v="1"/>
    <s v="USD"/>
    <n v="1408638480"/>
    <d v="2014-08-21T16:28:00"/>
    <n v="1406811593"/>
    <x v="2128"/>
    <b v="0"/>
    <n v="37"/>
    <n v="143.11000000000001"/>
    <b v="1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x v="1"/>
    <s v="USD"/>
    <n v="1405095300"/>
    <d v="2014-07-11T16:15:00"/>
    <n v="1403146628"/>
    <x v="2129"/>
    <b v="0"/>
    <n v="82"/>
    <n v="64.16"/>
    <b v="1"/>
    <x v="0"/>
    <x v="0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x v="1"/>
    <s v="USD"/>
    <n v="1471921637"/>
    <d v="2016-08-23T03:07:17"/>
    <n v="1469329637"/>
    <x v="2130"/>
    <b v="0"/>
    <n v="93"/>
    <n v="55.01"/>
    <b v="1"/>
    <x v="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x v="0"/>
    <s v="GBP"/>
    <n v="1400965200"/>
    <d v="2014-05-24T21:00:00"/>
    <n v="1398352531"/>
    <x v="2131"/>
    <b v="0"/>
    <n v="72"/>
    <n v="78.260000000000005"/>
    <b v="1"/>
    <x v="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x v="2"/>
    <s v="CAD"/>
    <n v="1414862280"/>
    <d v="2014-11-01T17:18:00"/>
    <n v="1412360309"/>
    <x v="2132"/>
    <b v="0"/>
    <n v="72"/>
    <n v="74.209999999999994"/>
    <b v="1"/>
    <x v="0"/>
    <x v="0"/>
  </r>
  <r>
    <n v="3534"/>
    <s v="Night of Ashes"/>
    <s v="A Theatrical Prequel to Hell's Rebels, the current Pathfinder Adventure Path from Paizo Publishing"/>
    <n v="5000"/>
    <n v="7810"/>
    <n v="156"/>
    <x v="0"/>
    <x v="1"/>
    <s v="USD"/>
    <n v="1443711623"/>
    <d v="2015-10-01T15:00:23"/>
    <n v="1440687623"/>
    <x v="2133"/>
    <b v="0"/>
    <n v="204"/>
    <n v="38.28"/>
    <b v="1"/>
    <x v="0"/>
    <x v="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x v="1"/>
    <s v="USD"/>
    <n v="1423674000"/>
    <d v="2015-02-11T17:00:00"/>
    <n v="1421025159"/>
    <x v="2134"/>
    <b v="0"/>
    <n v="53"/>
    <n v="107"/>
    <b v="1"/>
    <x v="0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x v="1"/>
    <s v="USD"/>
    <n v="1420734696"/>
    <d v="2015-01-08T16:31:36"/>
    <n v="1418142696"/>
    <x v="2135"/>
    <b v="0"/>
    <n v="41"/>
    <n v="122.54"/>
    <b v="1"/>
    <x v="0"/>
    <x v="0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x v="0"/>
    <s v="GBP"/>
    <n v="1413792034"/>
    <d v="2014-10-20T08:00:34"/>
    <n v="1411200034"/>
    <x v="2136"/>
    <b v="0"/>
    <n v="73"/>
    <n v="68.53"/>
    <b v="1"/>
    <x v="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x v="2"/>
    <s v="CAD"/>
    <n v="1402334811"/>
    <d v="2014-06-09T17:26:51"/>
    <n v="1401470811"/>
    <x v="2137"/>
    <b v="0"/>
    <n v="57"/>
    <n v="126.67"/>
    <b v="1"/>
    <x v="0"/>
    <x v="0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x v="1"/>
    <s v="USD"/>
    <n v="1437202740"/>
    <d v="2015-07-18T06:59:00"/>
    <n v="1434654998"/>
    <x v="2138"/>
    <b v="0"/>
    <n v="79"/>
    <n v="73.58"/>
    <b v="1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x v="18"/>
    <s v="CHF"/>
    <n v="1485989940"/>
    <d v="2017-02-01T22:59:00"/>
    <n v="1483393836"/>
    <x v="2139"/>
    <b v="0"/>
    <n v="46"/>
    <n v="115.02"/>
    <b v="1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x v="1"/>
    <s v="USD"/>
    <n v="1455602340"/>
    <d v="2016-02-16T05:59:00"/>
    <n v="1453827436"/>
    <x v="2140"/>
    <b v="0"/>
    <n v="52"/>
    <n v="99.54"/>
    <b v="1"/>
    <x v="0"/>
    <x v="19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x v="1"/>
    <s v="USD"/>
    <n v="1433289600"/>
    <d v="2015-06-03T00:00:00"/>
    <n v="1430768800"/>
    <x v="2141"/>
    <b v="0"/>
    <n v="30"/>
    <n v="172.23"/>
    <b v="1"/>
    <x v="0"/>
    <x v="19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x v="1"/>
    <s v="USD"/>
    <n v="1399293386"/>
    <d v="2014-05-05T12:36:26"/>
    <n v="1397133386"/>
    <x v="2142"/>
    <b v="0"/>
    <n v="91"/>
    <n v="55.5"/>
    <b v="1"/>
    <x v="0"/>
    <x v="19"/>
  </r>
  <r>
    <n v="3763"/>
    <s v="[title of show] â€” The Chicago Storefront Premiere"/>
    <s v="A musical about two guys writing a musical about...two guys writing a musical."/>
    <n v="5000"/>
    <n v="5000"/>
    <n v="100"/>
    <x v="0"/>
    <x v="1"/>
    <s v="USD"/>
    <n v="1427907626"/>
    <d v="2015-04-01T17:00:26"/>
    <n v="1425319226"/>
    <x v="2143"/>
    <b v="0"/>
    <n v="77"/>
    <n v="64.94"/>
    <b v="1"/>
    <x v="0"/>
    <x v="19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x v="1"/>
    <s v="USD"/>
    <n v="1480399200"/>
    <d v="2016-11-29T06:00:00"/>
    <n v="1478616506"/>
    <x v="2144"/>
    <b v="0"/>
    <n v="33"/>
    <n v="166.97"/>
    <b v="1"/>
    <x v="0"/>
    <x v="19"/>
  </r>
  <r>
    <n v="3773"/>
    <s v="Dundee: A Hip-Hopera"/>
    <s v="A dramatic hip-hopera, inspired from monologues written by the performers."/>
    <n v="5000"/>
    <n v="5410"/>
    <n v="108"/>
    <x v="0"/>
    <x v="1"/>
    <s v="USD"/>
    <n v="1479175680"/>
    <d v="2016-11-15T02:08:00"/>
    <n v="1476317247"/>
    <x v="2145"/>
    <b v="0"/>
    <n v="57"/>
    <n v="94.91"/>
    <b v="1"/>
    <x v="0"/>
    <x v="1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1"/>
    <x v="0"/>
    <s v="GBP"/>
    <n v="1433685354"/>
    <d v="2015-06-07T13:55:54"/>
    <n v="1431093354"/>
    <x v="2146"/>
    <b v="0"/>
    <n v="1"/>
    <n v="50"/>
    <b v="0"/>
    <x v="0"/>
    <x v="19"/>
  </r>
  <r>
    <n v="3801"/>
    <s v="The Imaginary A Musical"/>
    <s v="The Imaginary : A Musical is a new musical adaptation based on the novel written by A.F. Harrold.       TheImaginaryAMusical.com"/>
    <n v="5000"/>
    <n v="426"/>
    <n v="9"/>
    <x v="1"/>
    <x v="1"/>
    <s v="USD"/>
    <n v="1420215216"/>
    <d v="2015-01-02T16:13:36"/>
    <n v="1417536816"/>
    <x v="2147"/>
    <b v="0"/>
    <n v="9"/>
    <n v="47.33"/>
    <b v="0"/>
    <x v="0"/>
    <x v="19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x v="1"/>
    <s v="USD"/>
    <n v="1400533200"/>
    <d v="2014-05-19T21:00:00"/>
    <n v="1398348859"/>
    <x v="2148"/>
    <b v="0"/>
    <n v="126"/>
    <n v="41.94"/>
    <b v="1"/>
    <x v="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x v="1"/>
    <s v="USD"/>
    <n v="1403846055"/>
    <d v="2014-06-27T05:14:15"/>
    <n v="1401254055"/>
    <x v="2149"/>
    <b v="0"/>
    <n v="25"/>
    <n v="200.49"/>
    <b v="1"/>
    <x v="0"/>
    <x v="0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x v="1"/>
    <s v="USD"/>
    <n v="1456946487"/>
    <d v="2016-03-02T19:21:27"/>
    <n v="1454354487"/>
    <x v="2150"/>
    <b v="0"/>
    <n v="136"/>
    <n v="40.630000000000003"/>
    <b v="1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x v="1"/>
    <s v="USD"/>
    <n v="1415230084"/>
    <d v="2014-11-05T23:28:04"/>
    <n v="1413412084"/>
    <x v="2151"/>
    <b v="0"/>
    <n v="44"/>
    <n v="114.55"/>
    <b v="1"/>
    <x v="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x v="6"/>
    <s v="EUR"/>
    <n v="1453244340"/>
    <d v="2016-01-19T22:59:00"/>
    <n v="1448136417"/>
    <x v="2152"/>
    <b v="0"/>
    <n v="76"/>
    <n v="72.38"/>
    <b v="1"/>
    <x v="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x v="1"/>
    <s v="USD"/>
    <n v="1434505214"/>
    <d v="2015-06-17T01:40:14"/>
    <n v="1432690814"/>
    <x v="2153"/>
    <b v="0"/>
    <n v="49"/>
    <n v="107.57"/>
    <b v="1"/>
    <x v="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x v="1"/>
    <s v="USD"/>
    <n v="1420033187"/>
    <d v="2014-12-31T13:39:47"/>
    <n v="1414845587"/>
    <x v="2154"/>
    <b v="0"/>
    <n v="28"/>
    <n v="178.57"/>
    <b v="1"/>
    <x v="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1"/>
    <x v="1"/>
    <s v="USD"/>
    <n v="1427082912"/>
    <d v="2015-03-23T03:55:12"/>
    <n v="1423198512"/>
    <x v="2155"/>
    <b v="0"/>
    <n v="5"/>
    <n v="72.400000000000006"/>
    <b v="0"/>
    <x v="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1"/>
    <x v="1"/>
    <s v="USD"/>
    <n v="1409980144"/>
    <d v="2014-09-06T05:09:04"/>
    <n v="1407388144"/>
    <x v="2156"/>
    <b v="0"/>
    <n v="4"/>
    <n v="25"/>
    <b v="0"/>
    <x v="0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1"/>
    <x v="0"/>
    <s v="GBP"/>
    <n v="1399809052"/>
    <d v="2014-05-11T11:50:52"/>
    <n v="1397217052"/>
    <x v="2157"/>
    <b v="1"/>
    <n v="23"/>
    <n v="47.7"/>
    <b v="0"/>
    <x v="0"/>
    <x v="0"/>
  </r>
  <r>
    <n v="3843"/>
    <s v="Vengeance Can Wait"/>
    <s v="Vengeance Can Wait navigates Japanese sub-culture as it charts a dark, twisted and touching, â€œdifferentâ€ kind of love story."/>
    <n v="5000"/>
    <n v="1065"/>
    <n v="21"/>
    <x v="1"/>
    <x v="1"/>
    <s v="USD"/>
    <n v="1401587064"/>
    <d v="2014-06-01T01:44:24"/>
    <n v="1399427064"/>
    <x v="2158"/>
    <b v="1"/>
    <n v="19"/>
    <n v="56.05"/>
    <b v="0"/>
    <x v="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1"/>
    <x v="1"/>
    <s v="USD"/>
    <n v="1425833403"/>
    <d v="2015-03-08T16:50:03"/>
    <n v="1423245003"/>
    <x v="2159"/>
    <b v="0"/>
    <n v="1"/>
    <n v="1"/>
    <b v="0"/>
    <x v="0"/>
    <x v="0"/>
  </r>
  <r>
    <n v="3857"/>
    <s v="I support Molding Heartz"/>
    <s v="The Ultimate Screenwriting Conference_x000a_is the experience showing screenwriters how to write and sell a screenplay in hollywood!"/>
    <n v="5000"/>
    <n v="260"/>
    <n v="5"/>
    <x v="1"/>
    <x v="1"/>
    <s v="USD"/>
    <n v="1406913120"/>
    <d v="2014-08-01T17:12:00"/>
    <n v="1404927690"/>
    <x v="2160"/>
    <b v="0"/>
    <n v="4"/>
    <n v="65"/>
    <b v="0"/>
    <x v="0"/>
    <x v="0"/>
  </r>
  <r>
    <n v="3864"/>
    <s v="Grammar Land Performances"/>
    <s v="I want to create a theatrical performance of the book Grammar Land and present it at schools to help children learn proper grammar."/>
    <n v="5000"/>
    <n v="60"/>
    <n v="1"/>
    <x v="1"/>
    <x v="1"/>
    <s v="USD"/>
    <n v="1447799054"/>
    <d v="2015-11-17T22:24:14"/>
    <n v="1445203454"/>
    <x v="2161"/>
    <b v="0"/>
    <n v="3"/>
    <n v="20"/>
    <b v="0"/>
    <x v="0"/>
    <x v="0"/>
  </r>
  <r>
    <n v="3919"/>
    <s v="After The Blue"/>
    <s v="Two sisters living in a Cornish seaside town attempt to hide and escape from a life- circle of deceit, abuse, incest and revenge."/>
    <n v="5000"/>
    <n v="90"/>
    <n v="2"/>
    <x v="1"/>
    <x v="0"/>
    <s v="GBP"/>
    <n v="1453075200"/>
    <d v="2016-01-18T00:00:00"/>
    <n v="1450628773"/>
    <x v="2162"/>
    <b v="0"/>
    <n v="3"/>
    <n v="30"/>
    <b v="0"/>
    <x v="0"/>
    <x v="0"/>
  </r>
  <r>
    <n v="3926"/>
    <s v="Caryl Churchill's 'Top Girls' - NSW HSC Text"/>
    <s v="Producing syllabus-relevant theatre targeted to HSC students on the NSW Central Coast"/>
    <n v="5000"/>
    <n v="15"/>
    <n v="0"/>
    <x v="1"/>
    <x v="7"/>
    <s v="AUD"/>
    <n v="1419645748"/>
    <d v="2014-12-27T02:02:28"/>
    <n v="1417053748"/>
    <x v="2163"/>
    <b v="0"/>
    <n v="1"/>
    <n v="15"/>
    <b v="0"/>
    <x v="0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1"/>
    <x v="1"/>
    <s v="USD"/>
    <n v="1444971540"/>
    <d v="2015-10-16T04:59:00"/>
    <n v="1442593427"/>
    <x v="2164"/>
    <b v="0"/>
    <n v="7"/>
    <n v="93"/>
    <b v="0"/>
    <x v="0"/>
    <x v="0"/>
  </r>
  <r>
    <n v="3934"/>
    <s v="&quot;A Measure of Normalcy&quot;"/>
    <s v="Lost youth and lost souls struggle to find meaning amid dingy basements, vanishing malls, and a bleak Midwestern summer."/>
    <n v="5000"/>
    <n v="550"/>
    <n v="11"/>
    <x v="1"/>
    <x v="1"/>
    <s v="USD"/>
    <n v="1443704400"/>
    <d v="2015-10-01T13:00:00"/>
    <n v="1439827639"/>
    <x v="2165"/>
    <b v="0"/>
    <n v="12"/>
    <n v="45.83"/>
    <b v="0"/>
    <x v="0"/>
    <x v="0"/>
  </r>
  <r>
    <n v="3939"/>
    <s v="'Potter.' Funding 2015"/>
    <s v="'Potter.' is a parody of the popular Harry Potter series allowing aspiring actors a chance to work in a professional production."/>
    <n v="5000"/>
    <n v="5"/>
    <n v="0"/>
    <x v="1"/>
    <x v="7"/>
    <s v="AUD"/>
    <n v="1412656200"/>
    <d v="2014-10-07T04:30:00"/>
    <n v="1412328979"/>
    <x v="2166"/>
    <b v="0"/>
    <n v="1"/>
    <n v="5"/>
    <b v="0"/>
    <x v="0"/>
    <x v="0"/>
  </r>
  <r>
    <n v="3940"/>
    <s v="Attraction"/>
    <s v="A Stage Play that will bring you to the edge of your seat , leave you thinkin and will also have you laughing while enjoyin the talent"/>
    <n v="5000"/>
    <n v="11"/>
    <n v="0"/>
    <x v="1"/>
    <x v="1"/>
    <s v="USD"/>
    <n v="1420199351"/>
    <d v="2015-01-02T11:49:11"/>
    <n v="1416311351"/>
    <x v="2167"/>
    <b v="0"/>
    <n v="2"/>
    <n v="5.5"/>
    <b v="0"/>
    <x v="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1"/>
    <x v="1"/>
    <s v="USD"/>
    <n v="1446483000"/>
    <d v="2015-11-02T16:50:00"/>
    <n v="1443811268"/>
    <x v="2168"/>
    <b v="0"/>
    <n v="13"/>
    <n v="137.08000000000001"/>
    <b v="0"/>
    <x v="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1"/>
    <x v="1"/>
    <s v="USD"/>
    <n v="1440690875"/>
    <d v="2015-08-27T15:54:35"/>
    <n v="1438098875"/>
    <x v="2169"/>
    <b v="0"/>
    <n v="0"/>
    <n v="0"/>
    <b v="0"/>
    <x v="0"/>
    <x v="0"/>
  </r>
  <r>
    <n v="3961"/>
    <s v="New Edinburgh play"/>
    <s v="I've written a fun new play exploring the reality of gay stereotypes in 2014 - with accommodation and venue hire it needs some dough :)"/>
    <n v="5000"/>
    <n v="21"/>
    <n v="0"/>
    <x v="1"/>
    <x v="0"/>
    <s v="GBP"/>
    <n v="1399584210"/>
    <d v="2014-05-08T21:23:30"/>
    <n v="1397683410"/>
    <x v="2170"/>
    <b v="0"/>
    <n v="2"/>
    <n v="10.5"/>
    <b v="0"/>
    <x v="0"/>
    <x v="0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1"/>
    <x v="1"/>
    <s v="USD"/>
    <n v="1463945673"/>
    <d v="2016-05-22T19:34:33"/>
    <n v="1458761673"/>
    <x v="2171"/>
    <b v="0"/>
    <n v="11"/>
    <n v="47.91"/>
    <b v="0"/>
    <x v="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1"/>
    <x v="1"/>
    <s v="USD"/>
    <n v="1462766400"/>
    <d v="2016-05-09T04:00:00"/>
    <n v="1460219110"/>
    <x v="2172"/>
    <b v="0"/>
    <n v="37"/>
    <n v="105.54"/>
    <b v="0"/>
    <x v="0"/>
    <x v="0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1"/>
    <x v="0"/>
    <s v="GBP"/>
    <n v="1462539840"/>
    <d v="2016-05-06T13:04:00"/>
    <n v="1460034594"/>
    <x v="2173"/>
    <b v="0"/>
    <n v="13"/>
    <n v="37.54"/>
    <b v="0"/>
    <x v="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1"/>
    <x v="3"/>
    <s v="EUR"/>
    <n v="1437889336"/>
    <d v="2015-07-26T05:42:16"/>
    <n v="1432705336"/>
    <x v="2174"/>
    <b v="0"/>
    <n v="4"/>
    <n v="62.5"/>
    <b v="0"/>
    <x v="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1"/>
    <x v="1"/>
    <s v="USD"/>
    <n v="1418914964"/>
    <d v="2014-12-18T15:02:44"/>
    <n v="1414591364"/>
    <x v="2175"/>
    <b v="0"/>
    <n v="0"/>
    <n v="0"/>
    <b v="0"/>
    <x v="0"/>
    <x v="0"/>
  </r>
  <r>
    <n v="4041"/>
    <s v="In the Land of Gold"/>
    <s v="A bold, colouful, vibrant play centred around the last remaining monarchy of Africa."/>
    <n v="5000"/>
    <n v="21"/>
    <n v="0"/>
    <x v="1"/>
    <x v="0"/>
    <s v="GBP"/>
    <n v="1473160954"/>
    <d v="2016-09-06T11:22:34"/>
    <n v="1467976954"/>
    <x v="2176"/>
    <b v="0"/>
    <n v="2"/>
    <n v="10.5"/>
    <b v="0"/>
    <x v="0"/>
    <x v="0"/>
  </r>
  <r>
    <n v="4045"/>
    <s v="The Hostages"/>
    <s v="&quot;The Hostages&quot; is about a bank robbery gone wrong, as we learn more about each characters, we question who are the actually hostages..."/>
    <n v="5000"/>
    <n v="1"/>
    <n v="0"/>
    <x v="1"/>
    <x v="7"/>
    <s v="AUD"/>
    <n v="1408596589"/>
    <d v="2014-08-21T04:49:49"/>
    <n v="1406004589"/>
    <x v="2177"/>
    <b v="0"/>
    <n v="1"/>
    <n v="1"/>
    <b v="0"/>
    <x v="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1"/>
    <x v="1"/>
    <s v="USD"/>
    <n v="1420938000"/>
    <d v="2015-01-11T01:00:00"/>
    <n v="1418862743"/>
    <x v="2178"/>
    <b v="0"/>
    <n v="4"/>
    <n v="27.5"/>
    <b v="0"/>
    <x v="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1"/>
    <x v="0"/>
    <s v="GBP"/>
    <n v="1403192031"/>
    <d v="2014-06-19T15:33:51"/>
    <n v="1400600031"/>
    <x v="2179"/>
    <b v="0"/>
    <n v="21"/>
    <n v="41.95"/>
    <b v="0"/>
    <x v="0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1"/>
    <x v="1"/>
    <s v="USD"/>
    <n v="1443408550"/>
    <d v="2015-09-28T02:49:10"/>
    <n v="1439952550"/>
    <x v="2180"/>
    <b v="0"/>
    <n v="17"/>
    <n v="179.12"/>
    <b v="0"/>
    <x v="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1"/>
    <x v="1"/>
    <s v="USD"/>
    <n v="1433093700"/>
    <d v="2015-05-31T17:35:00"/>
    <n v="1430242488"/>
    <x v="2181"/>
    <b v="0"/>
    <n v="8"/>
    <n v="30"/>
    <b v="0"/>
    <x v="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1"/>
    <x v="1"/>
    <s v="USD"/>
    <n v="1427936400"/>
    <d v="2015-04-02T01:00:00"/>
    <n v="1424221866"/>
    <x v="2182"/>
    <b v="0"/>
    <n v="33"/>
    <n v="106.97"/>
    <b v="0"/>
    <x v="0"/>
    <x v="0"/>
  </r>
  <r>
    <n v="3868"/>
    <s v="1000 words (Canceled)"/>
    <s v="New collection of music by Scott Evan Davis!"/>
    <n v="5000"/>
    <n v="10"/>
    <n v="0"/>
    <x v="2"/>
    <x v="0"/>
    <s v="GBP"/>
    <n v="1410191405"/>
    <d v="2014-09-08T15:50:05"/>
    <n v="1408031405"/>
    <x v="2183"/>
    <b v="0"/>
    <n v="1"/>
    <n v="10"/>
    <b v="0"/>
    <x v="0"/>
    <x v="1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1"/>
    <x v="1"/>
    <s v="USD"/>
    <n v="1421337405"/>
    <d v="2015-01-15T15:56:45"/>
    <n v="1418745405"/>
    <x v="2184"/>
    <b v="0"/>
    <n v="2"/>
    <n v="5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x v="1"/>
    <s v="USD"/>
    <n v="1491943445"/>
    <d v="2017-04-11T20:44:05"/>
    <n v="1489351445"/>
    <x v="2185"/>
    <b v="0"/>
    <n v="4"/>
    <n v="54"/>
    <b v="0"/>
    <x v="4"/>
    <x v="2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1"/>
    <x v="1"/>
    <s v="USD"/>
    <n v="1407604920"/>
    <d v="2014-08-09T17:22:00"/>
    <n v="1405012920"/>
    <x v="2186"/>
    <b v="0"/>
    <n v="0"/>
    <n v="0"/>
    <b v="0"/>
    <x v="3"/>
    <x v="3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x v="1"/>
    <s v="USD"/>
    <n v="1447001501"/>
    <d v="2015-11-08T16:51:41"/>
    <n v="1444405901"/>
    <x v="2187"/>
    <b v="0"/>
    <n v="64"/>
    <n v="83.75"/>
    <b v="1"/>
    <x v="5"/>
    <x v="7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x v="1"/>
    <s v="USD"/>
    <n v="1327433173"/>
    <d v="2012-01-24T19:26:13"/>
    <n v="1325618773"/>
    <x v="2188"/>
    <b v="0"/>
    <n v="80"/>
    <n v="70.209999999999994"/>
    <b v="1"/>
    <x v="4"/>
    <x v="21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x v="1"/>
    <s v="USD"/>
    <n v="1482307140"/>
    <d v="2016-12-21T07:59:00"/>
    <n v="1479886966"/>
    <x v="2189"/>
    <b v="1"/>
    <n v="58"/>
    <n v="114.59"/>
    <b v="1"/>
    <x v="5"/>
    <x v="27"/>
  </r>
  <r>
    <n v="1032"/>
    <s v="Phantom Ship / Coastal (Album Preorder)"/>
    <s v="Ideal for living rooms and open spaces."/>
    <n v="5400"/>
    <n v="5858.84"/>
    <n v="108"/>
    <x v="0"/>
    <x v="1"/>
    <s v="USD"/>
    <n v="1466697625"/>
    <d v="2016-06-23T16:00:25"/>
    <n v="1464105625"/>
    <x v="2190"/>
    <b v="0"/>
    <n v="96"/>
    <n v="61.03"/>
    <b v="1"/>
    <x v="4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x v="7"/>
    <s v="AUD"/>
    <n v="1477414800"/>
    <d v="2016-10-25T17:00:00"/>
    <n v="1474380241"/>
    <x v="2191"/>
    <b v="0"/>
    <n v="514"/>
    <n v="44.06"/>
    <b v="1"/>
    <x v="1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2"/>
    <x v="7"/>
    <s v="AUD"/>
    <n v="1472882100"/>
    <d v="2016-09-03T05:55:00"/>
    <n v="1467941542"/>
    <x v="2192"/>
    <b v="0"/>
    <n v="0"/>
    <n v="0"/>
    <b v="0"/>
    <x v="5"/>
    <x v="3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x v="1"/>
    <s v="USD"/>
    <n v="1249932360"/>
    <d v="2009-08-10T19:26:00"/>
    <n v="1242532513"/>
    <x v="2193"/>
    <b v="1"/>
    <n v="79"/>
    <n v="83.95"/>
    <b v="1"/>
    <x v="5"/>
    <x v="27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x v="1"/>
    <s v="USD"/>
    <n v="1311393540"/>
    <d v="2011-07-23T03:59:00"/>
    <n v="1309919526"/>
    <x v="2194"/>
    <b v="0"/>
    <n v="18"/>
    <n v="305.56"/>
    <b v="1"/>
    <x v="4"/>
    <x v="6"/>
  </r>
  <r>
    <n v="826"/>
    <s v="Protect The Dream Debut Album"/>
    <s v="Protect The Dream is preparing to record their debut album 8 years in the making. Lets make it happen Kickstarter!"/>
    <n v="5500"/>
    <n v="5580"/>
    <n v="101"/>
    <x v="0"/>
    <x v="1"/>
    <s v="USD"/>
    <n v="1332719730"/>
    <d v="2012-03-25T23:55:30"/>
    <n v="1330908930"/>
    <x v="2195"/>
    <b v="0"/>
    <n v="49"/>
    <n v="113.88"/>
    <b v="1"/>
    <x v="4"/>
    <x v="6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x v="1"/>
    <s v="USD"/>
    <n v="1372651140"/>
    <d v="2013-07-01T03:59:00"/>
    <n v="1369770292"/>
    <x v="2196"/>
    <b v="0"/>
    <n v="75"/>
    <n v="96.08"/>
    <b v="1"/>
    <x v="4"/>
    <x v="6"/>
  </r>
  <r>
    <n v="920"/>
    <s v="MIAMI JAZZ PROJECT: TEST OF TIME RECORDING"/>
    <s v="Miami club band records powerhouse fusion album. You don't have to be a musician to understand the sound of jazz."/>
    <n v="5500"/>
    <n v="0"/>
    <n v="0"/>
    <x v="1"/>
    <x v="1"/>
    <s v="USD"/>
    <n v="1384448822"/>
    <d v="2013-11-14T17:07:02"/>
    <n v="1381853222"/>
    <x v="2197"/>
    <b v="0"/>
    <n v="0"/>
    <n v="0"/>
    <b v="0"/>
    <x v="4"/>
    <x v="3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x v="1"/>
    <s v="USD"/>
    <n v="1301792590"/>
    <d v="2011-04-03T01:03:10"/>
    <n v="1297562590"/>
    <x v="2198"/>
    <b v="1"/>
    <n v="176"/>
    <n v="92.1"/>
    <b v="1"/>
    <x v="4"/>
    <x v="6"/>
  </r>
  <r>
    <n v="1706"/>
    <s v="Gemeinde in Bremen"/>
    <s v="Unsere &quot;Aufgabe&quot; ist es, fÃ¼r Christen da zu sein die keiner Gemeinde angehÃ¶ren. Zudem spielt Lobpreis eine Zentrale Rolle."/>
    <n v="5500"/>
    <n v="0"/>
    <n v="0"/>
    <x v="1"/>
    <x v="6"/>
    <s v="EUR"/>
    <n v="1440314472"/>
    <d v="2015-08-23T07:21:12"/>
    <n v="1435130472"/>
    <x v="2199"/>
    <b v="0"/>
    <n v="0"/>
    <n v="0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"/>
    <x v="1"/>
    <x v="1"/>
    <s v="USD"/>
    <n v="1408922049"/>
    <d v="2014-08-24T23:14:09"/>
    <n v="1406330049"/>
    <x v="2200"/>
    <b v="0"/>
    <n v="9"/>
    <n v="62.22"/>
    <b v="0"/>
    <x v="4"/>
    <x v="28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x v="0"/>
    <s v="GBP"/>
    <n v="1425821477"/>
    <d v="2015-03-08T13:31:17"/>
    <n v="1421937077"/>
    <x v="2201"/>
    <b v="0"/>
    <n v="70"/>
    <n v="93.07"/>
    <b v="1"/>
    <x v="6"/>
    <x v="1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x v="1"/>
    <s v="USD"/>
    <n v="1472443269"/>
    <d v="2016-08-29T04:01:09"/>
    <n v="1468987269"/>
    <x v="2202"/>
    <b v="0"/>
    <n v="120"/>
    <n v="47.13"/>
    <b v="1"/>
    <x v="6"/>
    <x v="10"/>
  </r>
  <r>
    <n v="1772"/>
    <s v="White Mountain"/>
    <s v="A photobook and a short documentary film telling the story of Holocaust in Northwestern Lithuania"/>
    <n v="5500"/>
    <n v="858"/>
    <n v="16"/>
    <x v="1"/>
    <x v="0"/>
    <s v="GBP"/>
    <n v="1404666836"/>
    <d v="2014-07-06T17:13:56"/>
    <n v="1399482836"/>
    <x v="2203"/>
    <b v="1"/>
    <n v="19"/>
    <n v="45.16"/>
    <b v="0"/>
    <x v="6"/>
    <x v="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1"/>
    <x v="1"/>
    <s v="USD"/>
    <n v="1473950945"/>
    <d v="2016-09-15T14:49:05"/>
    <n v="1471272545"/>
    <x v="2204"/>
    <b v="1"/>
    <n v="24"/>
    <n v="59.04"/>
    <b v="0"/>
    <x v="6"/>
    <x v="10"/>
  </r>
  <r>
    <n v="1788"/>
    <s v="Beyond the Pale"/>
    <s v="A photo book celebrating Goths, exploring their lives and giving an insight into what Goth is for them."/>
    <n v="5500"/>
    <n v="76"/>
    <n v="1"/>
    <x v="1"/>
    <x v="0"/>
    <s v="GBP"/>
    <n v="1414795542"/>
    <d v="2014-10-31T22:45:42"/>
    <n v="1412203542"/>
    <x v="2205"/>
    <b v="1"/>
    <n v="4"/>
    <n v="19"/>
    <b v="0"/>
    <x v="6"/>
    <x v="10"/>
  </r>
  <r>
    <n v="1987"/>
    <s v="Ethiopia: Beheld"/>
    <s v="A collection of images that depicts the beauty and diversity within Ethiopia"/>
    <n v="5500"/>
    <n v="2336"/>
    <n v="42"/>
    <x v="1"/>
    <x v="0"/>
    <s v="GBP"/>
    <n v="1425223276"/>
    <d v="2015-03-01T15:21:16"/>
    <n v="1422631276"/>
    <x v="2206"/>
    <b v="0"/>
    <n v="28"/>
    <n v="83.43"/>
    <b v="0"/>
    <x v="6"/>
    <x v="38"/>
  </r>
  <r>
    <n v="2164"/>
    <s v="Rosaline debut record"/>
    <s v="South Florida roots country/rock outfit's long awaited debut record"/>
    <n v="5500"/>
    <n v="5645"/>
    <n v="103"/>
    <x v="0"/>
    <x v="1"/>
    <s v="USD"/>
    <n v="1466827140"/>
    <d v="2016-06-25T03:59:00"/>
    <n v="1464196414"/>
    <x v="2207"/>
    <b v="0"/>
    <n v="83"/>
    <n v="68.010000000000005"/>
    <b v="1"/>
    <x v="4"/>
    <x v="6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2"/>
    <x v="1"/>
    <s v="USD"/>
    <n v="1412571600"/>
    <d v="2014-10-06T05:00:00"/>
    <n v="1410799870"/>
    <x v="2208"/>
    <b v="0"/>
    <n v="0"/>
    <n v="0"/>
    <b v="0"/>
    <x v="2"/>
    <x v="2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2"/>
    <x v="7"/>
    <s v="AUD"/>
    <n v="1429839571"/>
    <d v="2015-04-24T01:39:31"/>
    <n v="1427247571"/>
    <x v="2209"/>
    <b v="0"/>
    <n v="6"/>
    <n v="30"/>
    <b v="0"/>
    <x v="2"/>
    <x v="22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x v="1"/>
    <s v="USD"/>
    <n v="1333560803"/>
    <d v="2012-04-04T17:33:23"/>
    <n v="1330972403"/>
    <x v="2210"/>
    <b v="0"/>
    <n v="134"/>
    <n v="49.19"/>
    <b v="1"/>
    <x v="4"/>
    <x v="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x v="1"/>
    <s v="USD"/>
    <n v="1373738400"/>
    <d v="2013-07-13T18:00:00"/>
    <n v="1370568560"/>
    <x v="2211"/>
    <b v="1"/>
    <n v="143"/>
    <n v="50.53"/>
    <b v="1"/>
    <x v="0"/>
    <x v="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1"/>
    <x v="1"/>
    <s v="USD"/>
    <n v="1409009306"/>
    <d v="2014-08-25T23:28:26"/>
    <n v="1406417306"/>
    <x v="2212"/>
    <b v="0"/>
    <n v="15"/>
    <n v="93.67"/>
    <b v="0"/>
    <x v="7"/>
    <x v="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1"/>
    <x v="1"/>
    <s v="USD"/>
    <n v="1429767607"/>
    <d v="2015-04-23T05:40:07"/>
    <n v="1424587207"/>
    <x v="2213"/>
    <b v="0"/>
    <n v="36"/>
    <n v="70.83"/>
    <b v="0"/>
    <x v="0"/>
    <x v="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1"/>
    <x v="1"/>
    <s v="USD"/>
    <n v="1417620036"/>
    <d v="2014-12-03T15:20:36"/>
    <n v="1412432436"/>
    <x v="2214"/>
    <b v="0"/>
    <n v="0"/>
    <n v="0"/>
    <b v="0"/>
    <x v="0"/>
    <x v="0"/>
  </r>
  <r>
    <n v="2892"/>
    <s v="Something Precious"/>
    <s v="Something Precious is the world's first musical to alert folks to the harmful effects of technology on the human spirit."/>
    <n v="5500"/>
    <n v="500"/>
    <n v="9"/>
    <x v="1"/>
    <x v="1"/>
    <s v="USD"/>
    <n v="1409000400"/>
    <d v="2014-08-25T21:00:00"/>
    <n v="1408381704"/>
    <x v="2215"/>
    <b v="0"/>
    <n v="17"/>
    <n v="29.41"/>
    <b v="0"/>
    <x v="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1"/>
    <x v="1"/>
    <s v="USD"/>
    <n v="1407562632"/>
    <d v="2014-08-09T05:37:12"/>
    <n v="1404970632"/>
    <x v="2216"/>
    <b v="0"/>
    <n v="7"/>
    <n v="486.43"/>
    <b v="0"/>
    <x v="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x v="1"/>
    <s v="USD"/>
    <n v="1338591144"/>
    <d v="2012-06-01T22:52:24"/>
    <n v="1335567144"/>
    <x v="2217"/>
    <b v="1"/>
    <n v="89"/>
    <n v="62.92"/>
    <b v="1"/>
    <x v="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x v="1"/>
    <s v="USD"/>
    <n v="1434822914"/>
    <d v="2015-06-20T17:55:14"/>
    <n v="1432230914"/>
    <x v="2218"/>
    <b v="1"/>
    <n v="88"/>
    <n v="65.58"/>
    <b v="1"/>
    <x v="0"/>
    <x v="0"/>
  </r>
  <r>
    <n v="3297"/>
    <s v="MY EYES WENT DARK"/>
    <s v="A father loses his family in a freak plane crash and goes on to murder the air traffic controller he holds responsible."/>
    <n v="5500"/>
    <n v="5504"/>
    <n v="100"/>
    <x v="0"/>
    <x v="0"/>
    <s v="GBP"/>
    <n v="1438037940"/>
    <d v="2015-07-27T22:59:00"/>
    <n v="1436380256"/>
    <x v="2219"/>
    <b v="0"/>
    <n v="44"/>
    <n v="125.09"/>
    <b v="1"/>
    <x v="0"/>
    <x v="0"/>
  </r>
  <r>
    <n v="3348"/>
    <s v="Macbeth"/>
    <s v="Old Hat's new production explores the bleak culture of war and the cosmic powers of guilt and imagination in Shakespeare's tragedy."/>
    <n v="5500"/>
    <n v="5516"/>
    <n v="100"/>
    <x v="0"/>
    <x v="1"/>
    <s v="USD"/>
    <n v="1461988740"/>
    <d v="2016-04-30T03:59:00"/>
    <n v="1459949080"/>
    <x v="2220"/>
    <b v="0"/>
    <n v="79"/>
    <n v="69.819999999999993"/>
    <b v="1"/>
    <x v="0"/>
    <x v="0"/>
  </r>
  <r>
    <n v="3542"/>
    <s v="Gifts of War"/>
    <s v="Ancient Greece. Giddy, champagne soaked debauchery celebrating the Trojan War's end leads to a shocking and deadly surprise."/>
    <n v="5500"/>
    <n v="5623"/>
    <n v="102"/>
    <x v="0"/>
    <x v="1"/>
    <s v="USD"/>
    <n v="1410099822"/>
    <d v="2014-09-07T14:23:42"/>
    <n v="1404915822"/>
    <x v="2221"/>
    <b v="0"/>
    <n v="85"/>
    <n v="66.150000000000006"/>
    <b v="1"/>
    <x v="0"/>
    <x v="0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x v="1"/>
    <s v="USD"/>
    <n v="1439337600"/>
    <d v="2015-08-12T00:00:00"/>
    <n v="1436575280"/>
    <x v="2222"/>
    <b v="0"/>
    <n v="104"/>
    <n v="56.2"/>
    <b v="1"/>
    <x v="0"/>
    <x v="0"/>
  </r>
  <r>
    <n v="3731"/>
    <s v="The Rabbit on the Moon"/>
    <s v="A long distance wrong number leads to love, but with Emily flying in to finally meet, Nick somehow forgot to mention he's blind."/>
    <n v="5500"/>
    <n v="620"/>
    <n v="11"/>
    <x v="1"/>
    <x v="1"/>
    <s v="USD"/>
    <n v="1420860180"/>
    <d v="2015-01-10T03:23:00"/>
    <n v="1418234646"/>
    <x v="2223"/>
    <b v="0"/>
    <n v="12"/>
    <n v="51.67"/>
    <b v="0"/>
    <x v="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1"/>
    <x v="1"/>
    <s v="USD"/>
    <n v="1416877200"/>
    <d v="2014-11-25T01:00:00"/>
    <n v="1414505137"/>
    <x v="2224"/>
    <b v="0"/>
    <n v="2"/>
    <n v="25"/>
    <b v="0"/>
    <x v="0"/>
    <x v="0"/>
  </r>
  <r>
    <n v="3956"/>
    <s v="The Woman in Me"/>
    <s v="This saucy stage play chronicles the highs and lows of my life involving gangs, drugs and prison. The story is a transforming ministry."/>
    <n v="5500"/>
    <n v="0"/>
    <n v="0"/>
    <x v="1"/>
    <x v="1"/>
    <s v="USD"/>
    <n v="1461543600"/>
    <d v="2016-04-25T00:20:00"/>
    <n v="1459203727"/>
    <x v="2225"/>
    <b v="0"/>
    <n v="0"/>
    <n v="0"/>
    <b v="0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2"/>
    <x v="1"/>
    <s v="USD"/>
    <n v="1444322535"/>
    <d v="2015-10-08T16:42:15"/>
    <n v="1441730535"/>
    <x v="2226"/>
    <b v="0"/>
    <n v="0"/>
    <n v="0"/>
    <b v="0"/>
    <x v="0"/>
    <x v="1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x v="1"/>
    <s v="USD"/>
    <n v="1324014521"/>
    <d v="2011-12-16T05:48:41"/>
    <n v="1318826921"/>
    <x v="2227"/>
    <b v="0"/>
    <n v="149"/>
    <n v="40.549999999999997"/>
    <b v="1"/>
    <x v="4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1"/>
    <x v="1"/>
    <s v="USD"/>
    <n v="1413992210"/>
    <d v="2014-10-22T15:36:50"/>
    <n v="1411400210"/>
    <x v="2228"/>
    <b v="0"/>
    <n v="12"/>
    <n v="38.33"/>
    <b v="0"/>
    <x v="0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2"/>
    <x v="0"/>
    <s v="GBP"/>
    <n v="1405094400"/>
    <d v="2014-07-11T16:00:00"/>
    <n v="1403810965"/>
    <x v="2229"/>
    <b v="0"/>
    <n v="9"/>
    <n v="97.33"/>
    <b v="0"/>
    <x v="2"/>
    <x v="1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x v="1"/>
    <s v="USD"/>
    <n v="1459474059"/>
    <d v="2016-04-01T01:27:39"/>
    <n v="1456885659"/>
    <x v="2230"/>
    <b v="0"/>
    <n v="63"/>
    <n v="105.21"/>
    <b v="1"/>
    <x v="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x v="1"/>
    <s v="USD"/>
    <n v="1415921848"/>
    <d v="2014-11-13T23:37:28"/>
    <n v="1413326248"/>
    <x v="2231"/>
    <b v="0"/>
    <n v="45"/>
    <n v="136.78"/>
    <b v="1"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n v="42"/>
    <x v="1"/>
    <x v="1"/>
    <s v="USD"/>
    <n v="1413694800"/>
    <d v="2014-10-19T05:00:00"/>
    <n v="1408986916"/>
    <x v="2232"/>
    <b v="0"/>
    <n v="31"/>
    <n v="79.87"/>
    <b v="0"/>
    <x v="0"/>
    <x v="24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x v="0"/>
    <s v="GBP"/>
    <n v="1445817540"/>
    <d v="2015-10-25T23:59:00"/>
    <n v="1443665293"/>
    <x v="2233"/>
    <b v="1"/>
    <n v="104"/>
    <n v="59.7"/>
    <b v="1"/>
    <x v="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x v="1"/>
    <s v="USD"/>
    <n v="1418904533"/>
    <d v="2014-12-18T12:08:53"/>
    <n v="1416485333"/>
    <x v="2234"/>
    <b v="0"/>
    <n v="26"/>
    <n v="230.19"/>
    <b v="1"/>
    <x v="7"/>
    <x v="12"/>
  </r>
  <r>
    <n v="2743"/>
    <s v="St. Nick Jr"/>
    <s v="One Christmas every child was naughty, and Santa's son _x000a_St. Nick Jr sacrifices all his gifts over his whole life, for the children"/>
    <n v="5999"/>
    <n v="0"/>
    <n v="0"/>
    <x v="1"/>
    <x v="1"/>
    <s v="USD"/>
    <n v="1476863607"/>
    <d v="2016-10-19T07:53:27"/>
    <n v="1474271607"/>
    <x v="2235"/>
    <b v="0"/>
    <n v="0"/>
    <n v="0"/>
    <b v="0"/>
    <x v="7"/>
    <x v="34"/>
  </r>
  <r>
    <n v="14"/>
    <s v="3010 | Sci-fi Series"/>
    <s v="A highly charged post apocalyptic sci fi series that pulls no punches!"/>
    <n v="6000"/>
    <n v="6056"/>
    <n v="101"/>
    <x v="0"/>
    <x v="7"/>
    <s v="AUD"/>
    <n v="1405259940"/>
    <d v="2014-07-13T13:59:00"/>
    <n v="1403051888"/>
    <x v="2236"/>
    <b v="0"/>
    <n v="41"/>
    <n v="147.71"/>
    <b v="1"/>
    <x v="5"/>
    <x v="7"/>
  </r>
  <r>
    <n v="36"/>
    <s v="THE LISTENING BOX"/>
    <s v="A modern day priest makes an unusual discovery, setting off a chain of events."/>
    <n v="6000"/>
    <n v="8529"/>
    <n v="142"/>
    <x v="0"/>
    <x v="1"/>
    <s v="USD"/>
    <n v="1428128525"/>
    <d v="2015-04-04T06:22:05"/>
    <n v="1425540125"/>
    <x v="2237"/>
    <b v="0"/>
    <n v="44"/>
    <n v="193.84"/>
    <b v="1"/>
    <x v="5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x v="3"/>
    <s v="EUR"/>
    <n v="1451226045"/>
    <d v="2015-12-27T14:20:45"/>
    <n v="1444828845"/>
    <x v="2238"/>
    <b v="0"/>
    <n v="17"/>
    <n v="375.76"/>
    <b v="1"/>
    <x v="5"/>
    <x v="13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x v="1"/>
    <s v="USD"/>
    <n v="1370196192"/>
    <d v="2013-06-02T18:03:12"/>
    <n v="1368036192"/>
    <x v="2239"/>
    <b v="0"/>
    <n v="56"/>
    <n v="123.29"/>
    <b v="1"/>
    <x v="5"/>
    <x v="13"/>
  </r>
  <r>
    <n v="102"/>
    <s v="Dear God No!"/>
    <s v="A gang of outlaw bikers pull a home invasion on a disgraced Anthropologist hiding a secret locked in his cabin basement."/>
    <n v="6000"/>
    <n v="7665"/>
    <n v="128"/>
    <x v="0"/>
    <x v="1"/>
    <s v="USD"/>
    <n v="1293073733"/>
    <d v="2010-12-23T03:08:53"/>
    <n v="1290481733"/>
    <x v="2240"/>
    <b v="0"/>
    <n v="65"/>
    <n v="117.92"/>
    <b v="1"/>
    <x v="5"/>
    <x v="13"/>
  </r>
  <r>
    <n v="174"/>
    <s v="I Am Forgotten"/>
    <s v="An international short film project. It is about loneliness, wich is caused by the current compulsion to check your Facebook every day."/>
    <n v="6000"/>
    <n v="0"/>
    <n v="0"/>
    <x v="1"/>
    <x v="10"/>
    <s v="EUR"/>
    <n v="1431108776"/>
    <d v="2015-05-08T18:12:56"/>
    <n v="1425924776"/>
    <x v="2241"/>
    <b v="0"/>
    <n v="0"/>
    <n v="0"/>
    <b v="0"/>
    <x v="5"/>
    <x v="25"/>
  </r>
  <r>
    <n v="200"/>
    <s v="The Crossing Shore"/>
    <s v="A film dedicated to an AAF Pilot's struggle to survive behind enemy lines during WWII."/>
    <n v="6000"/>
    <n v="1571.55"/>
    <n v="26"/>
    <x v="1"/>
    <x v="1"/>
    <s v="USD"/>
    <n v="1410746403"/>
    <d v="2014-09-15T02:00:03"/>
    <n v="1408154403"/>
    <x v="2242"/>
    <b v="0"/>
    <n v="18"/>
    <n v="87.31"/>
    <b v="0"/>
    <x v="5"/>
    <x v="25"/>
  </r>
  <r>
    <n v="202"/>
    <s v="Modern Gangsters"/>
    <s v="new web series created by jonney terry"/>
    <n v="6000"/>
    <n v="0"/>
    <n v="0"/>
    <x v="1"/>
    <x v="1"/>
    <s v="USD"/>
    <n v="1444337940"/>
    <d v="2015-10-08T20:59:00"/>
    <n v="1441750564"/>
    <x v="2243"/>
    <b v="0"/>
    <n v="0"/>
    <n v="0"/>
    <b v="0"/>
    <x v="5"/>
    <x v="25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x v="1"/>
    <s v="USD"/>
    <n v="1430331268"/>
    <d v="2015-04-29T18:14:28"/>
    <n v="1427739268"/>
    <x v="2244"/>
    <b v="1"/>
    <n v="89"/>
    <n v="72.87"/>
    <b v="1"/>
    <x v="5"/>
    <x v="2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x v="1"/>
    <s v="USD"/>
    <n v="1316208031"/>
    <d v="2011-09-16T21:20:31"/>
    <n v="1312320031"/>
    <x v="2245"/>
    <b v="0"/>
    <n v="174"/>
    <n v="45.05"/>
    <b v="1"/>
    <x v="5"/>
    <x v="27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x v="1"/>
    <s v="USD"/>
    <n v="1383676790"/>
    <d v="2013-11-05T18:39:50"/>
    <n v="1380217190"/>
    <x v="2246"/>
    <b v="0"/>
    <n v="38"/>
    <n v="160.16"/>
    <b v="1"/>
    <x v="5"/>
    <x v="27"/>
  </r>
  <r>
    <n v="432"/>
    <s v="The Zombie Next Door"/>
    <s v="A teenage zombie named Jeff and his mad scientist mother adapt to life in the town of Serendipity, where the supernatural occurs daily."/>
    <n v="6000"/>
    <n v="570"/>
    <n v="10"/>
    <x v="1"/>
    <x v="1"/>
    <s v="USD"/>
    <n v="1445448381"/>
    <d v="2015-10-21T17:26:21"/>
    <n v="1440264381"/>
    <x v="2247"/>
    <b v="0"/>
    <n v="8"/>
    <n v="71.25"/>
    <b v="0"/>
    <x v="5"/>
    <x v="29"/>
  </r>
  <r>
    <n v="469"/>
    <s v="Dreamland PERSONALISED Animated Shorts Film"/>
    <s v="Create a personalised animation film using your child's name and photo."/>
    <n v="6000"/>
    <n v="0"/>
    <n v="0"/>
    <x v="1"/>
    <x v="0"/>
    <s v="GBP"/>
    <n v="1409960724"/>
    <d v="2014-09-05T23:45:24"/>
    <n v="1404776724"/>
    <x v="2248"/>
    <b v="0"/>
    <n v="0"/>
    <n v="0"/>
    <b v="0"/>
    <x v="5"/>
    <x v="2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2"/>
    <x v="1"/>
    <s v="USD"/>
    <n v="1467398138"/>
    <d v="2016-07-01T18:35:38"/>
    <n v="1465670138"/>
    <x v="2249"/>
    <b v="0"/>
    <n v="9"/>
    <n v="37.89"/>
    <b v="0"/>
    <x v="2"/>
    <x v="2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1"/>
    <x v="1"/>
    <s v="USD"/>
    <n v="1420095540"/>
    <d v="2015-01-01T06:59:00"/>
    <n v="1417558804"/>
    <x v="2250"/>
    <b v="0"/>
    <n v="26"/>
    <n v="34.270000000000003"/>
    <b v="0"/>
    <x v="2"/>
    <x v="1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x v="1"/>
    <s v="USD"/>
    <n v="1407758629"/>
    <d v="2014-08-11T12:03:49"/>
    <n v="1404907429"/>
    <x v="2251"/>
    <b v="0"/>
    <n v="139"/>
    <n v="68.349999999999994"/>
    <b v="1"/>
    <x v="7"/>
    <x v="1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x v="1"/>
    <s v="USD"/>
    <n v="1347854700"/>
    <d v="2012-09-17T04:05:00"/>
    <n v="1343867524"/>
    <x v="2252"/>
    <b v="0"/>
    <n v="75"/>
    <n v="81.069999999999993"/>
    <b v="1"/>
    <x v="4"/>
    <x v="6"/>
  </r>
  <r>
    <n v="833"/>
    <s v="Ragman Rolls"/>
    <s v="This is an American rock album."/>
    <n v="6000"/>
    <n v="6100"/>
    <n v="102"/>
    <x v="0"/>
    <x v="1"/>
    <s v="USD"/>
    <n v="1397941475"/>
    <d v="2014-04-19T21:04:35"/>
    <n v="1395349475"/>
    <x v="2253"/>
    <b v="0"/>
    <n v="41"/>
    <n v="148.78"/>
    <b v="1"/>
    <x v="4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1"/>
    <x v="1"/>
    <s v="USD"/>
    <n v="1385735295"/>
    <d v="2013-11-29T14:28:15"/>
    <n v="1383139695"/>
    <x v="2254"/>
    <b v="0"/>
    <n v="12"/>
    <n v="27.08"/>
    <b v="0"/>
    <x v="4"/>
    <x v="3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1"/>
    <x v="1"/>
    <s v="USD"/>
    <n v="1280635200"/>
    <d v="2010-08-01T04:00:00"/>
    <n v="1273121283"/>
    <x v="2255"/>
    <b v="0"/>
    <n v="17"/>
    <n v="143.82"/>
    <b v="0"/>
    <x v="4"/>
    <x v="21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1"/>
    <x v="1"/>
    <s v="USD"/>
    <n v="1385590111"/>
    <d v="2013-11-27T22:08:31"/>
    <n v="1382994511"/>
    <x v="2256"/>
    <b v="0"/>
    <n v="5"/>
    <n v="32"/>
    <b v="0"/>
    <x v="4"/>
    <x v="32"/>
  </r>
  <r>
    <n v="1114"/>
    <s v="TeleRide"/>
    <s v="SciFi racing game for Android &amp; iOS platforms. Player gets a unique weapon which introduces an additional dimension to the competition."/>
    <n v="6000"/>
    <n v="10"/>
    <n v="0"/>
    <x v="1"/>
    <x v="0"/>
    <s v="GBP"/>
    <n v="1381306687"/>
    <d v="2013-10-09T08:18:07"/>
    <n v="1378714687"/>
    <x v="2257"/>
    <b v="0"/>
    <n v="3"/>
    <n v="3.33"/>
    <b v="0"/>
    <x v="1"/>
    <x v="18"/>
  </r>
  <r>
    <n v="1146"/>
    <s v="Sleepy PIg Barbecue: Auburn's First BBQ Food Truck"/>
    <s v="Bringing the flavor of competition BBQ to small town Auburn with the ease of a big city food truck."/>
    <n v="6000"/>
    <n v="530"/>
    <n v="9"/>
    <x v="1"/>
    <x v="1"/>
    <s v="USD"/>
    <n v="1399071173"/>
    <d v="2014-05-02T22:52:53"/>
    <n v="1395787973"/>
    <x v="2258"/>
    <b v="0"/>
    <n v="12"/>
    <n v="44.17"/>
    <b v="0"/>
    <x v="3"/>
    <x v="3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1"/>
    <x v="0"/>
    <s v="GBP"/>
    <n v="1413388296"/>
    <d v="2014-10-15T15:51:36"/>
    <n v="1410796296"/>
    <x v="2259"/>
    <b v="0"/>
    <n v="0"/>
    <n v="0"/>
    <b v="0"/>
    <x v="3"/>
    <x v="3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x v="0"/>
    <s v="GBP"/>
    <n v="1468593246"/>
    <d v="2016-07-15T14:34:06"/>
    <n v="1466001246"/>
    <x v="2260"/>
    <b v="0"/>
    <n v="111"/>
    <n v="55.37"/>
    <b v="1"/>
    <x v="6"/>
    <x v="1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x v="1"/>
    <s v="USD"/>
    <n v="1488053905"/>
    <d v="2017-02-25T20:18:25"/>
    <n v="1485461905"/>
    <x v="2261"/>
    <b v="0"/>
    <n v="46"/>
    <n v="138.26"/>
    <b v="1"/>
    <x v="6"/>
    <x v="10"/>
  </r>
  <r>
    <n v="1251"/>
    <s v="Jack Oblivian Harlan t Bobo Limes european tour"/>
    <s v="A tour of europe with 3 memphis artist, Jack Oblivian, Harlan T Bobo and Shawn Cripps."/>
    <n v="6000"/>
    <n v="6108"/>
    <n v="102"/>
    <x v="0"/>
    <x v="1"/>
    <s v="USD"/>
    <n v="1316979167"/>
    <d v="2011-09-25T19:32:47"/>
    <n v="1311795167"/>
    <x v="2262"/>
    <b v="1"/>
    <n v="74"/>
    <n v="82.54"/>
    <b v="1"/>
    <x v="4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x v="0"/>
    <s v="GBP"/>
    <n v="1403370772"/>
    <d v="2014-06-21T17:12:52"/>
    <n v="1400778772"/>
    <x v="2263"/>
    <b v="0"/>
    <n v="264"/>
    <n v="28.63"/>
    <b v="1"/>
    <x v="7"/>
    <x v="1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x v="1"/>
    <s v="USD"/>
    <n v="1423871882"/>
    <d v="2015-02-13T23:58:02"/>
    <n v="1421279882"/>
    <x v="2264"/>
    <b v="0"/>
    <n v="73"/>
    <n v="88.19"/>
    <b v="1"/>
    <x v="4"/>
    <x v="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1"/>
    <x v="4"/>
    <s v="EUR"/>
    <n v="1464939520"/>
    <d v="2016-06-03T07:38:40"/>
    <n v="1461051520"/>
    <x v="2265"/>
    <b v="0"/>
    <n v="1"/>
    <n v="1"/>
    <b v="0"/>
    <x v="7"/>
    <x v="20"/>
  </r>
  <r>
    <n v="1457"/>
    <s v="Hey! I&quot;m not invisable, I am Just Old (Canceled)"/>
    <s v="Age is more than just a number, I hope your younger than you feel."/>
    <n v="6000"/>
    <n v="0"/>
    <n v="0"/>
    <x v="2"/>
    <x v="1"/>
    <s v="USD"/>
    <n v="1447281044"/>
    <d v="2015-11-11T22:30:44"/>
    <n v="1444685444"/>
    <x v="2266"/>
    <b v="0"/>
    <n v="0"/>
    <n v="0"/>
    <b v="0"/>
    <x v="7"/>
    <x v="20"/>
  </r>
  <r>
    <n v="1476"/>
    <s v="The Comedy Button Podcast"/>
    <s v="The Comedy Button is a brand new nerd pop culture podcast with weekly video sketches."/>
    <n v="6000"/>
    <n v="39693.279999999999"/>
    <n v="662"/>
    <x v="0"/>
    <x v="1"/>
    <s v="USD"/>
    <n v="1315616422"/>
    <d v="2011-09-10T01:00:22"/>
    <n v="1313024422"/>
    <x v="2267"/>
    <b v="1"/>
    <n v="916"/>
    <n v="43.33"/>
    <b v="1"/>
    <x v="7"/>
    <x v="3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1"/>
    <x v="1"/>
    <s v="USD"/>
    <n v="1441176447"/>
    <d v="2015-09-02T06:47:27"/>
    <n v="1438584447"/>
    <x v="2268"/>
    <b v="0"/>
    <n v="0"/>
    <n v="0"/>
    <b v="0"/>
    <x v="6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2"/>
    <x v="0"/>
    <s v="GBP"/>
    <n v="1394815751"/>
    <d v="2014-03-14T16:49:11"/>
    <n v="1389635351"/>
    <x v="2269"/>
    <b v="0"/>
    <n v="2"/>
    <n v="42.5"/>
    <b v="0"/>
    <x v="7"/>
    <x v="40"/>
  </r>
  <r>
    <n v="1570"/>
    <s v="BEAUTIFUL DREAMERS: An Adult Coloring Book (Canceled)"/>
    <s v="A Coloring Book of Breathtaking Beauties_x000a_To Calm the Heart and Soul"/>
    <n v="6000"/>
    <n v="2484"/>
    <n v="41"/>
    <x v="2"/>
    <x v="1"/>
    <s v="USD"/>
    <n v="1460140282"/>
    <d v="2016-04-08T18:31:22"/>
    <n v="1457551882"/>
    <x v="2270"/>
    <b v="0"/>
    <n v="52"/>
    <n v="47.77"/>
    <b v="0"/>
    <x v="7"/>
    <x v="4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x v="1"/>
    <s v="USD"/>
    <n v="1312182000"/>
    <d v="2011-08-01T07:00:00"/>
    <n v="1311380313"/>
    <x v="2271"/>
    <b v="0"/>
    <n v="44"/>
    <n v="137.31"/>
    <b v="1"/>
    <x v="4"/>
    <x v="6"/>
  </r>
  <r>
    <n v="1629"/>
    <s v="Off The Turnpike | A Loud New Way to Release Loud New Music"/>
    <s v="Help Off The Turnpike release new music, and set fire to everything!"/>
    <n v="6000"/>
    <n v="6220"/>
    <n v="104"/>
    <x v="0"/>
    <x v="1"/>
    <s v="USD"/>
    <n v="1392929333"/>
    <d v="2014-02-20T20:48:53"/>
    <n v="1389041333"/>
    <x v="2272"/>
    <b v="0"/>
    <n v="82"/>
    <n v="75.849999999999994"/>
    <b v="1"/>
    <x v="4"/>
    <x v="6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x v="1"/>
    <s v="USD"/>
    <n v="1355840400"/>
    <d v="2012-12-18T14:20:00"/>
    <n v="1352524767"/>
    <x v="2273"/>
    <b v="0"/>
    <n v="107"/>
    <n v="74.150000000000006"/>
    <b v="1"/>
    <x v="4"/>
    <x v="17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x v="8"/>
    <s v="EUR"/>
    <n v="1460786340"/>
    <d v="2016-04-16T05:59:00"/>
    <n v="1455615976"/>
    <x v="2274"/>
    <b v="0"/>
    <n v="42"/>
    <n v="159.52000000000001"/>
    <b v="1"/>
    <x v="4"/>
    <x v="17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1"/>
    <s v="USD"/>
    <n v="1492142860"/>
    <d v="2017-04-14T04:07:40"/>
    <n v="1486962460"/>
    <x v="2275"/>
    <b v="0"/>
    <n v="0"/>
    <n v="0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1"/>
    <x v="1"/>
    <s v="USD"/>
    <n v="1414707762"/>
    <d v="2014-10-30T22:22:42"/>
    <n v="1412115762"/>
    <x v="2276"/>
    <b v="0"/>
    <n v="4"/>
    <n v="8.75"/>
    <b v="0"/>
    <x v="4"/>
    <x v="28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x v="1"/>
    <s v="USD"/>
    <n v="1472270340"/>
    <d v="2016-08-27T03:59:00"/>
    <n v="1470348775"/>
    <x v="2277"/>
    <b v="0"/>
    <n v="67"/>
    <n v="89.93"/>
    <b v="1"/>
    <x v="6"/>
    <x v="1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x v="1"/>
    <s v="USD"/>
    <n v="1411787307"/>
    <d v="2014-09-27T03:08:27"/>
    <n v="1409195307"/>
    <x v="2278"/>
    <b v="0"/>
    <n v="110"/>
    <n v="94.05"/>
    <b v="1"/>
    <x v="4"/>
    <x v="2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x v="1"/>
    <s v="USD"/>
    <n v="1309809140"/>
    <d v="2011-07-04T19:52:20"/>
    <n v="1302033140"/>
    <x v="2279"/>
    <b v="1"/>
    <n v="95"/>
    <n v="87.44"/>
    <b v="1"/>
    <x v="2"/>
    <x v="2"/>
  </r>
  <r>
    <n v="1988"/>
    <s v="Phillip Michael Photography"/>
    <s v="Expressing art in an image!"/>
    <n v="6000"/>
    <n v="25"/>
    <n v="0"/>
    <x v="1"/>
    <x v="1"/>
    <s v="USD"/>
    <n v="1440094742"/>
    <d v="2015-08-20T18:19:02"/>
    <n v="1437502742"/>
    <x v="2280"/>
    <b v="0"/>
    <n v="1"/>
    <n v="25"/>
    <b v="0"/>
    <x v="6"/>
    <x v="38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x v="1"/>
    <s v="USD"/>
    <n v="1417579200"/>
    <d v="2014-12-03T04:00:00"/>
    <n v="1415031043"/>
    <x v="2281"/>
    <b v="0"/>
    <n v="101"/>
    <n v="99.46"/>
    <b v="1"/>
    <x v="2"/>
    <x v="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x v="1"/>
    <s v="USD"/>
    <n v="1342382587"/>
    <d v="2012-07-15T20:03:07"/>
    <n v="1339790587"/>
    <x v="2282"/>
    <b v="0"/>
    <n v="83"/>
    <n v="89.3"/>
    <b v="1"/>
    <x v="4"/>
    <x v="2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x v="1"/>
    <s v="USD"/>
    <n v="1318006732"/>
    <d v="2011-10-07T16:58:52"/>
    <n v="1312822732"/>
    <x v="2283"/>
    <b v="0"/>
    <n v="55"/>
    <n v="110.49"/>
    <b v="1"/>
    <x v="4"/>
    <x v="21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x v="1"/>
    <s v="USD"/>
    <n v="1331174635"/>
    <d v="2012-03-08T02:43:55"/>
    <n v="1328582635"/>
    <x v="2284"/>
    <b v="0"/>
    <n v="32"/>
    <n v="188.13"/>
    <b v="1"/>
    <x v="4"/>
    <x v="21"/>
  </r>
  <r>
    <n v="2134"/>
    <s v="Prehistoric Landing"/>
    <s v="1st person Action Survivalist Rpg game. You get sent to a deadly Island to die not knowing that your not alone on the island."/>
    <n v="6000"/>
    <n v="104"/>
    <n v="2"/>
    <x v="1"/>
    <x v="1"/>
    <s v="USD"/>
    <n v="1367097391"/>
    <d v="2013-04-27T21:16:31"/>
    <n v="1364505391"/>
    <x v="2285"/>
    <b v="0"/>
    <n v="3"/>
    <n v="34.67"/>
    <b v="0"/>
    <x v="1"/>
    <x v="18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x v="1"/>
    <s v="USD"/>
    <n v="1383526800"/>
    <d v="2013-11-04T01:00:00"/>
    <n v="1380650177"/>
    <x v="2286"/>
    <b v="0"/>
    <n v="123"/>
    <n v="55.8"/>
    <b v="1"/>
    <x v="4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x v="1"/>
    <s v="USD"/>
    <n v="1463972400"/>
    <d v="2016-05-23T03:00:00"/>
    <n v="1462543114"/>
    <x v="2287"/>
    <b v="0"/>
    <n v="445"/>
    <n v="24.27"/>
    <b v="1"/>
    <x v="1"/>
    <x v="1"/>
  </r>
  <r>
    <n v="2284"/>
    <s v="Make a record, write a song, take the Vinyl Skyway. "/>
    <s v="The Vinyl Skyway reunite to make a third album. "/>
    <n v="6000"/>
    <n v="6373.27"/>
    <n v="106"/>
    <x v="0"/>
    <x v="1"/>
    <s v="USD"/>
    <n v="1299902400"/>
    <d v="2011-03-12T04:00:00"/>
    <n v="1297451245"/>
    <x v="2288"/>
    <b v="0"/>
    <n v="59"/>
    <n v="108.02"/>
    <b v="1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x v="1"/>
    <s v="USD"/>
    <n v="1293857940"/>
    <d v="2011-01-01T04:59:00"/>
    <n v="1290281691"/>
    <x v="2289"/>
    <b v="1"/>
    <n v="113"/>
    <n v="53.47"/>
    <b v="1"/>
    <x v="4"/>
    <x v="21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x v="1"/>
    <s v="USD"/>
    <n v="1362872537"/>
    <d v="2013-03-09T23:42:17"/>
    <n v="1359848537"/>
    <x v="2290"/>
    <b v="1"/>
    <n v="107"/>
    <n v="59.82"/>
    <b v="1"/>
    <x v="4"/>
    <x v="21"/>
  </r>
  <r>
    <n v="2421"/>
    <s v="hot dog cart"/>
    <s v="help me start Merrill's first hot dog cart in this empty lot"/>
    <n v="6000"/>
    <n v="1"/>
    <n v="0"/>
    <x v="1"/>
    <x v="1"/>
    <s v="USD"/>
    <n v="1424536196"/>
    <d v="2015-02-21T16:29:56"/>
    <n v="1421944196"/>
    <x v="2291"/>
    <b v="0"/>
    <n v="1"/>
    <n v="1"/>
    <b v="0"/>
    <x v="3"/>
    <x v="3"/>
  </r>
  <r>
    <n v="2496"/>
    <s v="Lynn Haven - The First Album, &quot;Fair Weather Friends&quot;"/>
    <s v="Be a part of making the first Lynn Haven album, &quot;Fair Weather Friends.&quot;"/>
    <n v="6000"/>
    <n v="6000"/>
    <n v="100"/>
    <x v="0"/>
    <x v="1"/>
    <s v="USD"/>
    <n v="1364597692"/>
    <d v="2013-03-29T22:54:52"/>
    <n v="1361577292"/>
    <x v="2292"/>
    <b v="0"/>
    <n v="10"/>
    <n v="600"/>
    <b v="1"/>
    <x v="4"/>
    <x v="21"/>
  </r>
  <r>
    <n v="2529"/>
    <s v="UrbanArias is DC's Contemporary Opera Company"/>
    <s v="Opera. Short. New."/>
    <n v="6000"/>
    <n v="6257"/>
    <n v="104"/>
    <x v="0"/>
    <x v="1"/>
    <s v="USD"/>
    <n v="1332636975"/>
    <d v="2012-03-25T00:56:15"/>
    <n v="1328752575"/>
    <x v="2293"/>
    <b v="0"/>
    <n v="76"/>
    <n v="82.33"/>
    <b v="1"/>
    <x v="4"/>
    <x v="1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x v="3"/>
    <s v="EUR"/>
    <n v="1475209620"/>
    <d v="2016-09-30T04:27:00"/>
    <n v="1473087637"/>
    <x v="2294"/>
    <b v="0"/>
    <n v="37"/>
    <n v="165.16"/>
    <b v="1"/>
    <x v="4"/>
    <x v="1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2"/>
    <x v="1"/>
    <s v="USD"/>
    <n v="1444410000"/>
    <d v="2015-10-09T17:00:00"/>
    <n v="1440203579"/>
    <x v="2295"/>
    <b v="0"/>
    <n v="0"/>
    <n v="0"/>
    <b v="0"/>
    <x v="3"/>
    <x v="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1"/>
    <x v="1"/>
    <s v="USD"/>
    <n v="1427807640"/>
    <d v="2015-03-31T13:14:00"/>
    <n v="1423325626"/>
    <x v="2296"/>
    <b v="0"/>
    <n v="8"/>
    <n v="29.13"/>
    <b v="0"/>
    <x v="3"/>
    <x v="3"/>
  </r>
  <r>
    <n v="2682"/>
    <s v="Toastie's Gourmet Toast"/>
    <s v="Gourmet Toast is the culinary combination, neigh, perfection of America's most under-utilized snack: Toast."/>
    <n v="6000"/>
    <n v="1698"/>
    <n v="28"/>
    <x v="1"/>
    <x v="1"/>
    <s v="USD"/>
    <n v="1416635940"/>
    <d v="2014-11-22T05:59:00"/>
    <n v="1413838540"/>
    <x v="2297"/>
    <b v="0"/>
    <n v="20"/>
    <n v="84.9"/>
    <b v="0"/>
    <x v="3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x v="1"/>
    <s v="USD"/>
    <n v="1460936694"/>
    <d v="2016-04-17T23:44:54"/>
    <n v="1455756294"/>
    <x v="2298"/>
    <b v="0"/>
    <n v="69"/>
    <n v="94.64"/>
    <b v="1"/>
    <x v="0"/>
    <x v="2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x v="1"/>
    <s v="USD"/>
    <n v="1423555140"/>
    <d v="2015-02-10T07:59:00"/>
    <n v="1421105608"/>
    <x v="2299"/>
    <b v="0"/>
    <n v="28"/>
    <n v="215.25"/>
    <b v="1"/>
    <x v="0"/>
    <x v="19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x v="1"/>
    <s v="USD"/>
    <n v="1464310475"/>
    <d v="2016-05-27T00:54:35"/>
    <n v="1461718475"/>
    <x v="2300"/>
    <b v="0"/>
    <n v="71"/>
    <n v="93.77"/>
    <b v="1"/>
    <x v="0"/>
    <x v="1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1"/>
    <x v="1"/>
    <s v="USD"/>
    <n v="1429564165"/>
    <d v="2015-04-20T21:09:25"/>
    <n v="1426972165"/>
    <x v="2301"/>
    <b v="0"/>
    <n v="37"/>
    <n v="145.41"/>
    <b v="0"/>
    <x v="0"/>
    <x v="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1"/>
    <x v="1"/>
    <s v="USD"/>
    <n v="1480525200"/>
    <d v="2016-11-30T17:00:00"/>
    <n v="1477781724"/>
    <x v="2302"/>
    <b v="0"/>
    <n v="6"/>
    <n v="108.33"/>
    <b v="0"/>
    <x v="0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1"/>
    <x v="1"/>
    <s v="USD"/>
    <n v="1438390800"/>
    <d v="2015-08-01T01:00:00"/>
    <n v="1436888066"/>
    <x v="2303"/>
    <b v="0"/>
    <n v="7"/>
    <n v="80.709999999999994"/>
    <b v="0"/>
    <x v="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x v="1"/>
    <s v="USD"/>
    <n v="1414608843"/>
    <d v="2014-10-29T18:54:03"/>
    <n v="1412794443"/>
    <x v="2304"/>
    <b v="0"/>
    <n v="108"/>
    <n v="66.11"/>
    <b v="1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x v="1"/>
    <s v="USD"/>
    <n v="1427469892"/>
    <d v="2015-03-27T15:24:52"/>
    <n v="1424881492"/>
    <x v="2305"/>
    <b v="0"/>
    <n v="94"/>
    <n v="63.83"/>
    <b v="1"/>
    <x v="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x v="1"/>
    <s v="USD"/>
    <n v="1405699451"/>
    <d v="2014-07-18T16:04:11"/>
    <n v="1403107451"/>
    <x v="2306"/>
    <b v="0"/>
    <n v="91"/>
    <n v="69.89"/>
    <b v="1"/>
    <x v="0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x v="0"/>
    <s v="GBP"/>
    <n v="1437934759"/>
    <d v="2015-07-26T18:19:19"/>
    <n v="1434478759"/>
    <x v="2307"/>
    <b v="1"/>
    <n v="47"/>
    <n v="127.81"/>
    <b v="1"/>
    <x v="0"/>
    <x v="0"/>
  </r>
  <r>
    <n v="3266"/>
    <s v="Macbeth"/>
    <s v="An original version of Shakespeare's masterpiece that emphasizes family and explores the destruction of blood ties"/>
    <n v="6000"/>
    <n v="7877"/>
    <n v="131"/>
    <x v="0"/>
    <x v="1"/>
    <s v="USD"/>
    <n v="1434142800"/>
    <d v="2015-06-12T21:00:00"/>
    <n v="1431435122"/>
    <x v="2308"/>
    <b v="1"/>
    <n v="163"/>
    <n v="48.33"/>
    <b v="1"/>
    <x v="0"/>
    <x v="0"/>
  </r>
  <r>
    <n v="3332"/>
    <s v="Cortez"/>
    <s v="Two marine biologists are at odds during an important expedition. When a stranded shark refuses to die, things get weird."/>
    <n v="6000"/>
    <n v="6000"/>
    <n v="100"/>
    <x v="0"/>
    <x v="1"/>
    <s v="USD"/>
    <n v="1405802330"/>
    <d v="2014-07-19T20:38:50"/>
    <n v="1403210330"/>
    <x v="2309"/>
    <b v="0"/>
    <n v="83"/>
    <n v="72.290000000000006"/>
    <b v="1"/>
    <x v="0"/>
    <x v="0"/>
  </r>
  <r>
    <n v="3342"/>
    <s v="Uprising Theatre Company's First Production"/>
    <s v="We believe in the power of stories to change the world. Theatre that inspires transformation."/>
    <n v="6000"/>
    <n v="6100"/>
    <n v="102"/>
    <x v="0"/>
    <x v="1"/>
    <s v="USD"/>
    <n v="1427864340"/>
    <d v="2015-04-01T04:59:00"/>
    <n v="1425020810"/>
    <x v="2310"/>
    <b v="0"/>
    <n v="78"/>
    <n v="78.209999999999994"/>
    <b v="1"/>
    <x v="0"/>
    <x v="0"/>
  </r>
  <r>
    <n v="3384"/>
    <s v="The Hat"/>
    <s v="Six gay men, emotional baggage, and online dating: what could go wrong? A play about looking for love and finding something better."/>
    <n v="6000"/>
    <n v="6000.66"/>
    <n v="100"/>
    <x v="0"/>
    <x v="1"/>
    <s v="USD"/>
    <n v="1448074800"/>
    <d v="2015-11-21T03:00:00"/>
    <n v="1444874768"/>
    <x v="2311"/>
    <b v="0"/>
    <n v="64"/>
    <n v="93.76"/>
    <b v="1"/>
    <x v="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x v="1"/>
    <s v="USD"/>
    <n v="1423119540"/>
    <d v="2015-02-05T06:59:00"/>
    <n v="1421252084"/>
    <x v="2312"/>
    <b v="0"/>
    <n v="76"/>
    <n v="81.78"/>
    <b v="1"/>
    <x v="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x v="1"/>
    <s v="USD"/>
    <n v="1436587140"/>
    <d v="2015-07-11T03:59:00"/>
    <n v="1434069205"/>
    <x v="2313"/>
    <b v="0"/>
    <n v="86"/>
    <n v="81.569999999999993"/>
    <b v="1"/>
    <x v="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1"/>
    <x v="1"/>
    <s v="USD"/>
    <n v="1407858710"/>
    <d v="2014-08-12T15:51:50"/>
    <n v="1405266710"/>
    <x v="2314"/>
    <b v="0"/>
    <n v="13"/>
    <n v="81.540000000000006"/>
    <b v="0"/>
    <x v="0"/>
    <x v="0"/>
  </r>
  <r>
    <n v="3863"/>
    <s v="Umma Yemaya"/>
    <s v="Umma Yemaya is  a play that examines the challenges of unconventional love. The Lady  and the Artist create their own world for love."/>
    <n v="6000"/>
    <n v="0"/>
    <n v="0"/>
    <x v="1"/>
    <x v="1"/>
    <s v="USD"/>
    <n v="1446739905"/>
    <d v="2015-11-05T16:11:45"/>
    <n v="1441552305"/>
    <x v="2315"/>
    <b v="0"/>
    <n v="0"/>
    <n v="0"/>
    <b v="0"/>
    <x v="0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1"/>
    <x v="1"/>
    <s v="USD"/>
    <n v="1441649397"/>
    <d v="2015-09-07T18:09:57"/>
    <n v="1439057397"/>
    <x v="2316"/>
    <b v="0"/>
    <n v="3"/>
    <n v="61.67"/>
    <b v="0"/>
    <x v="0"/>
    <x v="0"/>
  </r>
  <r>
    <n v="3946"/>
    <s v="DR. Mecurio's Mythical Marvels &amp; Beastiry"/>
    <s v="Dr. Mecurio's is an original work of fantasy designed and written for the stage."/>
    <n v="6000"/>
    <n v="195"/>
    <n v="3"/>
    <x v="1"/>
    <x v="1"/>
    <s v="USD"/>
    <n v="1425110400"/>
    <d v="2015-02-28T08:00:00"/>
    <n v="1422388822"/>
    <x v="2317"/>
    <b v="0"/>
    <n v="5"/>
    <n v="39"/>
    <b v="0"/>
    <x v="0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1"/>
    <x v="0"/>
    <s v="GBP"/>
    <n v="1427659200"/>
    <d v="2015-03-29T20:00:00"/>
    <n v="1425678057"/>
    <x v="2318"/>
    <b v="0"/>
    <n v="6"/>
    <n v="18.329999999999998"/>
    <b v="0"/>
    <x v="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1"/>
    <x v="1"/>
    <s v="USD"/>
    <n v="1404253800"/>
    <d v="2014-07-01T22:30:00"/>
    <n v="1402784964"/>
    <x v="2319"/>
    <b v="0"/>
    <n v="17"/>
    <n v="166.06"/>
    <b v="0"/>
    <x v="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1"/>
    <x v="1"/>
    <s v="USD"/>
    <n v="1450211116"/>
    <d v="2015-12-15T20:25:16"/>
    <n v="1445023516"/>
    <x v="2320"/>
    <b v="0"/>
    <n v="7"/>
    <n v="59"/>
    <b v="0"/>
    <x v="0"/>
    <x v="0"/>
  </r>
  <r>
    <n v="212"/>
    <s v="The Ecstasy of Vengeance - Feature Length Film"/>
    <s v="This film is a fictional crime drama following the events of a heist that ended in bloodshed."/>
    <n v="6300"/>
    <n v="1"/>
    <n v="0"/>
    <x v="1"/>
    <x v="1"/>
    <s v="USD"/>
    <n v="1460837320"/>
    <d v="2016-04-16T20:08:40"/>
    <n v="1455656920"/>
    <x v="2321"/>
    <b v="0"/>
    <n v="1"/>
    <n v="1"/>
    <b v="0"/>
    <x v="5"/>
    <x v="2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1"/>
    <x v="1"/>
    <s v="USD"/>
    <n v="1476010619"/>
    <d v="2016-10-09T10:56:59"/>
    <n v="1473418619"/>
    <x v="2322"/>
    <b v="0"/>
    <n v="10"/>
    <n v="44.5"/>
    <b v="0"/>
    <x v="7"/>
    <x v="20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x v="1"/>
    <s v="USD"/>
    <n v="1393966800"/>
    <d v="2014-03-04T21:00:00"/>
    <n v="1392040806"/>
    <x v="2323"/>
    <b v="0"/>
    <n v="183"/>
    <n v="35.549999999999997"/>
    <b v="1"/>
    <x v="4"/>
    <x v="2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x v="1"/>
    <s v="USD"/>
    <n v="1323747596"/>
    <d v="2011-12-13T03:39:56"/>
    <n v="1320287996"/>
    <x v="2324"/>
    <b v="1"/>
    <n v="103"/>
    <n v="68.48"/>
    <b v="1"/>
    <x v="4"/>
    <x v="21"/>
  </r>
  <r>
    <n v="369"/>
    <s v="Alpine Zone"/>
    <s v="A documentary of one woman's attempt at solo hiking 2,000 miles, in an effort to understand herself and societal expectations."/>
    <n v="6500"/>
    <n v="7160.12"/>
    <n v="110"/>
    <x v="0"/>
    <x v="1"/>
    <s v="USD"/>
    <n v="1326633269"/>
    <d v="2012-01-15T13:14:29"/>
    <n v="1324041269"/>
    <x v="2325"/>
    <b v="0"/>
    <n v="167"/>
    <n v="42.87"/>
    <b v="1"/>
    <x v="5"/>
    <x v="27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1"/>
    <x v="1"/>
    <s v="USD"/>
    <n v="1445540340"/>
    <d v="2015-10-22T18:59:00"/>
    <n v="1444340940"/>
    <x v="2326"/>
    <b v="0"/>
    <n v="0"/>
    <n v="0"/>
    <b v="0"/>
    <x v="5"/>
    <x v="2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1"/>
    <x v="1"/>
    <s v="USD"/>
    <n v="1273356960"/>
    <d v="2010-05-08T22:16:00"/>
    <n v="1268255751"/>
    <x v="2327"/>
    <b v="0"/>
    <n v="4"/>
    <n v="53.75"/>
    <b v="0"/>
    <x v="5"/>
    <x v="29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1"/>
    <x v="0"/>
    <s v="GBP"/>
    <n v="1421498303"/>
    <d v="2015-01-17T12:38:23"/>
    <n v="1418906303"/>
    <x v="2328"/>
    <b v="0"/>
    <n v="9"/>
    <n v="12.67"/>
    <b v="0"/>
    <x v="5"/>
    <x v="29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1"/>
    <x v="1"/>
    <s v="USD"/>
    <n v="1381917540"/>
    <d v="2013-10-16T09:59:00"/>
    <n v="1379990038"/>
    <x v="2329"/>
    <b v="0"/>
    <n v="79"/>
    <n v="34.18"/>
    <b v="0"/>
    <x v="4"/>
    <x v="3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1"/>
    <x v="1"/>
    <s v="USD"/>
    <n v="1276024260"/>
    <d v="2010-06-08T19:11:00"/>
    <n v="1272050914"/>
    <x v="2330"/>
    <b v="0"/>
    <n v="0"/>
    <n v="0"/>
    <b v="0"/>
    <x v="4"/>
    <x v="32"/>
  </r>
  <r>
    <n v="905"/>
    <s v="Jazz For Everyone!"/>
    <s v="Working hard to get into the studio to record, produce, and edit my break out CD. I hope to realize my vision!"/>
    <n v="6500"/>
    <n v="196"/>
    <n v="3"/>
    <x v="1"/>
    <x v="1"/>
    <s v="USD"/>
    <n v="1295847926"/>
    <d v="2011-01-24T05:45:26"/>
    <n v="1290663926"/>
    <x v="2331"/>
    <b v="0"/>
    <n v="6"/>
    <n v="32.67"/>
    <b v="0"/>
    <x v="4"/>
    <x v="32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1"/>
    <x v="1"/>
    <s v="USD"/>
    <n v="1330577940"/>
    <d v="2012-03-01T04:59:00"/>
    <n v="1327853914"/>
    <x v="2332"/>
    <b v="0"/>
    <n v="9"/>
    <n v="41.67"/>
    <b v="0"/>
    <x v="4"/>
    <x v="32"/>
  </r>
  <r>
    <n v="1156"/>
    <s v="Harley Hawg Dogs, Inc"/>
    <s v="A Food Truck featuring Deep Fried Natural Casing Beef/Pork mix Hot Dogs, New York Style Rippers. Also serving Fresh Cut Fries."/>
    <n v="6500"/>
    <n v="0"/>
    <n v="0"/>
    <x v="1"/>
    <x v="1"/>
    <s v="USD"/>
    <n v="1424742162"/>
    <d v="2015-02-24T01:42:42"/>
    <n v="1422150162"/>
    <x v="2333"/>
    <b v="0"/>
    <n v="0"/>
    <n v="0"/>
    <b v="0"/>
    <x v="3"/>
    <x v="3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x v="0"/>
    <s v="GBP"/>
    <n v="1485886100"/>
    <d v="2017-01-31T18:08:20"/>
    <n v="1482862100"/>
    <x v="2334"/>
    <b v="0"/>
    <n v="108"/>
    <n v="61.53"/>
    <b v="1"/>
    <x v="6"/>
    <x v="1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x v="2"/>
    <s v="CAD"/>
    <n v="1392574692"/>
    <d v="2014-02-16T18:18:12"/>
    <n v="1389982692"/>
    <x v="2335"/>
    <b v="1"/>
    <n v="105"/>
    <n v="77.64"/>
    <b v="1"/>
    <x v="4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x v="1"/>
    <s v="USD"/>
    <n v="1403661600"/>
    <d v="2014-06-25T02:00:00"/>
    <n v="1401196766"/>
    <x v="2336"/>
    <b v="1"/>
    <n v="190"/>
    <n v="53.01"/>
    <b v="1"/>
    <x v="4"/>
    <x v="6"/>
  </r>
  <r>
    <n v="1504"/>
    <s v="RYU X RIO"/>
    <s v="A football photography book like no other about the 2014 World Cup in Brazil, by Ryu Voelkel."/>
    <n v="6500"/>
    <n v="18066"/>
    <n v="278"/>
    <x v="0"/>
    <x v="0"/>
    <s v="GBP"/>
    <n v="1402389180"/>
    <d v="2014-06-10T08:33:00"/>
    <n v="1399996024"/>
    <x v="2337"/>
    <b v="1"/>
    <n v="269"/>
    <n v="67.16"/>
    <b v="1"/>
    <x v="6"/>
    <x v="10"/>
  </r>
  <r>
    <n v="1726"/>
    <s v="&quot;Every Day&quot; CD by Amanda Joy Hall"/>
    <s v="Amanda Joy Hall's sophomore album, &quot;Every Day&quot;. Release expected July 2014"/>
    <n v="6500"/>
    <n v="2196"/>
    <n v="34"/>
    <x v="1"/>
    <x v="1"/>
    <s v="USD"/>
    <n v="1403906664"/>
    <d v="2014-06-27T22:04:24"/>
    <n v="1401401064"/>
    <x v="2338"/>
    <b v="0"/>
    <n v="16"/>
    <n v="137.25"/>
    <b v="0"/>
    <x v="4"/>
    <x v="2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1"/>
    <x v="0"/>
    <s v="GBP"/>
    <n v="1467531536"/>
    <d v="2016-07-03T07:38:56"/>
    <n v="1464939536"/>
    <x v="2339"/>
    <b v="0"/>
    <n v="23"/>
    <n v="37.61"/>
    <b v="0"/>
    <x v="6"/>
    <x v="1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1"/>
    <x v="1"/>
    <s v="USD"/>
    <n v="1399223500"/>
    <d v="2014-05-04T17:11:40"/>
    <n v="1396631500"/>
    <x v="2340"/>
    <b v="0"/>
    <n v="48"/>
    <n v="58.08"/>
    <b v="0"/>
    <x v="1"/>
    <x v="15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1"/>
    <x v="1"/>
    <s v="USD"/>
    <n v="1416512901"/>
    <d v="2014-11-20T19:48:21"/>
    <n v="1413053301"/>
    <x v="2341"/>
    <b v="0"/>
    <n v="95"/>
    <n v="49.12"/>
    <b v="0"/>
    <x v="1"/>
    <x v="15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1"/>
    <x v="1"/>
    <s v="USD"/>
    <n v="1409091612"/>
    <d v="2014-08-26T22:20:12"/>
    <n v="1406499612"/>
    <x v="2342"/>
    <b v="0"/>
    <n v="0"/>
    <n v="0"/>
    <b v="0"/>
    <x v="6"/>
    <x v="3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x v="1"/>
    <s v="USD"/>
    <n v="1429505400"/>
    <d v="2015-04-20T04:50:00"/>
    <n v="1426711505"/>
    <x v="2343"/>
    <b v="0"/>
    <n v="48"/>
    <n v="135.41999999999999"/>
    <b v="1"/>
    <x v="4"/>
    <x v="1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x v="1"/>
    <s v="USD"/>
    <n v="1444276740"/>
    <d v="2015-10-08T03:59:00"/>
    <n v="1439392406"/>
    <x v="2344"/>
    <b v="0"/>
    <n v="150"/>
    <n v="43.7"/>
    <b v="1"/>
    <x v="4"/>
    <x v="11"/>
  </r>
  <r>
    <n v="2569"/>
    <s v="Rochester Needs a Dessert Food Truck (Canceled)"/>
    <s v="With your help, I would be able to get a truck and start the process of getting it ready for the 2016 season."/>
    <n v="6500"/>
    <n v="145"/>
    <n v="2"/>
    <x v="2"/>
    <x v="1"/>
    <s v="USD"/>
    <n v="1442457112"/>
    <d v="2015-09-17T02:31:52"/>
    <n v="1439865112"/>
    <x v="2345"/>
    <b v="0"/>
    <n v="2"/>
    <n v="72.5"/>
    <b v="0"/>
    <x v="3"/>
    <x v="3"/>
  </r>
  <r>
    <n v="3310"/>
    <s v="The Island Boys: A New Play"/>
    <s v="A new play about coming coming home, recovery, and trying to find God in the process."/>
    <n v="6500"/>
    <n v="6505"/>
    <n v="100"/>
    <x v="0"/>
    <x v="1"/>
    <s v="USD"/>
    <n v="1444169825"/>
    <d v="2015-10-06T22:17:05"/>
    <n v="1441577825"/>
    <x v="2346"/>
    <b v="0"/>
    <n v="31"/>
    <n v="209.84"/>
    <b v="1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x v="1"/>
    <s v="USD"/>
    <n v="1293857940"/>
    <d v="2011-01-01T04:59:00"/>
    <n v="1288968886"/>
    <x v="2347"/>
    <b v="1"/>
    <n v="141"/>
    <n v="94.49"/>
    <b v="1"/>
    <x v="4"/>
    <x v="6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1"/>
    <x v="1"/>
    <s v="USD"/>
    <n v="1434827173"/>
    <d v="2015-06-20T19:06:13"/>
    <n v="1430939173"/>
    <x v="2348"/>
    <b v="0"/>
    <n v="3"/>
    <n v="50"/>
    <b v="0"/>
    <x v="7"/>
    <x v="31"/>
  </r>
  <r>
    <n v="1159"/>
    <s v="Skewed Up Food Truck"/>
    <s v="Skewed Up food truck is my dream and need help getting it started, presenting some to the bank for my loan, spice up logo, etc."/>
    <n v="6750"/>
    <n v="0"/>
    <n v="0"/>
    <x v="1"/>
    <x v="1"/>
    <s v="USD"/>
    <n v="1435679100"/>
    <d v="2015-06-30T15:45:00"/>
    <n v="1433006765"/>
    <x v="2349"/>
    <b v="0"/>
    <n v="0"/>
    <n v="0"/>
    <b v="0"/>
    <x v="3"/>
    <x v="3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x v="1"/>
    <s v="USD"/>
    <n v="1418803140"/>
    <d v="2014-12-17T07:59:00"/>
    <n v="1415343874"/>
    <x v="2350"/>
    <b v="0"/>
    <n v="65"/>
    <n v="107.98"/>
    <b v="1"/>
    <x v="4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x v="1"/>
    <s v="USD"/>
    <n v="1431022342"/>
    <d v="2015-05-07T18:12:22"/>
    <n v="1428430342"/>
    <x v="2351"/>
    <b v="0"/>
    <n v="70"/>
    <n v="107.07"/>
    <b v="1"/>
    <x v="4"/>
    <x v="6"/>
  </r>
  <r>
    <n v="65"/>
    <s v="Hello World - Post Production Funds"/>
    <s v="Help finish the short film Hello World. The story of an android in the broken home of a father &amp; son."/>
    <n v="7000"/>
    <n v="7527"/>
    <n v="108"/>
    <x v="0"/>
    <x v="2"/>
    <s v="CAD"/>
    <n v="1407736740"/>
    <d v="2014-08-11T05:59:00"/>
    <n v="1405453354"/>
    <x v="2352"/>
    <b v="0"/>
    <n v="57"/>
    <n v="132.05000000000001"/>
    <b v="1"/>
    <x v="5"/>
    <x v="13"/>
  </r>
  <r>
    <n v="147"/>
    <s v="Consumed (Static Air) (Canceled)"/>
    <s v="Film makers catch live footage beyond their wildest dreams."/>
    <n v="7000"/>
    <n v="0"/>
    <n v="0"/>
    <x v="2"/>
    <x v="0"/>
    <s v="GBP"/>
    <n v="1420741080"/>
    <d v="2015-01-08T18:18:00"/>
    <n v="1417026340"/>
    <x v="2353"/>
    <b v="0"/>
    <n v="0"/>
    <n v="0"/>
    <b v="0"/>
    <x v="5"/>
    <x v="3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x v="1"/>
    <s v="USD"/>
    <n v="1403323140"/>
    <d v="2014-06-21T03:59:00"/>
    <n v="1400704672"/>
    <x v="2354"/>
    <b v="0"/>
    <n v="113"/>
    <n v="68.239999999999995"/>
    <b v="1"/>
    <x v="5"/>
    <x v="27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1"/>
    <x v="2"/>
    <s v="CAD"/>
    <n v="1475912326"/>
    <d v="2016-10-08T07:38:46"/>
    <n v="1470728326"/>
    <x v="2355"/>
    <b v="0"/>
    <n v="0"/>
    <n v="0"/>
    <b v="0"/>
    <x v="5"/>
    <x v="29"/>
  </r>
  <r>
    <n v="495"/>
    <s v="Average Heroes pilot"/>
    <s v="two friends set out to conquer and reach the level cap of the quest watch, how will they do it when they're 2 teenage idiots"/>
    <n v="7000"/>
    <n v="0"/>
    <n v="0"/>
    <x v="1"/>
    <x v="1"/>
    <s v="USD"/>
    <n v="1437076305"/>
    <d v="2015-07-16T19:51:45"/>
    <n v="1434484305"/>
    <x v="2356"/>
    <b v="0"/>
    <n v="0"/>
    <n v="0"/>
    <b v="0"/>
    <x v="5"/>
    <x v="29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1"/>
    <x v="1"/>
    <s v="USD"/>
    <n v="1417392000"/>
    <d v="2014-12-01T00:00:00"/>
    <n v="1414511307"/>
    <x v="2357"/>
    <b v="0"/>
    <n v="16"/>
    <n v="44.69"/>
    <b v="0"/>
    <x v="2"/>
    <x v="1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x v="1"/>
    <s v="USD"/>
    <n v="1309447163"/>
    <d v="2011-06-30T15:19:23"/>
    <n v="1306855163"/>
    <x v="2358"/>
    <b v="0"/>
    <n v="143"/>
    <n v="51.63"/>
    <b v="1"/>
    <x v="7"/>
    <x v="12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x v="10"/>
    <s v="EUR"/>
    <n v="1421319240"/>
    <d v="2015-01-15T10:54:00"/>
    <n v="1418649019"/>
    <x v="2359"/>
    <b v="0"/>
    <n v="55"/>
    <n v="127.33"/>
    <b v="1"/>
    <x v="7"/>
    <x v="12"/>
  </r>
  <r>
    <n v="765"/>
    <s v="Dirty Quiet Money"/>
    <s v="To survive, an American socialite must fight with a Mafia boss in the French Resistance, but will his underworld ruin her in the end?"/>
    <n v="7000"/>
    <n v="2521"/>
    <n v="36"/>
    <x v="1"/>
    <x v="1"/>
    <s v="USD"/>
    <n v="1413723684"/>
    <d v="2014-10-19T13:01:24"/>
    <n v="1411131684"/>
    <x v="2360"/>
    <b v="0"/>
    <n v="44"/>
    <n v="57.3"/>
    <b v="0"/>
    <x v="7"/>
    <x v="31"/>
  </r>
  <r>
    <n v="776"/>
    <s v="Run Ragged"/>
    <s v="Would anything change if women were in charge? Book Clubs, readers, and critics herald the latest by award-winning author, Aguila."/>
    <n v="7000"/>
    <n v="3598"/>
    <n v="51"/>
    <x v="1"/>
    <x v="1"/>
    <s v="USD"/>
    <n v="1444539600"/>
    <d v="2015-10-11T05:00:00"/>
    <n v="1441297645"/>
    <x v="2361"/>
    <b v="0"/>
    <n v="57"/>
    <n v="63.12"/>
    <b v="0"/>
    <x v="7"/>
    <x v="31"/>
  </r>
  <r>
    <n v="816"/>
    <s v="Help Friends and Family Release Their Debut Album"/>
    <s v="Friends and Family have an album for you. They need your help to release it to the world."/>
    <n v="7000"/>
    <n v="8058.55"/>
    <n v="115"/>
    <x v="0"/>
    <x v="1"/>
    <s v="USD"/>
    <n v="1365489000"/>
    <d v="2013-04-09T06:30:00"/>
    <n v="1362776043"/>
    <x v="2362"/>
    <b v="0"/>
    <n v="205"/>
    <n v="39.31"/>
    <b v="1"/>
    <x v="4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1"/>
    <x v="1"/>
    <s v="USD"/>
    <n v="1278628800"/>
    <d v="2010-07-08T22:40:00"/>
    <n v="1276043330"/>
    <x v="2363"/>
    <b v="0"/>
    <n v="0"/>
    <n v="0"/>
    <b v="0"/>
    <x v="4"/>
    <x v="32"/>
  </r>
  <r>
    <n v="938"/>
    <s v="Celebrating American Jazz &amp; Soul Music"/>
    <s v="Creating new avenues of exposure for young Jazz &amp; Soul artists_x000a_to express their Art of Music."/>
    <n v="7000"/>
    <n v="25"/>
    <n v="0"/>
    <x v="1"/>
    <x v="1"/>
    <s v="USD"/>
    <n v="1346585448"/>
    <d v="2012-09-02T11:30:48"/>
    <n v="1343993448"/>
    <x v="2364"/>
    <b v="0"/>
    <n v="1"/>
    <n v="25"/>
    <b v="0"/>
    <x v="4"/>
    <x v="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x v="0"/>
    <s v="GBP"/>
    <n v="1459414016"/>
    <d v="2016-03-31T08:46:56"/>
    <n v="1456480016"/>
    <x v="2365"/>
    <b v="1"/>
    <n v="122"/>
    <n v="57.38"/>
    <b v="1"/>
    <x v="4"/>
    <x v="4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2"/>
    <x v="1"/>
    <s v="USD"/>
    <n v="1425587220"/>
    <d v="2015-03-05T20:27:00"/>
    <n v="1420668801"/>
    <x v="2366"/>
    <b v="0"/>
    <n v="2"/>
    <n v="3"/>
    <b v="0"/>
    <x v="8"/>
    <x v="14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x v="1"/>
    <s v="USD"/>
    <n v="1375033836"/>
    <d v="2013-07-28T17:50:36"/>
    <n v="1373305836"/>
    <x v="2367"/>
    <b v="1"/>
    <n v="74"/>
    <n v="104.73"/>
    <b v="1"/>
    <x v="4"/>
    <x v="6"/>
  </r>
  <r>
    <n v="1412"/>
    <s v="For overseas shogi fans! Shogi novel translation project"/>
    <s v="â€œClimbing Silver!â€- An English translation of the Young Adult Shogi novella"/>
    <n v="7000"/>
    <n v="320"/>
    <n v="5"/>
    <x v="1"/>
    <x v="1"/>
    <s v="USD"/>
    <n v="1417656699"/>
    <d v="2014-12-04T01:31:39"/>
    <n v="1415064699"/>
    <x v="2368"/>
    <b v="0"/>
    <n v="13"/>
    <n v="24.62"/>
    <b v="0"/>
    <x v="7"/>
    <x v="20"/>
  </r>
  <r>
    <n v="1483"/>
    <s v="The Book Club Rebellion"/>
    <s v="When three social outcasts discover that Fictional characters are invading their world, they must form a team to stop this evil force."/>
    <n v="7000"/>
    <n v="50"/>
    <n v="1"/>
    <x v="1"/>
    <x v="1"/>
    <s v="USD"/>
    <n v="1469162275"/>
    <d v="2016-07-22T04:37:55"/>
    <n v="1467002275"/>
    <x v="2369"/>
    <b v="0"/>
    <n v="2"/>
    <n v="25"/>
    <b v="0"/>
    <x v="7"/>
    <x v="3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x v="1"/>
    <s v="USD"/>
    <n v="1421952370"/>
    <d v="2015-01-22T18:46:10"/>
    <n v="1418064370"/>
    <x v="2370"/>
    <b v="1"/>
    <n v="46"/>
    <n v="156.16999999999999"/>
    <b v="1"/>
    <x v="6"/>
    <x v="10"/>
  </r>
  <r>
    <n v="1617"/>
    <s v="The Coffis Brothers 2nd Album!"/>
    <s v="The Coffis Brothers &amp;The Mountain Men are recording a brand new full length record."/>
    <n v="7000"/>
    <n v="10210"/>
    <n v="146"/>
    <x v="0"/>
    <x v="1"/>
    <s v="USD"/>
    <n v="1383332400"/>
    <d v="2013-11-01T19:00:00"/>
    <n v="1380470188"/>
    <x v="2371"/>
    <b v="0"/>
    <n v="158"/>
    <n v="64.62"/>
    <b v="1"/>
    <x v="4"/>
    <x v="6"/>
  </r>
  <r>
    <n v="1708"/>
    <s v="Praise: It's what we do"/>
    <s v="A debut album for the New Gate Church's praise team; making a cd filled with original songs from a team of misfits with 1 goal in mind"/>
    <n v="7000"/>
    <n v="0"/>
    <n v="0"/>
    <x v="1"/>
    <x v="1"/>
    <s v="USD"/>
    <n v="1462135706"/>
    <d v="2016-05-01T20:48:26"/>
    <n v="1458679706"/>
    <x v="2372"/>
    <b v="0"/>
    <n v="0"/>
    <n v="0"/>
    <b v="0"/>
    <x v="4"/>
    <x v="2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x v="1"/>
    <s v="USD"/>
    <n v="1482372000"/>
    <d v="2016-12-22T02:00:00"/>
    <n v="1479276838"/>
    <x v="2373"/>
    <b v="0"/>
    <n v="89"/>
    <n v="89.67"/>
    <b v="1"/>
    <x v="6"/>
    <x v="1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x v="1"/>
    <s v="USD"/>
    <n v="1364078561"/>
    <d v="2013-03-23T22:42:41"/>
    <n v="1361490161"/>
    <x v="2374"/>
    <b v="1"/>
    <n v="1356"/>
    <n v="74.11"/>
    <b v="1"/>
    <x v="2"/>
    <x v="2"/>
  </r>
  <r>
    <n v="2113"/>
    <s v="Summer Underground // Honeycomb LP"/>
    <s v="Help us fund our second full-length album Honeycomb!"/>
    <n v="7000"/>
    <n v="7340"/>
    <n v="105"/>
    <x v="0"/>
    <x v="1"/>
    <s v="USD"/>
    <n v="1411505176"/>
    <d v="2014-09-23T20:46:16"/>
    <n v="1408481176"/>
    <x v="2375"/>
    <b v="0"/>
    <n v="107"/>
    <n v="68.599999999999994"/>
    <b v="1"/>
    <x v="4"/>
    <x v="2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x v="0"/>
    <s v="GBP"/>
    <n v="1481749278"/>
    <d v="2016-12-14T21:01:18"/>
    <n v="1479157278"/>
    <x v="2376"/>
    <b v="0"/>
    <n v="128"/>
    <n v="58.63"/>
    <b v="1"/>
    <x v="1"/>
    <x v="1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x v="1"/>
    <s v="USD"/>
    <n v="1330018426"/>
    <d v="2012-02-23T17:33:46"/>
    <n v="1326994426"/>
    <x v="2377"/>
    <b v="0"/>
    <n v="145"/>
    <n v="71.97"/>
    <b v="1"/>
    <x v="4"/>
    <x v="6"/>
  </r>
  <r>
    <n v="2505"/>
    <s v="PASTATUTION"/>
    <s v="PASTATUTION- The act or practice of engaging in Pasta Making for money.  _x000a__x000a_Help us get the Arcobaleno Pasta Extruder!"/>
    <n v="7000"/>
    <n v="0"/>
    <n v="0"/>
    <x v="1"/>
    <x v="1"/>
    <s v="USD"/>
    <n v="1426292416"/>
    <d v="2015-03-14T00:20:16"/>
    <n v="1423704016"/>
    <x v="2378"/>
    <b v="0"/>
    <n v="0"/>
    <n v="0"/>
    <b v="0"/>
    <x v="3"/>
    <x v="3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2"/>
    <x v="1"/>
    <s v="USD"/>
    <n v="1486590035"/>
    <d v="2017-02-08T21:40:35"/>
    <n v="1483998035"/>
    <x v="2379"/>
    <b v="0"/>
    <n v="2"/>
    <n v="29.5"/>
    <b v="0"/>
    <x v="3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1"/>
    <x v="1"/>
    <s v="USD"/>
    <n v="1333028723"/>
    <d v="2012-03-29T13:45:23"/>
    <n v="1330440323"/>
    <x v="2380"/>
    <b v="0"/>
    <n v="34"/>
    <n v="29.47"/>
    <b v="0"/>
    <x v="7"/>
    <x v="34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x v="1"/>
    <s v="USD"/>
    <n v="1356552252"/>
    <d v="2012-12-26T20:04:12"/>
    <n v="1353960252"/>
    <x v="2381"/>
    <b v="0"/>
    <n v="104"/>
    <n v="73.03"/>
    <b v="1"/>
    <x v="0"/>
    <x v="24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x v="1"/>
    <s v="USD"/>
    <n v="1439583533"/>
    <d v="2015-08-14T20:18:53"/>
    <n v="1434399533"/>
    <x v="2382"/>
    <b v="0"/>
    <n v="30"/>
    <n v="234.67"/>
    <b v="1"/>
    <x v="0"/>
    <x v="24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x v="1"/>
    <s v="USD"/>
    <n v="1406745482"/>
    <d v="2014-07-30T18:38:02"/>
    <n v="1404153482"/>
    <x v="2383"/>
    <b v="0"/>
    <n v="107"/>
    <n v="74.22"/>
    <b v="1"/>
    <x v="0"/>
    <x v="1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1"/>
    <x v="1"/>
    <s v="USD"/>
    <n v="1418769129"/>
    <d v="2014-12-16T22:32:09"/>
    <n v="1416954729"/>
    <x v="2384"/>
    <b v="0"/>
    <n v="24"/>
    <n v="174"/>
    <b v="0"/>
    <x v="0"/>
    <x v="19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x v="1"/>
    <s v="USD"/>
    <n v="1333310458"/>
    <d v="2012-04-01T20:00:58"/>
    <n v="1330722058"/>
    <x v="2385"/>
    <b v="1"/>
    <n v="123"/>
    <n v="64.27"/>
    <b v="1"/>
    <x v="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x v="0"/>
    <s v="GBP"/>
    <n v="1462545358"/>
    <d v="2016-05-06T14:35:58"/>
    <n v="1459953358"/>
    <x v="2386"/>
    <b v="1"/>
    <n v="117"/>
    <n v="65.099999999999994"/>
    <b v="1"/>
    <x v="0"/>
    <x v="0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x v="1"/>
    <s v="USD"/>
    <n v="1328029200"/>
    <d v="2012-01-31T17:00:00"/>
    <n v="1323211621"/>
    <x v="2387"/>
    <b v="1"/>
    <n v="151"/>
    <n v="46.77"/>
    <b v="1"/>
    <x v="0"/>
    <x v="0"/>
  </r>
  <r>
    <n v="3228"/>
    <s v="Hear Me Roar: A Season of Powerful Women"/>
    <s v="A Season of Powerful Women. A Season of Defiance."/>
    <n v="7000"/>
    <n v="7164"/>
    <n v="102"/>
    <x v="0"/>
    <x v="1"/>
    <s v="USD"/>
    <n v="1450328340"/>
    <d v="2015-12-17T04:59:00"/>
    <n v="1447606884"/>
    <x v="2388"/>
    <b v="1"/>
    <n v="37"/>
    <n v="193.62"/>
    <b v="1"/>
    <x v="0"/>
    <x v="0"/>
  </r>
  <r>
    <n v="3258"/>
    <s v="Bluebirds by Joe Brondo"/>
    <s v="A guy named Walt steals a book and plans to sell it to get his life on track... until his wife finds out."/>
    <n v="7000"/>
    <n v="7365"/>
    <n v="105"/>
    <x v="0"/>
    <x v="1"/>
    <s v="USD"/>
    <n v="1420751861"/>
    <d v="2015-01-08T21:17:41"/>
    <n v="1418159861"/>
    <x v="2389"/>
    <b v="1"/>
    <n v="75"/>
    <n v="98.2"/>
    <b v="1"/>
    <x v="0"/>
    <x v="0"/>
  </r>
  <r>
    <n v="3846"/>
    <s v="My Insane Shakespeare"/>
    <s v="My Insane Shakespeare. An original play by Arthur Elbakyan premiering October 13th at United Solo, New York City."/>
    <n v="7000"/>
    <n v="189"/>
    <n v="3"/>
    <x v="1"/>
    <x v="1"/>
    <s v="USD"/>
    <n v="1412405940"/>
    <d v="2014-10-04T06:59:00"/>
    <n v="1409721542"/>
    <x v="2390"/>
    <b v="1"/>
    <n v="8"/>
    <n v="23.63"/>
    <b v="0"/>
    <x v="0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1"/>
    <x v="1"/>
    <s v="USD"/>
    <n v="1468716180"/>
    <d v="2016-07-17T00:43:00"/>
    <n v="1466205262"/>
    <x v="2391"/>
    <b v="0"/>
    <n v="12"/>
    <n v="91.83"/>
    <b v="0"/>
    <x v="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1"/>
    <x v="1"/>
    <s v="USD"/>
    <n v="1409514709"/>
    <d v="2014-08-31T19:51:49"/>
    <n v="1406058798"/>
    <x v="2392"/>
    <b v="0"/>
    <n v="14"/>
    <n v="82.57"/>
    <b v="0"/>
    <x v="0"/>
    <x v="0"/>
  </r>
  <r>
    <n v="4015"/>
    <s v="Shakespeare In The Park"/>
    <s v="FREE Shakespeare In the Park in Bergen County, NJ on July 24, 25, 31, and August 1. We need your support to help keep our show FREE"/>
    <n v="7000"/>
    <n v="1"/>
    <n v="0"/>
    <x v="1"/>
    <x v="1"/>
    <s v="USD"/>
    <n v="1437331463"/>
    <d v="2015-07-19T18:44:23"/>
    <n v="1434739463"/>
    <x v="2393"/>
    <b v="0"/>
    <n v="1"/>
    <n v="1"/>
    <b v="0"/>
    <x v="0"/>
    <x v="0"/>
  </r>
  <r>
    <n v="4023"/>
    <s v="Forgive &amp; Forget"/>
    <s v="An original gospel stage play that explores the pain and hurt caused by those who struggle to forgive others!"/>
    <n v="7000"/>
    <n v="0"/>
    <n v="0"/>
    <x v="1"/>
    <x v="1"/>
    <s v="USD"/>
    <n v="1458860363"/>
    <d v="2016-03-24T22:59:23"/>
    <n v="1454975963"/>
    <x v="2394"/>
    <b v="0"/>
    <n v="0"/>
    <n v="0"/>
    <b v="0"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n v="0"/>
    <x v="1"/>
    <x v="1"/>
    <s v="USD"/>
    <n v="1441550760"/>
    <d v="2015-09-06T14:46:00"/>
    <n v="1438958824"/>
    <x v="2395"/>
    <b v="0"/>
    <n v="0"/>
    <n v="0"/>
    <b v="0"/>
    <x v="5"/>
    <x v="29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x v="1"/>
    <s v="USD"/>
    <n v="1315602163"/>
    <d v="2011-09-09T21:02:43"/>
    <n v="1313010163"/>
    <x v="2396"/>
    <b v="1"/>
    <n v="162"/>
    <n v="50.22"/>
    <b v="1"/>
    <x v="2"/>
    <x v="2"/>
  </r>
  <r>
    <n v="4010"/>
    <s v="The Connection Play 2014"/>
    <s v="JUNTO Productions is proud to present our first production, the premiere of The Connection, a play by Jeffrey Paul."/>
    <n v="7200"/>
    <n v="1742"/>
    <n v="24"/>
    <x v="1"/>
    <x v="1"/>
    <s v="USD"/>
    <n v="1414348166"/>
    <d v="2014-10-26T18:29:26"/>
    <n v="1412879366"/>
    <x v="2397"/>
    <b v="0"/>
    <n v="38"/>
    <n v="45.84"/>
    <b v="0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x v="1"/>
    <s v="USD"/>
    <n v="1468445382"/>
    <d v="2016-07-13T21:29:42"/>
    <n v="1465853382"/>
    <x v="2398"/>
    <b v="0"/>
    <n v="175"/>
    <n v="131.38"/>
    <b v="1"/>
    <x v="0"/>
    <x v="2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x v="1"/>
    <s v="USD"/>
    <n v="1303688087"/>
    <d v="2011-04-24T23:34:47"/>
    <n v="1301787287"/>
    <x v="2399"/>
    <b v="0"/>
    <n v="69"/>
    <n v="111.38"/>
    <b v="1"/>
    <x v="5"/>
    <x v="13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2"/>
    <x v="2"/>
    <s v="CAD"/>
    <n v="1428945472"/>
    <d v="2015-04-13T17:17:52"/>
    <n v="1423765072"/>
    <x v="2400"/>
    <b v="0"/>
    <n v="37"/>
    <n v="55.95"/>
    <b v="0"/>
    <x v="5"/>
    <x v="30"/>
  </r>
  <r>
    <n v="305"/>
    <s v="My Friend Mott-ly"/>
    <s v="A documentary that I am making about the difficult, but inspiring, life of a late friend of mine."/>
    <n v="7500"/>
    <n v="9775"/>
    <n v="130"/>
    <x v="0"/>
    <x v="1"/>
    <s v="USD"/>
    <n v="1331392049"/>
    <d v="2012-03-10T15:07:29"/>
    <n v="1328800049"/>
    <x v="2401"/>
    <b v="1"/>
    <n v="189"/>
    <n v="51.72"/>
    <b v="1"/>
    <x v="5"/>
    <x v="27"/>
  </r>
  <r>
    <n v="356"/>
    <s v="43 and 80"/>
    <s v="A documentary about halibut conservation and how it impacts communities of Southeast Alaska."/>
    <n v="7500"/>
    <n v="7701.93"/>
    <n v="103"/>
    <x v="0"/>
    <x v="1"/>
    <s v="USD"/>
    <n v="1458152193"/>
    <d v="2016-03-16T18:16:33"/>
    <n v="1455563793"/>
    <x v="2402"/>
    <b v="1"/>
    <n v="97"/>
    <n v="79.400000000000006"/>
    <b v="1"/>
    <x v="5"/>
    <x v="27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x v="1"/>
    <s v="USD"/>
    <n v="1342648398"/>
    <d v="2012-07-18T21:53:18"/>
    <n v="1340056398"/>
    <x v="2403"/>
    <b v="0"/>
    <n v="89"/>
    <n v="89.89"/>
    <b v="1"/>
    <x v="5"/>
    <x v="2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x v="1"/>
    <s v="USD"/>
    <n v="1430334126"/>
    <d v="2015-04-29T19:02:06"/>
    <n v="1426446126"/>
    <x v="2404"/>
    <b v="0"/>
    <n v="67"/>
    <n v="140.1"/>
    <b v="1"/>
    <x v="5"/>
    <x v="27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1"/>
    <x v="1"/>
    <s v="USD"/>
    <n v="1341978665"/>
    <d v="2012-07-11T03:51:05"/>
    <n v="1336795283"/>
    <x v="2405"/>
    <b v="0"/>
    <n v="0"/>
    <n v="0"/>
    <b v="0"/>
    <x v="5"/>
    <x v="29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1"/>
    <x v="0"/>
    <s v="GBP"/>
    <n v="1455122564"/>
    <d v="2016-02-10T16:42:44"/>
    <n v="1452530564"/>
    <x v="2406"/>
    <b v="0"/>
    <n v="0"/>
    <n v="0"/>
    <b v="0"/>
    <x v="2"/>
    <x v="2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1"/>
    <x v="0"/>
    <s v="GBP"/>
    <n v="1465720143"/>
    <d v="2016-06-12T08:29:03"/>
    <n v="1463128143"/>
    <x v="2407"/>
    <b v="0"/>
    <n v="0"/>
    <n v="0"/>
    <b v="0"/>
    <x v="2"/>
    <x v="22"/>
  </r>
  <r>
    <n v="589"/>
    <s v="Get Neighborly"/>
    <s v="Services closer than you think..."/>
    <n v="7500"/>
    <n v="1"/>
    <n v="0"/>
    <x v="1"/>
    <x v="1"/>
    <s v="USD"/>
    <n v="1436366699"/>
    <d v="2015-07-08T14:44:59"/>
    <n v="1435070699"/>
    <x v="2408"/>
    <b v="0"/>
    <n v="1"/>
    <n v="1"/>
    <b v="0"/>
    <x v="2"/>
    <x v="22"/>
  </r>
  <r>
    <n v="592"/>
    <s v="Go Start A Biz"/>
    <s v="Together, we can build a FREE, business start-up system that will help aspiring entrepreneurs change their economic circumstances."/>
    <n v="7500"/>
    <n v="250"/>
    <n v="3"/>
    <x v="1"/>
    <x v="1"/>
    <s v="USD"/>
    <n v="1417584860"/>
    <d v="2014-12-03T05:34:20"/>
    <n v="1414992860"/>
    <x v="2409"/>
    <b v="0"/>
    <n v="1"/>
    <n v="250"/>
    <b v="0"/>
    <x v="2"/>
    <x v="22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1"/>
    <x v="1"/>
    <s v="USD"/>
    <n v="1469980800"/>
    <d v="2016-07-31T16:00:00"/>
    <n v="1466787335"/>
    <x v="2410"/>
    <b v="0"/>
    <n v="2"/>
    <n v="10"/>
    <b v="0"/>
    <x v="2"/>
    <x v="22"/>
  </r>
  <r>
    <n v="728"/>
    <s v="The Age of the Platform: My Fourth Book"/>
    <s v="A big idea non-fiction book by an impatient three-time author and insomniac willing to bet on himself."/>
    <n v="7500"/>
    <n v="7917.45"/>
    <n v="106"/>
    <x v="0"/>
    <x v="1"/>
    <s v="USD"/>
    <n v="1313957157"/>
    <d v="2011-08-21T20:05:57"/>
    <n v="1310069157"/>
    <x v="2411"/>
    <b v="0"/>
    <n v="130"/>
    <n v="60.9"/>
    <b v="1"/>
    <x v="7"/>
    <x v="1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x v="1"/>
    <s v="USD"/>
    <n v="1384322340"/>
    <d v="2013-11-13T05:59:00"/>
    <n v="1381430646"/>
    <x v="2412"/>
    <b v="0"/>
    <n v="128"/>
    <n v="60.86"/>
    <b v="1"/>
    <x v="4"/>
    <x v="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1"/>
    <x v="1"/>
    <s v="USD"/>
    <n v="1455826460"/>
    <d v="2016-02-18T20:14:20"/>
    <n v="1452716060"/>
    <x v="2413"/>
    <b v="0"/>
    <n v="16"/>
    <n v="41.75"/>
    <b v="0"/>
    <x v="2"/>
    <x v="1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1"/>
    <x v="1"/>
    <s v="USD"/>
    <n v="1418091128"/>
    <d v="2014-12-09T02:12:08"/>
    <n v="1415499128"/>
    <x v="2414"/>
    <b v="0"/>
    <n v="3"/>
    <n v="11.67"/>
    <b v="0"/>
    <x v="3"/>
    <x v="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x v="0"/>
    <s v="GBP"/>
    <n v="1433198520"/>
    <d v="2015-06-01T22:42:00"/>
    <n v="1430340195"/>
    <x v="2415"/>
    <b v="0"/>
    <n v="123"/>
    <n v="65.08"/>
    <b v="1"/>
    <x v="6"/>
    <x v="1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x v="1"/>
    <s v="USD"/>
    <n v="1384363459"/>
    <d v="2013-11-13T17:24:19"/>
    <n v="1381767859"/>
    <x v="2416"/>
    <b v="1"/>
    <n v="31"/>
    <n v="246.29"/>
    <b v="1"/>
    <x v="4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x v="1"/>
    <s v="USD"/>
    <n v="1426523752"/>
    <d v="2015-03-16T16:35:52"/>
    <n v="1423935352"/>
    <x v="2417"/>
    <b v="0"/>
    <n v="92"/>
    <n v="81.739999999999995"/>
    <b v="1"/>
    <x v="4"/>
    <x v="6"/>
  </r>
  <r>
    <n v="1366"/>
    <s v="Kick It! A Tribute to the A.K.s"/>
    <s v="A musical memorial for Alexi Petersen."/>
    <n v="7500"/>
    <n v="9486.69"/>
    <n v="126"/>
    <x v="0"/>
    <x v="1"/>
    <s v="USD"/>
    <n v="1417049663"/>
    <d v="2014-11-27T00:54:23"/>
    <n v="1413158063"/>
    <x v="2418"/>
    <b v="0"/>
    <n v="147"/>
    <n v="64.540000000000006"/>
    <b v="1"/>
    <x v="4"/>
    <x v="6"/>
  </r>
  <r>
    <n v="1424"/>
    <s v="Subway Mantras"/>
    <s v="A short book of practical mantras that can be used every day of the week. Mantras are cogwheels of universal engines."/>
    <n v="7500"/>
    <n v="1527"/>
    <n v="20"/>
    <x v="1"/>
    <x v="1"/>
    <s v="USD"/>
    <n v="1479233602"/>
    <d v="2016-11-15T18:13:22"/>
    <n v="1478106802"/>
    <x v="2419"/>
    <b v="0"/>
    <n v="14"/>
    <n v="109.07"/>
    <b v="0"/>
    <x v="7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x v="1"/>
    <s v="USD"/>
    <n v="1441383062"/>
    <d v="2015-09-04T16:11:02"/>
    <n v="1438791062"/>
    <x v="2420"/>
    <b v="1"/>
    <n v="369"/>
    <n v="84.91"/>
    <b v="1"/>
    <x v="6"/>
    <x v="1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1"/>
    <x v="1"/>
    <s v="USD"/>
    <n v="1418510965"/>
    <d v="2014-12-13T22:49:25"/>
    <n v="1415918965"/>
    <x v="2421"/>
    <b v="0"/>
    <n v="1"/>
    <n v="1"/>
    <b v="0"/>
    <x v="6"/>
    <x v="9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x v="1"/>
    <s v="USD"/>
    <n v="1347382053"/>
    <d v="2012-09-11T16:47:33"/>
    <n v="1344962853"/>
    <x v="2422"/>
    <b v="0"/>
    <n v="104"/>
    <n v="112.02"/>
    <b v="1"/>
    <x v="4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x v="1"/>
    <s v="USD"/>
    <n v="1355437052"/>
    <d v="2012-12-13T22:17:32"/>
    <n v="1352845052"/>
    <x v="2423"/>
    <b v="0"/>
    <n v="48"/>
    <n v="156.77000000000001"/>
    <b v="1"/>
    <x v="4"/>
    <x v="17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x v="1"/>
    <s v="USD"/>
    <n v="1323151140"/>
    <d v="2011-12-06T05:59:00"/>
    <n v="1320528070"/>
    <x v="2424"/>
    <b v="0"/>
    <n v="145"/>
    <n v="60.27"/>
    <b v="1"/>
    <x v="4"/>
    <x v="2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x v="1"/>
    <s v="USD"/>
    <n v="1397961361"/>
    <d v="2014-04-20T02:36:01"/>
    <n v="1392780961"/>
    <x v="2425"/>
    <b v="1"/>
    <n v="70"/>
    <n v="160.44"/>
    <b v="1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1"/>
    <x v="2"/>
    <s v="CAD"/>
    <n v="1404926665"/>
    <d v="2014-07-09T17:24:25"/>
    <n v="1402334665"/>
    <x v="2426"/>
    <b v="0"/>
    <n v="12"/>
    <n v="31.75"/>
    <b v="0"/>
    <x v="6"/>
    <x v="3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x v="1"/>
    <s v="USD"/>
    <n v="1461369600"/>
    <d v="2016-04-23T00:00:00"/>
    <n v="1458748809"/>
    <x v="2427"/>
    <b v="0"/>
    <n v="218"/>
    <n v="37.200000000000003"/>
    <b v="1"/>
    <x v="1"/>
    <x v="1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x v="14"/>
    <s v="SEK"/>
    <n v="1422734313"/>
    <d v="2015-01-31T19:58:33"/>
    <n v="1420919913"/>
    <x v="2428"/>
    <b v="0"/>
    <n v="60"/>
    <n v="144.43"/>
    <b v="1"/>
    <x v="1"/>
    <x v="1"/>
  </r>
  <r>
    <n v="2324"/>
    <s v="Pies not Lies"/>
    <s v="A city centre shop selling great locally made food with room to chat and learn about eachother."/>
    <n v="7500"/>
    <n v="1555"/>
    <n v="21"/>
    <x v="3"/>
    <x v="0"/>
    <s v="GBP"/>
    <n v="1490559285"/>
    <d v="2017-03-26T20:14:45"/>
    <n v="1487970885"/>
    <x v="2429"/>
    <b v="0"/>
    <n v="61"/>
    <n v="25.49"/>
    <b v="0"/>
    <x v="3"/>
    <x v="26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2"/>
    <x v="1"/>
    <s v="USD"/>
    <n v="1438616124"/>
    <d v="2015-08-03T15:35:24"/>
    <n v="1433432124"/>
    <x v="2430"/>
    <b v="0"/>
    <n v="3"/>
    <n v="367"/>
    <b v="0"/>
    <x v="2"/>
    <x v="22"/>
  </r>
  <r>
    <n v="2441"/>
    <s v="Bring Alchemy Pops to the People!"/>
    <s v="YOU can help Alchemy Pops POP up on a street near you!"/>
    <n v="7500"/>
    <n v="8091"/>
    <n v="108"/>
    <x v="0"/>
    <x v="1"/>
    <s v="USD"/>
    <n v="1437627540"/>
    <d v="2015-07-23T04:59:00"/>
    <n v="1435806054"/>
    <x v="2431"/>
    <b v="0"/>
    <n v="109"/>
    <n v="74.23"/>
    <b v="1"/>
    <x v="3"/>
    <x v="26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x v="1"/>
    <s v="USD"/>
    <n v="1317438000"/>
    <d v="2011-10-01T03:00:00"/>
    <n v="1314577097"/>
    <x v="2432"/>
    <b v="0"/>
    <n v="86"/>
    <n v="90.52"/>
    <b v="1"/>
    <x v="4"/>
    <x v="2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x v="1"/>
    <s v="USD"/>
    <n v="1283562180"/>
    <d v="2010-09-04T01:03:00"/>
    <n v="1277433980"/>
    <x v="2433"/>
    <b v="0"/>
    <n v="104"/>
    <n v="97.9"/>
    <b v="1"/>
    <x v="4"/>
    <x v="21"/>
  </r>
  <r>
    <n v="2524"/>
    <s v="Les Bostonades' First CD"/>
    <s v="We're bringing some of our favorite music from the past 10 years to disc for the first time ever."/>
    <n v="7500"/>
    <n v="7620"/>
    <n v="102"/>
    <x v="0"/>
    <x v="1"/>
    <s v="USD"/>
    <n v="1419136200"/>
    <d v="2014-12-21T04:30:00"/>
    <n v="1416338557"/>
    <x v="2434"/>
    <b v="0"/>
    <n v="43"/>
    <n v="177.21"/>
    <b v="1"/>
    <x v="4"/>
    <x v="11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x v="1"/>
    <s v="USD"/>
    <n v="1362160868"/>
    <d v="2013-03-01T18:01:08"/>
    <n v="1359568911"/>
    <x v="2435"/>
    <b v="0"/>
    <n v="136"/>
    <n v="61.03"/>
    <b v="1"/>
    <x v="4"/>
    <x v="11"/>
  </r>
  <r>
    <n v="2613"/>
    <s v="Earth 360"/>
    <s v="Re-inventing the way we look at our planet by sending 5 cameras to near space to create the first 360 panoramic view of the earth."/>
    <n v="7500"/>
    <n v="7576"/>
    <n v="101"/>
    <x v="0"/>
    <x v="1"/>
    <s v="USD"/>
    <n v="1348256294"/>
    <d v="2012-09-21T19:38:14"/>
    <n v="1345664294"/>
    <x v="2436"/>
    <b v="1"/>
    <n v="28"/>
    <n v="270.57"/>
    <b v="1"/>
    <x v="2"/>
    <x v="23"/>
  </r>
  <r>
    <n v="2729"/>
    <s v="McChi Luggage: It's a Luggage, USB Charger and a Table Top"/>
    <s v="A luggage that is more than a luggage! It is what you want it to be."/>
    <n v="7500"/>
    <n v="7833"/>
    <n v="104"/>
    <x v="0"/>
    <x v="1"/>
    <s v="USD"/>
    <n v="1430459197"/>
    <d v="2015-05-01T05:46:37"/>
    <n v="1427867197"/>
    <x v="2437"/>
    <b v="0"/>
    <n v="23"/>
    <n v="340.57"/>
    <b v="1"/>
    <x v="2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1"/>
    <x v="7"/>
    <s v="AUD"/>
    <n v="1404022381"/>
    <d v="2014-06-29T06:13:01"/>
    <n v="1402294381"/>
    <x v="2438"/>
    <b v="0"/>
    <n v="1"/>
    <n v="5"/>
    <b v="0"/>
    <x v="0"/>
    <x v="19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2"/>
    <x v="0"/>
    <s v="GBP"/>
    <n v="1406761200"/>
    <d v="2014-07-30T23:00:00"/>
    <n v="1403724820"/>
    <x v="2439"/>
    <b v="0"/>
    <n v="17"/>
    <n v="57.65"/>
    <b v="0"/>
    <x v="0"/>
    <x v="1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1"/>
    <x v="1"/>
    <s v="USD"/>
    <n v="1433723033"/>
    <d v="2015-06-08T00:23:53"/>
    <n v="1428539033"/>
    <x v="2440"/>
    <b v="0"/>
    <n v="39"/>
    <n v="60.67"/>
    <b v="0"/>
    <x v="0"/>
    <x v="0"/>
  </r>
  <r>
    <n v="2898"/>
    <s v="Galaxy Express - The Play"/>
    <s v="This is an action packed Sci-Fi stage play, using foam latex creature puppets, projected video footage, and audience participation."/>
    <n v="7500"/>
    <n v="316"/>
    <n v="4"/>
    <x v="1"/>
    <x v="1"/>
    <s v="USD"/>
    <n v="1446307053"/>
    <d v="2015-10-31T15:57:33"/>
    <n v="1443715053"/>
    <x v="2441"/>
    <b v="0"/>
    <n v="12"/>
    <n v="26.33"/>
    <b v="0"/>
    <x v="0"/>
    <x v="0"/>
  </r>
  <r>
    <n v="3586"/>
    <s v="Actors &amp; Musicians who are Blind or Autistic"/>
    <s v="See Theatre In A New Light"/>
    <n v="7500"/>
    <n v="8207"/>
    <n v="109"/>
    <x v="0"/>
    <x v="1"/>
    <s v="USD"/>
    <n v="1474649070"/>
    <d v="2016-09-23T16:44:30"/>
    <n v="1469465070"/>
    <x v="2442"/>
    <b v="0"/>
    <n v="54"/>
    <n v="151.97999999999999"/>
    <b v="1"/>
    <x v="0"/>
    <x v="0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x v="1"/>
    <s v="USD"/>
    <n v="1433055540"/>
    <d v="2015-05-31T06:59:00"/>
    <n v="1431230867"/>
    <x v="2443"/>
    <b v="0"/>
    <n v="104"/>
    <n v="110.87"/>
    <b v="1"/>
    <x v="0"/>
    <x v="0"/>
  </r>
  <r>
    <n v="3862"/>
    <s v="The Container Play"/>
    <s v="The hit immersive theatre experience of England comes to Corpus Christi!"/>
    <n v="7500"/>
    <n v="1"/>
    <n v="0"/>
    <x v="1"/>
    <x v="1"/>
    <s v="USD"/>
    <n v="1473699540"/>
    <d v="2016-09-12T16:59:00"/>
    <n v="1472451356"/>
    <x v="2444"/>
    <b v="0"/>
    <n v="1"/>
    <n v="1"/>
    <b v="0"/>
    <x v="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1"/>
    <x v="1"/>
    <s v="USD"/>
    <n v="1406170740"/>
    <d v="2014-07-24T02:59:00"/>
    <n v="1402506278"/>
    <x v="2445"/>
    <b v="0"/>
    <n v="2"/>
    <n v="22.5"/>
    <b v="0"/>
    <x v="0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x v="1"/>
    <s v="USD"/>
    <n v="1414025347"/>
    <d v="2014-10-23T00:49:07"/>
    <n v="1411433347"/>
    <x v="2446"/>
    <b v="1"/>
    <n v="111"/>
    <n v="69.67"/>
    <b v="1"/>
    <x v="4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2"/>
    <x v="1"/>
    <s v="USD"/>
    <n v="1387077299"/>
    <d v="2013-12-15T03:14:59"/>
    <n v="1383621299"/>
    <x v="2447"/>
    <b v="0"/>
    <n v="6"/>
    <n v="35"/>
    <b v="0"/>
    <x v="4"/>
    <x v="37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x v="1"/>
    <s v="USD"/>
    <n v="1408464000"/>
    <d v="2014-08-19T16:00:00"/>
    <n v="1406831445"/>
    <x v="2448"/>
    <b v="0"/>
    <n v="26"/>
    <n v="302.31"/>
    <b v="1"/>
    <x v="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1"/>
    <x v="1"/>
    <s v="USD"/>
    <n v="1428641940"/>
    <d v="2015-04-10T04:59:00"/>
    <n v="1426792563"/>
    <x v="2449"/>
    <b v="0"/>
    <n v="17"/>
    <n v="51.82"/>
    <b v="0"/>
    <x v="2"/>
    <x v="16"/>
  </r>
  <r>
    <n v="2103"/>
    <s v="Matthew Moon's New Album"/>
    <s v="Indie rocker, Matthew Moon, has something to share with you..."/>
    <n v="7777"/>
    <n v="11364"/>
    <n v="146"/>
    <x v="0"/>
    <x v="1"/>
    <s v="USD"/>
    <n v="1352488027"/>
    <d v="2012-11-09T19:07:07"/>
    <n v="1349892427"/>
    <x v="2450"/>
    <b v="0"/>
    <n v="115"/>
    <n v="98.82"/>
    <b v="1"/>
    <x v="4"/>
    <x v="21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x v="12"/>
    <s v="EUR"/>
    <n v="1453064400"/>
    <d v="2016-01-17T21:00:00"/>
    <n v="1449359831"/>
    <x v="2451"/>
    <b v="0"/>
    <n v="101"/>
    <n v="80.180000000000007"/>
    <b v="1"/>
    <x v="4"/>
    <x v="17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2"/>
    <x v="1"/>
    <s v="USD"/>
    <n v="1462402850"/>
    <d v="2016-05-04T23:00:50"/>
    <n v="1459810850"/>
    <x v="2452"/>
    <b v="0"/>
    <n v="20"/>
    <n v="66.099999999999994"/>
    <b v="0"/>
    <x v="0"/>
    <x v="2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x v="1"/>
    <s v="USD"/>
    <n v="1410324720"/>
    <d v="2014-09-10T04:52:00"/>
    <n v="1407784586"/>
    <x v="2453"/>
    <b v="0"/>
    <n v="58"/>
    <n v="259.95"/>
    <b v="1"/>
    <x v="0"/>
    <x v="24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x v="1"/>
    <s v="USD"/>
    <n v="1402710250"/>
    <d v="2014-06-14T01:44:10"/>
    <n v="1401846250"/>
    <x v="2454"/>
    <b v="0"/>
    <n v="58"/>
    <n v="146.88"/>
    <b v="1"/>
    <x v="5"/>
    <x v="7"/>
  </r>
  <r>
    <n v="56"/>
    <s v="Voxwomen Cycling Show"/>
    <s v="We want to see more women's cycling on TV - and we need your help to make it happen!"/>
    <n v="8000"/>
    <n v="8581"/>
    <n v="107"/>
    <x v="0"/>
    <x v="0"/>
    <s v="GBP"/>
    <n v="1433779200"/>
    <d v="2015-06-08T16:00:00"/>
    <n v="1432559424"/>
    <x v="2455"/>
    <b v="0"/>
    <n v="174"/>
    <n v="49.32"/>
    <b v="1"/>
    <x v="5"/>
    <x v="7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2"/>
    <x v="1"/>
    <s v="USD"/>
    <n v="1428069541"/>
    <d v="2015-04-03T13:59:01"/>
    <n v="1425481141"/>
    <x v="2456"/>
    <b v="0"/>
    <n v="4"/>
    <n v="47.5"/>
    <b v="0"/>
    <x v="5"/>
    <x v="30"/>
  </r>
  <r>
    <n v="168"/>
    <s v="Moving On"/>
    <s v="A homeless Gulf War 2 vet, and Congressional Medal of Honor recipient fights for his sanity on the mean streets of Albuquerque."/>
    <n v="8000"/>
    <n v="325"/>
    <n v="4"/>
    <x v="1"/>
    <x v="1"/>
    <s v="USD"/>
    <n v="1426791770"/>
    <d v="2015-03-19T19:02:50"/>
    <n v="1424203370"/>
    <x v="2457"/>
    <b v="0"/>
    <n v="3"/>
    <n v="108.33"/>
    <b v="0"/>
    <x v="5"/>
    <x v="25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1"/>
    <x v="1"/>
    <s v="USD"/>
    <n v="1444144222"/>
    <d v="2015-10-06T15:10:22"/>
    <n v="1441120222"/>
    <x v="2458"/>
    <b v="0"/>
    <n v="17"/>
    <n v="76.47"/>
    <b v="0"/>
    <x v="5"/>
    <x v="25"/>
  </r>
  <r>
    <n v="228"/>
    <s v="Facets of a Geek life"/>
    <s v="I am making a film from one one of my books called facets of a Geek life."/>
    <n v="8000"/>
    <n v="0"/>
    <n v="0"/>
    <x v="1"/>
    <x v="0"/>
    <s v="GBP"/>
    <n v="1433176105"/>
    <d v="2015-06-01T16:28:25"/>
    <n v="1427992105"/>
    <x v="2459"/>
    <b v="0"/>
    <n v="0"/>
    <n v="0"/>
    <b v="0"/>
    <x v="5"/>
    <x v="25"/>
  </r>
  <r>
    <n v="255"/>
    <s v="xoxosms: a documentary about love in the 21st century"/>
    <s v="xoxosms is a documentary about first love, long distance and Skype."/>
    <n v="8000"/>
    <n v="8538.66"/>
    <n v="107"/>
    <x v="0"/>
    <x v="1"/>
    <s v="USD"/>
    <n v="1300275482"/>
    <d v="2011-03-16T11:38:02"/>
    <n v="1297687082"/>
    <x v="2460"/>
    <b v="1"/>
    <n v="188"/>
    <n v="45.42"/>
    <b v="1"/>
    <x v="5"/>
    <x v="2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x v="1"/>
    <s v="USD"/>
    <n v="1365973432"/>
    <d v="2013-04-14T21:03:52"/>
    <n v="1363381432"/>
    <x v="2461"/>
    <b v="1"/>
    <n v="146"/>
    <n v="61.3"/>
    <b v="1"/>
    <x v="5"/>
    <x v="27"/>
  </r>
  <r>
    <n v="419"/>
    <s v="BEYOND LOCAL"/>
    <s v="Beyond Local is a personal journey through an art-centric and musically talented community that fosters creativity."/>
    <n v="8000"/>
    <n v="8035"/>
    <n v="100"/>
    <x v="0"/>
    <x v="1"/>
    <s v="USD"/>
    <n v="1372536787"/>
    <d v="2013-06-29T20:13:07"/>
    <n v="1367352787"/>
    <x v="2462"/>
    <b v="0"/>
    <n v="73"/>
    <n v="110.07"/>
    <b v="1"/>
    <x v="5"/>
    <x v="27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1"/>
    <x v="1"/>
    <s v="USD"/>
    <n v="1479667727"/>
    <d v="2016-11-20T18:48:47"/>
    <n v="1475776127"/>
    <x v="2463"/>
    <b v="0"/>
    <n v="2"/>
    <n v="5.5"/>
    <b v="0"/>
    <x v="5"/>
    <x v="29"/>
  </r>
  <r>
    <n v="556"/>
    <s v="Braille Academy"/>
    <s v="An educational platform for learning Unified English Braille Code"/>
    <n v="8000"/>
    <n v="200"/>
    <n v="3"/>
    <x v="1"/>
    <x v="1"/>
    <s v="USD"/>
    <n v="1452112717"/>
    <d v="2016-01-06T20:38:37"/>
    <n v="1449520717"/>
    <x v="2464"/>
    <b v="0"/>
    <n v="1"/>
    <n v="200"/>
    <b v="0"/>
    <x v="2"/>
    <x v="22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x v="1"/>
    <s v="USD"/>
    <n v="1426197512"/>
    <d v="2015-03-12T21:58:32"/>
    <n v="1423609112"/>
    <x v="2465"/>
    <b v="0"/>
    <n v="274"/>
    <n v="42.89"/>
    <b v="1"/>
    <x v="2"/>
    <x v="16"/>
  </r>
  <r>
    <n v="794"/>
    <s v="Begins Again"/>
    <s v="The Brian Davis Band is a group of friends that want to share their lives and experiences through music that connects with people."/>
    <n v="8000"/>
    <n v="8425"/>
    <n v="105"/>
    <x v="0"/>
    <x v="1"/>
    <s v="USD"/>
    <n v="1315242360"/>
    <d v="2011-09-05T17:06:00"/>
    <n v="1310438737"/>
    <x v="2466"/>
    <b v="0"/>
    <n v="53"/>
    <n v="158.96"/>
    <b v="1"/>
    <x v="4"/>
    <x v="6"/>
  </r>
  <r>
    <n v="806"/>
    <s v="Golden Animals NEW Album!"/>
    <s v="Help Golden Animals finish their NEW Album!"/>
    <n v="8000"/>
    <n v="8355"/>
    <n v="104"/>
    <x v="0"/>
    <x v="1"/>
    <s v="USD"/>
    <n v="1315413339"/>
    <d v="2011-09-07T16:35:39"/>
    <n v="1312821339"/>
    <x v="2467"/>
    <b v="0"/>
    <n v="71"/>
    <n v="117.68"/>
    <b v="1"/>
    <x v="4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1"/>
    <x v="1"/>
    <s v="USD"/>
    <n v="1299786527"/>
    <d v="2011-03-10T19:48:47"/>
    <n v="1295898527"/>
    <x v="2468"/>
    <b v="0"/>
    <n v="2"/>
    <n v="32.5"/>
    <b v="0"/>
    <x v="4"/>
    <x v="32"/>
  </r>
  <r>
    <n v="891"/>
    <s v="Den-Mate: New EP and Tour"/>
    <s v="Along with a new EP production and release, it's time to bring Den-Mate, LIVE, to a location near you - East Coast and Beyond!"/>
    <n v="8000"/>
    <n v="260"/>
    <n v="3"/>
    <x v="1"/>
    <x v="1"/>
    <s v="USD"/>
    <n v="1408581930"/>
    <d v="2014-08-21T00:45:30"/>
    <n v="1405989930"/>
    <x v="2469"/>
    <b v="0"/>
    <n v="9"/>
    <n v="28.89"/>
    <b v="0"/>
    <x v="4"/>
    <x v="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1"/>
    <x v="1"/>
    <s v="USD"/>
    <n v="1287975829"/>
    <d v="2010-10-25T03:03:49"/>
    <n v="1284087829"/>
    <x v="2470"/>
    <b v="0"/>
    <n v="7"/>
    <n v="27.86"/>
    <b v="0"/>
    <x v="4"/>
    <x v="21"/>
  </r>
  <r>
    <n v="896"/>
    <s v="Hardsoul Poets New Album!"/>
    <s v="The people have spoken...the stars have aligned...Hardsoul Poets are making a new record and we want our fans on the front lines."/>
    <n v="8000"/>
    <n v="3200"/>
    <n v="40"/>
    <x v="1"/>
    <x v="1"/>
    <s v="USD"/>
    <n v="1440734400"/>
    <d v="2015-08-28T04:00:00"/>
    <n v="1438549026"/>
    <x v="2471"/>
    <b v="0"/>
    <n v="72"/>
    <n v="44.44"/>
    <b v="0"/>
    <x v="4"/>
    <x v="2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1"/>
    <x v="1"/>
    <s v="USD"/>
    <n v="1408134034"/>
    <d v="2014-08-15T20:20:34"/>
    <n v="1405542034"/>
    <x v="2472"/>
    <b v="0"/>
    <n v="4"/>
    <n v="26.5"/>
    <b v="0"/>
    <x v="2"/>
    <x v="16"/>
  </r>
  <r>
    <n v="1102"/>
    <s v="Runers"/>
    <s v="Runers is a top-down rogue-like shooter where as you advance you create more powerful spells and fight fierce monsters and bosses."/>
    <n v="8000"/>
    <n v="425"/>
    <n v="5"/>
    <x v="1"/>
    <x v="1"/>
    <s v="USD"/>
    <n v="1386568740"/>
    <d v="2013-12-09T05:59:00"/>
    <n v="1383095125"/>
    <x v="2473"/>
    <b v="0"/>
    <n v="24"/>
    <n v="17.71"/>
    <b v="0"/>
    <x v="1"/>
    <x v="18"/>
  </r>
  <r>
    <n v="1139"/>
    <s v="Soulwalker"/>
    <s v="Take control of the Void and bend it to your will as you perfect your strategy and amass your deck. The light gathers, your power grows"/>
    <n v="8000"/>
    <n v="5"/>
    <n v="0"/>
    <x v="1"/>
    <x v="1"/>
    <s v="USD"/>
    <n v="1420100426"/>
    <d v="2015-01-01T08:20:26"/>
    <n v="1417508426"/>
    <x v="2474"/>
    <b v="0"/>
    <n v="1"/>
    <n v="5"/>
    <b v="0"/>
    <x v="1"/>
    <x v="15"/>
  </r>
  <r>
    <n v="1153"/>
    <s v="The Cold Spot Mobile Trailer"/>
    <s v="A mobile concession trailer for snow cones, ice cream, smoothies and more"/>
    <n v="8000"/>
    <n v="50"/>
    <n v="1"/>
    <x v="1"/>
    <x v="1"/>
    <s v="USD"/>
    <n v="1434647305"/>
    <d v="2015-06-18T17:08:25"/>
    <n v="1432055305"/>
    <x v="2475"/>
    <b v="0"/>
    <n v="1"/>
    <n v="50"/>
    <b v="0"/>
    <x v="3"/>
    <x v="3"/>
  </r>
  <r>
    <n v="1240"/>
    <s v="Message of Peace, Love &amp; Unity (Canceled)"/>
    <s v="Sharing positive vibes of Peace, Love &amp; Unity with the World through conscious Reggae Music!"/>
    <n v="8000"/>
    <n v="241"/>
    <n v="3"/>
    <x v="2"/>
    <x v="1"/>
    <s v="USD"/>
    <n v="1373665860"/>
    <d v="2013-07-12T21:51:00"/>
    <n v="1368579457"/>
    <x v="2476"/>
    <b v="0"/>
    <n v="8"/>
    <n v="30.13"/>
    <b v="0"/>
    <x v="4"/>
    <x v="37"/>
  </r>
  <r>
    <n v="1382"/>
    <s v="The Floorwalkers New Album!"/>
    <s v="We're making a new record -- independently! We've got some great new songs we're really excited to bring to you!"/>
    <n v="8000"/>
    <n v="8349"/>
    <n v="104"/>
    <x v="0"/>
    <x v="1"/>
    <s v="USD"/>
    <n v="1367867536"/>
    <d v="2013-05-06T19:12:16"/>
    <n v="1365275536"/>
    <x v="2477"/>
    <b v="0"/>
    <n v="148"/>
    <n v="56.41"/>
    <b v="1"/>
    <x v="4"/>
    <x v="6"/>
  </r>
  <r>
    <n v="1385"/>
    <s v="Chi Might Project"/>
    <s v="Musicians, singers &amp; songwriters from all over the world collaborate via YouTube in order to create an amazing album!"/>
    <n v="8000"/>
    <n v="8832.49"/>
    <n v="110"/>
    <x v="0"/>
    <x v="6"/>
    <s v="EUR"/>
    <n v="1461931860"/>
    <d v="2016-04-29T12:11:00"/>
    <n v="1457109121"/>
    <x v="2478"/>
    <b v="0"/>
    <n v="134"/>
    <n v="65.91"/>
    <b v="1"/>
    <x v="4"/>
    <x v="6"/>
  </r>
  <r>
    <n v="1513"/>
    <s v="Russian Interiors"/>
    <s v="An intimate portrait of Russian women in their private spaces by late photographer Andy Rocchelli published by Cesura."/>
    <n v="8000"/>
    <n v="12001.5"/>
    <n v="150"/>
    <x v="0"/>
    <x v="0"/>
    <s v="GBP"/>
    <n v="1405523866"/>
    <d v="2014-07-16T15:17:46"/>
    <n v="1402931866"/>
    <x v="2479"/>
    <b v="1"/>
    <n v="215"/>
    <n v="55.82"/>
    <b v="1"/>
    <x v="6"/>
    <x v="1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x v="1"/>
    <s v="USD"/>
    <n v="1300930838"/>
    <d v="2011-03-24T01:40:38"/>
    <n v="1293158438"/>
    <x v="2480"/>
    <b v="0"/>
    <n v="92"/>
    <n v="87.83"/>
    <b v="1"/>
    <x v="4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x v="1"/>
    <s v="USD"/>
    <n v="1323742396"/>
    <d v="2011-12-13T02:13:16"/>
    <n v="1319850796"/>
    <x v="2481"/>
    <b v="0"/>
    <n v="136"/>
    <n v="67.13"/>
    <b v="1"/>
    <x v="4"/>
    <x v="6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x v="1"/>
    <s v="USD"/>
    <n v="1385932867"/>
    <d v="2013-12-01T21:21:07"/>
    <n v="1383337267"/>
    <x v="2482"/>
    <b v="0"/>
    <n v="108"/>
    <n v="74.95"/>
    <b v="1"/>
    <x v="4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x v="1"/>
    <s v="USD"/>
    <n v="1325310336"/>
    <d v="2011-12-31T05:45:36"/>
    <n v="1320122736"/>
    <x v="2483"/>
    <b v="0"/>
    <n v="62"/>
    <n v="132.44"/>
    <b v="1"/>
    <x v="4"/>
    <x v="1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x v="1"/>
    <s v="USD"/>
    <n v="1322454939"/>
    <d v="2011-11-28T04:35:39"/>
    <n v="1319859339"/>
    <x v="2484"/>
    <b v="0"/>
    <n v="116"/>
    <n v="70.78"/>
    <b v="1"/>
    <x v="4"/>
    <x v="17"/>
  </r>
  <r>
    <n v="1684"/>
    <s v="Goodness &amp; Mercy EP - Marty Mikles"/>
    <s v="New Music from Marty Mikles!  A new EP all about God's Goodness &amp; Mercy."/>
    <n v="8000"/>
    <n v="8730"/>
    <n v="109"/>
    <x v="3"/>
    <x v="1"/>
    <s v="USD"/>
    <n v="1489775641"/>
    <d v="2017-03-17T18:34:01"/>
    <n v="1487360041"/>
    <x v="2485"/>
    <b v="0"/>
    <n v="101"/>
    <n v="86.44"/>
    <b v="0"/>
    <x v="4"/>
    <x v="28"/>
  </r>
  <r>
    <n v="1789"/>
    <s v="Paintball: Beyond The Paint"/>
    <s v="I want to create a portfolio to show all the aspects of the adrenaline filled game of paintball. Focusing on tournament players"/>
    <n v="8000"/>
    <n v="40"/>
    <n v="1"/>
    <x v="1"/>
    <x v="1"/>
    <s v="USD"/>
    <n v="1421042403"/>
    <d v="2015-01-12T06:00:03"/>
    <n v="1415858403"/>
    <x v="2486"/>
    <b v="1"/>
    <n v="4"/>
    <n v="10"/>
    <b v="0"/>
    <x v="6"/>
    <x v="1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x v="1"/>
    <s v="USD"/>
    <n v="1299138561"/>
    <d v="2011-03-03T07:49:21"/>
    <n v="1294818561"/>
    <x v="2487"/>
    <b v="0"/>
    <n v="96"/>
    <n v="83.89"/>
    <b v="1"/>
    <x v="4"/>
    <x v="6"/>
  </r>
  <r>
    <n v="1873"/>
    <s v="The Red Card Blue Card Game"/>
    <s v="It's time for The Red Card Blue Card Game to be available everywhere! Help save the sanity of ALL parent's! Help make it an App!!"/>
    <n v="8000"/>
    <n v="36"/>
    <n v="0"/>
    <x v="1"/>
    <x v="2"/>
    <s v="CAD"/>
    <n v="1436373900"/>
    <d v="2015-07-08T16:45:00"/>
    <n v="1433861210"/>
    <x v="2488"/>
    <b v="0"/>
    <n v="2"/>
    <n v="18"/>
    <b v="0"/>
    <x v="1"/>
    <x v="15"/>
  </r>
  <r>
    <n v="1878"/>
    <s v="Aussies versus Zombies"/>
    <s v="Action game now playable on Android/iOS platforms and PC browsers. Easy gameplay even for starters yet hard to be skilled. Multi-player"/>
    <n v="8000"/>
    <n v="0"/>
    <n v="0"/>
    <x v="1"/>
    <x v="7"/>
    <s v="AUD"/>
    <n v="1402618355"/>
    <d v="2014-06-13T00:12:35"/>
    <n v="1400026355"/>
    <x v="2489"/>
    <b v="0"/>
    <n v="0"/>
    <n v="0"/>
    <b v="0"/>
    <x v="1"/>
    <x v="15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x v="0"/>
    <s v="GBP"/>
    <n v="1372701600"/>
    <d v="2013-07-01T18:00:00"/>
    <n v="1369895421"/>
    <x v="2490"/>
    <b v="1"/>
    <n v="204"/>
    <n v="164.91"/>
    <b v="1"/>
    <x v="2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x v="1"/>
    <s v="USD"/>
    <n v="1388017937"/>
    <d v="2013-12-26T00:32:17"/>
    <n v="1385425937"/>
    <x v="2491"/>
    <b v="0"/>
    <n v="242"/>
    <n v="43.1"/>
    <b v="1"/>
    <x v="2"/>
    <x v="2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x v="1"/>
    <s v="USD"/>
    <n v="1361696955"/>
    <d v="2013-02-24T09:09:15"/>
    <n v="1359104955"/>
    <x v="2492"/>
    <b v="0"/>
    <n v="160"/>
    <n v="57.52"/>
    <b v="1"/>
    <x v="4"/>
    <x v="21"/>
  </r>
  <r>
    <n v="2120"/>
    <s v="Hearty Har Full Length Album"/>
    <s v="&lt;3_x000a_Coming in from outer space. Help Hearty Har record their 1st album!!"/>
    <n v="8000"/>
    <n v="8070.43"/>
    <n v="101"/>
    <x v="0"/>
    <x v="1"/>
    <s v="USD"/>
    <n v="1388617736"/>
    <d v="2014-01-01T23:08:56"/>
    <n v="1384384136"/>
    <x v="2493"/>
    <b v="0"/>
    <n v="69"/>
    <n v="116.96"/>
    <b v="1"/>
    <x v="4"/>
    <x v="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x v="1"/>
    <s v="USD"/>
    <n v="1447862947"/>
    <d v="2015-11-18T16:09:07"/>
    <n v="1445267347"/>
    <x v="2494"/>
    <b v="0"/>
    <n v="84"/>
    <n v="107.32"/>
    <b v="1"/>
    <x v="1"/>
    <x v="1"/>
  </r>
  <r>
    <n v="2331"/>
    <s v="Meadowlands Chocolate"/>
    <s v="Handcrafted, organic, single-origin, bean-to-bar, dark chocolate. Like fine wine, the secret is in the terroir."/>
    <n v="8000"/>
    <n v="11545.1"/>
    <n v="144"/>
    <x v="0"/>
    <x v="1"/>
    <s v="USD"/>
    <n v="1408320490"/>
    <d v="2014-08-18T00:08:10"/>
    <n v="1405728490"/>
    <x v="2495"/>
    <b v="1"/>
    <n v="283"/>
    <n v="40.799999999999997"/>
    <b v="1"/>
    <x v="3"/>
    <x v="26"/>
  </r>
  <r>
    <n v="2355"/>
    <s v="PriceItUpPlease (Canceled)"/>
    <s v="PriceItUpPlease will be an easy to use website that estimates the amount of your startup costs for that great idea you have!"/>
    <n v="8000"/>
    <n v="55"/>
    <n v="1"/>
    <x v="2"/>
    <x v="7"/>
    <s v="AUD"/>
    <n v="1430604136"/>
    <d v="2015-05-02T22:02:16"/>
    <n v="1428012136"/>
    <x v="2496"/>
    <b v="0"/>
    <n v="2"/>
    <n v="27.5"/>
    <b v="0"/>
    <x v="2"/>
    <x v="2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1"/>
    <x v="3"/>
    <s v="EUR"/>
    <n v="1480185673"/>
    <d v="2016-11-26T18:41:13"/>
    <n v="1476294073"/>
    <x v="2497"/>
    <b v="0"/>
    <n v="0"/>
    <n v="0"/>
    <b v="0"/>
    <x v="3"/>
    <x v="3"/>
  </r>
  <r>
    <n v="2437"/>
    <s v="Cuppa Gumbos"/>
    <s v="Homemade Gumbo, Stews and Curry to be served hot and fresh everyday at any festival or concert we can attend."/>
    <n v="8000"/>
    <n v="0"/>
    <n v="0"/>
    <x v="1"/>
    <x v="1"/>
    <s v="USD"/>
    <n v="1426615200"/>
    <d v="2015-03-17T18:00:00"/>
    <n v="1422400188"/>
    <x v="2498"/>
    <b v="0"/>
    <n v="0"/>
    <n v="0"/>
    <b v="0"/>
    <x v="3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x v="1"/>
    <s v="USD"/>
    <n v="1358117313"/>
    <d v="2013-01-13T22:48:33"/>
    <n v="1355525313"/>
    <x v="2499"/>
    <b v="0"/>
    <n v="79"/>
    <n v="129.11000000000001"/>
    <b v="1"/>
    <x v="4"/>
    <x v="21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x v="1"/>
    <s v="USD"/>
    <n v="1340914571"/>
    <d v="2012-06-28T20:16:11"/>
    <n v="1338322571"/>
    <x v="2500"/>
    <b v="0"/>
    <n v="80"/>
    <n v="100.33"/>
    <b v="1"/>
    <x v="4"/>
    <x v="11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2"/>
    <x v="1"/>
    <s v="USD"/>
    <n v="1408803149"/>
    <d v="2014-08-23T14:12:29"/>
    <n v="1404915149"/>
    <x v="2501"/>
    <b v="0"/>
    <n v="0"/>
    <n v="0"/>
    <b v="0"/>
    <x v="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x v="1"/>
    <s v="USD"/>
    <n v="1439344800"/>
    <d v="2015-08-12T02:00:00"/>
    <n v="1435611572"/>
    <x v="2502"/>
    <b v="1"/>
    <n v="398"/>
    <n v="81.95"/>
    <b v="1"/>
    <x v="2"/>
    <x v="23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x v="1"/>
    <s v="USD"/>
    <n v="1489536000"/>
    <d v="2017-03-15T00:00:00"/>
    <n v="1485976468"/>
    <x v="2503"/>
    <b v="1"/>
    <n v="304"/>
    <n v="58.93"/>
    <b v="1"/>
    <x v="2"/>
    <x v="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x v="1"/>
    <s v="USD"/>
    <n v="1347530822"/>
    <d v="2012-09-13T10:07:02"/>
    <n v="1345716422"/>
    <x v="2504"/>
    <b v="0"/>
    <n v="3468"/>
    <n v="31.82"/>
    <b v="1"/>
    <x v="2"/>
    <x v="23"/>
  </r>
  <r>
    <n v="2681"/>
    <s v="Jolly's Hot Dogs An All-Beef Coney Dog"/>
    <s v="Jolly's Hot Dogs: A beef hot dog topped with deliciously seasoned ground beef, mustard and minced onions."/>
    <n v="8000"/>
    <n v="55"/>
    <n v="1"/>
    <x v="1"/>
    <x v="1"/>
    <s v="USD"/>
    <n v="1405027750"/>
    <d v="2014-07-10T21:29:10"/>
    <n v="1402867750"/>
    <x v="2505"/>
    <b v="0"/>
    <n v="2"/>
    <n v="27.5"/>
    <b v="0"/>
    <x v="3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1"/>
    <x v="1"/>
    <s v="USD"/>
    <n v="1403904808"/>
    <d v="2014-06-27T21:33:28"/>
    <n v="1401312808"/>
    <x v="2506"/>
    <b v="0"/>
    <n v="2"/>
    <n v="13.01"/>
    <b v="0"/>
    <x v="3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x v="1"/>
    <s v="USD"/>
    <n v="1369637940"/>
    <d v="2013-05-27T06:59:00"/>
    <n v="1367088443"/>
    <x v="2507"/>
    <b v="1"/>
    <n v="394"/>
    <n v="71.239999999999995"/>
    <b v="1"/>
    <x v="0"/>
    <x v="2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x v="2"/>
    <s v="CAD"/>
    <n v="1398268773"/>
    <d v="2014-04-23T15:59:33"/>
    <n v="1395676773"/>
    <x v="2508"/>
    <b v="0"/>
    <n v="58"/>
    <n v="169.52"/>
    <b v="1"/>
    <x v="2"/>
    <x v="2"/>
  </r>
  <r>
    <n v="2741"/>
    <s v="Mrs. Brown and Her Lost Puppy."/>
    <s v="Help me publish my 1st children's book as an aspiring author!"/>
    <n v="8000"/>
    <n v="35"/>
    <n v="0"/>
    <x v="1"/>
    <x v="1"/>
    <s v="USD"/>
    <n v="1413770820"/>
    <d v="2014-10-20T02:07:00"/>
    <n v="1412005602"/>
    <x v="2509"/>
    <b v="0"/>
    <n v="4"/>
    <n v="8.75"/>
    <b v="0"/>
    <x v="7"/>
    <x v="34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1"/>
    <x v="1"/>
    <s v="USD"/>
    <n v="1342309368"/>
    <d v="2012-07-14T23:42:48"/>
    <n v="1337125368"/>
    <x v="2510"/>
    <b v="0"/>
    <n v="49"/>
    <n v="35.729999999999997"/>
    <b v="0"/>
    <x v="7"/>
    <x v="34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1"/>
    <x v="1"/>
    <s v="USD"/>
    <n v="1381006294"/>
    <d v="2013-10-05T20:51:34"/>
    <n v="1379710294"/>
    <x v="2511"/>
    <b v="0"/>
    <n v="0"/>
    <n v="0"/>
    <b v="0"/>
    <x v="7"/>
    <x v="3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x v="1"/>
    <s v="USD"/>
    <n v="1401024758"/>
    <d v="2014-05-25T13:32:38"/>
    <n v="1398432758"/>
    <x v="2512"/>
    <b v="0"/>
    <n v="32"/>
    <n v="255.17"/>
    <b v="1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x v="1"/>
    <s v="USD"/>
    <n v="1409187600"/>
    <d v="2014-08-28T01:00:00"/>
    <n v="1406316312"/>
    <x v="2513"/>
    <b v="0"/>
    <n v="25"/>
    <n v="329.2"/>
    <b v="1"/>
    <x v="0"/>
    <x v="19"/>
  </r>
  <r>
    <n v="3006"/>
    <s v="ONTARIO STREET THEATRE in Port Hope."/>
    <s v="We're an affordable theatre and rental space that can be molded into anything by anyone."/>
    <n v="8000"/>
    <n v="8620"/>
    <n v="108"/>
    <x v="0"/>
    <x v="2"/>
    <s v="CAD"/>
    <n v="1418580591"/>
    <d v="2014-12-14T18:09:51"/>
    <n v="1415988591"/>
    <x v="2514"/>
    <b v="0"/>
    <n v="97"/>
    <n v="88.87"/>
    <b v="1"/>
    <x v="0"/>
    <x v="2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1"/>
    <x v="11"/>
    <s v="NZD"/>
    <n v="1441837879"/>
    <d v="2015-09-09T22:31:19"/>
    <n v="1439245879"/>
    <x v="2515"/>
    <b v="0"/>
    <n v="1"/>
    <n v="200"/>
    <b v="0"/>
    <x v="0"/>
    <x v="24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1"/>
    <x v="0"/>
    <s v="GBP"/>
    <n v="1430470772"/>
    <d v="2015-05-01T08:59:32"/>
    <n v="1427878772"/>
    <x v="2516"/>
    <b v="0"/>
    <n v="12"/>
    <n v="22.75"/>
    <b v="0"/>
    <x v="0"/>
    <x v="1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x v="1"/>
    <s v="USD"/>
    <n v="1406854800"/>
    <d v="2014-08-01T01:00:00"/>
    <n v="1403599778"/>
    <x v="2517"/>
    <b v="0"/>
    <n v="94"/>
    <n v="90.82"/>
    <b v="1"/>
    <x v="0"/>
    <x v="1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1"/>
    <x v="1"/>
    <s v="USD"/>
    <n v="1469948400"/>
    <d v="2016-07-31T07:00:00"/>
    <n v="1465172024"/>
    <x v="2518"/>
    <b v="0"/>
    <n v="0"/>
    <n v="0"/>
    <b v="0"/>
    <x v="0"/>
    <x v="1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1"/>
    <x v="1"/>
    <s v="USD"/>
    <n v="1432917394"/>
    <d v="2015-05-29T16:36:34"/>
    <n v="1429029394"/>
    <x v="2519"/>
    <b v="0"/>
    <n v="0"/>
    <n v="0"/>
    <b v="0"/>
    <x v="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1"/>
    <x v="1"/>
    <s v="USD"/>
    <n v="1409962211"/>
    <d v="2014-09-06T00:10:11"/>
    <n v="1407370211"/>
    <x v="2520"/>
    <b v="0"/>
    <n v="13"/>
    <n v="23.92"/>
    <b v="0"/>
    <x v="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x v="0"/>
    <s v="GBP"/>
    <n v="1404858840"/>
    <d v="2014-07-08T22:34:00"/>
    <n v="1402266840"/>
    <x v="2521"/>
    <b v="0"/>
    <n v="94"/>
    <n v="87.36"/>
    <b v="1"/>
    <x v="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x v="1"/>
    <s v="USD"/>
    <n v="1417057200"/>
    <d v="2014-11-27T03:00:00"/>
    <n v="1414599886"/>
    <x v="2522"/>
    <b v="0"/>
    <n v="113"/>
    <n v="70.88"/>
    <b v="1"/>
    <x v="0"/>
    <x v="0"/>
  </r>
  <r>
    <n v="3169"/>
    <s v="The Window"/>
    <s v="We're bringing The Window to the Cherry Lane Theater in January 2014."/>
    <n v="8000"/>
    <n v="8241"/>
    <n v="103"/>
    <x v="0"/>
    <x v="1"/>
    <s v="USD"/>
    <n v="1386910740"/>
    <d v="2013-12-13T04:59:00"/>
    <n v="1384364561"/>
    <x v="2523"/>
    <b v="1"/>
    <n v="82"/>
    <n v="100.5"/>
    <b v="1"/>
    <x v="0"/>
    <x v="0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x v="1"/>
    <s v="USD"/>
    <n v="1444348800"/>
    <d v="2015-10-09T00:00:00"/>
    <n v="1442283562"/>
    <x v="2524"/>
    <b v="1"/>
    <n v="71"/>
    <n v="115.87"/>
    <b v="1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x v="0"/>
    <s v="GBP"/>
    <n v="1434452400"/>
    <d v="2015-06-16T11:00:00"/>
    <n v="1431509397"/>
    <x v="2525"/>
    <b v="1"/>
    <n v="70"/>
    <n v="116"/>
    <b v="1"/>
    <x v="0"/>
    <x v="0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x v="1"/>
    <s v="USD"/>
    <n v="1425830905"/>
    <d v="2015-03-08T16:08:25"/>
    <n v="1423242505"/>
    <x v="2526"/>
    <b v="0"/>
    <n v="57"/>
    <n v="142.28"/>
    <b v="1"/>
    <x v="0"/>
    <x v="0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x v="1"/>
    <s v="USD"/>
    <n v="1469721518"/>
    <d v="2016-07-28T15:58:38"/>
    <n v="1467129518"/>
    <x v="2527"/>
    <b v="0"/>
    <n v="47"/>
    <n v="177.62"/>
    <b v="1"/>
    <x v="0"/>
    <x v="0"/>
  </r>
  <r>
    <n v="3376"/>
    <s v="The Tutors"/>
    <s v="3 college grads struggling to fund their social network. 1 bratty blackmailing student. 1 dreamy Asian business man. 1 awesome play."/>
    <n v="8000"/>
    <n v="8001"/>
    <n v="100"/>
    <x v="0"/>
    <x v="1"/>
    <s v="USD"/>
    <n v="1429976994"/>
    <d v="2015-04-25T15:49:54"/>
    <n v="1424796594"/>
    <x v="2528"/>
    <b v="0"/>
    <n v="19"/>
    <n v="421.11"/>
    <b v="1"/>
    <x v="0"/>
    <x v="0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x v="0"/>
    <s v="GBP"/>
    <n v="1426870560"/>
    <d v="2015-03-20T16:56:00"/>
    <n v="1424280899"/>
    <x v="2529"/>
    <b v="0"/>
    <n v="77"/>
    <n v="104.99"/>
    <b v="1"/>
    <x v="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x v="2"/>
    <s v="CAD"/>
    <n v="1427775414"/>
    <d v="2015-03-31T04:16:54"/>
    <n v="1425187014"/>
    <x v="2530"/>
    <b v="0"/>
    <n v="40"/>
    <n v="202.85"/>
    <b v="1"/>
    <x v="0"/>
    <x v="0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1"/>
    <x v="1"/>
    <s v="USD"/>
    <n v="1420413960"/>
    <d v="2015-01-04T23:26:00"/>
    <n v="1417651630"/>
    <x v="2531"/>
    <b v="0"/>
    <n v="9"/>
    <n v="13.11"/>
    <b v="0"/>
    <x v="0"/>
    <x v="0"/>
  </r>
  <r>
    <n v="3911"/>
    <s v="Ministers of Grace"/>
    <s v="â€˜Ministers of Graceâ€™ imagines what the movie Ghostbusters would be like if written by William Shakespeare."/>
    <n v="8000"/>
    <n v="2993"/>
    <n v="37"/>
    <x v="1"/>
    <x v="1"/>
    <s v="USD"/>
    <n v="1417033777"/>
    <d v="2014-11-26T20:29:37"/>
    <n v="1414438177"/>
    <x v="2532"/>
    <b v="0"/>
    <n v="36"/>
    <n v="83.14"/>
    <b v="0"/>
    <x v="0"/>
    <x v="0"/>
  </r>
  <r>
    <n v="3931"/>
    <s v="Still I Weep"/>
    <s v="An original stage play designed to bring to light the long-term effects on adult survivors of childhood sexual abuse. We do survive!"/>
    <n v="8000"/>
    <n v="0"/>
    <n v="0"/>
    <x v="1"/>
    <x v="1"/>
    <s v="USD"/>
    <n v="1441510707"/>
    <d v="2015-09-06T03:38:27"/>
    <n v="1439350707"/>
    <x v="2533"/>
    <b v="0"/>
    <n v="0"/>
    <n v="0"/>
    <b v="0"/>
    <x v="0"/>
    <x v="0"/>
  </r>
  <r>
    <n v="4000"/>
    <s v="The Escorts"/>
    <s v="An Enticing Trip into the World of Assisted Dying"/>
    <n v="8000"/>
    <n v="10"/>
    <n v="0"/>
    <x v="1"/>
    <x v="1"/>
    <s v="USD"/>
    <n v="1462631358"/>
    <d v="2016-05-07T14:29:18"/>
    <n v="1457450958"/>
    <x v="2534"/>
    <b v="0"/>
    <n v="1"/>
    <n v="10"/>
    <b v="0"/>
    <x v="0"/>
    <x v="0"/>
  </r>
  <r>
    <n v="4040"/>
    <s v="The Last Encore Musical"/>
    <s v="This nationally published book, set in the 70â€™s, tells the untold story of singers and a friendly reunion visit turning bad."/>
    <n v="8000"/>
    <n v="2500"/>
    <n v="31"/>
    <x v="1"/>
    <x v="1"/>
    <s v="USD"/>
    <n v="1437188400"/>
    <d v="2015-07-18T03:00:00"/>
    <n v="1432100004"/>
    <x v="2535"/>
    <b v="0"/>
    <n v="2"/>
    <n v="1250"/>
    <b v="0"/>
    <x v="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x v="1"/>
    <s v="USD"/>
    <n v="1378180800"/>
    <d v="2013-09-03T04:00:00"/>
    <n v="1375113391"/>
    <x v="2536"/>
    <b v="0"/>
    <n v="539"/>
    <n v="25.43"/>
    <b v="1"/>
    <x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x v="1"/>
    <s v="USD"/>
    <n v="1406900607"/>
    <d v="2014-08-01T13:43:27"/>
    <n v="1403012607"/>
    <x v="2537"/>
    <b v="0"/>
    <n v="119"/>
    <n v="84.14"/>
    <b v="1"/>
    <x v="7"/>
    <x v="12"/>
  </r>
  <r>
    <n v="3041"/>
    <s v="Lend a Hand in Our Home"/>
    <s v="Privet! Hello! Bon Jour! We are the Arlekin Players Theatre and we need a home."/>
    <n v="8300"/>
    <n v="9170"/>
    <n v="110"/>
    <x v="0"/>
    <x v="1"/>
    <s v="USD"/>
    <n v="1453323048"/>
    <d v="2016-01-20T20:50:48"/>
    <n v="1450731048"/>
    <x v="2538"/>
    <b v="0"/>
    <n v="95"/>
    <n v="96.53"/>
    <b v="1"/>
    <x v="0"/>
    <x v="24"/>
  </r>
  <r>
    <n v="46"/>
    <s v="New equipment for Joy's World!"/>
    <s v="The legendary community TV programme Joy's World is in dire need of new equipment! We are hoping you can help."/>
    <n v="8400"/>
    <n v="8750"/>
    <n v="104"/>
    <x v="0"/>
    <x v="7"/>
    <s v="AUD"/>
    <n v="1450220974"/>
    <d v="2015-12-15T23:09:34"/>
    <n v="1447628974"/>
    <x v="2539"/>
    <b v="0"/>
    <n v="45"/>
    <n v="194.44"/>
    <b v="1"/>
    <x v="5"/>
    <x v="7"/>
  </r>
  <r>
    <n v="3302"/>
    <s v="El muro de BorÃ­s KiÃ©n"/>
    <s v="FilosofÃ­a de los anÃ³nimos"/>
    <n v="8400"/>
    <n v="8685"/>
    <n v="103"/>
    <x v="0"/>
    <x v="8"/>
    <s v="EUR"/>
    <n v="1481099176"/>
    <d v="2016-12-07T08:26:16"/>
    <n v="1478507176"/>
    <x v="2540"/>
    <b v="0"/>
    <n v="50"/>
    <n v="173.7"/>
    <b v="1"/>
    <x v="0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x v="1"/>
    <s v="USD"/>
    <n v="1437620400"/>
    <d v="2015-07-23T03:00:00"/>
    <n v="1434931811"/>
    <x v="2541"/>
    <b v="0"/>
    <n v="182"/>
    <n v="63.92"/>
    <b v="1"/>
    <x v="5"/>
    <x v="7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x v="1"/>
    <s v="USD"/>
    <n v="1438441308"/>
    <d v="2015-08-01T15:01:48"/>
    <n v="1435590108"/>
    <x v="2542"/>
    <b v="1"/>
    <n v="82"/>
    <n v="105.32"/>
    <b v="1"/>
    <x v="5"/>
    <x v="2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x v="1"/>
    <s v="USD"/>
    <n v="1431122400"/>
    <d v="2015-05-08T22:00:00"/>
    <n v="1428428515"/>
    <x v="2543"/>
    <b v="1"/>
    <n v="80"/>
    <n v="109.19"/>
    <b v="1"/>
    <x v="5"/>
    <x v="27"/>
  </r>
  <r>
    <n v="460"/>
    <s v="Darwin's Kiss"/>
    <s v="An animated web series about biological evolution gone haywire."/>
    <n v="8500"/>
    <n v="25"/>
    <n v="0"/>
    <x v="1"/>
    <x v="1"/>
    <s v="USD"/>
    <n v="1401595200"/>
    <d v="2014-06-01T04:00:00"/>
    <n v="1398862875"/>
    <x v="2544"/>
    <b v="0"/>
    <n v="2"/>
    <n v="12.5"/>
    <b v="0"/>
    <x v="5"/>
    <x v="29"/>
  </r>
  <r>
    <n v="734"/>
    <s v="Sideswiped"/>
    <s v="Sideswiped is my story of growing in and trusting God through the mess and mysteries of life."/>
    <n v="8500"/>
    <n v="10670"/>
    <n v="126"/>
    <x v="0"/>
    <x v="2"/>
    <s v="CAD"/>
    <n v="1431147600"/>
    <d v="2015-05-09T05:00:00"/>
    <n v="1428465420"/>
    <x v="2545"/>
    <b v="0"/>
    <n v="57"/>
    <n v="187.19"/>
    <b v="1"/>
    <x v="7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2"/>
    <x v="1"/>
    <s v="USD"/>
    <n v="1392595200"/>
    <d v="2014-02-17T00:00:00"/>
    <n v="1391293745"/>
    <x v="2546"/>
    <b v="0"/>
    <n v="13"/>
    <n v="26.92"/>
    <b v="0"/>
    <x v="7"/>
    <x v="40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x v="2"/>
    <s v="CAD"/>
    <n v="1428091353"/>
    <d v="2015-04-03T20:02:33"/>
    <n v="1425502953"/>
    <x v="2547"/>
    <b v="0"/>
    <n v="90"/>
    <n v="104.39"/>
    <b v="1"/>
    <x v="6"/>
    <x v="1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x v="1"/>
    <s v="USD"/>
    <n v="1398460127"/>
    <d v="2014-04-25T21:08:47"/>
    <n v="1395868127"/>
    <x v="2548"/>
    <b v="0"/>
    <n v="498"/>
    <n v="21.5"/>
    <b v="1"/>
    <x v="1"/>
    <x v="1"/>
  </r>
  <r>
    <n v="2251"/>
    <s v="Werewolf: Full Moon Expansion"/>
    <s v="A great game full of lying, scheming, and werewolves.  Now with additional characters to add even more mayhem!"/>
    <n v="8500"/>
    <n v="11428.19"/>
    <n v="134"/>
    <x v="0"/>
    <x v="1"/>
    <s v="USD"/>
    <n v="1408177077"/>
    <d v="2014-08-16T08:17:57"/>
    <n v="1406362677"/>
    <x v="2549"/>
    <b v="0"/>
    <n v="480"/>
    <n v="23.81"/>
    <b v="1"/>
    <x v="1"/>
    <x v="1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x v="1"/>
    <s v="USD"/>
    <n v="1330359423"/>
    <d v="2012-02-27T16:17:03"/>
    <n v="1327767423"/>
    <x v="2550"/>
    <b v="0"/>
    <n v="207"/>
    <n v="57.93"/>
    <b v="1"/>
    <x v="1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x v="1"/>
    <s v="USD"/>
    <n v="1483417020"/>
    <d v="2017-01-03T04:17:00"/>
    <n v="1480480167"/>
    <x v="2551"/>
    <b v="0"/>
    <n v="68"/>
    <n v="125.99"/>
    <b v="1"/>
    <x v="3"/>
    <x v="26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2"/>
    <x v="1"/>
    <s v="USD"/>
    <n v="1431745200"/>
    <d v="2015-05-16T03:00:00"/>
    <n v="1429170603"/>
    <x v="2552"/>
    <b v="0"/>
    <n v="2"/>
    <n v="25.5"/>
    <b v="0"/>
    <x v="3"/>
    <x v="3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x v="1"/>
    <s v="USD"/>
    <n v="1485547530"/>
    <d v="2017-01-27T20:05:30"/>
    <n v="1483646730"/>
    <x v="2553"/>
    <b v="0"/>
    <n v="93"/>
    <n v="94.41"/>
    <b v="1"/>
    <x v="0"/>
    <x v="2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x v="1"/>
    <s v="USD"/>
    <n v="1405688952"/>
    <d v="2014-07-18T13:09:12"/>
    <n v="1400504952"/>
    <x v="2554"/>
    <b v="0"/>
    <n v="36"/>
    <n v="242.28"/>
    <b v="1"/>
    <x v="0"/>
    <x v="2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x v="1"/>
    <s v="USD"/>
    <n v="1413269940"/>
    <d v="2014-10-14T06:59:00"/>
    <n v="1410421670"/>
    <x v="2555"/>
    <b v="1"/>
    <n v="167"/>
    <n v="58.69"/>
    <b v="1"/>
    <x v="0"/>
    <x v="0"/>
  </r>
  <r>
    <n v="3746"/>
    <s v="Stage Play Production - &quot;I Love You to Death&quot;"/>
    <s v="Generational curses CAN be broken...right?"/>
    <n v="8500"/>
    <n v="202"/>
    <n v="2"/>
    <x v="1"/>
    <x v="1"/>
    <s v="USD"/>
    <n v="1475918439"/>
    <d v="2016-10-08T09:20:39"/>
    <n v="1473326439"/>
    <x v="2556"/>
    <b v="0"/>
    <n v="1"/>
    <n v="202"/>
    <b v="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x v="1"/>
    <s v="USD"/>
    <n v="1464390916"/>
    <d v="2016-05-27T23:15:16"/>
    <n v="1462576516"/>
    <x v="2557"/>
    <b v="0"/>
    <n v="86"/>
    <n v="128.94999999999999"/>
    <b v="1"/>
    <x v="5"/>
    <x v="7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x v="1"/>
    <s v="USD"/>
    <n v="1431885600"/>
    <d v="2015-05-17T18:00:00"/>
    <n v="1429133323"/>
    <x v="2558"/>
    <b v="0"/>
    <n v="70"/>
    <n v="130.16"/>
    <b v="1"/>
    <x v="6"/>
    <x v="10"/>
  </r>
  <r>
    <n v="1813"/>
    <s v="Libya : The Lost Days"/>
    <s v="This project aims to document, Libyan photographic history; through both print and artisan mediums ."/>
    <n v="8750"/>
    <n v="0"/>
    <n v="0"/>
    <x v="1"/>
    <x v="0"/>
    <s v="GBP"/>
    <n v="1407532812"/>
    <d v="2014-08-08T21:20:12"/>
    <n v="1404940812"/>
    <x v="2559"/>
    <b v="0"/>
    <n v="0"/>
    <n v="0"/>
    <b v="0"/>
    <x v="6"/>
    <x v="10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x v="2"/>
    <s v="CAD"/>
    <n v="1389012940"/>
    <d v="2014-01-06T12:55:40"/>
    <n v="1385124940"/>
    <x v="2560"/>
    <b v="0"/>
    <n v="191"/>
    <n v="70.58"/>
    <b v="1"/>
    <x v="4"/>
    <x v="6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1"/>
    <x v="1"/>
    <s v="USD"/>
    <n v="1365448657"/>
    <d v="2013-04-08T19:17:37"/>
    <n v="1362860257"/>
    <x v="2561"/>
    <b v="0"/>
    <n v="3"/>
    <n v="346.67"/>
    <b v="0"/>
    <x v="4"/>
    <x v="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1"/>
    <x v="1"/>
    <s v="USD"/>
    <n v="1475294400"/>
    <d v="2016-10-01T04:00:00"/>
    <n v="1472674285"/>
    <x v="2562"/>
    <b v="0"/>
    <n v="0"/>
    <n v="0"/>
    <b v="0"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1"/>
    <x v="1"/>
    <s v="USD"/>
    <n v="1382414340"/>
    <d v="2013-10-22T03:59:00"/>
    <n v="1380559201"/>
    <x v="2563"/>
    <b v="0"/>
    <n v="3"/>
    <n v="20.329999999999998"/>
    <b v="0"/>
    <x v="5"/>
    <x v="2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1"/>
    <x v="1"/>
    <s v="USD"/>
    <n v="1431286105"/>
    <d v="2015-05-10T19:28:25"/>
    <n v="1427138905"/>
    <x v="2564"/>
    <b v="0"/>
    <n v="0"/>
    <n v="0"/>
    <b v="0"/>
    <x v="7"/>
    <x v="2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x v="1"/>
    <s v="USD"/>
    <n v="1272828120"/>
    <d v="2010-05-02T19:22:00"/>
    <n v="1268934736"/>
    <x v="2565"/>
    <b v="0"/>
    <n v="26"/>
    <n v="347.85"/>
    <b v="1"/>
    <x v="5"/>
    <x v="2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x v="1"/>
    <s v="USD"/>
    <n v="1467680867"/>
    <d v="2016-07-05T01:07:47"/>
    <n v="1464224867"/>
    <x v="2566"/>
    <b v="0"/>
    <n v="57"/>
    <n v="159.82"/>
    <b v="1"/>
    <x v="5"/>
    <x v="7"/>
  </r>
  <r>
    <n v="583"/>
    <s v="HackersArchive.com"/>
    <s v="HackersArchive.com will help rid the web of viruses and scams found everywhere else you look!"/>
    <n v="9000"/>
    <n v="1"/>
    <n v="0"/>
    <x v="1"/>
    <x v="1"/>
    <s v="USD"/>
    <n v="1426800687"/>
    <d v="2015-03-19T21:31:27"/>
    <n v="1424212287"/>
    <x v="2567"/>
    <b v="0"/>
    <n v="1"/>
    <n v="1"/>
    <b v="0"/>
    <x v="2"/>
    <x v="22"/>
  </r>
  <r>
    <n v="585"/>
    <s v="Link Card"/>
    <s v="SAVE UP TO 40% WHEN YOU SPEND!_x000a__x000a_PRE-ORDER YOUR LINK CARD TODAY"/>
    <n v="9000"/>
    <n v="0"/>
    <n v="0"/>
    <x v="1"/>
    <x v="0"/>
    <s v="GBP"/>
    <n v="1448928000"/>
    <d v="2015-12-01T00:00:00"/>
    <n v="1444123377"/>
    <x v="2568"/>
    <b v="0"/>
    <n v="0"/>
    <n v="0"/>
    <b v="0"/>
    <x v="2"/>
    <x v="22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1"/>
    <x v="4"/>
    <s v="EUR"/>
    <n v="1479410886"/>
    <d v="2016-11-17T19:28:06"/>
    <n v="1474223286"/>
    <x v="2569"/>
    <b v="0"/>
    <n v="2"/>
    <n v="150.5"/>
    <b v="0"/>
    <x v="2"/>
    <x v="2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1"/>
    <x v="1"/>
    <s v="USD"/>
    <n v="1439251926"/>
    <d v="2015-08-11T00:12:06"/>
    <n v="1435363926"/>
    <x v="2570"/>
    <b v="0"/>
    <n v="14"/>
    <n v="110.29"/>
    <b v="0"/>
    <x v="2"/>
    <x v="16"/>
  </r>
  <r>
    <n v="1015"/>
    <s v="SKIN - Wearable music remote control for your mobile phone"/>
    <s v="SKIN - The wearable music remote control which makes your fitness lifestyle a bit easier"/>
    <n v="9000"/>
    <n v="240"/>
    <n v="3"/>
    <x v="2"/>
    <x v="18"/>
    <s v="CHF"/>
    <n v="1448489095"/>
    <d v="2015-11-25T22:04:55"/>
    <n v="1445893495"/>
    <x v="2571"/>
    <b v="0"/>
    <n v="6"/>
    <n v="40"/>
    <b v="0"/>
    <x v="2"/>
    <x v="16"/>
  </r>
  <r>
    <n v="1172"/>
    <s v="let your dayz take you to the dogs."/>
    <s v="Bringing YOUR favorite dog recipes to the streets."/>
    <n v="9000"/>
    <n v="0"/>
    <n v="0"/>
    <x v="1"/>
    <x v="1"/>
    <s v="USD"/>
    <n v="1408551752"/>
    <d v="2014-08-20T16:22:32"/>
    <n v="1405959752"/>
    <x v="2572"/>
    <b v="0"/>
    <n v="0"/>
    <n v="0"/>
    <b v="0"/>
    <x v="3"/>
    <x v="3"/>
  </r>
  <r>
    <n v="1189"/>
    <s v="Road Ramblers"/>
    <s v="A couple of experienced road trippers setting out for the big one. Six months traveling in a converted bus with a book at the end."/>
    <n v="9000"/>
    <n v="9700"/>
    <n v="108"/>
    <x v="0"/>
    <x v="1"/>
    <s v="USD"/>
    <n v="1467242995"/>
    <d v="2016-06-29T23:29:55"/>
    <n v="1465428595"/>
    <x v="2573"/>
    <b v="0"/>
    <n v="86"/>
    <n v="112.79"/>
    <b v="1"/>
    <x v="6"/>
    <x v="10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x v="1"/>
    <s v="USD"/>
    <n v="1446346800"/>
    <d v="2015-11-01T03:00:00"/>
    <n v="1443714800"/>
    <x v="2574"/>
    <b v="0"/>
    <n v="89"/>
    <n v="174.21"/>
    <b v="1"/>
    <x v="6"/>
    <x v="1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x v="1"/>
    <s v="USD"/>
    <n v="1412640373"/>
    <d v="2014-10-07T00:06:13"/>
    <n v="1410048373"/>
    <x v="2575"/>
    <b v="0"/>
    <n v="184"/>
    <n v="61.7"/>
    <b v="1"/>
    <x v="4"/>
    <x v="6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x v="1"/>
    <s v="USD"/>
    <n v="1403301540"/>
    <d v="2014-06-20T21:59:00"/>
    <n v="1400867283"/>
    <x v="2576"/>
    <b v="1"/>
    <n v="145"/>
    <n v="64.16"/>
    <b v="1"/>
    <x v="6"/>
    <x v="1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2"/>
    <x v="2"/>
    <s v="CAD"/>
    <n v="1491019140"/>
    <d v="2017-04-01T03:59:00"/>
    <n v="1487548802"/>
    <x v="2577"/>
    <b v="0"/>
    <n v="3"/>
    <n v="74.33"/>
    <b v="0"/>
    <x v="7"/>
    <x v="4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x v="0"/>
    <s v="GBP"/>
    <n v="1447426800"/>
    <d v="2015-11-13T15:00:00"/>
    <n v="1444904830"/>
    <x v="2578"/>
    <b v="0"/>
    <n v="159"/>
    <n v="59.41"/>
    <b v="1"/>
    <x v="6"/>
    <x v="10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1"/>
    <x v="1"/>
    <s v="USD"/>
    <n v="1423660422"/>
    <d v="2015-02-11T13:13:42"/>
    <n v="1420636422"/>
    <x v="2579"/>
    <b v="1"/>
    <n v="18"/>
    <n v="55.39"/>
    <b v="0"/>
    <x v="6"/>
    <x v="10"/>
  </r>
  <r>
    <n v="1850"/>
    <s v="WILKES EP"/>
    <s v="WILKES is the solo venture of HighFlightSociety singer / Disciple bassist, Jason Wilkes. This project is to fund the debut 6 song EP."/>
    <n v="9000"/>
    <n v="9137"/>
    <n v="102"/>
    <x v="0"/>
    <x v="1"/>
    <s v="USD"/>
    <n v="1405033300"/>
    <d v="2014-07-10T23:01:40"/>
    <n v="1402441300"/>
    <x v="2580"/>
    <b v="0"/>
    <n v="179"/>
    <n v="51.04"/>
    <b v="1"/>
    <x v="4"/>
    <x v="6"/>
  </r>
  <r>
    <n v="2199"/>
    <s v="Decadolo. Flip it!"/>
    <s v="A new strategic board game designed to flip out your opponent."/>
    <n v="9000"/>
    <n v="13228"/>
    <n v="147"/>
    <x v="0"/>
    <x v="9"/>
    <s v="EUR"/>
    <n v="1444903198"/>
    <d v="2015-10-15T09:59:58"/>
    <n v="1442311198"/>
    <x v="2581"/>
    <b v="1"/>
    <n v="251"/>
    <n v="52.7"/>
    <b v="1"/>
    <x v="1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x v="8"/>
    <s v="EUR"/>
    <n v="1470469938"/>
    <d v="2016-08-06T07:52:18"/>
    <n v="1469173938"/>
    <x v="2582"/>
    <b v="0"/>
    <n v="249"/>
    <n v="98.41"/>
    <b v="1"/>
    <x v="1"/>
    <x v="1"/>
  </r>
  <r>
    <n v="2311"/>
    <s v="Mary Fagan's CD Project!"/>
    <s v="I'm heading back into the studio!  I'm planning to record a CD of original songs and one with some jazz standards."/>
    <n v="9000"/>
    <n v="9370"/>
    <n v="104"/>
    <x v="0"/>
    <x v="1"/>
    <s v="USD"/>
    <n v="1399421189"/>
    <d v="2014-05-07T00:06:29"/>
    <n v="1396829189"/>
    <x v="2583"/>
    <b v="1"/>
    <n v="104"/>
    <n v="90.1"/>
    <b v="1"/>
    <x v="4"/>
    <x v="2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1"/>
    <x v="1"/>
    <s v="USD"/>
    <n v="1447628946"/>
    <d v="2015-11-15T23:09:06"/>
    <n v="1445033346"/>
    <x v="2584"/>
    <b v="0"/>
    <n v="0"/>
    <n v="0"/>
    <b v="0"/>
    <x v="0"/>
    <x v="24"/>
  </r>
  <r>
    <n v="3360"/>
    <s v="Pretty Butch"/>
    <s v="World Premiere, an M1 Singapore Fringe Festival 2017 commission."/>
    <n v="9000"/>
    <n v="9124"/>
    <n v="101"/>
    <x v="0"/>
    <x v="19"/>
    <s v="SGD"/>
    <n v="1481731140"/>
    <d v="2016-12-14T15:59:00"/>
    <n v="1479866343"/>
    <x v="2585"/>
    <b v="0"/>
    <n v="72"/>
    <n v="126.72"/>
    <b v="1"/>
    <x v="0"/>
    <x v="0"/>
  </r>
  <r>
    <n v="4014"/>
    <s v="Ministry theater"/>
    <s v="I am trying to put together a ministry theater company for junior / high schoolers that which puts on free shows in the SoCal area."/>
    <n v="9000"/>
    <n v="0"/>
    <n v="0"/>
    <x v="1"/>
    <x v="1"/>
    <s v="USD"/>
    <n v="1457157269"/>
    <d v="2016-03-05T05:54:29"/>
    <n v="1455861269"/>
    <x v="2586"/>
    <b v="0"/>
    <n v="0"/>
    <n v="0"/>
    <b v="0"/>
    <x v="0"/>
    <x v="0"/>
  </r>
  <r>
    <n v="2599"/>
    <s v="Empty Ramekins Catering Group"/>
    <s v="The Empty Ramekins Catering Group is looking for your help to start up in Miami Florida!!!!"/>
    <n v="9041"/>
    <n v="90"/>
    <n v="1"/>
    <x v="1"/>
    <x v="1"/>
    <s v="USD"/>
    <n v="1407089147"/>
    <d v="2014-08-03T18:05:47"/>
    <n v="1403201147"/>
    <x v="2587"/>
    <b v="0"/>
    <n v="5"/>
    <n v="18"/>
    <b v="0"/>
    <x v="3"/>
    <x v="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x v="1"/>
    <s v="USD"/>
    <n v="1445363722"/>
    <d v="2015-10-20T17:55:22"/>
    <n v="1442771722"/>
    <x v="2588"/>
    <b v="0"/>
    <n v="47"/>
    <n v="196.34"/>
    <b v="1"/>
    <x v="4"/>
    <x v="21"/>
  </r>
  <r>
    <n v="1144"/>
    <s v="We Need Your Help to Finish Our BBQ Food Truck"/>
    <s v="We need your help to finish our food truck. We are building a BBQ Food Truck to serve competition style BBQ."/>
    <n v="9300"/>
    <n v="0"/>
    <n v="0"/>
    <x v="1"/>
    <x v="1"/>
    <s v="USD"/>
    <n v="1430281320"/>
    <d v="2015-04-29T04:22:00"/>
    <n v="1427689320"/>
    <x v="2589"/>
    <b v="0"/>
    <n v="0"/>
    <n v="0"/>
    <b v="0"/>
    <x v="3"/>
    <x v="3"/>
  </r>
  <r>
    <n v="932"/>
    <s v="Mandy Harvey Christmas Album"/>
    <s v="Help me to create my 3rd album, a Christmas CD with 16 Holiday/Original favorites!"/>
    <n v="9500"/>
    <n v="1381"/>
    <n v="15"/>
    <x v="1"/>
    <x v="1"/>
    <s v="USD"/>
    <n v="1363990545"/>
    <d v="2013-03-22T22:15:45"/>
    <n v="1360106145"/>
    <x v="2590"/>
    <b v="0"/>
    <n v="30"/>
    <n v="46.03"/>
    <b v="0"/>
    <x v="4"/>
    <x v="32"/>
  </r>
  <r>
    <n v="1266"/>
    <s v="Sensory Station's First EP"/>
    <s v="We are looking to record our first EP produced by Aaron Harris (ISIS/Palms) at Studio West."/>
    <n v="9500"/>
    <n v="9545"/>
    <n v="100"/>
    <x v="0"/>
    <x v="1"/>
    <s v="USD"/>
    <n v="1389474145"/>
    <d v="2014-01-11T21:02:25"/>
    <n v="1386882145"/>
    <x v="2591"/>
    <b v="1"/>
    <n v="50"/>
    <n v="190.9"/>
    <b v="1"/>
    <x v="4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x v="1"/>
    <s v="USD"/>
    <n v="1307838049"/>
    <d v="2011-06-12T00:20:49"/>
    <n v="1302654049"/>
    <x v="2592"/>
    <b v="1"/>
    <n v="293"/>
    <n v="33.19"/>
    <b v="1"/>
    <x v="7"/>
    <x v="3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x v="1"/>
    <s v="USD"/>
    <n v="1478785027"/>
    <d v="2016-11-10T13:37:07"/>
    <n v="1476189427"/>
    <x v="2593"/>
    <b v="0"/>
    <n v="120"/>
    <n v="143.97999999999999"/>
    <b v="1"/>
    <x v="2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1"/>
    <x v="2"/>
    <s v="CAD"/>
    <n v="1410669297"/>
    <d v="2014-09-14T04:34:57"/>
    <n v="1405485297"/>
    <x v="2594"/>
    <b v="0"/>
    <n v="0"/>
    <n v="0"/>
    <b v="0"/>
    <x v="0"/>
    <x v="0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x v="0"/>
    <s v="GBP"/>
    <n v="1443826800"/>
    <d v="2015-10-02T23:00:00"/>
    <n v="1441606869"/>
    <x v="2595"/>
    <b v="0"/>
    <n v="97"/>
    <n v="98.31"/>
    <b v="1"/>
    <x v="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x v="1"/>
    <s v="USD"/>
    <n v="1403305200"/>
    <d v="2014-06-20T23:00:00"/>
    <n v="1400512658"/>
    <x v="2596"/>
    <b v="1"/>
    <n v="226"/>
    <n v="50.16"/>
    <b v="1"/>
    <x v="0"/>
    <x v="0"/>
  </r>
  <r>
    <n v="3433"/>
    <s v="The Dybbuk"/>
    <s v="death&amp;pretzels presents their first Chicago based project:_x000a_The Dybbuk by S. Ansky"/>
    <n v="9500"/>
    <n v="9525"/>
    <n v="100"/>
    <x v="0"/>
    <x v="1"/>
    <s v="USD"/>
    <n v="1402974000"/>
    <d v="2014-06-17T03:00:00"/>
    <n v="1400290255"/>
    <x v="2597"/>
    <b v="0"/>
    <n v="71"/>
    <n v="134.15"/>
    <b v="1"/>
    <x v="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1"/>
    <x v="0"/>
    <s v="GBP"/>
    <n v="1403886084"/>
    <d v="2014-06-27T16:21:24"/>
    <n v="1401294084"/>
    <x v="2598"/>
    <b v="0"/>
    <n v="9"/>
    <n v="15"/>
    <b v="0"/>
    <x v="0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1"/>
    <x v="1"/>
    <s v="USD"/>
    <n v="1465407219"/>
    <d v="2016-06-08T17:33:39"/>
    <n v="1462815219"/>
    <x v="2599"/>
    <b v="0"/>
    <n v="5"/>
    <n v="52.8"/>
    <b v="0"/>
    <x v="0"/>
    <x v="0"/>
  </r>
  <r>
    <n v="4087"/>
    <s v="Stage Production &quot;The Nail Shop&quot;"/>
    <s v="Comedy Stage Play"/>
    <n v="9600"/>
    <n v="0"/>
    <n v="0"/>
    <x v="1"/>
    <x v="1"/>
    <s v="USD"/>
    <n v="1468777786"/>
    <d v="2016-07-17T17:49:46"/>
    <n v="1466185786"/>
    <x v="2600"/>
    <b v="0"/>
    <n v="0"/>
    <n v="0"/>
    <b v="0"/>
    <x v="0"/>
    <x v="0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x v="1"/>
    <s v="USD"/>
    <n v="1407456000"/>
    <d v="2014-08-08T00:00:00"/>
    <n v="1405573391"/>
    <x v="2601"/>
    <b v="0"/>
    <n v="86"/>
    <n v="139.53"/>
    <b v="1"/>
    <x v="5"/>
    <x v="27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x v="1"/>
    <s v="USD"/>
    <n v="1442501991"/>
    <d v="2015-09-17T14:59:51"/>
    <n v="1439909991"/>
    <x v="2602"/>
    <b v="0"/>
    <n v="480"/>
    <n v="82.4"/>
    <b v="1"/>
    <x v="1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1"/>
    <x v="1"/>
    <s v="USD"/>
    <n v="1401778740"/>
    <d v="2014-06-03T06:59:00"/>
    <n v="1399474134"/>
    <x v="2603"/>
    <b v="1"/>
    <n v="50"/>
    <n v="81.319999999999993"/>
    <b v="0"/>
    <x v="0"/>
    <x v="0"/>
  </r>
  <r>
    <n v="267"/>
    <s v="Uncharted Amazon"/>
    <s v="A visually stunning, feature length film chronicling life's challenges in the remote depths of the Amazon rainforest."/>
    <n v="9850"/>
    <n v="12965.44"/>
    <n v="132"/>
    <x v="0"/>
    <x v="0"/>
    <s v="GBP"/>
    <n v="1403693499"/>
    <d v="2014-06-25T10:51:39"/>
    <n v="1401101499"/>
    <x v="2604"/>
    <b v="1"/>
    <n v="165"/>
    <n v="78.58"/>
    <b v="1"/>
    <x v="5"/>
    <x v="27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2"/>
    <x v="1"/>
    <s v="USD"/>
    <n v="1450331940"/>
    <d v="2015-12-17T05:59:00"/>
    <n v="1447777514"/>
    <x v="2605"/>
    <b v="0"/>
    <n v="22"/>
    <n v="134.55000000000001"/>
    <b v="0"/>
    <x v="2"/>
    <x v="16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x v="1"/>
    <s v="USD"/>
    <n v="1374769288"/>
    <d v="2013-07-25T16:21:28"/>
    <n v="1372177288"/>
    <x v="2606"/>
    <b v="0"/>
    <n v="8200"/>
    <n v="20.47"/>
    <b v="1"/>
    <x v="2"/>
    <x v="2"/>
  </r>
  <r>
    <n v="2700"/>
    <s v="Holly's Hot Stuff"/>
    <s v="I currently own and operate a hot dog cart. I am hoping to purchase a used food truck so I can do business year round!"/>
    <n v="9999"/>
    <n v="70"/>
    <n v="1"/>
    <x v="1"/>
    <x v="1"/>
    <s v="USD"/>
    <n v="1411073972"/>
    <d v="2014-09-18T20:59:32"/>
    <n v="1408481972"/>
    <x v="2607"/>
    <b v="0"/>
    <n v="4"/>
    <n v="17.5"/>
    <b v="0"/>
    <x v="3"/>
    <x v="3"/>
  </r>
  <r>
    <n v="3"/>
    <s v="Unsure/Positive: A Dramedy Series About Life with HIV"/>
    <s v="We already produced the *very* beginning of this story. Help us to see it through?"/>
    <n v="10000"/>
    <n v="10390"/>
    <n v="104"/>
    <x v="0"/>
    <x v="1"/>
    <s v="USD"/>
    <n v="1407414107"/>
    <d v="2014-08-07T12:21:47"/>
    <n v="1404822107"/>
    <x v="2608"/>
    <b v="0"/>
    <n v="150"/>
    <n v="69.27"/>
    <b v="1"/>
    <x v="5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x v="1"/>
    <s v="USD"/>
    <n v="1405209600"/>
    <d v="2014-07-13T00:00:00"/>
    <n v="1402599486"/>
    <x v="2609"/>
    <b v="0"/>
    <n v="263"/>
    <n v="117.36"/>
    <b v="1"/>
    <x v="5"/>
    <x v="7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x v="1"/>
    <s v="USD"/>
    <n v="1405615846"/>
    <d v="2014-07-17T16:50:46"/>
    <n v="1403023846"/>
    <x v="2610"/>
    <b v="0"/>
    <n v="52"/>
    <n v="223.48"/>
    <b v="1"/>
    <x v="5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x v="1"/>
    <s v="USD"/>
    <n v="1451063221"/>
    <d v="2015-12-25T17:07:01"/>
    <n v="1448471221"/>
    <x v="2611"/>
    <b v="0"/>
    <n v="52"/>
    <n v="194.23"/>
    <b v="1"/>
    <x v="5"/>
    <x v="7"/>
  </r>
  <r>
    <n v="58"/>
    <s v="Gloaming"/>
    <s v="Alex thought he knew how the world worked. You live, you die and it's over. He was very, very wrong."/>
    <n v="10000"/>
    <n v="10291"/>
    <n v="103"/>
    <x v="0"/>
    <x v="1"/>
    <s v="USD"/>
    <n v="1416423172"/>
    <d v="2014-11-19T18:52:52"/>
    <n v="1413827572"/>
    <x v="2612"/>
    <b v="0"/>
    <n v="75"/>
    <n v="137.21"/>
    <b v="1"/>
    <x v="5"/>
    <x v="7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x v="1"/>
    <s v="USD"/>
    <n v="1317538740"/>
    <d v="2011-10-02T06:59:00"/>
    <n v="1314765025"/>
    <x v="2613"/>
    <b v="0"/>
    <n v="178"/>
    <n v="62.33"/>
    <b v="1"/>
    <x v="5"/>
    <x v="13"/>
  </r>
  <r>
    <n v="149"/>
    <s v="Dichotomy (Canceled)"/>
    <s v="A provocatively mind-bending sci-fi thriller, this short film project examines opposites and the balance of the universe. #Dichotomy"/>
    <n v="10000"/>
    <n v="92"/>
    <n v="1"/>
    <x v="2"/>
    <x v="1"/>
    <s v="USD"/>
    <n v="1419494400"/>
    <d v="2014-12-25T08:00:00"/>
    <n v="1416888470"/>
    <x v="2614"/>
    <b v="0"/>
    <n v="6"/>
    <n v="15.33"/>
    <b v="0"/>
    <x v="5"/>
    <x v="30"/>
  </r>
  <r>
    <n v="170"/>
    <s v="Letters to Daniel"/>
    <s v="Amy &amp; Missy survive Amy's bipolar disorder and go on to become award winning &amp; bestselling authors, screenwriters &amp; filmmakers"/>
    <n v="10000"/>
    <n v="325"/>
    <n v="3"/>
    <x v="1"/>
    <x v="1"/>
    <s v="USD"/>
    <n v="1440912480"/>
    <d v="2015-08-30T05:28:00"/>
    <n v="1438385283"/>
    <x v="2615"/>
    <b v="0"/>
    <n v="10"/>
    <n v="32.5"/>
    <b v="0"/>
    <x v="5"/>
    <x v="2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1"/>
    <x v="1"/>
    <s v="USD"/>
    <n v="1472698702"/>
    <d v="2016-09-01T02:58:22"/>
    <n v="1470106702"/>
    <x v="2616"/>
    <b v="0"/>
    <n v="0"/>
    <n v="0"/>
    <b v="0"/>
    <x v="5"/>
    <x v="25"/>
  </r>
  <r>
    <n v="235"/>
    <s v="Film about help homeless child to live a better life."/>
    <s v="Taking people on a deep emotional trip with a story about sometimes those who have less, give more."/>
    <n v="10000"/>
    <n v="0"/>
    <n v="0"/>
    <x v="1"/>
    <x v="1"/>
    <s v="USD"/>
    <n v="1436478497"/>
    <d v="2015-07-09T21:48:17"/>
    <n v="1433886497"/>
    <x v="2617"/>
    <b v="0"/>
    <n v="0"/>
    <n v="0"/>
    <b v="0"/>
    <x v="5"/>
    <x v="2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x v="1"/>
    <s v="USD"/>
    <n v="1282498800"/>
    <d v="2010-08-22T17:40:00"/>
    <n v="1275603020"/>
    <x v="2618"/>
    <b v="1"/>
    <n v="235"/>
    <n v="48.05"/>
    <b v="1"/>
    <x v="5"/>
    <x v="27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x v="1"/>
    <s v="USD"/>
    <n v="1279360740"/>
    <d v="2010-07-17T09:59:00"/>
    <n v="1275415679"/>
    <x v="2619"/>
    <b v="1"/>
    <n v="88"/>
    <n v="120.91"/>
    <b v="1"/>
    <x v="5"/>
    <x v="2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x v="1"/>
    <s v="USD"/>
    <n v="1289975060"/>
    <d v="2010-11-17T06:24:20"/>
    <n v="1287379460"/>
    <x v="2620"/>
    <b v="1"/>
    <n v="244"/>
    <n v="73.34"/>
    <b v="1"/>
    <x v="5"/>
    <x v="27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x v="1"/>
    <s v="USD"/>
    <n v="1330115638"/>
    <d v="2012-02-24T20:33:58"/>
    <n v="1327523638"/>
    <x v="2621"/>
    <b v="1"/>
    <n v="108"/>
    <n v="93.02"/>
    <b v="1"/>
    <x v="5"/>
    <x v="27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x v="1"/>
    <s v="USD"/>
    <n v="1446868800"/>
    <d v="2015-11-07T04:00:00"/>
    <n v="1444821127"/>
    <x v="2622"/>
    <b v="1"/>
    <n v="167"/>
    <n v="63.17"/>
    <b v="1"/>
    <x v="5"/>
    <x v="27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x v="1"/>
    <s v="USD"/>
    <n v="1431716400"/>
    <d v="2015-05-15T19:00:00"/>
    <n v="1428423757"/>
    <x v="2623"/>
    <b v="1"/>
    <n v="69"/>
    <n v="146.65"/>
    <b v="1"/>
    <x v="5"/>
    <x v="27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x v="1"/>
    <s v="USD"/>
    <n v="1444824021"/>
    <d v="2015-10-14T12:00:21"/>
    <n v="1442232021"/>
    <x v="2624"/>
    <b v="1"/>
    <n v="188"/>
    <n v="90.58"/>
    <b v="1"/>
    <x v="5"/>
    <x v="2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x v="1"/>
    <s v="USD"/>
    <n v="1440165916"/>
    <d v="2015-08-21T14:05:16"/>
    <n v="1437573916"/>
    <x v="2625"/>
    <b v="1"/>
    <n v="119"/>
    <n v="86.55"/>
    <b v="1"/>
    <x v="5"/>
    <x v="27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x v="1"/>
    <s v="USD"/>
    <n v="1412740868"/>
    <d v="2014-10-08T04:01:08"/>
    <n v="1410148868"/>
    <x v="2626"/>
    <b v="1"/>
    <n v="286"/>
    <n v="40.76"/>
    <b v="1"/>
    <x v="5"/>
    <x v="27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x v="1"/>
    <s v="USD"/>
    <n v="1367384340"/>
    <d v="2013-05-01T04:59:00"/>
    <n v="1363960278"/>
    <x v="2627"/>
    <b v="0"/>
    <n v="119"/>
    <n v="86.85"/>
    <b v="1"/>
    <x v="5"/>
    <x v="27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x v="1"/>
    <s v="USD"/>
    <n v="1335562320"/>
    <d v="2012-04-27T21:32:00"/>
    <n v="1332452960"/>
    <x v="2628"/>
    <b v="0"/>
    <n v="184"/>
    <n v="58.72"/>
    <b v="1"/>
    <x v="5"/>
    <x v="27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x v="1"/>
    <s v="USD"/>
    <n v="1400297400"/>
    <d v="2014-05-17T03:30:00"/>
    <n v="1397661347"/>
    <x v="2629"/>
    <b v="0"/>
    <n v="62"/>
    <n v="181.13"/>
    <b v="1"/>
    <x v="5"/>
    <x v="27"/>
  </r>
  <r>
    <n v="426"/>
    <s v="Dewey Does 110 Animation"/>
    <s v="The first ever, Dewey Does 110 animation, teaches kids good values, how to succeed in life and maintaining a 110% state-of-mind."/>
    <n v="10000"/>
    <n v="133"/>
    <n v="1"/>
    <x v="1"/>
    <x v="1"/>
    <s v="USD"/>
    <n v="1456851914"/>
    <d v="2016-03-01T17:05:14"/>
    <n v="1454259914"/>
    <x v="2630"/>
    <b v="0"/>
    <n v="8"/>
    <n v="16.63"/>
    <b v="0"/>
    <x v="5"/>
    <x v="29"/>
  </r>
  <r>
    <n v="443"/>
    <s v="Bad Teddy Studios"/>
    <s v="We love cartoons!! We want to make more but it costs money to so. Be apart of your daily dose of WTF!?! Pledge now!!"/>
    <n v="10000"/>
    <n v="10"/>
    <n v="0"/>
    <x v="1"/>
    <x v="2"/>
    <s v="CAD"/>
    <n v="1391991701"/>
    <d v="2014-02-10T00:21:41"/>
    <n v="1389399701"/>
    <x v="2631"/>
    <b v="0"/>
    <n v="2"/>
    <n v="5"/>
    <b v="0"/>
    <x v="5"/>
    <x v="29"/>
  </r>
  <r>
    <n v="454"/>
    <s v="Super Hi-Speed Road Strikers"/>
    <s v="Itâ€™s an Action/Adventure Anime for The Yuusha Brave series, G1 Transformer, and the Fast and the Furious Fans!"/>
    <n v="10000"/>
    <n v="82"/>
    <n v="1"/>
    <x v="1"/>
    <x v="1"/>
    <s v="USD"/>
    <n v="1417007640"/>
    <d v="2014-11-26T13:14:00"/>
    <n v="1414343571"/>
    <x v="2632"/>
    <b v="0"/>
    <n v="5"/>
    <n v="16.399999999999999"/>
    <b v="0"/>
    <x v="5"/>
    <x v="29"/>
  </r>
  <r>
    <n v="458"/>
    <s v="DE_dust2: Hacker's Wrath"/>
    <s v="An animated parody of the game, Counter-Strike. The sequel to the very popular Counter-Strike: DE_dust2. Hacker is back!"/>
    <n v="10000"/>
    <n v="821"/>
    <n v="8"/>
    <x v="1"/>
    <x v="0"/>
    <s v="GBP"/>
    <n v="1368550060"/>
    <d v="2013-05-14T16:47:40"/>
    <n v="1365958060"/>
    <x v="2633"/>
    <b v="0"/>
    <n v="49"/>
    <n v="16.760000000000002"/>
    <b v="0"/>
    <x v="5"/>
    <x v="29"/>
  </r>
  <r>
    <n v="466"/>
    <s v="The Legend Of The Crimson Knight"/>
    <s v="(Working storyboard for animated project) A multi-generational Knight that wages war on criminals and corrupt governments"/>
    <n v="10000"/>
    <n v="76"/>
    <n v="1"/>
    <x v="1"/>
    <x v="1"/>
    <s v="USD"/>
    <n v="1347057464"/>
    <d v="2012-09-07T22:37:44"/>
    <n v="1344465464"/>
    <x v="2634"/>
    <b v="0"/>
    <n v="5"/>
    <n v="15.2"/>
    <b v="0"/>
    <x v="5"/>
    <x v="29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1"/>
    <x v="1"/>
    <s v="USD"/>
    <n v="1427921509"/>
    <d v="2015-04-01T20:51:49"/>
    <n v="1425333109"/>
    <x v="2635"/>
    <b v="0"/>
    <n v="0"/>
    <n v="0"/>
    <b v="0"/>
    <x v="5"/>
    <x v="29"/>
  </r>
  <r>
    <n v="482"/>
    <s v="Animated Stand-up Routines Shenanigans"/>
    <s v="Help me quit my day job and also create animated Stand-up routines from local up and coming comedians."/>
    <n v="10000"/>
    <n v="10"/>
    <n v="0"/>
    <x v="1"/>
    <x v="1"/>
    <s v="USD"/>
    <n v="1460644440"/>
    <d v="2016-04-14T14:34:00"/>
    <n v="1458336690"/>
    <x v="2636"/>
    <b v="0"/>
    <n v="1"/>
    <n v="10"/>
    <b v="0"/>
    <x v="5"/>
    <x v="29"/>
  </r>
  <r>
    <n v="491"/>
    <s v="Guess What? Gus"/>
    <s v="&quot;Guess What? Gus&quot; is a magical animated comedy that follow a new kid who playful antics for attention make the news."/>
    <n v="10000"/>
    <n v="0"/>
    <n v="0"/>
    <x v="1"/>
    <x v="1"/>
    <s v="USD"/>
    <n v="1453937699"/>
    <d v="2016-01-27T23:34:59"/>
    <n v="1451345699"/>
    <x v="2637"/>
    <b v="0"/>
    <n v="0"/>
    <n v="0"/>
    <b v="0"/>
    <x v="5"/>
    <x v="29"/>
  </r>
  <r>
    <n v="501"/>
    <s v="World War 4"/>
    <s v="Based on the invention portfolio of a patented inventor World War Four is a look into the future of warfare and humanity as a whole"/>
    <n v="10000"/>
    <n v="0"/>
    <n v="0"/>
    <x v="1"/>
    <x v="1"/>
    <s v="USD"/>
    <n v="1310189851"/>
    <d v="2011-07-09T05:37:31"/>
    <n v="1307597851"/>
    <x v="2638"/>
    <b v="0"/>
    <n v="0"/>
    <n v="0"/>
    <b v="0"/>
    <x v="5"/>
    <x v="29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1"/>
    <x v="0"/>
    <s v="GBP"/>
    <n v="1446154848"/>
    <d v="2015-10-29T21:40:48"/>
    <n v="1443562848"/>
    <x v="2639"/>
    <b v="0"/>
    <n v="1"/>
    <n v="9"/>
    <b v="0"/>
    <x v="2"/>
    <x v="22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1"/>
    <x v="1"/>
    <s v="USD"/>
    <n v="1420143194"/>
    <d v="2015-01-01T20:13:14"/>
    <n v="1417551194"/>
    <x v="2640"/>
    <b v="0"/>
    <n v="0"/>
    <n v="0"/>
    <b v="0"/>
    <x v="2"/>
    <x v="22"/>
  </r>
  <r>
    <n v="586"/>
    <s v="Employ College 2K"/>
    <s v="Employ College is a movement for companies to hire college graduates from their respected institutions."/>
    <n v="10000"/>
    <n v="56"/>
    <n v="1"/>
    <x v="1"/>
    <x v="1"/>
    <s v="USD"/>
    <n v="1424032207"/>
    <d v="2015-02-15T20:30:07"/>
    <n v="1421440207"/>
    <x v="2641"/>
    <b v="0"/>
    <n v="4"/>
    <n v="14"/>
    <b v="0"/>
    <x v="2"/>
    <x v="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2"/>
    <x v="2"/>
    <s v="CAD"/>
    <n v="1419626139"/>
    <d v="2014-12-26T20:35:39"/>
    <n v="1417034139"/>
    <x v="2642"/>
    <b v="0"/>
    <n v="6"/>
    <n v="23.33"/>
    <b v="0"/>
    <x v="2"/>
    <x v="22"/>
  </r>
  <r>
    <n v="612"/>
    <s v="Web Streaming 2.0 (Canceled)"/>
    <s v="A Fast and Reliable new Web platform to stream videos from Internet"/>
    <n v="10000"/>
    <n v="0"/>
    <n v="0"/>
    <x v="2"/>
    <x v="4"/>
    <s v="EUR"/>
    <n v="1472777146"/>
    <d v="2016-09-02T00:45:46"/>
    <n v="1470185146"/>
    <x v="2643"/>
    <b v="0"/>
    <n v="0"/>
    <n v="0"/>
    <b v="0"/>
    <x v="2"/>
    <x v="22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2"/>
    <x v="1"/>
    <s v="USD"/>
    <n v="1466731740"/>
    <d v="2016-06-24T01:29:00"/>
    <n v="1464139740"/>
    <x v="2644"/>
    <b v="0"/>
    <n v="0"/>
    <n v="0"/>
    <b v="0"/>
    <x v="2"/>
    <x v="2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2"/>
    <x v="1"/>
    <s v="USD"/>
    <n v="1466204400"/>
    <d v="2016-06-17T23:00:00"/>
    <n v="1463469062"/>
    <x v="2645"/>
    <b v="0"/>
    <n v="25"/>
    <n v="49.8"/>
    <b v="0"/>
    <x v="2"/>
    <x v="22"/>
  </r>
  <r>
    <n v="661"/>
    <s v="AirString"/>
    <s v="AirString keeps your AirPods from getting lost by keeping the pair together with a  durable and premium quality string."/>
    <n v="10000"/>
    <n v="95"/>
    <n v="1"/>
    <x v="1"/>
    <x v="1"/>
    <s v="USD"/>
    <n v="1477236559"/>
    <d v="2016-10-23T15:29:19"/>
    <n v="1474644559"/>
    <x v="2646"/>
    <b v="0"/>
    <n v="9"/>
    <n v="10.56"/>
    <b v="0"/>
    <x v="2"/>
    <x v="1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1"/>
    <x v="1"/>
    <s v="USD"/>
    <n v="1484327061"/>
    <d v="2017-01-13T17:04:21"/>
    <n v="1479143061"/>
    <x v="2647"/>
    <b v="0"/>
    <n v="12"/>
    <n v="155.33000000000001"/>
    <b v="0"/>
    <x v="2"/>
    <x v="16"/>
  </r>
  <r>
    <n v="749"/>
    <s v="chartwellwest.com"/>
    <s v="A place for rational, fact and data based non-partisan political and societal commentary on things that matter to Americans."/>
    <n v="10000"/>
    <n v="10556"/>
    <n v="106"/>
    <x v="0"/>
    <x v="1"/>
    <s v="USD"/>
    <n v="1485642930"/>
    <d v="2017-01-28T22:35:30"/>
    <n v="1483050930"/>
    <x v="2648"/>
    <b v="0"/>
    <n v="110"/>
    <n v="95.96"/>
    <b v="1"/>
    <x v="7"/>
    <x v="1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x v="1"/>
    <s v="USD"/>
    <n v="1423922991"/>
    <d v="2015-02-14T14:09:51"/>
    <n v="1421330991"/>
    <x v="2649"/>
    <b v="0"/>
    <n v="26"/>
    <n v="492.31"/>
    <b v="1"/>
    <x v="7"/>
    <x v="12"/>
  </r>
  <r>
    <n v="775"/>
    <s v="Scorned: A LeKrista Scott, Vampire Hunted Novel"/>
    <s v="Scorned is the first in a series that I have been working on for two years and it's time to get it published."/>
    <n v="10000"/>
    <n v="170"/>
    <n v="2"/>
    <x v="1"/>
    <x v="1"/>
    <s v="USD"/>
    <n v="1323998795"/>
    <d v="2011-12-16T01:26:35"/>
    <n v="1321406795"/>
    <x v="2650"/>
    <b v="0"/>
    <n v="5"/>
    <n v="34"/>
    <b v="0"/>
    <x v="7"/>
    <x v="3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x v="1"/>
    <s v="USD"/>
    <n v="1359680939"/>
    <d v="2013-02-01T01:08:59"/>
    <n v="1357088939"/>
    <x v="2651"/>
    <b v="0"/>
    <n v="156"/>
    <n v="92.55"/>
    <b v="1"/>
    <x v="4"/>
    <x v="6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x v="1"/>
    <s v="USD"/>
    <n v="1379279400"/>
    <d v="2013-09-15T21:10:00"/>
    <n v="1376687485"/>
    <x v="2652"/>
    <b v="0"/>
    <n v="90"/>
    <n v="112.61"/>
    <b v="1"/>
    <x v="4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x v="1"/>
    <s v="USD"/>
    <n v="1474694787"/>
    <d v="2016-09-24T05:26:27"/>
    <n v="1472102787"/>
    <x v="2653"/>
    <b v="0"/>
    <n v="190"/>
    <n v="63.38"/>
    <b v="1"/>
    <x v="4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1"/>
    <x v="1"/>
    <s v="USD"/>
    <n v="1417387322"/>
    <d v="2014-11-30T22:42:02"/>
    <n v="1413495722"/>
    <x v="2654"/>
    <b v="0"/>
    <n v="31"/>
    <n v="47.94"/>
    <b v="0"/>
    <x v="2"/>
    <x v="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1"/>
    <x v="1"/>
    <s v="USD"/>
    <n v="1427507208"/>
    <d v="2015-03-28T01:46:48"/>
    <n v="1424918808"/>
    <x v="2655"/>
    <b v="0"/>
    <n v="3"/>
    <n v="35.33"/>
    <b v="0"/>
    <x v="2"/>
    <x v="16"/>
  </r>
  <r>
    <n v="989"/>
    <s v="Power Rope"/>
    <s v="The most useful phone charger you will ever buy"/>
    <n v="10000"/>
    <n v="1677"/>
    <n v="17"/>
    <x v="1"/>
    <x v="1"/>
    <s v="USD"/>
    <n v="1475101495"/>
    <d v="2016-09-28T22:24:55"/>
    <n v="1472509495"/>
    <x v="2656"/>
    <b v="0"/>
    <n v="32"/>
    <n v="52.41"/>
    <b v="0"/>
    <x v="2"/>
    <x v="1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1"/>
    <x v="1"/>
    <s v="USD"/>
    <n v="1417276800"/>
    <d v="2014-11-29T16:00:00"/>
    <n v="1415140480"/>
    <x v="2657"/>
    <b v="0"/>
    <n v="9"/>
    <n v="80.67"/>
    <b v="0"/>
    <x v="2"/>
    <x v="16"/>
  </r>
  <r>
    <n v="1014"/>
    <s v="CHEMION: The World's First Smart Glasses (Canceled)"/>
    <s v="CHEMION is an eyewear device that lets you show your creativity to the world."/>
    <n v="10000"/>
    <n v="3060"/>
    <n v="31"/>
    <x v="2"/>
    <x v="1"/>
    <s v="USD"/>
    <n v="1420070615"/>
    <d v="2015-01-01T00:03:35"/>
    <n v="1415750615"/>
    <x v="2658"/>
    <b v="0"/>
    <n v="16"/>
    <n v="191.25"/>
    <b v="0"/>
    <x v="2"/>
    <x v="1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x v="0"/>
    <s v="GBP"/>
    <n v="1488830400"/>
    <d v="2017-03-06T20:00:00"/>
    <n v="1484924605"/>
    <x v="2659"/>
    <b v="1"/>
    <n v="255"/>
    <n v="45.99"/>
    <b v="1"/>
    <x v="4"/>
    <x v="4"/>
  </r>
  <r>
    <n v="1029"/>
    <s v="StrobeHouse presents Valborg 2015"/>
    <s v="We want to recreate last years massive Valborgparty in Lund but this time even bigger!"/>
    <n v="10000"/>
    <n v="11176"/>
    <n v="112"/>
    <x v="0"/>
    <x v="14"/>
    <s v="SEK"/>
    <n v="1428184740"/>
    <d v="2015-04-04T21:59:00"/>
    <n v="1423501507"/>
    <x v="2660"/>
    <b v="0"/>
    <n v="141"/>
    <n v="79.260000000000005"/>
    <b v="1"/>
    <x v="4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x v="1"/>
    <s v="USD"/>
    <n v="1450290010"/>
    <d v="2015-12-16T18:20:10"/>
    <n v="1447698010"/>
    <x v="2661"/>
    <b v="0"/>
    <n v="99"/>
    <n v="108.48"/>
    <b v="1"/>
    <x v="4"/>
    <x v="4"/>
  </r>
  <r>
    <n v="1045"/>
    <s v="In Case Of Emergency (Canceled)"/>
    <s v="In Case Of Emergency is a radio talk show for preppers, beginning preppers, and with preparedness in mind."/>
    <n v="10000"/>
    <n v="266"/>
    <n v="3"/>
    <x v="2"/>
    <x v="1"/>
    <s v="USD"/>
    <n v="1408827550"/>
    <d v="2014-08-23T20:59:10"/>
    <n v="1406235550"/>
    <x v="2662"/>
    <b v="0"/>
    <n v="8"/>
    <n v="33.25"/>
    <b v="0"/>
    <x v="8"/>
    <x v="14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2"/>
    <x v="1"/>
    <s v="USD"/>
    <n v="1429892177"/>
    <d v="2015-04-24T16:16:17"/>
    <n v="1424711777"/>
    <x v="2663"/>
    <b v="0"/>
    <n v="0"/>
    <n v="0"/>
    <b v="0"/>
    <x v="8"/>
    <x v="14"/>
  </r>
  <r>
    <n v="1057"/>
    <s v="Support Independent Media (Canceled)"/>
    <s v="Sayin it Plain is a Independent Radio Show created to inform the public and empower the community."/>
    <n v="10000"/>
    <n v="0"/>
    <n v="0"/>
    <x v="2"/>
    <x v="1"/>
    <s v="USD"/>
    <n v="1480888483"/>
    <d v="2016-12-04T21:54:43"/>
    <n v="1478292883"/>
    <x v="2664"/>
    <b v="0"/>
    <n v="0"/>
    <n v="0"/>
    <b v="0"/>
    <x v="8"/>
    <x v="1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1"/>
    <x v="1"/>
    <s v="USD"/>
    <n v="1349050622"/>
    <d v="2012-10-01T00:17:02"/>
    <n v="1347322622"/>
    <x v="2665"/>
    <b v="0"/>
    <n v="2"/>
    <n v="35"/>
    <b v="0"/>
    <x v="1"/>
    <x v="18"/>
  </r>
  <r>
    <n v="1082"/>
    <s v="T-Fighter: Code Name M - Mobile Edition"/>
    <s v="Challenge your trivia skills in this action oriented game against several opponents across time."/>
    <n v="10000"/>
    <n v="56"/>
    <n v="1"/>
    <x v="1"/>
    <x v="1"/>
    <s v="USD"/>
    <n v="1344635088"/>
    <d v="2012-08-10T21:44:48"/>
    <n v="1342043088"/>
    <x v="2666"/>
    <b v="0"/>
    <n v="3"/>
    <n v="18.670000000000002"/>
    <b v="0"/>
    <x v="1"/>
    <x v="1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1"/>
    <x v="1"/>
    <s v="USD"/>
    <n v="1406148024"/>
    <d v="2014-07-23T20:40:24"/>
    <n v="1403556024"/>
    <x v="2667"/>
    <b v="0"/>
    <n v="0"/>
    <n v="0"/>
    <b v="0"/>
    <x v="1"/>
    <x v="1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1"/>
    <x v="1"/>
    <s v="USD"/>
    <n v="1479495790"/>
    <d v="2016-11-18T19:03:10"/>
    <n v="1476900190"/>
    <x v="2668"/>
    <b v="0"/>
    <n v="3"/>
    <n v="15"/>
    <b v="0"/>
    <x v="1"/>
    <x v="18"/>
  </r>
  <r>
    <n v="1132"/>
    <s v="One"/>
    <s v="One is a simple mobile game about exploring the connections between all living things. Featuring hand-painted art."/>
    <n v="10000"/>
    <n v="1438"/>
    <n v="14"/>
    <x v="1"/>
    <x v="2"/>
    <s v="CAD"/>
    <n v="1483238771"/>
    <d v="2017-01-01T02:46:11"/>
    <n v="1480646771"/>
    <x v="2669"/>
    <b v="0"/>
    <n v="13"/>
    <n v="110.62"/>
    <b v="0"/>
    <x v="1"/>
    <x v="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1"/>
    <x v="1"/>
    <s v="USD"/>
    <n v="1417795480"/>
    <d v="2014-12-05T16:04:40"/>
    <n v="1412607880"/>
    <x v="2670"/>
    <b v="0"/>
    <n v="3"/>
    <n v="50.33"/>
    <b v="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1"/>
    <x v="1"/>
    <s v="USD"/>
    <n v="1466270582"/>
    <d v="2016-06-18T17:23:02"/>
    <n v="1463678582"/>
    <x v="2671"/>
    <b v="0"/>
    <n v="0"/>
    <n v="0"/>
    <b v="0"/>
    <x v="3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1"/>
    <x v="1"/>
    <s v="USD"/>
    <n v="1404623330"/>
    <d v="2014-07-06T05:08:50"/>
    <n v="1401685730"/>
    <x v="2672"/>
    <b v="0"/>
    <n v="25"/>
    <n v="82.82"/>
    <b v="0"/>
    <x v="3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1"/>
    <x v="1"/>
    <s v="USD"/>
    <n v="1424593763"/>
    <d v="2015-02-22T08:29:23"/>
    <n v="1422001763"/>
    <x v="2673"/>
    <b v="0"/>
    <n v="3"/>
    <n v="5.67"/>
    <b v="0"/>
    <x v="3"/>
    <x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x v="4"/>
    <s v="EUR"/>
    <n v="1450602000"/>
    <d v="2015-12-20T09:00:00"/>
    <n v="1445415653"/>
    <x v="2674"/>
    <b v="0"/>
    <n v="170"/>
    <n v="79.41"/>
    <b v="1"/>
    <x v="6"/>
    <x v="10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x v="1"/>
    <s v="USD"/>
    <n v="1458835264"/>
    <d v="2016-03-24T16:01:04"/>
    <n v="1456246864"/>
    <x v="2675"/>
    <b v="0"/>
    <n v="75"/>
    <n v="207.07"/>
    <b v="1"/>
    <x v="6"/>
    <x v="10"/>
  </r>
  <r>
    <n v="1270"/>
    <s v="Resolution15 records their next album, Svaha"/>
    <s v="We make awake metal using violins in place of guitars and want to record a full length album."/>
    <n v="10000"/>
    <n v="11472"/>
    <n v="115"/>
    <x v="0"/>
    <x v="1"/>
    <s v="USD"/>
    <n v="1332704042"/>
    <d v="2012-03-25T19:34:02"/>
    <n v="1327523642"/>
    <x v="2676"/>
    <b v="1"/>
    <n v="169"/>
    <n v="67.88"/>
    <b v="1"/>
    <x v="4"/>
    <x v="6"/>
  </r>
  <r>
    <n v="1308"/>
    <s v="Boost Band: Wristband Phone Charger (Canceled)"/>
    <s v="Boost Band, a wristband that charges any device"/>
    <n v="10000"/>
    <n v="1136"/>
    <n v="11"/>
    <x v="2"/>
    <x v="1"/>
    <s v="USD"/>
    <n v="1475937812"/>
    <d v="2016-10-08T14:43:32"/>
    <n v="1472481812"/>
    <x v="2677"/>
    <b v="0"/>
    <n v="38"/>
    <n v="29.89"/>
    <b v="0"/>
    <x v="2"/>
    <x v="16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x v="1"/>
    <s v="USD"/>
    <n v="1441425540"/>
    <d v="2015-09-05T03:59:00"/>
    <n v="1436968366"/>
    <x v="2678"/>
    <b v="0"/>
    <n v="227"/>
    <n v="59.97"/>
    <b v="1"/>
    <x v="7"/>
    <x v="12"/>
  </r>
  <r>
    <n v="1373"/>
    <s v="Broccoli Samurai: Tour Van or Bust!"/>
    <s v="Help Broccoli Samurai raise money to get a new van and continue bringing you the jams!"/>
    <n v="10000"/>
    <n v="10501"/>
    <n v="105"/>
    <x v="0"/>
    <x v="1"/>
    <s v="USD"/>
    <n v="1483138233"/>
    <d v="2016-12-30T22:50:33"/>
    <n v="1480546233"/>
    <x v="2679"/>
    <b v="0"/>
    <n v="52"/>
    <n v="201.94"/>
    <b v="1"/>
    <x v="4"/>
    <x v="6"/>
  </r>
  <r>
    <n v="1379"/>
    <s v="J. Walter Makes a Record"/>
    <s v="---------The long-awaited debut full-length from Justin Ruddy--------"/>
    <n v="10000"/>
    <n v="11160"/>
    <n v="112"/>
    <x v="0"/>
    <x v="1"/>
    <s v="USD"/>
    <n v="1433504876"/>
    <d v="2015-06-05T11:47:56"/>
    <n v="1430912876"/>
    <x v="2680"/>
    <b v="0"/>
    <n v="151"/>
    <n v="73.91"/>
    <b v="1"/>
    <x v="4"/>
    <x v="6"/>
  </r>
  <r>
    <n v="1393"/>
    <s v="WolfHunt | Social Commentary Rock Project"/>
    <s v="Rock n' Roll tales of our times"/>
    <n v="10000"/>
    <n v="10235"/>
    <n v="102"/>
    <x v="0"/>
    <x v="1"/>
    <s v="USD"/>
    <n v="1470068523"/>
    <d v="2016-08-01T16:22:03"/>
    <n v="1467476523"/>
    <x v="2681"/>
    <b v="0"/>
    <n v="52"/>
    <n v="196.83"/>
    <b v="1"/>
    <x v="4"/>
    <x v="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x v="1"/>
    <s v="USD"/>
    <n v="1477603140"/>
    <d v="2016-10-27T21:19:00"/>
    <n v="1475013710"/>
    <x v="2682"/>
    <b v="0"/>
    <n v="158"/>
    <n v="72.06"/>
    <b v="1"/>
    <x v="4"/>
    <x v="6"/>
  </r>
  <r>
    <n v="1429"/>
    <s v="10 P.M."/>
    <s v="A guy in his 30's tries to live his &quot;American Dream&quot;, but quickly it turns into a nightmare. (A Novel)"/>
    <n v="10000"/>
    <n v="0"/>
    <n v="0"/>
    <x v="1"/>
    <x v="1"/>
    <s v="USD"/>
    <n v="1428629242"/>
    <d v="2015-04-10T01:27:22"/>
    <n v="1426037242"/>
    <x v="2683"/>
    <b v="0"/>
    <n v="0"/>
    <n v="0"/>
    <b v="0"/>
    <x v="7"/>
    <x v="2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1"/>
    <x v="6"/>
    <s v="EUR"/>
    <n v="1456043057"/>
    <d v="2016-02-21T08:24:17"/>
    <n v="1453451057"/>
    <x v="2684"/>
    <b v="0"/>
    <n v="2"/>
    <n v="38.5"/>
    <b v="0"/>
    <x v="7"/>
    <x v="20"/>
  </r>
  <r>
    <n v="1487"/>
    <s v="You Killed Me First"/>
    <s v="A lover becomes an enemy when a line has been crossed. Torn between memories and reality, his mask of sanity is slipping."/>
    <n v="10000"/>
    <n v="0"/>
    <n v="0"/>
    <x v="1"/>
    <x v="1"/>
    <s v="USD"/>
    <n v="1470175271"/>
    <d v="2016-08-02T22:01:11"/>
    <n v="1467583271"/>
    <x v="2685"/>
    <b v="0"/>
    <n v="0"/>
    <n v="0"/>
    <b v="0"/>
    <x v="7"/>
    <x v="3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2"/>
    <x v="1"/>
    <s v="USD"/>
    <n v="1383789603"/>
    <d v="2013-11-07T02:00:03"/>
    <n v="1381194003"/>
    <x v="2686"/>
    <b v="0"/>
    <n v="1"/>
    <n v="67"/>
    <b v="0"/>
    <x v="7"/>
    <x v="40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2"/>
    <x v="1"/>
    <s v="USD"/>
    <n v="1432843500"/>
    <d v="2015-05-28T20:05:00"/>
    <n v="1430124509"/>
    <x v="2687"/>
    <b v="0"/>
    <n v="1"/>
    <n v="10"/>
    <b v="0"/>
    <x v="7"/>
    <x v="4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2"/>
    <x v="1"/>
    <s v="USD"/>
    <n v="1424211329"/>
    <d v="2015-02-17T22:15:29"/>
    <n v="1421187329"/>
    <x v="2688"/>
    <b v="0"/>
    <n v="6"/>
    <n v="84.33"/>
    <b v="0"/>
    <x v="7"/>
    <x v="4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2"/>
    <x v="1"/>
    <s v="USD"/>
    <n v="1404909296"/>
    <d v="2014-07-09T12:34:56"/>
    <n v="1402317296"/>
    <x v="2689"/>
    <b v="0"/>
    <n v="35"/>
    <n v="65.459999999999994"/>
    <b v="0"/>
    <x v="7"/>
    <x v="4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2"/>
    <x v="1"/>
    <s v="USD"/>
    <n v="1343161248"/>
    <d v="2012-07-24T20:20:48"/>
    <n v="1337977248"/>
    <x v="2690"/>
    <b v="0"/>
    <n v="2"/>
    <n v="27.5"/>
    <b v="0"/>
    <x v="7"/>
    <x v="40"/>
  </r>
  <r>
    <n v="1607"/>
    <s v="New Tour Bus for The Slants"/>
    <s v="The world's only all-Asian American dance rock band, The Slants, needs a bus to tour cons, shows, and festivals."/>
    <n v="10000"/>
    <n v="14511"/>
    <n v="145"/>
    <x v="0"/>
    <x v="1"/>
    <s v="USD"/>
    <n v="1339701851"/>
    <d v="2012-06-14T19:24:11"/>
    <n v="1337887451"/>
    <x v="2691"/>
    <b v="0"/>
    <n v="205"/>
    <n v="70.790000000000006"/>
    <b v="1"/>
    <x v="4"/>
    <x v="6"/>
  </r>
  <r>
    <n v="1616"/>
    <s v="Aly Jados: the New EP rOckNrOLLa"/>
    <s v="HELP! We don't have much time.....Join Aly Jados in making her new EP a reality before the world ends!!!!"/>
    <n v="10000"/>
    <n v="10420"/>
    <n v="104"/>
    <x v="0"/>
    <x v="1"/>
    <s v="USD"/>
    <n v="1353621600"/>
    <d v="2012-11-22T22:00:00"/>
    <n v="1350061821"/>
    <x v="2692"/>
    <b v="0"/>
    <n v="157"/>
    <n v="66.37"/>
    <b v="1"/>
    <x v="4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x v="1"/>
    <s v="USD"/>
    <n v="1350074261"/>
    <d v="2012-10-12T20:37:41"/>
    <n v="1347482261"/>
    <x v="2693"/>
    <b v="0"/>
    <n v="133"/>
    <n v="117.23"/>
    <b v="1"/>
    <x v="4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x v="1"/>
    <s v="USD"/>
    <n v="1326690000"/>
    <d v="2012-01-16T05:00:00"/>
    <n v="1324329156"/>
    <x v="2694"/>
    <b v="0"/>
    <n v="58"/>
    <n v="172.41"/>
    <b v="1"/>
    <x v="4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x v="1"/>
    <s v="USD"/>
    <n v="1353551160"/>
    <d v="2012-11-22T02:26:00"/>
    <n v="1348363560"/>
    <x v="2695"/>
    <b v="0"/>
    <n v="128"/>
    <n v="85.55"/>
    <b v="1"/>
    <x v="4"/>
    <x v="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x v="1"/>
    <s v="USD"/>
    <n v="1491855300"/>
    <d v="2017-04-10T20:15:00"/>
    <n v="1488935245"/>
    <x v="2696"/>
    <b v="0"/>
    <n v="39"/>
    <n v="80.13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x v="1"/>
    <s v="USD"/>
    <n v="1490589360"/>
    <d v="2017-03-27T04:36:00"/>
    <n v="1488038674"/>
    <x v="2697"/>
    <b v="0"/>
    <n v="1"/>
    <n v="5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1"/>
    <x v="1"/>
    <s v="USD"/>
    <n v="1409585434"/>
    <d v="2014-09-01T15:30:34"/>
    <n v="1406907034"/>
    <x v="2698"/>
    <b v="0"/>
    <n v="2"/>
    <n v="525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1"/>
    <x v="1"/>
    <s v="USD"/>
    <n v="1435730400"/>
    <d v="2015-07-01T06:00:00"/>
    <n v="1430855315"/>
    <x v="2699"/>
    <b v="0"/>
    <n v="3"/>
    <n v="216.6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1"/>
    <x v="1"/>
    <s v="USD"/>
    <n v="1465521306"/>
    <d v="2016-06-10T01:15:06"/>
    <n v="1460337306"/>
    <x v="2700"/>
    <b v="0"/>
    <n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1"/>
    <x v="1"/>
    <s v="USD"/>
    <n v="1473802200"/>
    <d v="2016-09-13T21:30:00"/>
    <n v="1472746374"/>
    <x v="2701"/>
    <b v="0"/>
    <n v="0"/>
    <n v="0"/>
    <b v="0"/>
    <x v="4"/>
    <x v="28"/>
  </r>
  <r>
    <n v="1751"/>
    <s v="Daily Bread: Stories from Rural Greece"/>
    <s v="Photographs and stories culled from 10 years of road trips through rural Greece"/>
    <n v="10000"/>
    <n v="10290"/>
    <n v="103"/>
    <x v="0"/>
    <x v="1"/>
    <s v="USD"/>
    <n v="1426787123"/>
    <d v="2015-03-19T17:45:23"/>
    <n v="1424198723"/>
    <x v="2702"/>
    <b v="0"/>
    <n v="61"/>
    <n v="168.69"/>
    <b v="1"/>
    <x v="6"/>
    <x v="10"/>
  </r>
  <r>
    <n v="1787"/>
    <s v="Alpamayo to Yerupaja"/>
    <s v="Raising awareness to the effects of global warming through photographs of the high mountains of Peru."/>
    <n v="10000"/>
    <n v="1533"/>
    <n v="15"/>
    <x v="1"/>
    <x v="1"/>
    <s v="USD"/>
    <n v="1428158637"/>
    <d v="2015-04-04T14:43:57"/>
    <n v="1425570237"/>
    <x v="2703"/>
    <b v="1"/>
    <n v="24"/>
    <n v="63.88"/>
    <b v="0"/>
    <x v="6"/>
    <x v="1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1"/>
    <x v="1"/>
    <s v="USD"/>
    <n v="1481809189"/>
    <d v="2016-12-15T13:39:49"/>
    <n v="1479217189"/>
    <x v="2704"/>
    <b v="1"/>
    <n v="140"/>
    <n v="48.25"/>
    <b v="0"/>
    <x v="6"/>
    <x v="10"/>
  </r>
  <r>
    <n v="1834"/>
    <s v="TDJ - All Part of the Plan EP/Tour"/>
    <s v="Help us fund our first tour and promote our new EP!"/>
    <n v="10000"/>
    <n v="11805"/>
    <n v="118"/>
    <x v="0"/>
    <x v="1"/>
    <s v="USD"/>
    <n v="1422140895"/>
    <d v="2015-01-24T23:08:15"/>
    <n v="1418684895"/>
    <x v="2705"/>
    <b v="0"/>
    <n v="90"/>
    <n v="131.16999999999999"/>
    <b v="1"/>
    <x v="4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x v="1"/>
    <s v="USD"/>
    <n v="1298245954"/>
    <d v="2011-02-20T23:52:34"/>
    <n v="1295653954"/>
    <x v="2706"/>
    <b v="0"/>
    <n v="134"/>
    <n v="92.54"/>
    <b v="1"/>
    <x v="4"/>
    <x v="6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1"/>
    <x v="1"/>
    <s v="USD"/>
    <n v="1483488249"/>
    <d v="2017-01-04T00:04:09"/>
    <n v="1480896249"/>
    <x v="2707"/>
    <b v="0"/>
    <n v="0"/>
    <n v="0"/>
    <b v="0"/>
    <x v="1"/>
    <x v="15"/>
  </r>
  <r>
    <n v="1875"/>
    <s v="Claws &amp; Fins"/>
    <s v="Sea opposition of Crab's family and angry fishes. Who is going to win, and who is going to loose ?!"/>
    <n v="10000"/>
    <n v="51"/>
    <n v="1"/>
    <x v="1"/>
    <x v="1"/>
    <s v="USD"/>
    <n v="1470519308"/>
    <d v="2016-08-06T21:35:08"/>
    <n v="1465335308"/>
    <x v="2708"/>
    <b v="0"/>
    <n v="3"/>
    <n v="17"/>
    <b v="0"/>
    <x v="1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x v="1"/>
    <s v="USD"/>
    <n v="1279778400"/>
    <d v="2010-07-22T06:00:00"/>
    <n v="1275851354"/>
    <x v="2709"/>
    <b v="0"/>
    <n v="120"/>
    <n v="87.96"/>
    <b v="1"/>
    <x v="4"/>
    <x v="21"/>
  </r>
  <r>
    <n v="1920"/>
    <s v="Brightside - Side lighting for cyclists"/>
    <s v="A new concept in bike light safety, protecting cyclists from being hit in the side. Bright, amber sideways."/>
    <n v="10000"/>
    <n v="4303"/>
    <n v="43"/>
    <x v="1"/>
    <x v="0"/>
    <s v="GBP"/>
    <n v="1445468400"/>
    <d v="2015-10-21T23:00:00"/>
    <n v="1443042061"/>
    <x v="2710"/>
    <b v="0"/>
    <n v="105"/>
    <n v="40.98"/>
    <b v="0"/>
    <x v="2"/>
    <x v="3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x v="1"/>
    <s v="USD"/>
    <n v="1362955108"/>
    <d v="2013-03-10T22:38:28"/>
    <n v="1360366708"/>
    <x v="2711"/>
    <b v="0"/>
    <n v="96"/>
    <n v="115.31"/>
    <b v="1"/>
    <x v="4"/>
    <x v="21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x v="1"/>
    <s v="USD"/>
    <n v="1470896916"/>
    <d v="2016-08-11T06:28:36"/>
    <n v="1467008916"/>
    <x v="2712"/>
    <b v="1"/>
    <n v="2478"/>
    <n v="68.819999999999993"/>
    <b v="1"/>
    <x v="2"/>
    <x v="2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x v="1"/>
    <s v="USD"/>
    <n v="1412121600"/>
    <d v="2014-10-01T00:00:00"/>
    <n v="1408565860"/>
    <x v="2713"/>
    <b v="1"/>
    <n v="424"/>
    <n v="36.97"/>
    <b v="1"/>
    <x v="2"/>
    <x v="2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x v="1"/>
    <s v="USD"/>
    <n v="1349495940"/>
    <d v="2012-10-06T03:59:00"/>
    <n v="1346042417"/>
    <x v="2714"/>
    <b v="1"/>
    <n v="1633"/>
    <n v="67.69"/>
    <b v="1"/>
    <x v="2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x v="1"/>
    <s v="USD"/>
    <n v="1400006636"/>
    <d v="2014-05-13T18:43:56"/>
    <n v="1397414636"/>
    <x v="2715"/>
    <b v="1"/>
    <n v="306"/>
    <n v="63.05"/>
    <b v="1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x v="1"/>
    <s v="USD"/>
    <n v="1282622400"/>
    <d v="2010-08-24T04:00:00"/>
    <n v="1276891586"/>
    <x v="2716"/>
    <b v="1"/>
    <n v="137"/>
    <n v="84.46"/>
    <b v="1"/>
    <x v="2"/>
    <x v="2"/>
  </r>
  <r>
    <n v="2016"/>
    <s v="Hydra: a triple-output power supply for electronics projects"/>
    <s v="A smart, compact power supply designed to power anything, anywhere"/>
    <n v="10000"/>
    <n v="92154.22"/>
    <n v="922"/>
    <x v="0"/>
    <x v="1"/>
    <s v="USD"/>
    <n v="1362863299"/>
    <d v="2013-03-09T21:08:19"/>
    <n v="1360271299"/>
    <x v="2717"/>
    <b v="1"/>
    <n v="479"/>
    <n v="192.39"/>
    <b v="1"/>
    <x v="2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x v="1"/>
    <s v="USD"/>
    <n v="1388383353"/>
    <d v="2013-12-30T06:02:33"/>
    <n v="1383195753"/>
    <x v="2718"/>
    <b v="1"/>
    <n v="429"/>
    <n v="70.040000000000006"/>
    <b v="1"/>
    <x v="2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x v="1"/>
    <s v="USD"/>
    <n v="1453481974"/>
    <d v="2016-01-22T16:59:34"/>
    <n v="1448297974"/>
    <x v="2719"/>
    <b v="0"/>
    <n v="140"/>
    <n v="88.24"/>
    <b v="1"/>
    <x v="2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x v="1"/>
    <s v="USD"/>
    <n v="1369282044"/>
    <d v="2013-05-23T04:07:24"/>
    <n v="1366690044"/>
    <x v="2720"/>
    <b v="0"/>
    <n v="217"/>
    <n v="55.81"/>
    <b v="1"/>
    <x v="2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x v="1"/>
    <s v="USD"/>
    <n v="1433036578"/>
    <d v="2015-05-31T01:42:58"/>
    <n v="1429580578"/>
    <x v="2721"/>
    <b v="0"/>
    <n v="170"/>
    <n v="278.39"/>
    <b v="1"/>
    <x v="2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x v="0"/>
    <s v="GBP"/>
    <n v="1435258800"/>
    <d v="2015-06-25T19:00:00"/>
    <n v="1432659793"/>
    <x v="2722"/>
    <b v="0"/>
    <n v="607"/>
    <n v="47.47"/>
    <b v="1"/>
    <x v="2"/>
    <x v="2"/>
  </r>
  <r>
    <n v="2160"/>
    <s v="Army vs Aliens - Currently in Alpha"/>
    <s v="An awesome side-scroller tower defense game.  Think &quot;Plants vs Zombies&quot; but from a side-on perspective."/>
    <n v="10000"/>
    <n v="85"/>
    <n v="1"/>
    <x v="1"/>
    <x v="1"/>
    <s v="USD"/>
    <n v="1337447105"/>
    <d v="2012-05-19T17:05:05"/>
    <n v="1334855105"/>
    <x v="2723"/>
    <b v="0"/>
    <n v="16"/>
    <n v="5.31"/>
    <b v="0"/>
    <x v="1"/>
    <x v="18"/>
  </r>
  <r>
    <n v="2184"/>
    <s v="Liguria"/>
    <s v="Trading beautiful colors on behalf of the bishop! Become the best merchant of the Fresco World in this innovative game by Queen Games."/>
    <n v="10000"/>
    <n v="28474"/>
    <n v="285"/>
    <x v="0"/>
    <x v="1"/>
    <s v="USD"/>
    <n v="1453737600"/>
    <d v="2016-01-25T16:00:00"/>
    <n v="1452530041"/>
    <x v="2724"/>
    <b v="1"/>
    <n v="266"/>
    <n v="107.05"/>
    <b v="1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x v="1"/>
    <s v="USD"/>
    <n v="1459012290"/>
    <d v="2016-03-26T17:11:30"/>
    <n v="1456423890"/>
    <x v="2725"/>
    <b v="0"/>
    <n v="878"/>
    <n v="61.2"/>
    <b v="1"/>
    <x v="1"/>
    <x v="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x v="1"/>
    <s v="USD"/>
    <n v="1477767600"/>
    <d v="2016-10-29T19:00:00"/>
    <n v="1475337675"/>
    <x v="2726"/>
    <b v="0"/>
    <n v="296"/>
    <n v="82.15"/>
    <b v="1"/>
    <x v="1"/>
    <x v="1"/>
  </r>
  <r>
    <n v="2242"/>
    <s v="The Princess Bride Playing Cards from USPCC"/>
    <s v="Inconceivable! An amazing new illustrative deck based on The Princess Bride movie."/>
    <n v="10000"/>
    <n v="136009.76"/>
    <n v="1360"/>
    <x v="0"/>
    <x v="1"/>
    <s v="USD"/>
    <n v="1385521320"/>
    <d v="2013-11-27T03:02:00"/>
    <n v="1382449733"/>
    <x v="2727"/>
    <b v="0"/>
    <n v="2525"/>
    <n v="53.87"/>
    <b v="1"/>
    <x v="1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x v="1"/>
    <s v="USD"/>
    <n v="1434307537"/>
    <d v="2015-06-14T18:45:37"/>
    <n v="1431715537"/>
    <x v="2728"/>
    <b v="1"/>
    <n v="537"/>
    <n v="47.38"/>
    <b v="1"/>
    <x v="3"/>
    <x v="26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2"/>
    <x v="1"/>
    <s v="USD"/>
    <n v="1452282420"/>
    <d v="2016-01-08T19:47:00"/>
    <n v="1447962505"/>
    <x v="2729"/>
    <b v="0"/>
    <n v="1"/>
    <n v="300"/>
    <b v="0"/>
    <x v="2"/>
    <x v="22"/>
  </r>
  <r>
    <n v="2356"/>
    <s v="HardstyleUnited.com (Canceled)"/>
    <s v="HardstyleUnited.com The Global Hardstyle community. Your Hardstyle community."/>
    <n v="10000"/>
    <n v="0"/>
    <n v="0"/>
    <x v="2"/>
    <x v="10"/>
    <s v="EUR"/>
    <n v="1433530104"/>
    <d v="2015-06-05T18:48:24"/>
    <n v="1430938104"/>
    <x v="2730"/>
    <b v="0"/>
    <n v="0"/>
    <n v="0"/>
    <b v="0"/>
    <x v="2"/>
    <x v="2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2"/>
    <x v="1"/>
    <s v="USD"/>
    <n v="1473451437"/>
    <d v="2016-09-09T20:03:57"/>
    <n v="1470859437"/>
    <x v="2731"/>
    <b v="0"/>
    <n v="0"/>
    <n v="0"/>
    <b v="0"/>
    <x v="2"/>
    <x v="2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2"/>
    <x v="11"/>
    <s v="NZD"/>
    <n v="1424568107"/>
    <d v="2015-02-22T01:21:47"/>
    <n v="1421976107"/>
    <x v="2732"/>
    <b v="0"/>
    <n v="3"/>
    <n v="145"/>
    <b v="0"/>
    <x v="2"/>
    <x v="22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1"/>
    <x v="1"/>
    <s v="USD"/>
    <n v="1456608943"/>
    <d v="2016-02-27T21:35:43"/>
    <n v="1454016943"/>
    <x v="2733"/>
    <b v="0"/>
    <n v="0"/>
    <n v="0"/>
    <b v="0"/>
    <x v="3"/>
    <x v="3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1"/>
    <x v="1"/>
    <s v="USD"/>
    <n v="1445197129"/>
    <d v="2015-10-18T19:38:49"/>
    <n v="1442605129"/>
    <x v="2734"/>
    <b v="0"/>
    <n v="0"/>
    <n v="0"/>
    <b v="0"/>
    <x v="3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x v="1"/>
    <s v="USD"/>
    <n v="1417321515"/>
    <d v="2014-11-30T04:25:15"/>
    <n v="1414725915"/>
    <x v="2735"/>
    <b v="0"/>
    <n v="120"/>
    <n v="90"/>
    <b v="1"/>
    <x v="3"/>
    <x v="26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x v="1"/>
    <s v="USD"/>
    <n v="1488750490"/>
    <d v="2017-03-05T21:48:10"/>
    <n v="1487022490"/>
    <x v="2736"/>
    <b v="0"/>
    <n v="186"/>
    <n v="62.07"/>
    <b v="1"/>
    <x v="3"/>
    <x v="26"/>
  </r>
  <r>
    <n v="2503"/>
    <s v="Cardinal Bistro BYOB Start Up"/>
    <s v="Cardinal Bistro will be Contemporary American dinning establishment based in Ventnor, NJ featuring local, seasonal ingredients."/>
    <n v="10000"/>
    <n v="0"/>
    <n v="0"/>
    <x v="1"/>
    <x v="1"/>
    <s v="USD"/>
    <n v="1465333560"/>
    <d v="2016-06-07T21:06:00"/>
    <n v="1462743308"/>
    <x v="2737"/>
    <b v="0"/>
    <n v="0"/>
    <n v="0"/>
    <b v="0"/>
    <x v="3"/>
    <x v="39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x v="1"/>
    <s v="USD"/>
    <n v="1422913152"/>
    <d v="2015-02-02T21:39:12"/>
    <n v="1417729152"/>
    <x v="2738"/>
    <b v="0"/>
    <n v="59"/>
    <n v="169.92"/>
    <b v="1"/>
    <x v="4"/>
    <x v="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2"/>
    <x v="6"/>
    <s v="EUR"/>
    <n v="1476189339"/>
    <d v="2016-10-11T12:35:39"/>
    <n v="1471005339"/>
    <x v="2739"/>
    <b v="0"/>
    <n v="3"/>
    <n v="25"/>
    <b v="0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n v="1"/>
    <x v="2"/>
    <x v="1"/>
    <s v="USD"/>
    <n v="1462827000"/>
    <d v="2016-05-09T20:50:00"/>
    <n v="1457710589"/>
    <x v="2740"/>
    <b v="0"/>
    <n v="1"/>
    <n v="100"/>
    <b v="0"/>
    <x v="3"/>
    <x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2"/>
    <x v="0"/>
    <s v="GBP"/>
    <n v="1472745594"/>
    <d v="2016-09-01T15:59:54"/>
    <n v="1470153594"/>
    <x v="2741"/>
    <b v="0"/>
    <n v="1"/>
    <n v="50"/>
    <b v="0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2"/>
    <x v="1"/>
    <s v="USD"/>
    <n v="1463600945"/>
    <d v="2016-05-18T19:49:05"/>
    <n v="1461786545"/>
    <x v="2742"/>
    <b v="0"/>
    <n v="0"/>
    <n v="0"/>
    <b v="0"/>
    <x v="3"/>
    <x v="3"/>
  </r>
  <r>
    <n v="2576"/>
    <s v="2 Go Fast Food (Canceled)"/>
    <s v="A New Twist with an American and Philippine fast food Mobile Trailer."/>
    <n v="10000"/>
    <n v="0"/>
    <n v="0"/>
    <x v="2"/>
    <x v="1"/>
    <s v="USD"/>
    <n v="1428707647"/>
    <d v="2015-04-10T23:14:07"/>
    <n v="1424823247"/>
    <x v="2743"/>
    <b v="0"/>
    <n v="0"/>
    <n v="0"/>
    <b v="0"/>
    <x v="3"/>
    <x v="3"/>
  </r>
  <r>
    <n v="2584"/>
    <s v="Culinary Arts Food Truck Style"/>
    <s v="Bringing quality food to the masses using local premium ingredients, but at a food truck price!"/>
    <n v="10000"/>
    <n v="0"/>
    <n v="0"/>
    <x v="1"/>
    <x v="1"/>
    <s v="USD"/>
    <n v="1434341369"/>
    <d v="2015-06-15T04:09:29"/>
    <n v="1431749369"/>
    <x v="2744"/>
    <b v="0"/>
    <n v="0"/>
    <n v="0"/>
    <b v="0"/>
    <x v="3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1"/>
    <x v="1"/>
    <s v="USD"/>
    <n v="1429993026"/>
    <d v="2015-04-25T20:17:06"/>
    <n v="1427401026"/>
    <x v="2745"/>
    <b v="0"/>
    <n v="0"/>
    <n v="0"/>
    <b v="0"/>
    <x v="3"/>
    <x v="3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x v="1"/>
    <s v="USD"/>
    <n v="1420773970"/>
    <d v="2015-01-09T03:26:10"/>
    <n v="1418095570"/>
    <x v="2746"/>
    <b v="1"/>
    <n v="294"/>
    <n v="58.42"/>
    <b v="1"/>
    <x v="2"/>
    <x v="2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x v="1"/>
    <s v="USD"/>
    <n v="1443214800"/>
    <d v="2015-09-25T21:00:00"/>
    <n v="1440008439"/>
    <x v="2747"/>
    <b v="0"/>
    <n v="206"/>
    <n v="77.33"/>
    <b v="1"/>
    <x v="2"/>
    <x v="36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1"/>
    <x v="1"/>
    <s v="USD"/>
    <n v="1451282400"/>
    <d v="2015-12-28T06:00:00"/>
    <n v="1449436390"/>
    <x v="2748"/>
    <b v="1"/>
    <n v="47"/>
    <n v="70.62"/>
    <b v="0"/>
    <x v="2"/>
    <x v="3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x v="1"/>
    <s v="USD"/>
    <n v="1491416077"/>
    <d v="2017-04-05T18:14:37"/>
    <n v="1488827677"/>
    <x v="2749"/>
    <b v="1"/>
    <n v="26"/>
    <n v="132.35"/>
    <b v="0"/>
    <x v="0"/>
    <x v="2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x v="6"/>
    <s v="EUR"/>
    <n v="1444291193"/>
    <d v="2015-10-08T07:59:53"/>
    <n v="1441699193"/>
    <x v="2750"/>
    <b v="1"/>
    <n v="187"/>
    <n v="64.16"/>
    <b v="1"/>
    <x v="0"/>
    <x v="24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x v="1"/>
    <s v="USD"/>
    <n v="1438964063"/>
    <d v="2015-08-07T16:14:23"/>
    <n v="1436804063"/>
    <x v="2751"/>
    <b v="0"/>
    <n v="707"/>
    <n v="69.760000000000005"/>
    <b v="1"/>
    <x v="2"/>
    <x v="2"/>
  </r>
  <r>
    <n v="2749"/>
    <s v="A Tree is a Tree, no matter what you see.  CHILDREN'S BOOK"/>
    <s v="Self-publishing my children's book."/>
    <n v="10000"/>
    <n v="110"/>
    <n v="1"/>
    <x v="1"/>
    <x v="1"/>
    <s v="USD"/>
    <n v="1428171037"/>
    <d v="2015-04-04T18:10:37"/>
    <n v="1425582637"/>
    <x v="2752"/>
    <b v="0"/>
    <n v="2"/>
    <n v="55"/>
    <b v="0"/>
    <x v="7"/>
    <x v="34"/>
  </r>
  <r>
    <n v="2754"/>
    <s v="From here...to there!"/>
    <s v="I have been a writer all my life. But until recently never a parent. I want to write a children book for my children, and yours!"/>
    <n v="10000"/>
    <n v="0"/>
    <n v="0"/>
    <x v="1"/>
    <x v="1"/>
    <s v="USD"/>
    <n v="1410448551"/>
    <d v="2014-09-11T15:15:51"/>
    <n v="1407856551"/>
    <x v="2753"/>
    <b v="0"/>
    <n v="0"/>
    <n v="0"/>
    <b v="0"/>
    <x v="7"/>
    <x v="34"/>
  </r>
  <r>
    <n v="2756"/>
    <s v="The Most Basic of Truths"/>
    <s v="We all pray to the same God no matter what name we might refer to Him as.  Our children deserve to know this basic truth."/>
    <n v="10000"/>
    <n v="1048"/>
    <n v="10"/>
    <x v="1"/>
    <x v="1"/>
    <s v="USD"/>
    <n v="1389476201"/>
    <d v="2014-01-11T21:36:41"/>
    <n v="1386884201"/>
    <x v="2754"/>
    <b v="0"/>
    <n v="33"/>
    <n v="31.76"/>
    <b v="0"/>
    <x v="7"/>
    <x v="34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x v="0"/>
    <s v="GBP"/>
    <n v="1431007264"/>
    <d v="2015-05-07T14:01:04"/>
    <n v="1428415264"/>
    <x v="2755"/>
    <b v="0"/>
    <n v="62"/>
    <n v="162.77000000000001"/>
    <b v="1"/>
    <x v="0"/>
    <x v="19"/>
  </r>
  <r>
    <n v="2944"/>
    <s v="Guardian Theatre, Arts in Education Theatre"/>
    <s v="Our vision: build and operate a Theater Arts Center for south-central Washington state in Goldendale."/>
    <n v="10000"/>
    <n v="100"/>
    <n v="1"/>
    <x v="1"/>
    <x v="1"/>
    <s v="USD"/>
    <n v="1433714198"/>
    <d v="2015-06-07T21:56:38"/>
    <n v="1431122198"/>
    <x v="2756"/>
    <b v="0"/>
    <n v="1"/>
    <n v="100"/>
    <b v="0"/>
    <x v="0"/>
    <x v="24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2"/>
    <x v="0"/>
    <s v="GBP"/>
    <n v="1465258325"/>
    <d v="2016-06-07T00:12:05"/>
    <n v="1462666325"/>
    <x v="2757"/>
    <b v="0"/>
    <n v="0"/>
    <n v="0"/>
    <b v="0"/>
    <x v="0"/>
    <x v="24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x v="11"/>
    <s v="NZD"/>
    <n v="1477886400"/>
    <d v="2016-10-31T04:00:00"/>
    <n v="1476228128"/>
    <x v="2758"/>
    <b v="0"/>
    <n v="111"/>
    <n v="109.59"/>
    <b v="1"/>
    <x v="0"/>
    <x v="24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x v="1"/>
    <s v="USD"/>
    <n v="1452174420"/>
    <d v="2016-01-07T13:47:00"/>
    <n v="1449150420"/>
    <x v="2759"/>
    <b v="0"/>
    <n v="27"/>
    <n v="370.37"/>
    <b v="1"/>
    <x v="0"/>
    <x v="24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x v="1"/>
    <s v="USD"/>
    <n v="1488171540"/>
    <d v="2017-02-27T04:59:00"/>
    <n v="1486661793"/>
    <x v="2760"/>
    <b v="0"/>
    <n v="115"/>
    <n v="90.2"/>
    <b v="1"/>
    <x v="0"/>
    <x v="24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x v="1"/>
    <s v="USD"/>
    <n v="1434917049"/>
    <d v="2015-06-21T20:04:09"/>
    <n v="1432325049"/>
    <x v="2761"/>
    <b v="0"/>
    <n v="107"/>
    <n v="146.69"/>
    <b v="1"/>
    <x v="0"/>
    <x v="2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x v="1"/>
    <s v="USD"/>
    <n v="1472338409"/>
    <d v="2016-08-27T22:53:29"/>
    <n v="1468450409"/>
    <x v="2762"/>
    <b v="0"/>
    <n v="62"/>
    <n v="162.71"/>
    <b v="1"/>
    <x v="0"/>
    <x v="24"/>
  </r>
  <r>
    <n v="3053"/>
    <s v="Showroom"/>
    <s v="Showroom is a multi-disciplinary space providing unorthodox concerts, events &amp; a platform creatives can express their creative vision"/>
    <n v="10000"/>
    <n v="40"/>
    <n v="0"/>
    <x v="1"/>
    <x v="1"/>
    <s v="USD"/>
    <n v="1412222340"/>
    <d v="2014-10-02T03:59:00"/>
    <n v="1407781013"/>
    <x v="2763"/>
    <b v="0"/>
    <n v="3"/>
    <n v="13.33"/>
    <b v="0"/>
    <x v="0"/>
    <x v="24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1"/>
    <x v="1"/>
    <s v="USD"/>
    <n v="1443636000"/>
    <d v="2015-09-30T18:00:00"/>
    <n v="1441111892"/>
    <x v="2764"/>
    <b v="0"/>
    <n v="67"/>
    <n v="99.76"/>
    <b v="0"/>
    <x v="0"/>
    <x v="24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1"/>
    <x v="0"/>
    <s v="GBP"/>
    <n v="1481132169"/>
    <d v="2016-12-07T17:36:09"/>
    <n v="1479317769"/>
    <x v="2765"/>
    <b v="0"/>
    <n v="16"/>
    <n v="20.88"/>
    <b v="0"/>
    <x v="0"/>
    <x v="24"/>
  </r>
  <r>
    <n v="3076"/>
    <s v="10,000 Hours"/>
    <s v="Helping female comedians get in their 10,000 Hours of practice!"/>
    <n v="10000"/>
    <n v="1506"/>
    <n v="15"/>
    <x v="1"/>
    <x v="1"/>
    <s v="USD"/>
    <n v="1444405123"/>
    <d v="2015-10-09T15:38:43"/>
    <n v="1439221123"/>
    <x v="2766"/>
    <b v="0"/>
    <n v="50"/>
    <n v="30.12"/>
    <b v="0"/>
    <x v="0"/>
    <x v="2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1"/>
    <x v="0"/>
    <s v="GBP"/>
    <n v="1475848800"/>
    <d v="2016-10-07T14:00:00"/>
    <n v="1474027501"/>
    <x v="2767"/>
    <b v="0"/>
    <n v="42"/>
    <n v="40.83"/>
    <b v="0"/>
    <x v="0"/>
    <x v="24"/>
  </r>
  <r>
    <n v="3115"/>
    <s v="spoken word pop-up:"/>
    <s v="We are creating a mobile community devoted to the spreading and sharing of spoken word and other kinds of storytelling."/>
    <n v="10000"/>
    <n v="300"/>
    <n v="3"/>
    <x v="1"/>
    <x v="14"/>
    <s v="SEK"/>
    <n v="1465123427"/>
    <d v="2016-06-05T10:43:47"/>
    <n v="1462531427"/>
    <x v="2768"/>
    <b v="0"/>
    <n v="1"/>
    <n v="300"/>
    <b v="0"/>
    <x v="0"/>
    <x v="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1"/>
    <x v="1"/>
    <s v="USD"/>
    <n v="1427414732"/>
    <d v="2015-03-27T00:05:32"/>
    <n v="1424826332"/>
    <x v="2769"/>
    <b v="0"/>
    <n v="1"/>
    <n v="5"/>
    <b v="0"/>
    <x v="0"/>
    <x v="24"/>
  </r>
  <r>
    <n v="3192"/>
    <s v="Arts in Conflict"/>
    <s v="This project challenges social issues affecting young people in areas of deprivation within the Belfast area (Northern Ireland)."/>
    <n v="10000"/>
    <n v="102"/>
    <n v="1"/>
    <x v="1"/>
    <x v="0"/>
    <s v="GBP"/>
    <n v="1425160800"/>
    <d v="2015-02-28T22:00:00"/>
    <n v="1421274859"/>
    <x v="2770"/>
    <b v="0"/>
    <n v="8"/>
    <n v="12.75"/>
    <b v="0"/>
    <x v="0"/>
    <x v="19"/>
  </r>
  <r>
    <n v="3197"/>
    <s v="Mirror, mirror on the wall"/>
    <s v="This years most important stage project for young artists in our region. www.ungespor.no"/>
    <n v="10000"/>
    <n v="1145"/>
    <n v="11"/>
    <x v="1"/>
    <x v="5"/>
    <s v="NOK"/>
    <n v="1423050618"/>
    <d v="2015-02-04T11:50:18"/>
    <n v="1420458618"/>
    <x v="2771"/>
    <b v="0"/>
    <n v="4"/>
    <n v="286.25"/>
    <b v="0"/>
    <x v="0"/>
    <x v="19"/>
  </r>
  <r>
    <n v="3646"/>
    <s v="Our Sacred Honor"/>
    <s v="Develop demo materials for new, true story of teen Revolutionary War heroes - for hybrid film/live stage musical"/>
    <n v="10000"/>
    <n v="481"/>
    <n v="5"/>
    <x v="1"/>
    <x v="1"/>
    <s v="USD"/>
    <n v="1434497400"/>
    <d v="2015-06-16T23:30:00"/>
    <n v="1431770802"/>
    <x v="2772"/>
    <b v="0"/>
    <n v="8"/>
    <n v="60.13"/>
    <b v="0"/>
    <x v="0"/>
    <x v="19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x v="1"/>
    <s v="USD"/>
    <n v="1404360045"/>
    <d v="2014-07-03T04:00:45"/>
    <n v="1401336045"/>
    <x v="2773"/>
    <b v="0"/>
    <n v="96"/>
    <n v="106.93"/>
    <b v="1"/>
    <x v="0"/>
    <x v="19"/>
  </r>
  <r>
    <n v="3799"/>
    <s v="A Story Once Told"/>
    <s v="An original musical on it's way to the stage in Minneapolis, MN. Feel free to ask any questions."/>
    <n v="10000"/>
    <n v="402"/>
    <n v="4"/>
    <x v="1"/>
    <x v="1"/>
    <s v="USD"/>
    <n v="1457734843"/>
    <d v="2016-03-11T22:20:43"/>
    <n v="1455142843"/>
    <x v="2774"/>
    <b v="0"/>
    <n v="4"/>
    <n v="100.5"/>
    <b v="0"/>
    <x v="0"/>
    <x v="1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2"/>
    <x v="1"/>
    <s v="USD"/>
    <n v="1404360478"/>
    <d v="2014-07-03T04:07:58"/>
    <n v="1401768478"/>
    <x v="2775"/>
    <b v="0"/>
    <n v="10"/>
    <n v="150"/>
    <b v="0"/>
    <x v="0"/>
    <x v="19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2"/>
    <x v="1"/>
    <s v="USD"/>
    <n v="1427479192"/>
    <d v="2015-03-27T17:59:52"/>
    <n v="1425322792"/>
    <x v="2776"/>
    <b v="0"/>
    <n v="0"/>
    <n v="0"/>
    <b v="0"/>
    <x v="0"/>
    <x v="19"/>
  </r>
  <r>
    <n v="3886"/>
    <s v="a (Canceled)"/>
    <n v="1"/>
    <n v="10000"/>
    <n v="0"/>
    <n v="0"/>
    <x v="2"/>
    <x v="7"/>
    <s v="AUD"/>
    <n v="1418275702"/>
    <d v="2014-12-11T05:28:22"/>
    <n v="1415683702"/>
    <x v="2777"/>
    <b v="0"/>
    <n v="0"/>
    <n v="0"/>
    <b v="0"/>
    <x v="0"/>
    <x v="19"/>
  </r>
  <r>
    <n v="2871"/>
    <s v="The Bill Cosby Assault, a play"/>
    <s v="America's dad or serial rapist? Or both? The stories of the Bill Cosby accusers and the society so skeptical of them."/>
    <n v="10000"/>
    <n v="467"/>
    <n v="5"/>
    <x v="1"/>
    <x v="1"/>
    <s v="USD"/>
    <n v="1419183813"/>
    <d v="2014-12-21T17:43:33"/>
    <n v="1417455813"/>
    <x v="2778"/>
    <b v="0"/>
    <n v="13"/>
    <n v="35.92"/>
    <b v="0"/>
    <x v="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1"/>
    <x v="1"/>
    <s v="USD"/>
    <n v="1454734740"/>
    <d v="2016-02-06T04:59:00"/>
    <n v="1451684437"/>
    <x v="2779"/>
    <b v="0"/>
    <n v="5"/>
    <n v="381.6"/>
    <b v="0"/>
    <x v="0"/>
    <x v="0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1"/>
    <x v="1"/>
    <s v="USD"/>
    <n v="1460751128"/>
    <d v="2016-04-15T20:12:08"/>
    <n v="1455570728"/>
    <x v="2780"/>
    <b v="0"/>
    <n v="10"/>
    <n v="27.3"/>
    <b v="0"/>
    <x v="0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1"/>
    <x v="1"/>
    <s v="USD"/>
    <n v="1469325158"/>
    <d v="2016-07-24T01:52:38"/>
    <n v="1464141158"/>
    <x v="2781"/>
    <b v="0"/>
    <n v="0"/>
    <n v="0"/>
    <b v="0"/>
    <x v="0"/>
    <x v="0"/>
  </r>
  <r>
    <n v="2913"/>
    <s v="The Salem Haunted Magic Show"/>
    <s v="A LIVE history infused, frightening magic and mind reading show in the heart of the Halloween capital of the world, Salem, MA!!"/>
    <n v="10000"/>
    <n v="2"/>
    <n v="0"/>
    <x v="1"/>
    <x v="1"/>
    <s v="USD"/>
    <n v="1410041339"/>
    <d v="2014-09-06T22:08:59"/>
    <n v="1404857339"/>
    <x v="2782"/>
    <b v="0"/>
    <n v="2"/>
    <n v="1"/>
    <b v="0"/>
    <x v="0"/>
    <x v="0"/>
  </r>
  <r>
    <n v="3130"/>
    <s v="MEDEA | A New Vision"/>
    <s v="A shockingly relevant modern take on a 2,000-year-old tragedy that confronts current gender politics."/>
    <n v="10000"/>
    <n v="375"/>
    <n v="4"/>
    <x v="3"/>
    <x v="1"/>
    <s v="USD"/>
    <n v="1492145940"/>
    <d v="2017-04-14T04:59:00"/>
    <n v="1489504916"/>
    <x v="2783"/>
    <b v="0"/>
    <n v="4"/>
    <n v="93.75"/>
    <b v="0"/>
    <x v="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x v="3"/>
    <s v="EUR"/>
    <n v="1491581703"/>
    <d v="2017-04-07T16:15:03"/>
    <n v="1488993303"/>
    <x v="2784"/>
    <b v="0"/>
    <n v="4"/>
    <n v="24"/>
    <b v="0"/>
    <x v="0"/>
    <x v="0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x v="1"/>
    <s v="USD"/>
    <n v="1489903200"/>
    <d v="2017-03-19T06:00:00"/>
    <n v="1488459307"/>
    <x v="2785"/>
    <b v="0"/>
    <n v="30"/>
    <n v="251.33"/>
    <b v="0"/>
    <x v="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x v="1"/>
    <s v="USD"/>
    <n v="1487347500"/>
    <d v="2017-02-17T16:05:00"/>
    <n v="1484715366"/>
    <x v="2786"/>
    <b v="0"/>
    <n v="158"/>
    <n v="63.83"/>
    <b v="1"/>
    <x v="0"/>
    <x v="0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x v="1"/>
    <s v="USD"/>
    <n v="1463098208"/>
    <d v="2016-05-13T00:10:08"/>
    <n v="1460506208"/>
    <x v="2787"/>
    <b v="0"/>
    <n v="173"/>
    <n v="71.239999999999995"/>
    <b v="1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x v="7"/>
    <s v="AUD"/>
    <n v="1437473005"/>
    <d v="2015-07-21T10:03:25"/>
    <n v="1434881005"/>
    <x v="2788"/>
    <b v="0"/>
    <n v="73"/>
    <n v="151.46"/>
    <b v="1"/>
    <x v="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x v="1"/>
    <s v="USD"/>
    <n v="1437004800"/>
    <d v="2015-07-16T00:00:00"/>
    <n v="1433295276"/>
    <x v="2789"/>
    <b v="0"/>
    <n v="141"/>
    <n v="90.74"/>
    <b v="1"/>
    <x v="0"/>
    <x v="0"/>
  </r>
  <r>
    <n v="2811"/>
    <s v="Ray Gunn and Starburst"/>
    <s v="Ray Gunn and Starburst is an audio sci-fi/comedy sending up the tropes of classic and pulp science-fiction."/>
    <n v="10000"/>
    <n v="10027"/>
    <n v="100"/>
    <x v="0"/>
    <x v="0"/>
    <s v="GBP"/>
    <n v="1424692503"/>
    <d v="2015-02-23T11:55:03"/>
    <n v="1422100503"/>
    <x v="2790"/>
    <b v="0"/>
    <n v="108"/>
    <n v="92.84"/>
    <b v="1"/>
    <x v="0"/>
    <x v="0"/>
  </r>
  <r>
    <n v="2818"/>
    <s v="Joe West's THEATER OF DEATH"/>
    <s v="Joe West and his wonderful theater company THEATER OF DEATH present original plays both horrific and comical."/>
    <n v="10000"/>
    <n v="10603"/>
    <n v="106"/>
    <x v="0"/>
    <x v="1"/>
    <s v="USD"/>
    <n v="1443018086"/>
    <d v="2015-09-23T14:21:26"/>
    <n v="1441290086"/>
    <x v="2791"/>
    <b v="0"/>
    <n v="102"/>
    <n v="103.95"/>
    <b v="1"/>
    <x v="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x v="1"/>
    <s v="USD"/>
    <n v="1435835824"/>
    <d v="2015-07-02T11:17:04"/>
    <n v="1433243824"/>
    <x v="2792"/>
    <b v="0"/>
    <n v="98"/>
    <n v="109.03"/>
    <b v="1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x v="1"/>
    <s v="USD"/>
    <n v="1442425412"/>
    <d v="2015-09-16T17:43:32"/>
    <n v="1439833412"/>
    <x v="2793"/>
    <b v="0"/>
    <n v="128"/>
    <n v="88.77"/>
    <b v="1"/>
    <x v="0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x v="1"/>
    <s v="USD"/>
    <n v="1411765492"/>
    <d v="2014-09-26T21:04:52"/>
    <n v="1409173492"/>
    <x v="2794"/>
    <b v="1"/>
    <n v="74"/>
    <n v="139.19"/>
    <b v="1"/>
    <x v="0"/>
    <x v="0"/>
  </r>
  <r>
    <n v="3242"/>
    <s v="First Day Off in a Long Time by Brian Finkelstein"/>
    <s v="First Day Off in a Long Time is a comedy show...            _x000a_About suicide."/>
    <n v="10000"/>
    <n v="12730.42"/>
    <n v="127"/>
    <x v="0"/>
    <x v="1"/>
    <s v="USD"/>
    <n v="1411150092"/>
    <d v="2014-09-19T18:08:12"/>
    <n v="1408558092"/>
    <x v="2795"/>
    <b v="1"/>
    <n v="183"/>
    <n v="69.569999999999993"/>
    <b v="1"/>
    <x v="0"/>
    <x v="0"/>
  </r>
  <r>
    <n v="3246"/>
    <s v="The Gray Man"/>
    <s v="The Gray Man isnâ€™t real. Heâ€™s a ghost story, a boogeyman, a tale mothers make up to keep their children safe."/>
    <n v="10000"/>
    <n v="11122"/>
    <n v="111"/>
    <x v="0"/>
    <x v="1"/>
    <s v="USD"/>
    <n v="1442030340"/>
    <d v="2015-09-12T03:59:00"/>
    <n v="1439551200"/>
    <x v="2796"/>
    <b v="1"/>
    <n v="193"/>
    <n v="57.63"/>
    <b v="1"/>
    <x v="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x v="1"/>
    <s v="USD"/>
    <n v="1433995140"/>
    <d v="2015-06-11T03:59:00"/>
    <n v="1432129577"/>
    <x v="2797"/>
    <b v="1"/>
    <n v="176"/>
    <n v="72.760000000000005"/>
    <b v="1"/>
    <x v="0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x v="1"/>
    <s v="USD"/>
    <n v="1446814809"/>
    <d v="2015-11-06T13:00:09"/>
    <n v="1444219209"/>
    <x v="2798"/>
    <b v="1"/>
    <n v="145"/>
    <n v="106.5"/>
    <b v="1"/>
    <x v="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x v="0"/>
    <s v="GBP"/>
    <n v="1466463600"/>
    <d v="2016-06-20T23:00:00"/>
    <n v="1463337315"/>
    <x v="2799"/>
    <b v="0"/>
    <n v="207"/>
    <n v="48.44"/>
    <b v="1"/>
    <x v="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x v="1"/>
    <s v="USD"/>
    <n v="1442102400"/>
    <d v="2015-09-13T00:00:00"/>
    <n v="1440370768"/>
    <x v="2800"/>
    <b v="0"/>
    <n v="72"/>
    <n v="141.29"/>
    <b v="1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x v="1"/>
    <s v="USD"/>
    <n v="1416385679"/>
    <d v="2014-11-19T08:27:59"/>
    <n v="1413790079"/>
    <x v="2801"/>
    <b v="0"/>
    <n v="162"/>
    <n v="63.57"/>
    <b v="1"/>
    <x v="0"/>
    <x v="0"/>
  </r>
  <r>
    <n v="3389"/>
    <s v="Chimera Ensemble Productions Fund"/>
    <s v="Chimera Ensemble is launching 2 inaugural theater productions, and we need support to do high quality work!"/>
    <n v="10000"/>
    <n v="11450"/>
    <n v="115"/>
    <x v="0"/>
    <x v="1"/>
    <s v="USD"/>
    <n v="1464960682"/>
    <d v="2016-06-03T13:31:22"/>
    <n v="1462368682"/>
    <x v="2802"/>
    <b v="0"/>
    <n v="62"/>
    <n v="184.68"/>
    <b v="1"/>
    <x v="0"/>
    <x v="0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x v="1"/>
    <s v="USD"/>
    <n v="1409266414"/>
    <d v="2014-08-28T22:53:34"/>
    <n v="1405378414"/>
    <x v="2803"/>
    <b v="0"/>
    <n v="85"/>
    <n v="118.13"/>
    <b v="1"/>
    <x v="0"/>
    <x v="0"/>
  </r>
  <r>
    <n v="3406"/>
    <s v="Voices of Swords"/>
    <s v="A funny and moving new play about two families dealing with aging parents in very different ways!"/>
    <n v="10000"/>
    <n v="10031"/>
    <n v="100"/>
    <x v="0"/>
    <x v="1"/>
    <s v="USD"/>
    <n v="1405511376"/>
    <d v="2014-07-16T11:49:36"/>
    <n v="1401623376"/>
    <x v="2804"/>
    <b v="0"/>
    <n v="91"/>
    <n v="110.23"/>
    <b v="1"/>
    <x v="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x v="1"/>
    <s v="USD"/>
    <n v="1425495563"/>
    <d v="2015-03-04T18:59:23"/>
    <n v="1422903563"/>
    <x v="2805"/>
    <b v="0"/>
    <n v="98"/>
    <n v="103.21"/>
    <b v="1"/>
    <x v="0"/>
    <x v="0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x v="1"/>
    <s v="USD"/>
    <n v="1404983269"/>
    <d v="2014-07-10T09:07:49"/>
    <n v="1402391269"/>
    <x v="2806"/>
    <b v="0"/>
    <n v="168"/>
    <n v="62.83"/>
    <b v="1"/>
    <x v="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x v="1"/>
    <s v="USD"/>
    <n v="1476381627"/>
    <d v="2016-10-13T18:00:27"/>
    <n v="1473789627"/>
    <x v="2807"/>
    <b v="0"/>
    <n v="69"/>
    <n v="145.87"/>
    <b v="1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x v="2"/>
    <s v="CAD"/>
    <n v="1476158340"/>
    <d v="2016-10-11T03:59:00"/>
    <n v="1472594585"/>
    <x v="2808"/>
    <b v="0"/>
    <n v="114"/>
    <n v="90.68"/>
    <b v="1"/>
    <x v="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x v="1"/>
    <s v="USD"/>
    <n v="1474426800"/>
    <d v="2016-09-21T03:00:00"/>
    <n v="1471976529"/>
    <x v="2809"/>
    <b v="0"/>
    <n v="17"/>
    <n v="716.35"/>
    <b v="1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x v="7"/>
    <s v="AUD"/>
    <n v="1420178188"/>
    <d v="2015-01-02T05:56:28"/>
    <n v="1418709388"/>
    <x v="2810"/>
    <b v="0"/>
    <n v="95"/>
    <n v="125.05"/>
    <b v="1"/>
    <x v="0"/>
    <x v="0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x v="1"/>
    <s v="USD"/>
    <n v="1464732537"/>
    <d v="2016-05-31T22:08:57"/>
    <n v="1462140537"/>
    <x v="2811"/>
    <b v="0"/>
    <n v="72"/>
    <n v="145"/>
    <b v="1"/>
    <x v="0"/>
    <x v="0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x v="1"/>
    <s v="USD"/>
    <n v="1410580800"/>
    <d v="2014-09-13T04:00:00"/>
    <n v="1409336373"/>
    <x v="2812"/>
    <b v="0"/>
    <n v="74"/>
    <n v="137.24"/>
    <b v="1"/>
    <x v="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x v="1"/>
    <s v="USD"/>
    <n v="1470887940"/>
    <d v="2016-08-11T03:59:00"/>
    <n v="1468176527"/>
    <x v="2813"/>
    <b v="0"/>
    <n v="102"/>
    <n v="99.34"/>
    <b v="1"/>
    <x v="0"/>
    <x v="0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x v="1"/>
    <s v="USD"/>
    <n v="1432612740"/>
    <d v="2015-05-26T03:59:00"/>
    <n v="1429881667"/>
    <x v="2814"/>
    <b v="0"/>
    <n v="97"/>
    <n v="105.52"/>
    <b v="1"/>
    <x v="0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1"/>
    <x v="1"/>
    <s v="USD"/>
    <n v="1405882287"/>
    <d v="2014-07-20T18:51:27"/>
    <n v="1400698287"/>
    <x v="2815"/>
    <b v="1"/>
    <n v="34"/>
    <n v="25.65"/>
    <b v="0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1"/>
    <x v="1"/>
    <s v="USD"/>
    <n v="1427427276"/>
    <d v="2015-03-27T03:34:36"/>
    <n v="1425270876"/>
    <x v="2816"/>
    <b v="0"/>
    <n v="2"/>
    <n v="10"/>
    <b v="0"/>
    <x v="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1"/>
    <x v="1"/>
    <s v="USD"/>
    <n v="1407868561"/>
    <d v="2014-08-12T18:36:01"/>
    <n v="1406140561"/>
    <x v="2817"/>
    <b v="0"/>
    <n v="2"/>
    <n v="62.5"/>
    <b v="0"/>
    <x v="0"/>
    <x v="0"/>
  </r>
  <r>
    <n v="3904"/>
    <s v="Black America from Prophets to Pimps"/>
    <s v="A play that will cover 4000 years of black history."/>
    <n v="10000"/>
    <n v="3"/>
    <n v="0"/>
    <x v="1"/>
    <x v="1"/>
    <s v="USD"/>
    <n v="1429074240"/>
    <d v="2015-04-15T05:04:00"/>
    <n v="1427866200"/>
    <x v="2818"/>
    <b v="0"/>
    <n v="2"/>
    <n v="1.5"/>
    <b v="0"/>
    <x v="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1"/>
    <x v="1"/>
    <s v="USD"/>
    <n v="1448863449"/>
    <d v="2015-11-30T06:04:09"/>
    <n v="1446267849"/>
    <x v="2819"/>
    <b v="0"/>
    <n v="7"/>
    <n v="142.86000000000001"/>
    <b v="0"/>
    <x v="0"/>
    <x v="0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1"/>
    <x v="7"/>
    <s v="AUD"/>
    <n v="1459490400"/>
    <d v="2016-04-01T06:00:00"/>
    <n v="1457078868"/>
    <x v="2820"/>
    <b v="0"/>
    <n v="0"/>
    <n v="0"/>
    <b v="0"/>
    <x v="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1"/>
    <x v="7"/>
    <s v="AUD"/>
    <n v="1423623221"/>
    <d v="2015-02-11T02:53:41"/>
    <n v="1421031221"/>
    <x v="2821"/>
    <b v="0"/>
    <n v="32"/>
    <n v="49.28"/>
    <b v="0"/>
    <x v="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1"/>
    <x v="2"/>
    <s v="CAD"/>
    <n v="1447821717"/>
    <d v="2015-11-18T04:41:57"/>
    <n v="1445226117"/>
    <x v="2822"/>
    <b v="0"/>
    <n v="0"/>
    <n v="0"/>
    <b v="0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1"/>
    <x v="1"/>
    <s v="USD"/>
    <n v="1449876859"/>
    <d v="2015-12-11T23:34:19"/>
    <n v="1444689259"/>
    <x v="2823"/>
    <b v="0"/>
    <n v="9"/>
    <n v="60.11"/>
    <b v="0"/>
    <x v="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1"/>
    <x v="1"/>
    <s v="USD"/>
    <n v="1409846874"/>
    <d v="2014-09-04T16:07:54"/>
    <n v="1407254874"/>
    <x v="2824"/>
    <b v="0"/>
    <n v="2"/>
    <n v="52.5"/>
    <b v="0"/>
    <x v="0"/>
    <x v="0"/>
  </r>
  <r>
    <n v="4035"/>
    <s v="The Lost Boy"/>
    <s v="&quot;Stories are where you go to look for the truth of your own life.&quot; (Frank Delaney)"/>
    <n v="10000"/>
    <n v="3685"/>
    <n v="37"/>
    <x v="1"/>
    <x v="1"/>
    <s v="USD"/>
    <n v="1413925887"/>
    <d v="2014-10-21T21:11:27"/>
    <n v="1411333887"/>
    <x v="2825"/>
    <b v="0"/>
    <n v="25"/>
    <n v="147.4"/>
    <b v="0"/>
    <x v="0"/>
    <x v="0"/>
  </r>
  <r>
    <n v="4042"/>
    <s v="Messages"/>
    <s v="Acting group and production for inner city youth, about inner city youth. The problems and stuation that they see everyday."/>
    <n v="10000"/>
    <n v="21"/>
    <n v="0"/>
    <x v="1"/>
    <x v="1"/>
    <s v="USD"/>
    <n v="1421781360"/>
    <d v="2015-01-20T19:16:00"/>
    <n v="1419213664"/>
    <x v="2826"/>
    <b v="0"/>
    <n v="3"/>
    <n v="7"/>
    <b v="0"/>
    <x v="0"/>
    <x v="0"/>
  </r>
  <r>
    <n v="4059"/>
    <s v="The Million Dollar Shot"/>
    <s v="A very Canadian children's play inspired by the tradition of British pantomimes like Aladdin, and the Nutcracker."/>
    <n v="10000"/>
    <n v="250"/>
    <n v="3"/>
    <x v="1"/>
    <x v="2"/>
    <s v="CAD"/>
    <n v="1410836400"/>
    <d v="2014-09-16T03:00:00"/>
    <n v="1408116152"/>
    <x v="2827"/>
    <b v="0"/>
    <n v="7"/>
    <n v="35.71"/>
    <b v="0"/>
    <x v="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1"/>
    <x v="2"/>
    <s v="CAD"/>
    <n v="1403539200"/>
    <d v="2014-06-23T16:00:00"/>
    <n v="1400604056"/>
    <x v="2828"/>
    <b v="0"/>
    <n v="5"/>
    <n v="57"/>
    <b v="0"/>
    <x v="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1"/>
    <x v="0"/>
    <s v="GBP"/>
    <n v="1454284500"/>
    <d v="2016-01-31T23:55:00"/>
    <n v="1449431237"/>
    <x v="2829"/>
    <b v="0"/>
    <n v="0"/>
    <n v="0"/>
    <b v="0"/>
    <x v="0"/>
    <x v="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x v="16"/>
    <s v="EUR"/>
    <n v="1488394800"/>
    <d v="2017-03-01T19:00:00"/>
    <n v="1485213921"/>
    <x v="2830"/>
    <b v="0"/>
    <n v="131"/>
    <n v="94.74"/>
    <b v="1"/>
    <x v="6"/>
    <x v="10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2"/>
    <x v="18"/>
    <s v="CHF"/>
    <n v="1485480408"/>
    <d v="2017-01-27T01:26:48"/>
    <n v="1482888408"/>
    <x v="2831"/>
    <b v="0"/>
    <n v="0"/>
    <n v="0"/>
    <b v="0"/>
    <x v="2"/>
    <x v="16"/>
  </r>
  <r>
    <n v="1"/>
    <s v="FannibalFest Fan Convention"/>
    <s v="A Hannibal TV Show Fan Convention and Art Collective"/>
    <n v="10275"/>
    <n v="14653"/>
    <n v="143"/>
    <x v="0"/>
    <x v="1"/>
    <s v="USD"/>
    <n v="1488464683"/>
    <d v="2017-03-02T14:24:43"/>
    <n v="1485872683"/>
    <x v="2832"/>
    <b v="0"/>
    <n v="79"/>
    <n v="185.48"/>
    <b v="1"/>
    <x v="5"/>
    <x v="7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x v="1"/>
    <s v="USD"/>
    <n v="1365395580"/>
    <d v="2013-04-08T04:33:00"/>
    <n v="1364426260"/>
    <x v="2833"/>
    <b v="0"/>
    <n v="52"/>
    <n v="202.42"/>
    <b v="1"/>
    <x v="5"/>
    <x v="27"/>
  </r>
  <r>
    <n v="446"/>
    <s v="DisChord"/>
    <s v="A faith based animated short. (The same guy who said a picture is worth a thousand words also said a cartoon is worth two thousand.)"/>
    <n v="10500"/>
    <n v="766"/>
    <n v="7"/>
    <x v="1"/>
    <x v="1"/>
    <s v="USD"/>
    <n v="1425434420"/>
    <d v="2015-03-04T02:00:20"/>
    <n v="1422842420"/>
    <x v="2834"/>
    <b v="0"/>
    <n v="16"/>
    <n v="47.88"/>
    <b v="0"/>
    <x v="5"/>
    <x v="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1"/>
    <x v="6"/>
    <s v="EUR"/>
    <n v="1451494210"/>
    <d v="2015-12-30T16:50:10"/>
    <n v="1449075010"/>
    <x v="2835"/>
    <b v="0"/>
    <n v="12"/>
    <n v="50.08"/>
    <b v="0"/>
    <x v="1"/>
    <x v="1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x v="1"/>
    <s v="USD"/>
    <n v="1398834000"/>
    <d v="2014-04-30T05:00:00"/>
    <n v="1396371612"/>
    <x v="2836"/>
    <b v="1"/>
    <n v="100"/>
    <n v="107.1"/>
    <b v="1"/>
    <x v="2"/>
    <x v="2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x v="1"/>
    <s v="USD"/>
    <n v="1425528000"/>
    <d v="2015-03-05T04:00:00"/>
    <n v="1422916261"/>
    <x v="2837"/>
    <b v="0"/>
    <n v="197"/>
    <n v="56.07"/>
    <b v="1"/>
    <x v="0"/>
    <x v="0"/>
  </r>
  <r>
    <n v="3847"/>
    <s v="Madame X"/>
    <s v="The production of the original play &quot;Madame X&quot; by Amanda Davison. Inspired by the painting by John Singer Sargent."/>
    <n v="10500"/>
    <n v="1697"/>
    <n v="16"/>
    <x v="1"/>
    <x v="1"/>
    <s v="USD"/>
    <n v="1437283391"/>
    <d v="2015-07-19T05:23:11"/>
    <n v="1433395391"/>
    <x v="2838"/>
    <b v="1"/>
    <n v="9"/>
    <n v="188.56"/>
    <b v="0"/>
    <x v="0"/>
    <x v="0"/>
  </r>
  <r>
    <n v="2321"/>
    <s v="WienerWÃ¼rze"/>
    <s v="Universal organic liquid seasoning brewed all natural from lupine, oat, salt and water for soups, salads, stews and more"/>
    <n v="10557"/>
    <n v="4130"/>
    <n v="39"/>
    <x v="3"/>
    <x v="12"/>
    <s v="EUR"/>
    <n v="1491282901"/>
    <d v="2017-04-04T05:15:01"/>
    <n v="1488694501"/>
    <x v="2839"/>
    <b v="0"/>
    <n v="64"/>
    <n v="64.53"/>
    <b v="0"/>
    <x v="3"/>
    <x v="26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x v="1"/>
    <s v="USD"/>
    <n v="1412611905"/>
    <d v="2014-10-06T16:11:45"/>
    <n v="1410019905"/>
    <x v="2840"/>
    <b v="0"/>
    <n v="118"/>
    <n v="108.24"/>
    <b v="1"/>
    <x v="0"/>
    <x v="24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x v="1"/>
    <s v="USD"/>
    <n v="1439245037"/>
    <d v="2015-08-10T22:17:17"/>
    <n v="1436653037"/>
    <x v="2841"/>
    <b v="0"/>
    <n v="119"/>
    <n v="118.34"/>
    <b v="1"/>
    <x v="5"/>
    <x v="7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1"/>
    <x v="0"/>
    <s v="GBP"/>
    <n v="1407065979"/>
    <d v="2014-08-03T11:39:39"/>
    <n v="1404560379"/>
    <x v="2842"/>
    <b v="1"/>
    <n v="39"/>
    <n v="55.28"/>
    <b v="0"/>
    <x v="6"/>
    <x v="1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1"/>
    <x v="1"/>
    <s v="USD"/>
    <n v="1472834180"/>
    <d v="2016-09-02T16:36:20"/>
    <n v="1470242180"/>
    <x v="2843"/>
    <b v="1"/>
    <n v="38"/>
    <n v="104.89"/>
    <b v="0"/>
    <x v="6"/>
    <x v="1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1"/>
    <x v="2"/>
    <s v="CAD"/>
    <n v="1443379104"/>
    <d v="2015-09-27T18:38:24"/>
    <n v="1440787104"/>
    <x v="2844"/>
    <b v="0"/>
    <n v="7"/>
    <n v="40.14"/>
    <b v="0"/>
    <x v="3"/>
    <x v="39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x v="1"/>
    <s v="USD"/>
    <n v="1398791182"/>
    <d v="2014-04-29T17:06:22"/>
    <n v="1396026382"/>
    <x v="2845"/>
    <b v="1"/>
    <n v="385"/>
    <n v="31.44"/>
    <b v="1"/>
    <x v="2"/>
    <x v="2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x v="6"/>
    <s v="EUR"/>
    <n v="1483397940"/>
    <d v="2017-01-02T22:59:00"/>
    <n v="1480493014"/>
    <x v="2846"/>
    <b v="1"/>
    <n v="3663"/>
    <n v="83.8"/>
    <b v="1"/>
    <x v="2"/>
    <x v="23"/>
  </r>
  <r>
    <n v="3112"/>
    <s v="Kids Zone start up"/>
    <s v="Children only have a short period of time to live care free, play hard, get dirty, I want to help every child in my Town play everyday."/>
    <n v="11000"/>
    <n v="521"/>
    <n v="5"/>
    <x v="1"/>
    <x v="1"/>
    <s v="USD"/>
    <n v="1477968934"/>
    <d v="2016-11-01T02:55:34"/>
    <n v="1472784934"/>
    <x v="2847"/>
    <b v="0"/>
    <n v="9"/>
    <n v="57.89"/>
    <b v="0"/>
    <x v="0"/>
    <x v="24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1"/>
    <x v="1"/>
    <s v="USD"/>
    <n v="1437960598"/>
    <d v="2015-07-27T01:29:58"/>
    <n v="1435368598"/>
    <x v="2848"/>
    <b v="0"/>
    <n v="0"/>
    <n v="0"/>
    <b v="0"/>
    <x v="0"/>
    <x v="19"/>
  </r>
  <r>
    <n v="3854"/>
    <s v="The Case Of Soghomon Tehlirian"/>
    <s v="A play dedicated to the 100th anniversary of the Armenian Genocide."/>
    <n v="11000"/>
    <n v="1788"/>
    <n v="16"/>
    <x v="1"/>
    <x v="1"/>
    <s v="USD"/>
    <n v="1431206058"/>
    <d v="2015-05-09T21:14:18"/>
    <n v="1428614058"/>
    <x v="2849"/>
    <b v="0"/>
    <n v="20"/>
    <n v="89.4"/>
    <b v="0"/>
    <x v="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1"/>
    <x v="1"/>
    <s v="USD"/>
    <n v="1400569140"/>
    <d v="2014-05-20T06:59:00"/>
    <n v="1397854356"/>
    <x v="2850"/>
    <b v="0"/>
    <n v="46"/>
    <n v="84.28"/>
    <b v="0"/>
    <x v="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1"/>
    <x v="0"/>
    <s v="GBP"/>
    <n v="1476873507"/>
    <d v="2016-10-19T10:38:27"/>
    <n v="1474281507"/>
    <x v="2851"/>
    <b v="0"/>
    <n v="4"/>
    <n v="20"/>
    <b v="0"/>
    <x v="2"/>
    <x v="22"/>
  </r>
  <r>
    <n v="2879"/>
    <s v="Girls, Ladies and Women - A Gospel Drama"/>
    <s v="She that fines a husband? Wait, is that right? Girl... you better check yourself, before you wreck yourself!"/>
    <n v="11200"/>
    <n v="29"/>
    <n v="0"/>
    <x v="1"/>
    <x v="1"/>
    <s v="USD"/>
    <n v="1453310661"/>
    <d v="2016-01-20T17:24:21"/>
    <n v="1450718661"/>
    <x v="2852"/>
    <b v="0"/>
    <n v="1"/>
    <n v="29"/>
    <b v="0"/>
    <x v="0"/>
    <x v="0"/>
  </r>
  <r>
    <n v="349"/>
    <s v="Strangers To Peace: A Documentary"/>
    <s v="After 52 years of war, FARC guerrilla soldiers rejoin Colombian society to forge new lives of peace."/>
    <n v="11260"/>
    <n v="12007.18"/>
    <n v="107"/>
    <x v="0"/>
    <x v="1"/>
    <s v="USD"/>
    <n v="1487937508"/>
    <d v="2017-02-24T11:58:28"/>
    <n v="1485345508"/>
    <x v="2853"/>
    <b v="1"/>
    <n v="167"/>
    <n v="71.900000000000006"/>
    <b v="1"/>
    <x v="5"/>
    <x v="27"/>
  </r>
  <r>
    <n v="1309"/>
    <s v="CORE : Roam (Canceled)"/>
    <s v="Wicked fun and built for excitement, CORE is the safest and most versatile speaker you've ever worn."/>
    <n v="11500"/>
    <n v="12879"/>
    <n v="112"/>
    <x v="2"/>
    <x v="1"/>
    <s v="USD"/>
    <n v="1444943468"/>
    <d v="2015-10-15T21:11:08"/>
    <n v="1441919468"/>
    <x v="2854"/>
    <b v="0"/>
    <n v="35"/>
    <n v="367.97"/>
    <b v="0"/>
    <x v="2"/>
    <x v="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x v="2"/>
    <s v="CAD"/>
    <n v="1425937761"/>
    <d v="2015-03-09T21:49:21"/>
    <n v="1422917361"/>
    <x v="2855"/>
    <b v="0"/>
    <n v="84"/>
    <n v="136.9"/>
    <b v="1"/>
    <x v="2"/>
    <x v="23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1"/>
    <x v="0"/>
    <s v="GBP"/>
    <n v="1428622271"/>
    <d v="2015-04-09T23:31:11"/>
    <n v="1426203071"/>
    <x v="2856"/>
    <b v="0"/>
    <n v="17"/>
    <n v="81.41"/>
    <b v="0"/>
    <x v="0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x v="1"/>
    <s v="USD"/>
    <n v="1407506040"/>
    <d v="2014-08-08T13:54:00"/>
    <n v="1404680075"/>
    <x v="2857"/>
    <b v="0"/>
    <n v="125"/>
    <n v="93.98"/>
    <b v="1"/>
    <x v="0"/>
    <x v="0"/>
  </r>
  <r>
    <n v="630"/>
    <s v="Ecosteader (Canceled)"/>
    <s v="Land development network for an eco-conscious collective. Community portal features ideas on lean design, green building, urban ecology"/>
    <n v="11999"/>
    <n v="10"/>
    <n v="0"/>
    <x v="2"/>
    <x v="1"/>
    <s v="USD"/>
    <n v="1441516200"/>
    <d v="2015-09-06T05:10:00"/>
    <n v="1438959121"/>
    <x v="2858"/>
    <b v="0"/>
    <n v="1"/>
    <n v="10"/>
    <b v="0"/>
    <x v="2"/>
    <x v="22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x v="1"/>
    <s v="USD"/>
    <n v="1402896600"/>
    <d v="2014-06-16T05:30:00"/>
    <n v="1398971211"/>
    <x v="2859"/>
    <b v="0"/>
    <n v="70"/>
    <n v="171.84"/>
    <b v="1"/>
    <x v="5"/>
    <x v="7"/>
  </r>
  <r>
    <n v="28"/>
    <s v="John Earle Dog Training Concept Development Reel"/>
    <s v="John and Brian are on a quest to change people's lives and rehabilitate dogs."/>
    <n v="12000"/>
    <n v="12042"/>
    <n v="100"/>
    <x v="0"/>
    <x v="1"/>
    <s v="USD"/>
    <n v="1450307284"/>
    <d v="2015-12-16T23:08:04"/>
    <n v="1447715284"/>
    <x v="2860"/>
    <b v="0"/>
    <n v="71"/>
    <n v="169.61"/>
    <b v="1"/>
    <x v="5"/>
    <x v="7"/>
  </r>
  <r>
    <n v="49"/>
    <s v="Driving Jersey - Season Five"/>
    <s v="Driving Jersey is real people telling real stories."/>
    <n v="12000"/>
    <n v="12000"/>
    <n v="100"/>
    <x v="0"/>
    <x v="1"/>
    <s v="USD"/>
    <n v="1445660045"/>
    <d v="2015-10-24T04:14:05"/>
    <n v="1443068045"/>
    <x v="2861"/>
    <b v="0"/>
    <n v="87"/>
    <n v="137.93"/>
    <b v="1"/>
    <x v="5"/>
    <x v="7"/>
  </r>
  <r>
    <n v="80"/>
    <s v="Swingers Anonymous"/>
    <s v="What would you do if you ended up at a swingers party with two dead bodies and $20,000 in drug money?"/>
    <n v="12000"/>
    <n v="12870"/>
    <n v="107"/>
    <x v="0"/>
    <x v="1"/>
    <s v="USD"/>
    <n v="1386640856"/>
    <d v="2013-12-10T02:00:56"/>
    <n v="1383616856"/>
    <x v="2862"/>
    <b v="0"/>
    <n v="47"/>
    <n v="273.83"/>
    <b v="1"/>
    <x v="5"/>
    <x v="13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2"/>
    <x v="1"/>
    <s v="USD"/>
    <n v="1433043623"/>
    <d v="2015-05-31T03:40:23"/>
    <n v="1429155623"/>
    <x v="2863"/>
    <b v="0"/>
    <n v="28"/>
    <n v="46.18"/>
    <b v="0"/>
    <x v="5"/>
    <x v="30"/>
  </r>
  <r>
    <n v="190"/>
    <s v="REGIONRAT, the movie"/>
    <s v="Because hope can be a 4 letter word"/>
    <n v="12000"/>
    <n v="50"/>
    <n v="0"/>
    <x v="1"/>
    <x v="1"/>
    <s v="USD"/>
    <n v="1466091446"/>
    <d v="2016-06-16T15:37:26"/>
    <n v="1465227446"/>
    <x v="2864"/>
    <b v="0"/>
    <n v="1"/>
    <n v="50"/>
    <b v="0"/>
    <x v="5"/>
    <x v="25"/>
  </r>
  <r>
    <n v="210"/>
    <s v="Like Son, Like Father"/>
    <s v="A tender short film about a young man who needs advice from  someone he had no intention of ever meeting, his biological father."/>
    <n v="12000"/>
    <n v="3030"/>
    <n v="25"/>
    <x v="1"/>
    <x v="1"/>
    <s v="USD"/>
    <n v="1443675600"/>
    <d v="2015-10-01T05:00:00"/>
    <n v="1441157592"/>
    <x v="2865"/>
    <b v="0"/>
    <n v="33"/>
    <n v="91.82"/>
    <b v="0"/>
    <x v="5"/>
    <x v="2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x v="1"/>
    <s v="USD"/>
    <n v="1299775210"/>
    <d v="2011-03-10T16:40:10"/>
    <n v="1295887210"/>
    <x v="2866"/>
    <b v="1"/>
    <n v="202"/>
    <n v="62.71"/>
    <b v="1"/>
    <x v="5"/>
    <x v="27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x v="1"/>
    <s v="USD"/>
    <n v="1437621060"/>
    <d v="2015-07-23T03:11:00"/>
    <n v="1433799180"/>
    <x v="2867"/>
    <b v="0"/>
    <n v="87"/>
    <n v="139.83000000000001"/>
    <b v="1"/>
    <x v="5"/>
    <x v="27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x v="1"/>
    <s v="USD"/>
    <n v="1447484460"/>
    <d v="2015-11-14T07:01:00"/>
    <n v="1444888868"/>
    <x v="2868"/>
    <b v="0"/>
    <n v="133"/>
    <n v="103.22"/>
    <b v="1"/>
    <x v="5"/>
    <x v="27"/>
  </r>
  <r>
    <n v="428"/>
    <s v="Little Clay Bible - Zacchaeus"/>
    <s v="Fresh, fun, entertaining Bible stories on YouTube, stop-motion style."/>
    <n v="12000"/>
    <n v="676"/>
    <n v="6"/>
    <x v="1"/>
    <x v="1"/>
    <s v="USD"/>
    <n v="1402956000"/>
    <d v="2014-06-16T22:00:00"/>
    <n v="1400523845"/>
    <x v="2869"/>
    <b v="0"/>
    <n v="13"/>
    <n v="52"/>
    <b v="0"/>
    <x v="5"/>
    <x v="29"/>
  </r>
  <r>
    <n v="488"/>
    <s v="City Animals independent cartoon series"/>
    <s v="When humans left the earth, the animals took over the city. What could go wrong? Well...everything!"/>
    <n v="12000"/>
    <n v="0"/>
    <n v="0"/>
    <x v="1"/>
    <x v="1"/>
    <s v="USD"/>
    <n v="1483924700"/>
    <d v="2017-01-09T01:18:20"/>
    <n v="1481332700"/>
    <x v="2870"/>
    <b v="0"/>
    <n v="0"/>
    <n v="0"/>
    <b v="0"/>
    <x v="5"/>
    <x v="29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1"/>
    <x v="1"/>
    <s v="USD"/>
    <n v="1451010086"/>
    <d v="2015-12-25T02:21:26"/>
    <n v="1447122086"/>
    <x v="2871"/>
    <b v="0"/>
    <n v="14"/>
    <n v="3.71"/>
    <b v="0"/>
    <x v="5"/>
    <x v="29"/>
  </r>
  <r>
    <n v="579"/>
    <s v="Course: Learn Cryptography"/>
    <s v="Learn classic and public key cryptography with a full proof-of-concept system in JavaScript."/>
    <n v="12000"/>
    <n v="175"/>
    <n v="1"/>
    <x v="1"/>
    <x v="1"/>
    <s v="USD"/>
    <n v="1419539223"/>
    <d v="2014-12-25T20:27:03"/>
    <n v="1416947223"/>
    <x v="2872"/>
    <b v="0"/>
    <n v="5"/>
    <n v="35"/>
    <b v="0"/>
    <x v="2"/>
    <x v="2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x v="1"/>
    <s v="USD"/>
    <n v="1436396313"/>
    <d v="2015-07-08T22:58:33"/>
    <n v="1433804313"/>
    <x v="2873"/>
    <b v="0"/>
    <n v="1013"/>
    <n v="31.66"/>
    <b v="1"/>
    <x v="2"/>
    <x v="16"/>
  </r>
  <r>
    <n v="664"/>
    <s v="Oregon Babyâ„¢ Diapers"/>
    <s v="Save Oregon Babyâ„¢ Diapers, a handmade business, run by awesome moms in Southern Oregon, from permanently closing!"/>
    <n v="12000"/>
    <n v="904"/>
    <n v="8"/>
    <x v="1"/>
    <x v="1"/>
    <s v="USD"/>
    <n v="1428940775"/>
    <d v="2015-04-13T15:59:35"/>
    <n v="1426348775"/>
    <x v="2874"/>
    <b v="0"/>
    <n v="29"/>
    <n v="31.17"/>
    <b v="0"/>
    <x v="2"/>
    <x v="16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1"/>
    <x v="1"/>
    <s v="USD"/>
    <n v="1487397540"/>
    <d v="2017-02-18T05:59:00"/>
    <n v="1484684247"/>
    <x v="2875"/>
    <b v="0"/>
    <n v="4"/>
    <n v="22.5"/>
    <b v="0"/>
    <x v="2"/>
    <x v="16"/>
  </r>
  <r>
    <n v="957"/>
    <s v="DUALBAND, the Leather NFC Smart Watch Band"/>
    <s v="A Leather Smart watch Band, that NEVER needs to be charged for only $37!"/>
    <n v="12000"/>
    <n v="233"/>
    <n v="2"/>
    <x v="1"/>
    <x v="1"/>
    <s v="USD"/>
    <n v="1479392133"/>
    <d v="2016-11-17T14:15:33"/>
    <n v="1476710133"/>
    <x v="2876"/>
    <b v="0"/>
    <n v="7"/>
    <n v="33.29"/>
    <b v="0"/>
    <x v="2"/>
    <x v="16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1"/>
    <x v="1"/>
    <s v="USD"/>
    <n v="1475766932"/>
    <d v="2016-10-06T15:15:32"/>
    <n v="1473174932"/>
    <x v="2877"/>
    <b v="0"/>
    <n v="30"/>
    <n v="59.2"/>
    <b v="0"/>
    <x v="2"/>
    <x v="16"/>
  </r>
  <r>
    <n v="1049"/>
    <s v="J1 (Canceled)"/>
    <s v="------"/>
    <n v="12000"/>
    <n v="0"/>
    <n v="0"/>
    <x v="2"/>
    <x v="1"/>
    <s v="USD"/>
    <n v="1455272445"/>
    <d v="2016-02-12T10:20:45"/>
    <n v="1452680445"/>
    <x v="2878"/>
    <b v="0"/>
    <n v="0"/>
    <n v="0"/>
    <b v="0"/>
    <x v="8"/>
    <x v="1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1"/>
    <x v="1"/>
    <s v="USD"/>
    <n v="1412393400"/>
    <d v="2014-10-04T03:30:00"/>
    <n v="1409747154"/>
    <x v="2879"/>
    <b v="0"/>
    <n v="29"/>
    <n v="74.209999999999994"/>
    <b v="0"/>
    <x v="1"/>
    <x v="1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2"/>
    <x v="1"/>
    <s v="USD"/>
    <n v="1310158800"/>
    <d v="2011-07-08T21:00:00"/>
    <n v="1304888771"/>
    <x v="2880"/>
    <b v="0"/>
    <n v="38"/>
    <n v="44.5"/>
    <b v="0"/>
    <x v="4"/>
    <x v="37"/>
  </r>
  <r>
    <n v="1258"/>
    <s v="Mustard Plug New Record!"/>
    <s v="Mustard Plug needs help funding their new record.  Please help the Grand Rapids, MI band put out their 7th record!"/>
    <n v="12000"/>
    <n v="25577.56"/>
    <n v="213"/>
    <x v="0"/>
    <x v="1"/>
    <s v="USD"/>
    <n v="1377960012"/>
    <d v="2013-08-31T14:40:12"/>
    <n v="1375368012"/>
    <x v="2881"/>
    <b v="1"/>
    <n v="670"/>
    <n v="38.18"/>
    <b v="1"/>
    <x v="4"/>
    <x v="6"/>
  </r>
  <r>
    <n v="1268"/>
    <s v="Full Devil Jacket 2nd Album Release"/>
    <s v="Full Devil Jacket Is releasing their first record in over 12 yrs and we want you to be a part of it!"/>
    <n v="12000"/>
    <n v="14000"/>
    <n v="117"/>
    <x v="0"/>
    <x v="1"/>
    <s v="USD"/>
    <n v="1379708247"/>
    <d v="2013-09-20T20:17:27"/>
    <n v="1377116247"/>
    <x v="2882"/>
    <b v="1"/>
    <n v="182"/>
    <n v="76.92"/>
    <b v="1"/>
    <x v="4"/>
    <x v="6"/>
  </r>
  <r>
    <n v="1406"/>
    <s v="Man Down! Translation project"/>
    <s v="The White coat and the battle dress uniform"/>
    <n v="12000"/>
    <n v="15"/>
    <n v="0"/>
    <x v="1"/>
    <x v="4"/>
    <s v="EUR"/>
    <n v="1449914400"/>
    <d v="2015-12-12T10:00:00"/>
    <n v="1445336607"/>
    <x v="2883"/>
    <b v="0"/>
    <n v="3"/>
    <n v="5"/>
    <b v="0"/>
    <x v="7"/>
    <x v="20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1"/>
    <x v="4"/>
    <s v="EUR"/>
    <n v="1481367600"/>
    <d v="2016-12-10T11:00:00"/>
    <n v="1477839675"/>
    <x v="2884"/>
    <b v="0"/>
    <n v="10"/>
    <n v="80.5"/>
    <b v="0"/>
    <x v="7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x v="1"/>
    <s v="USD"/>
    <n v="1440702910"/>
    <d v="2015-08-27T19:15:10"/>
    <n v="1438110910"/>
    <x v="2885"/>
    <b v="1"/>
    <n v="455"/>
    <n v="66.02"/>
    <b v="1"/>
    <x v="6"/>
    <x v="1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x v="6"/>
    <s v="EUR"/>
    <n v="1470506400"/>
    <d v="2016-08-06T18:00:00"/>
    <n v="1467358427"/>
    <x v="2886"/>
    <b v="1"/>
    <n v="224"/>
    <n v="96.38"/>
    <b v="1"/>
    <x v="6"/>
    <x v="1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x v="1"/>
    <s v="USD"/>
    <n v="1491786000"/>
    <d v="2017-04-10T01:00:00"/>
    <n v="1488847514"/>
    <x v="2887"/>
    <b v="0"/>
    <n v="23"/>
    <n v="61.09"/>
    <b v="0"/>
    <x v="4"/>
    <x v="2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x v="1"/>
    <s v="USD"/>
    <n v="1477255840"/>
    <d v="2016-10-23T20:50:40"/>
    <n v="1474663840"/>
    <x v="2888"/>
    <b v="0"/>
    <n v="118"/>
    <n v="103.64"/>
    <b v="1"/>
    <x v="6"/>
    <x v="10"/>
  </r>
  <r>
    <n v="1814"/>
    <s v="My Favourite Colour Was Yellow"/>
    <s v="A self published photo book documenting the overwhelming presence of the colour pink, in young girls lives here in the UK."/>
    <n v="12000"/>
    <n v="5902"/>
    <n v="49"/>
    <x v="1"/>
    <x v="0"/>
    <s v="GBP"/>
    <n v="1425108736"/>
    <d v="2015-02-28T07:32:16"/>
    <n v="1422516736"/>
    <x v="2889"/>
    <b v="0"/>
    <n v="140"/>
    <n v="42.16"/>
    <b v="0"/>
    <x v="6"/>
    <x v="1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x v="1"/>
    <s v="USD"/>
    <n v="1355597528"/>
    <d v="2012-12-15T18:52:08"/>
    <n v="1353005528"/>
    <x v="2890"/>
    <b v="0"/>
    <n v="246"/>
    <n v="70.53"/>
    <b v="1"/>
    <x v="4"/>
    <x v="2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x v="0"/>
    <s v="GBP"/>
    <n v="1481842800"/>
    <d v="2016-12-15T23:00:00"/>
    <n v="1479414344"/>
    <x v="2891"/>
    <b v="0"/>
    <n v="3238"/>
    <n v="40.07"/>
    <b v="1"/>
    <x v="1"/>
    <x v="1"/>
  </r>
  <r>
    <n v="2337"/>
    <s v="The Hudson Standard Bitters and Shrubs"/>
    <s v="We make small batch, locally sourced bitters and shrubs for cocktails and cooking."/>
    <n v="12000"/>
    <n v="13279"/>
    <n v="111"/>
    <x v="0"/>
    <x v="1"/>
    <s v="USD"/>
    <n v="1403796143"/>
    <d v="2014-06-26T15:22:23"/>
    <n v="1401204143"/>
    <x v="2892"/>
    <b v="1"/>
    <n v="179"/>
    <n v="74.180000000000007"/>
    <b v="1"/>
    <x v="3"/>
    <x v="26"/>
  </r>
  <r>
    <n v="2402"/>
    <s v="Cupcake Truck Unite"/>
    <s v="Small town, delicious treats, and a mobile truck"/>
    <n v="12000"/>
    <n v="52"/>
    <n v="0"/>
    <x v="1"/>
    <x v="1"/>
    <s v="USD"/>
    <n v="1431533931"/>
    <d v="2015-05-13T16:18:51"/>
    <n v="1428941931"/>
    <x v="2893"/>
    <b v="0"/>
    <n v="1"/>
    <n v="52"/>
    <b v="0"/>
    <x v="3"/>
    <x v="3"/>
  </r>
  <r>
    <n v="2514"/>
    <s v="Lunch For Tots"/>
    <s v="My little cafe has been challenged to provide healthy, fun lunches to kids at a Montessori School. Local/organic as much as possible."/>
    <n v="12000"/>
    <n v="210"/>
    <n v="2"/>
    <x v="1"/>
    <x v="1"/>
    <s v="USD"/>
    <n v="1408526477"/>
    <d v="2014-08-20T09:21:17"/>
    <n v="1407057677"/>
    <x v="2894"/>
    <b v="0"/>
    <n v="4"/>
    <n v="52.5"/>
    <b v="0"/>
    <x v="3"/>
    <x v="39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x v="1"/>
    <s v="USD"/>
    <n v="1415827200"/>
    <d v="2014-11-12T21:20:00"/>
    <n v="1412358968"/>
    <x v="2895"/>
    <b v="1"/>
    <n v="489"/>
    <n v="80.02"/>
    <b v="1"/>
    <x v="2"/>
    <x v="2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2"/>
    <x v="1"/>
    <s v="USD"/>
    <n v="1457543360"/>
    <d v="2016-03-09T17:09:20"/>
    <n v="1454951360"/>
    <x v="2896"/>
    <b v="0"/>
    <n v="6"/>
    <n v="17.670000000000002"/>
    <b v="0"/>
    <x v="2"/>
    <x v="2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x v="1"/>
    <s v="USD"/>
    <n v="1456047228"/>
    <d v="2016-02-21T09:33:48"/>
    <n v="1453109628"/>
    <x v="2897"/>
    <b v="1"/>
    <n v="551"/>
    <n v="57.63"/>
    <b v="1"/>
    <x v="0"/>
    <x v="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x v="1"/>
    <s v="USD"/>
    <n v="1420060088"/>
    <d v="2014-12-31T21:08:08"/>
    <n v="1414872488"/>
    <x v="2898"/>
    <b v="0"/>
    <n v="176"/>
    <n v="95.49"/>
    <b v="1"/>
    <x v="2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x v="1"/>
    <s v="USD"/>
    <n v="1369699200"/>
    <d v="2013-05-28T00:00:00"/>
    <n v="1366917828"/>
    <x v="2899"/>
    <b v="0"/>
    <n v="146"/>
    <n v="97.19"/>
    <b v="1"/>
    <x v="2"/>
    <x v="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x v="1"/>
    <s v="USD"/>
    <n v="1454433998"/>
    <d v="2016-02-02T17:26:38"/>
    <n v="1453137998"/>
    <x v="2900"/>
    <b v="0"/>
    <n v="156"/>
    <n v="84.11"/>
    <b v="1"/>
    <x v="0"/>
    <x v="24"/>
  </r>
  <r>
    <n v="3071"/>
    <s v="The Echo Theatre 2015"/>
    <s v="Anyone can create. They just need a place and an opportunity. The Echo Theatre (Provo) provides that opportunity."/>
    <n v="12000"/>
    <n v="7173"/>
    <n v="60"/>
    <x v="1"/>
    <x v="1"/>
    <s v="USD"/>
    <n v="1429595940"/>
    <d v="2015-04-21T05:59:00"/>
    <n v="1428082481"/>
    <x v="2901"/>
    <b v="0"/>
    <n v="117"/>
    <n v="61.31"/>
    <b v="0"/>
    <x v="0"/>
    <x v="24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1"/>
    <x v="1"/>
    <s v="USD"/>
    <n v="1477791960"/>
    <d v="2016-10-30T01:46:00"/>
    <n v="1476549262"/>
    <x v="2902"/>
    <b v="0"/>
    <n v="2"/>
    <n v="1"/>
    <b v="0"/>
    <x v="0"/>
    <x v="2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1"/>
    <x v="1"/>
    <s v="USD"/>
    <n v="1413816975"/>
    <d v="2014-10-20T14:56:15"/>
    <n v="1411224975"/>
    <x v="2903"/>
    <b v="0"/>
    <n v="13"/>
    <n v="140.54"/>
    <b v="0"/>
    <x v="0"/>
    <x v="24"/>
  </r>
  <r>
    <n v="3803"/>
    <s v="Benjamin Button the Musical Concept Album"/>
    <s v="A fully orchestrated concept album of Benjamin Button the Musical!"/>
    <n v="12000"/>
    <n v="2358"/>
    <n v="20"/>
    <x v="1"/>
    <x v="1"/>
    <s v="USD"/>
    <n v="1457133568"/>
    <d v="2016-03-04T23:19:28"/>
    <n v="1454541568"/>
    <x v="2904"/>
    <b v="0"/>
    <n v="40"/>
    <n v="58.95"/>
    <b v="0"/>
    <x v="0"/>
    <x v="19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1"/>
    <x v="1"/>
    <s v="USD"/>
    <n v="1440090300"/>
    <d v="2015-08-20T17:05:00"/>
    <n v="1436305452"/>
    <x v="2905"/>
    <b v="0"/>
    <n v="29"/>
    <n v="96.55"/>
    <b v="0"/>
    <x v="0"/>
    <x v="0"/>
  </r>
  <r>
    <n v="2897"/>
    <s v="CAYCE"/>
    <s v="A unique stage play about the epic struggle of psychic Edgar Cayce to deal with his extraordinary abilities and find his place in life."/>
    <n v="12000"/>
    <n v="550"/>
    <n v="5"/>
    <x v="1"/>
    <x v="1"/>
    <s v="USD"/>
    <n v="1444577345"/>
    <d v="2015-10-11T15:29:05"/>
    <n v="1441985458"/>
    <x v="2906"/>
    <b v="0"/>
    <n v="3"/>
    <n v="183.33"/>
    <b v="0"/>
    <x v="0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x v="1"/>
    <s v="USD"/>
    <n v="1410601041"/>
    <d v="2014-09-13T09:37:21"/>
    <n v="1406713041"/>
    <x v="2907"/>
    <b v="0"/>
    <n v="12"/>
    <n v="1000"/>
    <b v="1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x v="0"/>
    <s v="GBP"/>
    <n v="1452038100"/>
    <d v="2016-01-05T23:55:00"/>
    <n v="1448823673"/>
    <x v="2908"/>
    <b v="1"/>
    <n v="115"/>
    <n v="106.57"/>
    <b v="1"/>
    <x v="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x v="0"/>
    <s v="GBP"/>
    <n v="1419984000"/>
    <d v="2014-12-31T00:00:00"/>
    <n v="1417132986"/>
    <x v="2909"/>
    <b v="1"/>
    <n v="184"/>
    <n v="66.59"/>
    <b v="1"/>
    <x v="0"/>
    <x v="0"/>
  </r>
  <r>
    <n v="3248"/>
    <s v="Honest Accomplice Theatre 2015-16 Season"/>
    <s v="Honest Accomplice Theatre produces theatre for social change."/>
    <n v="12000"/>
    <n v="12095"/>
    <n v="101"/>
    <x v="0"/>
    <x v="1"/>
    <s v="USD"/>
    <n v="1428178757"/>
    <d v="2015-04-04T20:19:17"/>
    <n v="1425590357"/>
    <x v="2910"/>
    <b v="1"/>
    <n v="200"/>
    <n v="60.48"/>
    <b v="1"/>
    <x v="0"/>
    <x v="0"/>
  </r>
  <r>
    <n v="3677"/>
    <s v="Goldfish Memory Productions"/>
    <s v="Goldfish Memory Productions seeks at least $12,000 to begin their first 3 professional projects."/>
    <n v="12000"/>
    <n v="12348.5"/>
    <n v="103"/>
    <x v="0"/>
    <x v="1"/>
    <s v="USD"/>
    <n v="1404359940"/>
    <d v="2014-07-03T03:59:00"/>
    <n v="1402580818"/>
    <x v="2911"/>
    <b v="0"/>
    <n v="199"/>
    <n v="62.05"/>
    <b v="1"/>
    <x v="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1"/>
    <x v="1"/>
    <s v="USD"/>
    <n v="1458097364"/>
    <d v="2016-03-16T03:02:44"/>
    <n v="1455508964"/>
    <x v="2912"/>
    <b v="0"/>
    <n v="1"/>
    <n v="1"/>
    <b v="0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1"/>
    <x v="1"/>
    <s v="USD"/>
    <n v="1354699421"/>
    <d v="2012-12-05T09:23:41"/>
    <n v="1352107421"/>
    <x v="2913"/>
    <b v="0"/>
    <n v="70"/>
    <n v="39.229999999999997"/>
    <b v="0"/>
    <x v="5"/>
    <x v="2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2"/>
    <x v="0"/>
    <s v="GBP"/>
    <n v="1434738483"/>
    <d v="2015-06-19T18:28:03"/>
    <n v="1432146483"/>
    <x v="2914"/>
    <b v="0"/>
    <n v="4"/>
    <n v="20"/>
    <b v="0"/>
    <x v="7"/>
    <x v="40"/>
  </r>
  <r>
    <n v="3262"/>
    <s v="Prison Boxing: A New Play by Leah Joki"/>
    <s v="A one-woman theatrical exploration of the prison system and its inhabitants."/>
    <n v="12200"/>
    <n v="12571"/>
    <n v="103"/>
    <x v="0"/>
    <x v="1"/>
    <s v="USD"/>
    <n v="1419220800"/>
    <d v="2014-12-22T04:00:00"/>
    <n v="1416555262"/>
    <x v="2915"/>
    <b v="1"/>
    <n v="134"/>
    <n v="93.81"/>
    <b v="1"/>
    <x v="0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x v="1"/>
    <s v="USD"/>
    <n v="1283312640"/>
    <d v="2010-09-01T03:44:00"/>
    <n v="1279651084"/>
    <x v="2916"/>
    <b v="0"/>
    <n v="229"/>
    <n v="56.46"/>
    <b v="1"/>
    <x v="5"/>
    <x v="27"/>
  </r>
  <r>
    <n v="183"/>
    <s v="Three Little Words"/>
    <s v="Don't kill me until I meet my Dad"/>
    <n v="12500"/>
    <n v="4482"/>
    <n v="36"/>
    <x v="1"/>
    <x v="0"/>
    <s v="GBP"/>
    <n v="1417033610"/>
    <d v="2014-11-26T20:26:50"/>
    <n v="1414438010"/>
    <x v="2917"/>
    <b v="0"/>
    <n v="12"/>
    <n v="373.5"/>
    <b v="0"/>
    <x v="5"/>
    <x v="2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1"/>
    <x v="1"/>
    <s v="USD"/>
    <n v="1425655349"/>
    <d v="2015-03-06T15:22:29"/>
    <n v="1420471349"/>
    <x v="2918"/>
    <b v="0"/>
    <n v="1"/>
    <n v="1"/>
    <b v="0"/>
    <x v="5"/>
    <x v="25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x v="1"/>
    <s v="USD"/>
    <n v="1426426322"/>
    <d v="2015-03-15T13:32:02"/>
    <n v="1423405922"/>
    <x v="2919"/>
    <b v="0"/>
    <n v="159"/>
    <n v="81.849999999999994"/>
    <b v="1"/>
    <x v="5"/>
    <x v="27"/>
  </r>
  <r>
    <n v="825"/>
    <s v="KILL FREEMAN"/>
    <s v="Kickstarting Kill Freeman independently. Help fund the New Record, Video and Live Shows."/>
    <n v="12500"/>
    <n v="12554"/>
    <n v="100"/>
    <x v="0"/>
    <x v="1"/>
    <s v="USD"/>
    <n v="1351495284"/>
    <d v="2012-10-29T07:21:24"/>
    <n v="1349335284"/>
    <x v="2920"/>
    <b v="0"/>
    <n v="99"/>
    <n v="126.81"/>
    <b v="1"/>
    <x v="4"/>
    <x v="6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x v="1"/>
    <s v="USD"/>
    <n v="1433736000"/>
    <d v="2015-06-08T04:00:00"/>
    <n v="1430945149"/>
    <x v="2921"/>
    <b v="0"/>
    <n v="111"/>
    <n v="118.74"/>
    <b v="1"/>
    <x v="6"/>
    <x v="1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x v="9"/>
    <s v="EUR"/>
    <n v="1428493379"/>
    <d v="2015-04-08T11:42:59"/>
    <n v="1425901379"/>
    <x v="2922"/>
    <b v="0"/>
    <n v="714"/>
    <n v="56.41"/>
    <b v="1"/>
    <x v="6"/>
    <x v="1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x v="1"/>
    <s v="USD"/>
    <n v="1491781648"/>
    <d v="2017-04-09T23:47:28"/>
    <n v="1489193248"/>
    <x v="2923"/>
    <b v="0"/>
    <n v="22"/>
    <n v="114.82"/>
    <b v="0"/>
    <x v="4"/>
    <x v="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1"/>
    <x v="1"/>
    <s v="USD"/>
    <n v="1407972712"/>
    <d v="2014-08-13T23:31:52"/>
    <n v="1405380712"/>
    <x v="2924"/>
    <b v="1"/>
    <n v="103"/>
    <n v="72.17"/>
    <b v="0"/>
    <x v="6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x v="1"/>
    <s v="USD"/>
    <n v="1444778021"/>
    <d v="2015-10-13T23:13:41"/>
    <n v="1442963621"/>
    <x v="2925"/>
    <b v="0"/>
    <n v="132"/>
    <n v="103.68"/>
    <b v="1"/>
    <x v="4"/>
    <x v="11"/>
  </r>
  <r>
    <n v="3792"/>
    <s v="BorikÃ©n: The Show"/>
    <s v="A cultural and historic journey through Puerto Rico's music and dance!"/>
    <n v="12500"/>
    <n v="35"/>
    <n v="0"/>
    <x v="1"/>
    <x v="1"/>
    <s v="USD"/>
    <n v="1436957022"/>
    <d v="2015-07-15T10:43:42"/>
    <n v="1434365022"/>
    <x v="2926"/>
    <b v="0"/>
    <n v="2"/>
    <n v="17.5"/>
    <b v="0"/>
    <x v="0"/>
    <x v="1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x v="1"/>
    <s v="USD"/>
    <n v="1395624170"/>
    <d v="2014-03-24T01:22:50"/>
    <n v="1392171770"/>
    <x v="2927"/>
    <b v="1"/>
    <n v="189"/>
    <n v="73.36"/>
    <b v="1"/>
    <x v="4"/>
    <x v="6"/>
  </r>
  <r>
    <n v="206"/>
    <s v="Blood Bond Movie Development"/>
    <s v="A love story featuring adoption,struggle,dysfunction,grace, healing, and restoration."/>
    <n v="12700"/>
    <n v="0"/>
    <n v="0"/>
    <x v="1"/>
    <x v="1"/>
    <s v="USD"/>
    <n v="1470441983"/>
    <d v="2016-08-06T00:06:23"/>
    <n v="1468627583"/>
    <x v="2928"/>
    <b v="0"/>
    <n v="0"/>
    <n v="0"/>
    <b v="0"/>
    <x v="5"/>
    <x v="25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1"/>
    <x v="1"/>
    <s v="USD"/>
    <n v="1403636229"/>
    <d v="2014-06-24T18:57:09"/>
    <n v="1401044229"/>
    <x v="2929"/>
    <b v="0"/>
    <n v="3"/>
    <n v="18.329999999999998"/>
    <b v="0"/>
    <x v="0"/>
    <x v="0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x v="1"/>
    <s v="USD"/>
    <n v="1342731811"/>
    <d v="2012-07-19T21:03:31"/>
    <n v="1340139811"/>
    <x v="2930"/>
    <b v="0"/>
    <n v="171"/>
    <n v="78.66"/>
    <b v="1"/>
    <x v="5"/>
    <x v="27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1"/>
    <x v="7"/>
    <s v="AUD"/>
    <n v="1432873653"/>
    <d v="2015-05-29T04:27:33"/>
    <n v="1430281653"/>
    <x v="2931"/>
    <b v="0"/>
    <n v="1"/>
    <n v="5"/>
    <b v="0"/>
    <x v="1"/>
    <x v="18"/>
  </r>
  <r>
    <n v="242"/>
    <s v="Hardwater"/>
    <s v="An unprecedented feature-length documentary film about Maine's tribal, oft-misunderstood ice fishing sub-culture."/>
    <n v="13000"/>
    <n v="14750"/>
    <n v="113"/>
    <x v="0"/>
    <x v="1"/>
    <s v="USD"/>
    <n v="1324381790"/>
    <d v="2011-12-20T11:49:50"/>
    <n v="1321357790"/>
    <x v="2932"/>
    <b v="1"/>
    <n v="202"/>
    <n v="73.02"/>
    <b v="1"/>
    <x v="5"/>
    <x v="27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x v="1"/>
    <s v="USD"/>
    <n v="1363458467"/>
    <d v="2013-03-16T18:27:47"/>
    <n v="1360866467"/>
    <x v="2933"/>
    <b v="1"/>
    <n v="275"/>
    <n v="65.760000000000005"/>
    <b v="1"/>
    <x v="5"/>
    <x v="27"/>
  </r>
  <r>
    <n v="301"/>
    <s v="WORLD FAIR"/>
    <s v="A film about personal memory, amateur cinematography, and visions of the future at the 1939 New York World's Fair."/>
    <n v="13000"/>
    <n v="15435.55"/>
    <n v="119"/>
    <x v="0"/>
    <x v="1"/>
    <s v="USD"/>
    <n v="1363711335"/>
    <d v="2013-03-19T16:42:15"/>
    <n v="1360258935"/>
    <x v="2934"/>
    <b v="1"/>
    <n v="251"/>
    <n v="61.5"/>
    <b v="1"/>
    <x v="5"/>
    <x v="27"/>
  </r>
  <r>
    <n v="741"/>
    <s v="reVILNA: the vilna ghetto project"/>
    <s v="A revolutionary digital mapping project of the Vilna Ghetto"/>
    <n v="13000"/>
    <n v="13293.8"/>
    <n v="102"/>
    <x v="0"/>
    <x v="1"/>
    <s v="USD"/>
    <n v="1370964806"/>
    <d v="2013-06-11T15:33:26"/>
    <n v="1367940806"/>
    <x v="2935"/>
    <b v="0"/>
    <n v="94"/>
    <n v="141.41999999999999"/>
    <b v="1"/>
    <x v="7"/>
    <x v="12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x v="1"/>
    <s v="USD"/>
    <n v="1449205200"/>
    <d v="2015-12-04T05:00:00"/>
    <n v="1445363833"/>
    <x v="2936"/>
    <b v="0"/>
    <n v="57"/>
    <n v="234.79"/>
    <b v="1"/>
    <x v="6"/>
    <x v="1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x v="6"/>
    <s v="EUR"/>
    <n v="1434197351"/>
    <d v="2015-06-13T12:09:11"/>
    <n v="1431605351"/>
    <x v="2937"/>
    <b v="0"/>
    <n v="62"/>
    <n v="211.48"/>
    <b v="1"/>
    <x v="6"/>
    <x v="1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1"/>
    <x v="1"/>
    <s v="USD"/>
    <n v="1430276959"/>
    <d v="2015-04-29T03:09:19"/>
    <n v="1427684959"/>
    <x v="2938"/>
    <b v="0"/>
    <n v="0"/>
    <n v="0"/>
    <b v="0"/>
    <x v="7"/>
    <x v="2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1"/>
    <x v="4"/>
    <s v="EUR"/>
    <n v="1464285463"/>
    <d v="2016-05-26T17:57:43"/>
    <n v="1461693463"/>
    <x v="2939"/>
    <b v="0"/>
    <n v="1"/>
    <n v="1"/>
    <b v="0"/>
    <x v="7"/>
    <x v="2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1"/>
    <x v="3"/>
    <s v="EUR"/>
    <n v="1483395209"/>
    <d v="2017-01-02T22:13:29"/>
    <n v="1480803209"/>
    <x v="2940"/>
    <b v="0"/>
    <n v="0"/>
    <n v="0"/>
    <b v="0"/>
    <x v="7"/>
    <x v="2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x v="0"/>
    <s v="GBP"/>
    <n v="1384374155"/>
    <d v="2013-11-13T20:22:35"/>
    <n v="1381778555"/>
    <x v="2941"/>
    <b v="0"/>
    <n v="301"/>
    <n v="67.97"/>
    <b v="1"/>
    <x v="1"/>
    <x v="1"/>
  </r>
  <r>
    <n v="2235"/>
    <s v="Miniature Scenery Terrain for Tabletop gaming and Wargames"/>
    <s v="An amazing set of sceneries to create unique atmospheres for your tabletop gaming."/>
    <n v="13000"/>
    <n v="19931"/>
    <n v="153"/>
    <x v="0"/>
    <x v="2"/>
    <s v="CAD"/>
    <n v="1427585511"/>
    <d v="2015-03-28T23:31:51"/>
    <n v="1424997111"/>
    <x v="2942"/>
    <b v="0"/>
    <n v="147"/>
    <n v="135.59"/>
    <b v="1"/>
    <x v="1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2"/>
    <x v="14"/>
    <s v="SEK"/>
    <n v="1418934506"/>
    <d v="2014-12-18T20:28:26"/>
    <n v="1415910506"/>
    <x v="2943"/>
    <b v="0"/>
    <n v="0"/>
    <n v="0"/>
    <b v="0"/>
    <x v="2"/>
    <x v="2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x v="1"/>
    <s v="USD"/>
    <n v="1402855525"/>
    <d v="2014-06-15T18:05:25"/>
    <n v="1400263525"/>
    <x v="2944"/>
    <b v="1"/>
    <n v="72"/>
    <n v="200.69"/>
    <b v="1"/>
    <x v="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x v="0"/>
    <s v="GBP"/>
    <n v="1427331809"/>
    <d v="2015-03-26T01:03:29"/>
    <n v="1424743409"/>
    <x v="2945"/>
    <b v="1"/>
    <n v="186"/>
    <n v="70.77"/>
    <b v="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1"/>
    <x v="1"/>
    <s v="USD"/>
    <n v="1445196989"/>
    <d v="2015-10-18T19:36:29"/>
    <n v="1442604989"/>
    <x v="2946"/>
    <b v="1"/>
    <n v="43"/>
    <n v="49.51"/>
    <b v="0"/>
    <x v="0"/>
    <x v="0"/>
  </r>
  <r>
    <n v="3869"/>
    <s v="The Masturbation Musical (Canceled)"/>
    <s v="A Musical about 3 women who pursue their Pleasure and end up finding themselves."/>
    <n v="13111"/>
    <n v="452"/>
    <n v="3"/>
    <x v="2"/>
    <x v="1"/>
    <s v="USD"/>
    <n v="1426302660"/>
    <d v="2015-03-14T03:11:00"/>
    <n v="1423761792"/>
    <x v="2947"/>
    <b v="0"/>
    <n v="15"/>
    <n v="30.13"/>
    <b v="0"/>
    <x v="0"/>
    <x v="1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1"/>
    <x v="1"/>
    <s v="USD"/>
    <n v="1428097450"/>
    <d v="2015-04-03T21:44:10"/>
    <n v="1425509050"/>
    <x v="2948"/>
    <b v="0"/>
    <n v="2"/>
    <n v="100"/>
    <b v="0"/>
    <x v="0"/>
    <x v="0"/>
  </r>
  <r>
    <n v="610"/>
    <s v="UniteChrist (Canceled)"/>
    <s v="We are creating a Christian social network to empower, educate, and connect Christians all over the world."/>
    <n v="13803"/>
    <n v="0"/>
    <n v="0"/>
    <x v="2"/>
    <x v="1"/>
    <s v="USD"/>
    <n v="1429732586"/>
    <d v="2015-04-22T19:56:26"/>
    <n v="1427140586"/>
    <x v="2949"/>
    <b v="0"/>
    <n v="0"/>
    <n v="0"/>
    <b v="0"/>
    <x v="2"/>
    <x v="22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x v="1"/>
    <s v="USD"/>
    <n v="1419780026"/>
    <d v="2014-12-28T15:20:26"/>
    <n v="1417188026"/>
    <x v="2950"/>
    <b v="0"/>
    <n v="169"/>
    <n v="117.51"/>
    <b v="1"/>
    <x v="5"/>
    <x v="7"/>
  </r>
  <r>
    <n v="207"/>
    <s v="M39 - Action film / Drama"/>
    <s v="To avoid bankruptcy, Vincent, a passionate young entrepreneur embarks  on an illicit affair in order to save his dream business."/>
    <n v="14000"/>
    <n v="2130"/>
    <n v="15"/>
    <x v="1"/>
    <x v="2"/>
    <s v="CAD"/>
    <n v="1420346638"/>
    <d v="2015-01-04T04:43:58"/>
    <n v="1417754638"/>
    <x v="2951"/>
    <b v="0"/>
    <n v="13"/>
    <n v="163.85"/>
    <b v="0"/>
    <x v="5"/>
    <x v="2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x v="1"/>
    <s v="USD"/>
    <n v="1379614128"/>
    <d v="2013-09-19T18:08:48"/>
    <n v="1377022128"/>
    <x v="2952"/>
    <b v="1"/>
    <n v="563"/>
    <n v="56.9"/>
    <b v="1"/>
    <x v="5"/>
    <x v="27"/>
  </r>
  <r>
    <n v="510"/>
    <s v="TPI Episode 2: Doomsday Dean"/>
    <s v="A mile below the Franco-Swiss border Dean manages to break the Large Hadron Collider and triggers the end of the world."/>
    <n v="14000"/>
    <n v="0"/>
    <n v="0"/>
    <x v="1"/>
    <x v="1"/>
    <s v="USD"/>
    <n v="1456805639"/>
    <d v="2016-03-01T04:13:59"/>
    <n v="1454213639"/>
    <x v="2953"/>
    <b v="0"/>
    <n v="0"/>
    <n v="0"/>
    <b v="0"/>
    <x v="5"/>
    <x v="2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x v="1"/>
    <s v="USD"/>
    <n v="1333774740"/>
    <d v="2012-04-07T04:59:00"/>
    <n v="1330094566"/>
    <x v="2954"/>
    <b v="0"/>
    <n v="184"/>
    <n v="85.05"/>
    <b v="1"/>
    <x v="4"/>
    <x v="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1"/>
    <x v="1"/>
    <s v="USD"/>
    <n v="1385123713"/>
    <d v="2013-11-22T12:35:13"/>
    <n v="1382528113"/>
    <x v="2955"/>
    <b v="0"/>
    <n v="48"/>
    <n v="52.92"/>
    <b v="0"/>
    <x v="4"/>
    <x v="32"/>
  </r>
  <r>
    <n v="1216"/>
    <s v="In Training: a book of Bonsai photographs"/>
    <s v="A fine art photography book taking a new look at the art of bonsai."/>
    <n v="14000"/>
    <n v="20398"/>
    <n v="146"/>
    <x v="0"/>
    <x v="1"/>
    <s v="USD"/>
    <n v="1443826980"/>
    <d v="2015-10-02T23:03:00"/>
    <n v="1441032457"/>
    <x v="2956"/>
    <b v="0"/>
    <n v="222"/>
    <n v="91.88"/>
    <b v="1"/>
    <x v="6"/>
    <x v="10"/>
  </r>
  <r>
    <n v="1452"/>
    <s v="The Judo Preservation Project (Canceled)"/>
    <s v="I am gathering rare, out-of-print Judo books for preservation, translation and sharing."/>
    <n v="14000"/>
    <n v="0"/>
    <n v="0"/>
    <x v="2"/>
    <x v="1"/>
    <s v="USD"/>
    <n v="1406566363"/>
    <d v="2014-07-28T16:52:43"/>
    <n v="1403974363"/>
    <x v="2957"/>
    <b v="0"/>
    <n v="0"/>
    <n v="0"/>
    <b v="0"/>
    <x v="7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x v="1"/>
    <s v="USD"/>
    <n v="1447858804"/>
    <d v="2015-11-18T15:00:04"/>
    <n v="1445263204"/>
    <x v="2958"/>
    <b v="1"/>
    <n v="206"/>
    <n v="75.98"/>
    <b v="1"/>
    <x v="6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1"/>
    <x v="0"/>
    <s v="GBP"/>
    <n v="1459700741"/>
    <d v="2016-04-03T16:25:41"/>
    <n v="1457112341"/>
    <x v="2959"/>
    <b v="0"/>
    <n v="92"/>
    <n v="44.48"/>
    <b v="0"/>
    <x v="6"/>
    <x v="9"/>
  </r>
  <r>
    <n v="2196"/>
    <s v="LACORSA Grand Prix Game (relaunch)"/>
    <s v="Race your friends in style with this classic Grand Prix game."/>
    <n v="14000"/>
    <n v="15937"/>
    <n v="114"/>
    <x v="0"/>
    <x v="1"/>
    <s v="USD"/>
    <n v="1480662000"/>
    <d v="2016-12-02T07:00:00"/>
    <n v="1478000502"/>
    <x v="2960"/>
    <b v="0"/>
    <n v="234"/>
    <n v="68.11"/>
    <b v="1"/>
    <x v="1"/>
    <x v="1"/>
  </r>
  <r>
    <n v="2432"/>
    <s v="funding for bbq trailer"/>
    <s v="Looking to start competition cooking and need start-up help.  Offering brisket tasting to all contributors."/>
    <n v="14000"/>
    <n v="2"/>
    <n v="0"/>
    <x v="1"/>
    <x v="1"/>
    <s v="USD"/>
    <n v="1425791697"/>
    <d v="2015-03-08T05:14:57"/>
    <n v="1423199697"/>
    <x v="2961"/>
    <b v="0"/>
    <n v="2"/>
    <n v="1"/>
    <b v="0"/>
    <x v="3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1"/>
    <x v="1"/>
    <s v="USD"/>
    <n v="1405947126"/>
    <d v="2014-07-21T12:52:06"/>
    <n v="1403355126"/>
    <x v="2962"/>
    <b v="0"/>
    <n v="6"/>
    <n v="22.67"/>
    <b v="0"/>
    <x v="0"/>
    <x v="0"/>
  </r>
  <r>
    <n v="2912"/>
    <s v="Fair Play"/>
    <s v="Set in Iceland, Fair Play is a a dark comedy- a play within a play. An extravaganza, fueled by Absinthe, and touched by the Surreal."/>
    <n v="14440"/>
    <n v="2030"/>
    <n v="14"/>
    <x v="1"/>
    <x v="1"/>
    <s v="USD"/>
    <n v="1452827374"/>
    <d v="2016-01-15T03:09:34"/>
    <n v="1450235374"/>
    <x v="2963"/>
    <b v="0"/>
    <n v="26"/>
    <n v="78.08"/>
    <b v="0"/>
    <x v="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x v="1"/>
    <s v="USD"/>
    <n v="1432161590"/>
    <d v="2015-05-20T22:39:50"/>
    <n v="1429569590"/>
    <x v="2964"/>
    <b v="1"/>
    <n v="179"/>
    <n v="99.86"/>
    <b v="1"/>
    <x v="5"/>
    <x v="27"/>
  </r>
  <r>
    <n v="928"/>
    <s v="In a Jazzy Motown"/>
    <s v="A real Motown Backup singer on 22 gold and platinum albums headlines her own Jazz CD of Motown songs."/>
    <n v="14500"/>
    <n v="1575"/>
    <n v="11"/>
    <x v="1"/>
    <x v="1"/>
    <s v="USD"/>
    <n v="1353196800"/>
    <d v="2012-11-18T00:00:00"/>
    <n v="1348864913"/>
    <x v="2965"/>
    <b v="0"/>
    <n v="28"/>
    <n v="56.25"/>
    <b v="0"/>
    <x v="4"/>
    <x v="32"/>
  </r>
  <r>
    <n v="1196"/>
    <s v="NAKED IBIZA - A Large Scale Photography Book by Dylan Rosser"/>
    <s v="A book of male nudes photographed on location in Ibiza over the last 4 years."/>
    <n v="14500"/>
    <n v="39137"/>
    <n v="270"/>
    <x v="0"/>
    <x v="0"/>
    <s v="GBP"/>
    <n v="1450467539"/>
    <d v="2015-12-18T19:38:59"/>
    <n v="1447875539"/>
    <x v="2966"/>
    <b v="0"/>
    <n v="512"/>
    <n v="76.44"/>
    <b v="1"/>
    <x v="6"/>
    <x v="10"/>
  </r>
  <r>
    <n v="1404"/>
    <s v="3 Men and a Book"/>
    <s v="Translation &amp; publication of possibly the most famous piece of English literature - Act II Scene II of Romeo and Juliet into txt-speak."/>
    <n v="14500"/>
    <n v="241"/>
    <n v="2"/>
    <x v="1"/>
    <x v="0"/>
    <s v="GBP"/>
    <n v="1424607285"/>
    <d v="2015-02-22T12:14:45"/>
    <n v="1422447285"/>
    <x v="2967"/>
    <b v="1"/>
    <n v="5"/>
    <n v="48.2"/>
    <b v="0"/>
    <x v="7"/>
    <x v="20"/>
  </r>
  <r>
    <n v="3095"/>
    <s v="The Old Howard Theatre Company"/>
    <s v="We are a small theatre company looking to provide world class theatre to the working class in the Greater New York area."/>
    <n v="14920"/>
    <n v="50"/>
    <n v="0"/>
    <x v="1"/>
    <x v="1"/>
    <s v="USD"/>
    <n v="1470011780"/>
    <d v="2016-08-01T00:36:20"/>
    <n v="1464827780"/>
    <x v="2968"/>
    <b v="0"/>
    <n v="1"/>
    <n v="50"/>
    <b v="0"/>
    <x v="0"/>
    <x v="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x v="1"/>
    <s v="USD"/>
    <n v="1429991962"/>
    <d v="2015-04-25T19:59:22"/>
    <n v="1427399962"/>
    <x v="2969"/>
    <b v="0"/>
    <n v="69"/>
    <n v="221.52"/>
    <b v="1"/>
    <x v="5"/>
    <x v="7"/>
  </r>
  <r>
    <n v="230"/>
    <s v="In Love There's War"/>
    <s v="In Love There's War is a spicy web series that will have viewers at the edge of their seats as deception and hidden secrecies unravel."/>
    <n v="15000"/>
    <n v="60"/>
    <n v="0"/>
    <x v="1"/>
    <x v="1"/>
    <s v="USD"/>
    <n v="1433443151"/>
    <d v="2015-06-04T18:39:11"/>
    <n v="1430851151"/>
    <x v="2970"/>
    <b v="0"/>
    <n v="2"/>
    <n v="30"/>
    <b v="0"/>
    <x v="5"/>
    <x v="25"/>
  </r>
  <r>
    <n v="237"/>
    <s v="Making The Choice"/>
    <s v="Making The Choice is a christian short film series."/>
    <n v="15000"/>
    <n v="50"/>
    <n v="0"/>
    <x v="1"/>
    <x v="1"/>
    <s v="USD"/>
    <n v="1457445069"/>
    <d v="2016-03-08T13:51:09"/>
    <n v="1452261069"/>
    <x v="2971"/>
    <b v="0"/>
    <n v="1"/>
    <n v="50"/>
    <b v="0"/>
    <x v="5"/>
    <x v="2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x v="1"/>
    <s v="USD"/>
    <n v="1367773211"/>
    <d v="2013-05-05T17:00:11"/>
    <n v="1363885211"/>
    <x v="2972"/>
    <b v="1"/>
    <n v="137"/>
    <n v="117.85"/>
    <b v="1"/>
    <x v="5"/>
    <x v="27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x v="1"/>
    <s v="USD"/>
    <n v="1364236524"/>
    <d v="2013-03-25T18:35:24"/>
    <n v="1360352124"/>
    <x v="2973"/>
    <b v="1"/>
    <n v="135"/>
    <n v="121.28"/>
    <b v="1"/>
    <x v="5"/>
    <x v="27"/>
  </r>
  <r>
    <n v="287"/>
    <s v="In Country: A Documentary Film (POSTPRODUCTION)"/>
    <s v="War is hell. Why would anyone want to spend their weekends there?"/>
    <n v="15000"/>
    <n v="26445"/>
    <n v="176"/>
    <x v="0"/>
    <x v="1"/>
    <s v="USD"/>
    <n v="1351828800"/>
    <d v="2012-11-02T04:00:00"/>
    <n v="1349160018"/>
    <x v="2974"/>
    <b v="1"/>
    <n v="290"/>
    <n v="91.19"/>
    <b v="1"/>
    <x v="5"/>
    <x v="27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x v="0"/>
    <s v="GBP"/>
    <n v="1383389834"/>
    <d v="2013-11-02T10:57:14"/>
    <n v="1380797834"/>
    <x v="2975"/>
    <b v="1"/>
    <n v="232"/>
    <n v="67.77"/>
    <b v="1"/>
    <x v="5"/>
    <x v="27"/>
  </r>
  <r>
    <n v="316"/>
    <s v="THE SECRET TRIAL 5 - GRASSROOTS CROSS-CANADA TOUR"/>
    <s v="Award winning documentary The Secret Trial 5 needs your help for a Cross-Canada Tour!"/>
    <n v="15000"/>
    <n v="17066"/>
    <n v="114"/>
    <x v="0"/>
    <x v="2"/>
    <s v="CAD"/>
    <n v="1418273940"/>
    <d v="2014-12-11T04:59:00"/>
    <n v="1415398197"/>
    <x v="2976"/>
    <b v="1"/>
    <n v="158"/>
    <n v="108.01"/>
    <b v="1"/>
    <x v="5"/>
    <x v="27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x v="1"/>
    <s v="USD"/>
    <n v="1472864400"/>
    <d v="2016-09-03T01:00:00"/>
    <n v="1468001290"/>
    <x v="2977"/>
    <b v="1"/>
    <n v="236"/>
    <n v="70"/>
    <b v="1"/>
    <x v="5"/>
    <x v="2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x v="1"/>
    <s v="USD"/>
    <n v="1429852797"/>
    <d v="2015-04-24T05:19:57"/>
    <n v="1426396797"/>
    <x v="2978"/>
    <b v="1"/>
    <n v="303"/>
    <n v="86.14"/>
    <b v="1"/>
    <x v="5"/>
    <x v="27"/>
  </r>
  <r>
    <n v="365"/>
    <s v="A QUEER COUNTRY"/>
    <s v="Please help us finish this documentary about how Tel Aviv in Israel became a gay friendly liberal hub in a religious state"/>
    <n v="15000"/>
    <n v="15596"/>
    <n v="104"/>
    <x v="0"/>
    <x v="0"/>
    <s v="GBP"/>
    <n v="1393597999"/>
    <d v="2014-02-28T14:33:19"/>
    <n v="1391005999"/>
    <x v="2979"/>
    <b v="0"/>
    <n v="65"/>
    <n v="239.94"/>
    <b v="1"/>
    <x v="5"/>
    <x v="27"/>
  </r>
  <r>
    <n v="379"/>
    <s v="The Unknowns"/>
    <s v="The U.S. Army has granted us permission to film a documentary at America's most sacred shrine: The Tomb of the Unknown Soldier."/>
    <n v="15000"/>
    <n v="17412"/>
    <n v="116"/>
    <x v="0"/>
    <x v="1"/>
    <s v="USD"/>
    <n v="1336062672"/>
    <d v="2012-05-03T16:31:12"/>
    <n v="1332174672"/>
    <x v="2980"/>
    <b v="0"/>
    <n v="149"/>
    <n v="116.86"/>
    <b v="1"/>
    <x v="5"/>
    <x v="27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x v="1"/>
    <s v="USD"/>
    <n v="1341668006"/>
    <d v="2012-07-07T13:33:26"/>
    <n v="1340372006"/>
    <x v="2981"/>
    <b v="0"/>
    <n v="196"/>
    <n v="81.63"/>
    <b v="1"/>
    <x v="5"/>
    <x v="27"/>
  </r>
  <r>
    <n v="421"/>
    <s v="The monster Inside"/>
    <s v="An artistic project that will act as my final animation project and first feature film written, directed, animated, and produced by me"/>
    <n v="15000"/>
    <n v="301"/>
    <n v="2"/>
    <x v="1"/>
    <x v="1"/>
    <s v="USD"/>
    <n v="1440157656"/>
    <d v="2015-08-21T11:47:36"/>
    <n v="1434973656"/>
    <x v="2982"/>
    <b v="0"/>
    <n v="6"/>
    <n v="50.17"/>
    <b v="0"/>
    <x v="5"/>
    <x v="29"/>
  </r>
  <r>
    <n v="479"/>
    <s v="Harvard Math 55A and Stanford Math 51H Animated!"/>
    <s v="ANIMATING the most INFAMOUS Math Courses in America and TRANSLATING them for the mathematical underdog!"/>
    <n v="15000"/>
    <n v="4884"/>
    <n v="33"/>
    <x v="1"/>
    <x v="1"/>
    <s v="USD"/>
    <n v="1416566835"/>
    <d v="2014-11-21T10:47:15"/>
    <n v="1411379235"/>
    <x v="2983"/>
    <b v="0"/>
    <n v="55"/>
    <n v="88.8"/>
    <b v="0"/>
    <x v="5"/>
    <x v="29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1"/>
    <x v="0"/>
    <s v="GBP"/>
    <n v="1359434672"/>
    <d v="2013-01-29T04:44:32"/>
    <n v="1354250672"/>
    <x v="2984"/>
    <b v="0"/>
    <n v="147"/>
    <n v="51.22"/>
    <b v="0"/>
    <x v="5"/>
    <x v="29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1"/>
    <x v="1"/>
    <s v="USD"/>
    <n v="1486046761"/>
    <d v="2017-02-02T14:46:01"/>
    <n v="1483454761"/>
    <x v="2985"/>
    <b v="0"/>
    <n v="3"/>
    <n v="68.33"/>
    <b v="0"/>
    <x v="5"/>
    <x v="29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1"/>
    <x v="1"/>
    <s v="USD"/>
    <n v="1423078606"/>
    <d v="2015-02-04T19:36:46"/>
    <n v="1420486606"/>
    <x v="2986"/>
    <b v="0"/>
    <n v="1"/>
    <n v="1"/>
    <b v="0"/>
    <x v="2"/>
    <x v="22"/>
  </r>
  <r>
    <n v="561"/>
    <s v="CheckMate Careers"/>
    <s v="A marketplace for talent and employers to match. Using intuitive technology we match &amp; place talent with the best career position."/>
    <n v="15000"/>
    <n v="55"/>
    <n v="0"/>
    <x v="1"/>
    <x v="1"/>
    <s v="USD"/>
    <n v="1445874513"/>
    <d v="2015-10-26T15:48:33"/>
    <n v="1442850513"/>
    <x v="2987"/>
    <b v="0"/>
    <n v="2"/>
    <n v="27.5"/>
    <b v="0"/>
    <x v="2"/>
    <x v="22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2"/>
    <x v="1"/>
    <s v="USD"/>
    <n v="1408029623"/>
    <d v="2014-08-14T15:20:23"/>
    <n v="1405437623"/>
    <x v="2988"/>
    <b v="0"/>
    <n v="13"/>
    <n v="45.39"/>
    <b v="0"/>
    <x v="2"/>
    <x v="2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x v="1"/>
    <s v="USD"/>
    <n v="1450901872"/>
    <d v="2015-12-23T20:17:52"/>
    <n v="1448309872"/>
    <x v="2989"/>
    <b v="0"/>
    <n v="99"/>
    <n v="190.45"/>
    <b v="1"/>
    <x v="2"/>
    <x v="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1"/>
    <x v="1"/>
    <s v="USD"/>
    <n v="1431374222"/>
    <d v="2015-05-11T19:57:02"/>
    <n v="1427486222"/>
    <x v="2990"/>
    <b v="0"/>
    <n v="25"/>
    <n v="27.36"/>
    <b v="0"/>
    <x v="2"/>
    <x v="1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1"/>
    <x v="8"/>
    <s v="EUR"/>
    <n v="1484065881"/>
    <d v="2017-01-10T16:31:21"/>
    <n v="1481473881"/>
    <x v="2991"/>
    <b v="0"/>
    <n v="31"/>
    <n v="13"/>
    <b v="0"/>
    <x v="2"/>
    <x v="1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1"/>
    <x v="1"/>
    <s v="USD"/>
    <n v="1480011987"/>
    <d v="2016-11-24T18:26:27"/>
    <n v="1477416387"/>
    <x v="2992"/>
    <b v="0"/>
    <n v="37"/>
    <n v="124.92"/>
    <b v="0"/>
    <x v="2"/>
    <x v="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1"/>
    <x v="1"/>
    <s v="USD"/>
    <n v="1485905520"/>
    <d v="2017-01-31T23:32:00"/>
    <n v="1481150949"/>
    <x v="2993"/>
    <b v="0"/>
    <n v="7"/>
    <n v="119.57"/>
    <b v="0"/>
    <x v="2"/>
    <x v="16"/>
  </r>
  <r>
    <n v="709"/>
    <s v="lumiglove"/>
    <s v="A &quot;handheld&quot; light, which eases the way you illuminate objects and/or paths."/>
    <n v="15000"/>
    <n v="61"/>
    <n v="0"/>
    <x v="1"/>
    <x v="1"/>
    <s v="USD"/>
    <n v="1417741159"/>
    <d v="2014-12-05T00:59:19"/>
    <n v="1415149159"/>
    <x v="2994"/>
    <b v="0"/>
    <n v="2"/>
    <n v="30.5"/>
    <b v="0"/>
    <x v="2"/>
    <x v="16"/>
  </r>
  <r>
    <n v="714"/>
    <s v="Prep Packs Survival Belt"/>
    <s v="The Prep Packs Survival Belt allows you to carry all of the essentials for outdoor survival inside your belt buckle"/>
    <n v="15000"/>
    <n v="2249"/>
    <n v="15"/>
    <x v="1"/>
    <x v="1"/>
    <s v="USD"/>
    <n v="1488308082"/>
    <d v="2017-02-28T18:54:42"/>
    <n v="1483124082"/>
    <x v="2995"/>
    <b v="0"/>
    <n v="28"/>
    <n v="80.319999999999993"/>
    <b v="0"/>
    <x v="2"/>
    <x v="1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1"/>
    <x v="1"/>
    <s v="USD"/>
    <n v="1456189076"/>
    <d v="2016-02-23T00:57:56"/>
    <n v="1454979476"/>
    <x v="2996"/>
    <b v="0"/>
    <n v="10"/>
    <n v="19.399999999999999"/>
    <b v="0"/>
    <x v="2"/>
    <x v="16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1"/>
    <x v="1"/>
    <s v="USD"/>
    <n v="1287115200"/>
    <d v="2010-10-15T04:00:00"/>
    <n v="1284567905"/>
    <x v="2997"/>
    <b v="0"/>
    <n v="6"/>
    <n v="66.67"/>
    <b v="0"/>
    <x v="7"/>
    <x v="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x v="1"/>
    <s v="USD"/>
    <n v="1327133580"/>
    <d v="2012-01-21T08:13:00"/>
    <n v="1321978335"/>
    <x v="2998"/>
    <b v="0"/>
    <n v="154"/>
    <n v="97.99"/>
    <b v="1"/>
    <x v="4"/>
    <x v="6"/>
  </r>
  <r>
    <n v="906"/>
    <s v="24th Music Presents Channeling Motown (Live)"/>
    <s v="The DMV's most respected saxophonist pay tribute to Motown."/>
    <n v="15000"/>
    <n v="0"/>
    <n v="0"/>
    <x v="1"/>
    <x v="1"/>
    <s v="USD"/>
    <n v="1394681590"/>
    <d v="2014-03-13T03:33:10"/>
    <n v="1392093190"/>
    <x v="2999"/>
    <b v="0"/>
    <n v="0"/>
    <n v="0"/>
    <b v="0"/>
    <x v="4"/>
    <x v="3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1"/>
    <x v="1"/>
    <s v="USD"/>
    <n v="1323666376"/>
    <d v="2011-12-12T05:06:16"/>
    <n v="1320033976"/>
    <x v="3000"/>
    <b v="0"/>
    <n v="20"/>
    <n v="231.75"/>
    <b v="0"/>
    <x v="4"/>
    <x v="3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1"/>
    <x v="1"/>
    <s v="USD"/>
    <n v="1416614523"/>
    <d v="2014-11-22T00:02:03"/>
    <n v="1414018923"/>
    <x v="3001"/>
    <b v="0"/>
    <n v="6"/>
    <n v="55"/>
    <b v="0"/>
    <x v="4"/>
    <x v="32"/>
  </r>
  <r>
    <n v="946"/>
    <s v="OmniTrade Apron"/>
    <s v="Soft edged-Hard working. The perfect wearable organization for the home and professional shop."/>
    <n v="15000"/>
    <n v="286"/>
    <n v="2"/>
    <x v="1"/>
    <x v="1"/>
    <s v="USD"/>
    <n v="1473444048"/>
    <d v="2016-09-09T18:00:48"/>
    <n v="1470852048"/>
    <x v="3002"/>
    <b v="0"/>
    <n v="5"/>
    <n v="57.2"/>
    <b v="0"/>
    <x v="2"/>
    <x v="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1"/>
    <x v="1"/>
    <s v="USD"/>
    <n v="1422158199"/>
    <d v="2015-01-25T03:56:39"/>
    <n v="1419566199"/>
    <x v="3003"/>
    <b v="0"/>
    <n v="5"/>
    <n v="25.2"/>
    <b v="0"/>
    <x v="2"/>
    <x v="1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1"/>
    <x v="1"/>
    <s v="USD"/>
    <n v="1440100839"/>
    <d v="2015-08-20T20:00:39"/>
    <n v="1436472039"/>
    <x v="3004"/>
    <b v="0"/>
    <n v="73"/>
    <n v="89.19"/>
    <b v="0"/>
    <x v="2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2"/>
    <x v="1"/>
    <s v="USD"/>
    <n v="1474766189"/>
    <d v="2016-09-25T01:16:29"/>
    <n v="1471310189"/>
    <x v="3005"/>
    <b v="0"/>
    <n v="4"/>
    <n v="53"/>
    <b v="0"/>
    <x v="8"/>
    <x v="14"/>
  </r>
  <r>
    <n v="1089"/>
    <s v="Farabel"/>
    <s v="Farabel is a single player turn-based fantasy strategy game for Mac/PC/Linux"/>
    <n v="15000"/>
    <n v="1174"/>
    <n v="8"/>
    <x v="1"/>
    <x v="3"/>
    <s v="EUR"/>
    <n v="1435293175"/>
    <d v="2015-06-26T04:32:55"/>
    <n v="1432701175"/>
    <x v="3006"/>
    <b v="0"/>
    <n v="49"/>
    <n v="23.96"/>
    <b v="0"/>
    <x v="1"/>
    <x v="18"/>
  </r>
  <r>
    <n v="1103"/>
    <s v="The Morgue"/>
    <s v="&quot;I go to work... I classify the bodies and store them accordingly... Sometimes I here noises... Other times is see her..."/>
    <n v="15000"/>
    <n v="243"/>
    <n v="2"/>
    <x v="1"/>
    <x v="1"/>
    <s v="USD"/>
    <n v="1466227190"/>
    <d v="2016-06-18T05:19:50"/>
    <n v="1461043190"/>
    <x v="3007"/>
    <b v="0"/>
    <n v="15"/>
    <n v="16.2"/>
    <b v="0"/>
    <x v="1"/>
    <x v="18"/>
  </r>
  <r>
    <n v="1148"/>
    <s v="Warren's / Adilyn's Rollin' Bistro"/>
    <s v="New local (Louisville, KY.) food truck with a refreshing spin on rolling kitchens."/>
    <n v="15000"/>
    <n v="73"/>
    <n v="0"/>
    <x v="1"/>
    <x v="1"/>
    <s v="USD"/>
    <n v="1480568781"/>
    <d v="2016-12-01T05:06:21"/>
    <n v="1477973181"/>
    <x v="3008"/>
    <b v="0"/>
    <n v="3"/>
    <n v="24.33"/>
    <b v="0"/>
    <x v="3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1"/>
    <x v="1"/>
    <s v="USD"/>
    <n v="1435291200"/>
    <d v="2015-06-26T04:00:00"/>
    <n v="1432640342"/>
    <x v="3009"/>
    <b v="0"/>
    <n v="8"/>
    <n v="358.88"/>
    <b v="0"/>
    <x v="3"/>
    <x v="3"/>
  </r>
  <r>
    <n v="1174"/>
    <s v="Give The Black Burro a Stable Stable"/>
    <s v="Help me purchase a parking space to be the Burro's permanant home, I need your help to raise $15,000!"/>
    <n v="15000"/>
    <n v="886"/>
    <n v="6"/>
    <x v="1"/>
    <x v="1"/>
    <s v="USD"/>
    <n v="1462738327"/>
    <d v="2016-05-08T20:12:07"/>
    <n v="1460146327"/>
    <x v="3010"/>
    <b v="0"/>
    <n v="19"/>
    <n v="46.63"/>
    <b v="0"/>
    <x v="3"/>
    <x v="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x v="1"/>
    <s v="USD"/>
    <n v="1465797540"/>
    <d v="2016-06-13T05:59:00"/>
    <n v="1463155034"/>
    <x v="3011"/>
    <b v="0"/>
    <n v="314"/>
    <n v="121"/>
    <b v="1"/>
    <x v="6"/>
    <x v="10"/>
  </r>
  <r>
    <n v="1220"/>
    <s v="All The People"/>
    <s v="A beautiful photo art book of portraits and conversations with people that may expand your idea of gender."/>
    <n v="15000"/>
    <n v="15565"/>
    <n v="104"/>
    <x v="0"/>
    <x v="6"/>
    <s v="EUR"/>
    <n v="1440515112"/>
    <d v="2015-08-25T15:05:12"/>
    <n v="1437923112"/>
    <x v="3012"/>
    <b v="0"/>
    <n v="140"/>
    <n v="111.18"/>
    <b v="1"/>
    <x v="6"/>
    <x v="10"/>
  </r>
  <r>
    <n v="1224"/>
    <s v="&quot;I Dreamed Last Night&quot; Album (Canceled)"/>
    <s v="Modern Celtic influenced CD.  Help me finish what I started before the stroke."/>
    <n v="15000"/>
    <n v="1060"/>
    <n v="7"/>
    <x v="2"/>
    <x v="1"/>
    <s v="USD"/>
    <n v="1402060302"/>
    <d v="2014-06-06T13:11:42"/>
    <n v="1396876302"/>
    <x v="3013"/>
    <b v="0"/>
    <n v="18"/>
    <n v="58.89"/>
    <b v="0"/>
    <x v="4"/>
    <x v="37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x v="1"/>
    <s v="USD"/>
    <n v="1375908587"/>
    <d v="2013-08-07T20:49:47"/>
    <n v="1372884587"/>
    <x v="3014"/>
    <b v="1"/>
    <n v="389"/>
    <n v="62.52"/>
    <b v="1"/>
    <x v="4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x v="1"/>
    <s v="USD"/>
    <n v="1346765347"/>
    <d v="2012-09-04T13:29:07"/>
    <n v="1343741347"/>
    <x v="3015"/>
    <b v="1"/>
    <n v="413"/>
    <n v="38.54"/>
    <b v="1"/>
    <x v="4"/>
    <x v="6"/>
  </r>
  <r>
    <n v="1280"/>
    <s v="Nothing More's New Album"/>
    <s v="Nothing More is recording their forthcoming record and needs to join forces with you to make this album HUGE! "/>
    <n v="15000"/>
    <n v="16636.78"/>
    <n v="111"/>
    <x v="0"/>
    <x v="1"/>
    <s v="USD"/>
    <n v="1299003054"/>
    <d v="2011-03-01T18:10:54"/>
    <n v="1291227054"/>
    <x v="3016"/>
    <b v="1"/>
    <n v="130"/>
    <n v="127.98"/>
    <b v="1"/>
    <x v="4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x v="1"/>
    <s v="USD"/>
    <n v="1386565140"/>
    <d v="2013-12-09T04:59:00"/>
    <n v="1383909855"/>
    <x v="3017"/>
    <b v="1"/>
    <n v="274"/>
    <n v="67.67"/>
    <b v="1"/>
    <x v="4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2"/>
    <x v="1"/>
    <s v="USD"/>
    <n v="1461653700"/>
    <d v="2016-04-26T06:55:00"/>
    <n v="1458665146"/>
    <x v="3018"/>
    <b v="0"/>
    <n v="44"/>
    <n v="30.27"/>
    <b v="0"/>
    <x v="2"/>
    <x v="16"/>
  </r>
  <r>
    <n v="1435"/>
    <s v="Trilogy of Crystals, book 1, translation"/>
    <s v="English translation of the first book from a sword and sorcery Fantasy trilogy, by Paolo Parente"/>
    <n v="15000"/>
    <n v="15"/>
    <n v="0"/>
    <x v="1"/>
    <x v="4"/>
    <s v="EUR"/>
    <n v="1444589020"/>
    <d v="2015-10-11T18:43:40"/>
    <n v="1441997020"/>
    <x v="3019"/>
    <b v="0"/>
    <n v="2"/>
    <n v="7.5"/>
    <b v="0"/>
    <x v="7"/>
    <x v="2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2"/>
    <x v="1"/>
    <s v="USD"/>
    <n v="1409924340"/>
    <d v="2014-09-05T13:39:00"/>
    <n v="1405181320"/>
    <x v="3020"/>
    <b v="0"/>
    <n v="7"/>
    <n v="225"/>
    <b v="0"/>
    <x v="7"/>
    <x v="20"/>
  </r>
  <r>
    <n v="1461"/>
    <s v="Relatively Prime Series 2"/>
    <s v="Series 2 of Relatively Prime, a podcast of stories from the Mathematical Domain"/>
    <n v="15000"/>
    <n v="15186.69"/>
    <n v="101"/>
    <x v="0"/>
    <x v="1"/>
    <s v="USD"/>
    <n v="1413849600"/>
    <d v="2014-10-21T00:00:00"/>
    <n v="1410967754"/>
    <x v="3021"/>
    <b v="1"/>
    <n v="340"/>
    <n v="44.67"/>
    <b v="1"/>
    <x v="7"/>
    <x v="35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x v="1"/>
    <s v="USD"/>
    <n v="1419051540"/>
    <d v="2014-12-20T04:59:00"/>
    <n v="1416244863"/>
    <x v="3022"/>
    <b v="1"/>
    <n v="441"/>
    <n v="64.17"/>
    <b v="1"/>
    <x v="7"/>
    <x v="35"/>
  </r>
  <r>
    <n v="1488"/>
    <s v="Nanolution"/>
    <s v="A blockbuster sci-fi adventure. What would you do if one day your life changed to beyond the imaginable?"/>
    <n v="15000"/>
    <n v="360"/>
    <n v="2"/>
    <x v="1"/>
    <x v="7"/>
    <s v="AUD"/>
    <n v="1388928660"/>
    <d v="2014-01-05T13:31:00"/>
    <n v="1386336660"/>
    <x v="3023"/>
    <b v="0"/>
    <n v="6"/>
    <n v="60"/>
    <b v="0"/>
    <x v="7"/>
    <x v="31"/>
  </r>
  <r>
    <n v="1497"/>
    <s v="Daddy"/>
    <s v="After 25 years apart, a father and son's reunion is less magical and more explosive as the revelations come out and the gloves come off"/>
    <n v="15000"/>
    <n v="1"/>
    <n v="0"/>
    <x v="1"/>
    <x v="1"/>
    <s v="USD"/>
    <n v="1375299780"/>
    <d v="2013-07-31T19:43:00"/>
    <n v="1371655522"/>
    <x v="3024"/>
    <b v="0"/>
    <n v="1"/>
    <n v="1"/>
    <b v="0"/>
    <x v="7"/>
    <x v="3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x v="1"/>
    <s v="USD"/>
    <n v="1417845600"/>
    <d v="2014-12-06T06:00:00"/>
    <n v="1415194553"/>
    <x v="3025"/>
    <b v="1"/>
    <n v="615"/>
    <n v="39.51"/>
    <b v="1"/>
    <x v="6"/>
    <x v="10"/>
  </r>
  <r>
    <n v="1518"/>
    <s v="Amelia and the Animals: Photographs by Robin Schwartz"/>
    <s v="A photobook of Robin Schwartz's ongoing series with her daughter Amelia."/>
    <n v="15000"/>
    <n v="30805"/>
    <n v="205"/>
    <x v="0"/>
    <x v="1"/>
    <s v="USD"/>
    <n v="1401565252"/>
    <d v="2014-05-31T19:40:52"/>
    <n v="1398973252"/>
    <x v="3026"/>
    <b v="1"/>
    <n v="236"/>
    <n v="130.53"/>
    <b v="1"/>
    <x v="6"/>
    <x v="1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x v="1"/>
    <s v="USD"/>
    <n v="1416964500"/>
    <d v="2014-11-26T01:15:00"/>
    <n v="1414368616"/>
    <x v="3027"/>
    <b v="1"/>
    <n v="98"/>
    <n v="180.41"/>
    <b v="1"/>
    <x v="6"/>
    <x v="10"/>
  </r>
  <r>
    <n v="1559"/>
    <s v="North Cascades Bigfoot Photo Expedition"/>
    <s v="The goal of this project is to provide scientific evidence of bigfoot in the North Cascades."/>
    <n v="15000"/>
    <n v="50"/>
    <n v="0"/>
    <x v="1"/>
    <x v="1"/>
    <s v="USD"/>
    <n v="1430270199"/>
    <d v="2015-04-29T01:16:39"/>
    <n v="1428974199"/>
    <x v="3028"/>
    <b v="0"/>
    <n v="1"/>
    <n v="50"/>
    <b v="0"/>
    <x v="6"/>
    <x v="8"/>
  </r>
  <r>
    <n v="1597"/>
    <s v="Vacation Days in Big Bear"/>
    <s v="We're starting up a new an improved way to do vacation rental management, but we need some funding to kick start it!"/>
    <n v="15000"/>
    <n v="0"/>
    <n v="0"/>
    <x v="1"/>
    <x v="1"/>
    <s v="USD"/>
    <n v="1474360197"/>
    <d v="2016-09-20T08:29:57"/>
    <n v="1471768197"/>
    <x v="3029"/>
    <b v="0"/>
    <n v="0"/>
    <n v="0"/>
    <b v="0"/>
    <x v="6"/>
    <x v="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x v="1"/>
    <s v="USD"/>
    <n v="1479952800"/>
    <d v="2016-11-24T02:00:00"/>
    <n v="1477368867"/>
    <x v="3030"/>
    <b v="0"/>
    <n v="107"/>
    <n v="207.62"/>
    <b v="1"/>
    <x v="6"/>
    <x v="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x v="13"/>
    <s v="DKK"/>
    <n v="1458579568"/>
    <d v="2016-03-21T16:59:28"/>
    <n v="1455991168"/>
    <x v="3031"/>
    <b v="0"/>
    <n v="35"/>
    <n v="462.86"/>
    <b v="1"/>
    <x v="6"/>
    <x v="10"/>
  </r>
  <r>
    <n v="1818"/>
    <s v="Give Me Your Goofy-ist"/>
    <s v="We are all different, this is a way to honor and celebrate the authenticity in being different."/>
    <n v="15000"/>
    <n v="0"/>
    <n v="0"/>
    <x v="1"/>
    <x v="1"/>
    <s v="USD"/>
    <n v="1428035850"/>
    <d v="2015-04-03T04:37:30"/>
    <n v="1425447450"/>
    <x v="3032"/>
    <b v="0"/>
    <n v="0"/>
    <n v="0"/>
    <b v="0"/>
    <x v="6"/>
    <x v="10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x v="1"/>
    <s v="USD"/>
    <n v="1393259107"/>
    <d v="2014-02-24T16:25:07"/>
    <n v="1390667107"/>
    <x v="3033"/>
    <b v="0"/>
    <n v="226"/>
    <n v="67.39"/>
    <b v="1"/>
    <x v="4"/>
    <x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x v="1"/>
    <s v="USD"/>
    <n v="1355585777"/>
    <d v="2012-12-15T15:36:17"/>
    <n v="1352993777"/>
    <x v="3034"/>
    <b v="0"/>
    <n v="209"/>
    <n v="98.99"/>
    <b v="1"/>
    <x v="4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x v="1"/>
    <s v="USD"/>
    <n v="1429920000"/>
    <d v="2015-04-25T00:00:00"/>
    <n v="1426703452"/>
    <x v="3035"/>
    <b v="0"/>
    <n v="131"/>
    <n v="133.93"/>
    <b v="1"/>
    <x v="4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x v="1"/>
    <s v="USD"/>
    <n v="1369355437"/>
    <d v="2013-05-24T00:30:37"/>
    <n v="1366763437"/>
    <x v="3036"/>
    <b v="0"/>
    <n v="174"/>
    <n v="88.04"/>
    <b v="1"/>
    <x v="4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x v="1"/>
    <s v="USD"/>
    <n v="1372741200"/>
    <d v="2013-07-02T05:00:00"/>
    <n v="1370067231"/>
    <x v="3037"/>
    <b v="0"/>
    <n v="114"/>
    <n v="152.54"/>
    <b v="1"/>
    <x v="4"/>
    <x v="21"/>
  </r>
  <r>
    <n v="1953"/>
    <s v="NTH Music Synthesizer"/>
    <s v="The NTH is an open source music synthesizer featuring instant fun, awesome sound, and a hackable design."/>
    <n v="15000"/>
    <n v="33892"/>
    <n v="226"/>
    <x v="0"/>
    <x v="1"/>
    <s v="USD"/>
    <n v="1330657200"/>
    <d v="2012-03-02T03:00:00"/>
    <n v="1328158065"/>
    <x v="3038"/>
    <b v="1"/>
    <n v="147"/>
    <n v="230.56"/>
    <b v="1"/>
    <x v="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1"/>
    <x v="1"/>
    <s v="USD"/>
    <n v="1417377481"/>
    <d v="2014-11-30T19:58:01"/>
    <n v="1412189881"/>
    <x v="3039"/>
    <b v="0"/>
    <n v="7"/>
    <n v="453.14"/>
    <b v="0"/>
    <x v="6"/>
    <x v="38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x v="1"/>
    <s v="USD"/>
    <n v="1434212714"/>
    <d v="2015-06-13T16:25:14"/>
    <n v="1431620714"/>
    <x v="3040"/>
    <b v="0"/>
    <n v="180"/>
    <n v="90.18"/>
    <b v="1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x v="0"/>
    <s v="GBP"/>
    <n v="1456487532"/>
    <d v="2016-02-26T11:52:12"/>
    <n v="1453895532"/>
    <x v="3041"/>
    <b v="0"/>
    <n v="666"/>
    <n v="45.55"/>
    <b v="1"/>
    <x v="2"/>
    <x v="2"/>
  </r>
  <r>
    <n v="2128"/>
    <s v="Makayla's Quest"/>
    <s v="The Royal Snail has misdelivered all the invitations to the Royal Ball.  It's up to Makayla to set things right in the Fairy Forest"/>
    <n v="15000"/>
    <n v="25"/>
    <n v="0"/>
    <x v="1"/>
    <x v="2"/>
    <s v="CAD"/>
    <n v="1411324369"/>
    <d v="2014-09-21T18:32:49"/>
    <n v="1406140369"/>
    <x v="3042"/>
    <b v="0"/>
    <n v="1"/>
    <n v="25"/>
    <b v="0"/>
    <x v="1"/>
    <x v="18"/>
  </r>
  <r>
    <n v="2141"/>
    <s v="King of Consoles"/>
    <s v="A place where people can test out the latest video games, for an hourly fee. It's cheaper than wasting money on a $60 game that sucked"/>
    <n v="15000"/>
    <n v="0"/>
    <n v="0"/>
    <x v="1"/>
    <x v="1"/>
    <s v="USD"/>
    <n v="1415947159"/>
    <d v="2014-11-14T06:39:19"/>
    <n v="1413351559"/>
    <x v="3043"/>
    <b v="0"/>
    <n v="0"/>
    <n v="0"/>
    <b v="0"/>
    <x v="1"/>
    <x v="1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1"/>
    <x v="1"/>
    <s v="USD"/>
    <n v="1385534514"/>
    <d v="2013-11-27T06:41:54"/>
    <n v="1382938914"/>
    <x v="3044"/>
    <b v="0"/>
    <n v="89"/>
    <n v="51.29"/>
    <b v="0"/>
    <x v="1"/>
    <x v="1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x v="1"/>
    <s v="USD"/>
    <n v="1479704340"/>
    <d v="2016-11-21T04:59:00"/>
    <n v="1477043072"/>
    <x v="3045"/>
    <b v="0"/>
    <n v="897"/>
    <n v="75.650000000000006"/>
    <b v="1"/>
    <x v="1"/>
    <x v="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x v="1"/>
    <s v="USD"/>
    <n v="1260383040"/>
    <d v="2009-12-09T18:24:00"/>
    <n v="1253726650"/>
    <x v="3046"/>
    <b v="1"/>
    <n v="200"/>
    <n v="78.03"/>
    <b v="1"/>
    <x v="4"/>
    <x v="2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x v="1"/>
    <s v="USD"/>
    <n v="1493571600"/>
    <d v="2017-04-30T17:00:00"/>
    <n v="1489106948"/>
    <x v="3047"/>
    <b v="0"/>
    <n v="1"/>
    <n v="108"/>
    <b v="0"/>
    <x v="3"/>
    <x v="2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x v="1"/>
    <s v="USD"/>
    <n v="1404077484"/>
    <d v="2014-06-29T21:31:24"/>
    <n v="1401485484"/>
    <x v="3048"/>
    <b v="1"/>
    <n v="123"/>
    <n v="123.35"/>
    <b v="1"/>
    <x v="3"/>
    <x v="26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2"/>
    <x v="1"/>
    <s v="USD"/>
    <n v="1443726142"/>
    <d v="2015-10-01T19:02:22"/>
    <n v="1441134142"/>
    <x v="3049"/>
    <b v="0"/>
    <n v="3"/>
    <n v="18.329999999999998"/>
    <b v="0"/>
    <x v="2"/>
    <x v="22"/>
  </r>
  <r>
    <n v="2404"/>
    <s v="Square Donuts Truck"/>
    <s v="We would love another Donut Food Truck for your famous Square Donuts.  We have one successful truck and retail store open already!"/>
    <n v="15000"/>
    <n v="0"/>
    <n v="0"/>
    <x v="1"/>
    <x v="1"/>
    <s v="USD"/>
    <n v="1451782607"/>
    <d v="2016-01-03T00:56:47"/>
    <n v="1449190607"/>
    <x v="3050"/>
    <b v="0"/>
    <n v="0"/>
    <n v="0"/>
    <b v="0"/>
    <x v="3"/>
    <x v="3"/>
  </r>
  <r>
    <n v="2408"/>
    <s v="Sabroso On Wheels"/>
    <s v="A US Army Vet trying to get a Peruvian food truck going! Really good Peruvian food now mobile!"/>
    <n v="15000"/>
    <n v="30"/>
    <n v="0"/>
    <x v="1"/>
    <x v="1"/>
    <s v="USD"/>
    <n v="1415247757"/>
    <d v="2014-11-06T04:22:37"/>
    <n v="1412652157"/>
    <x v="3051"/>
    <b v="0"/>
    <n v="2"/>
    <n v="15"/>
    <b v="0"/>
    <x v="3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1"/>
    <x v="7"/>
    <s v="AUD"/>
    <n v="1441619275"/>
    <d v="2015-09-07T09:47:55"/>
    <n v="1439027275"/>
    <x v="3052"/>
    <b v="0"/>
    <n v="0"/>
    <n v="0"/>
    <b v="0"/>
    <x v="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1"/>
    <x v="1"/>
    <s v="USD"/>
    <n v="1440215940"/>
    <d v="2015-08-22T03:59:00"/>
    <n v="1436805660"/>
    <x v="3053"/>
    <b v="0"/>
    <n v="13"/>
    <n v="35.380000000000003"/>
    <b v="0"/>
    <x v="3"/>
    <x v="3"/>
  </r>
  <r>
    <n v="2438"/>
    <s v="FOOD|Art"/>
    <s v="I'm starting a catering and food truck business of southern comfort food. My FOOD is my Art!  _x000a_Thanks for you help!"/>
    <n v="15000"/>
    <n v="50"/>
    <n v="0"/>
    <x v="1"/>
    <x v="1"/>
    <s v="USD"/>
    <n v="1449529062"/>
    <d v="2015-12-07T22:57:42"/>
    <n v="1444341462"/>
    <x v="3054"/>
    <b v="0"/>
    <n v="1"/>
    <n v="50"/>
    <b v="0"/>
    <x v="3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x v="1"/>
    <s v="USD"/>
    <n v="1414465860"/>
    <d v="2014-10-28T03:11:00"/>
    <n v="1411177456"/>
    <x v="3055"/>
    <b v="0"/>
    <n v="102"/>
    <n v="149.31"/>
    <b v="1"/>
    <x v="3"/>
    <x v="26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2"/>
    <x v="1"/>
    <s v="USD"/>
    <n v="1407181297"/>
    <d v="2014-08-04T19:41:37"/>
    <n v="1405021297"/>
    <x v="3056"/>
    <b v="0"/>
    <n v="0"/>
    <n v="0"/>
    <b v="0"/>
    <x v="3"/>
    <x v="3"/>
  </r>
  <r>
    <n v="2595"/>
    <s v="Food Truck for Little Fox Bakery"/>
    <s v="Looking to put the best baked goods in Bowling Green on wheels"/>
    <n v="15000"/>
    <n v="1825"/>
    <n v="12"/>
    <x v="1"/>
    <x v="1"/>
    <s v="USD"/>
    <n v="1487915500"/>
    <d v="2017-02-24T05:51:40"/>
    <n v="1485323500"/>
    <x v="3057"/>
    <b v="0"/>
    <n v="19"/>
    <n v="96.05"/>
    <b v="0"/>
    <x v="3"/>
    <x v="3"/>
  </r>
  <r>
    <n v="2618"/>
    <s v="SPACE ART FEATURING ASTRONAUTS #WeBelieveInAstronauts"/>
    <s v="LTD ED COLLECTIBLE SPACE ART FEAT. ASTRONAUTS"/>
    <n v="15000"/>
    <n v="15808"/>
    <n v="105"/>
    <x v="0"/>
    <x v="1"/>
    <s v="USD"/>
    <n v="1449000061"/>
    <d v="2015-12-01T20:01:01"/>
    <n v="1443812461"/>
    <x v="3058"/>
    <b v="1"/>
    <n v="77"/>
    <n v="205.3"/>
    <b v="1"/>
    <x v="2"/>
    <x v="2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x v="1"/>
    <s v="USD"/>
    <n v="1432230988"/>
    <d v="2015-05-21T17:56:28"/>
    <n v="1429638988"/>
    <x v="3059"/>
    <b v="1"/>
    <n v="465"/>
    <n v="47.06"/>
    <b v="1"/>
    <x v="2"/>
    <x v="23"/>
  </r>
  <r>
    <n v="2655"/>
    <s v="Balloons (Canceled)"/>
    <s v="Thank you for your support!"/>
    <n v="15000"/>
    <n v="3155"/>
    <n v="21"/>
    <x v="2"/>
    <x v="1"/>
    <s v="USD"/>
    <n v="1455048000"/>
    <d v="2016-02-09T20:00:00"/>
    <n v="1452631647"/>
    <x v="3060"/>
    <b v="0"/>
    <n v="43"/>
    <n v="73.37"/>
    <b v="0"/>
    <x v="2"/>
    <x v="23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1"/>
    <x v="1"/>
    <s v="USD"/>
    <n v="1425233240"/>
    <d v="2015-03-01T18:07:20"/>
    <n v="1422641240"/>
    <x v="3061"/>
    <b v="0"/>
    <n v="3"/>
    <n v="12"/>
    <b v="0"/>
    <x v="3"/>
    <x v="3"/>
  </r>
  <r>
    <n v="2687"/>
    <s v="Munch Wagon"/>
    <s v="Your American Pizzas, Wings, Stuffed Gouda Burger, Sweet &amp; Russet Potato Fries served on a food Truck!!"/>
    <n v="15000"/>
    <n v="0"/>
    <n v="0"/>
    <x v="1"/>
    <x v="1"/>
    <s v="USD"/>
    <n v="1435591318"/>
    <d v="2015-06-29T15:21:58"/>
    <n v="1432999318"/>
    <x v="3062"/>
    <b v="0"/>
    <n v="0"/>
    <n v="0"/>
    <b v="0"/>
    <x v="3"/>
    <x v="3"/>
  </r>
  <r>
    <n v="2695"/>
    <s v="Fat daddy mac food truck"/>
    <s v="I am creating food magic on the go! Amazing food isn't just for sitdown restaraunts anymore!"/>
    <n v="15000"/>
    <n v="71"/>
    <n v="0"/>
    <x v="1"/>
    <x v="1"/>
    <s v="USD"/>
    <n v="1428981718"/>
    <d v="2015-04-14T03:21:58"/>
    <n v="1423801318"/>
    <x v="3063"/>
    <b v="0"/>
    <n v="3"/>
    <n v="23.67"/>
    <b v="0"/>
    <x v="3"/>
    <x v="3"/>
  </r>
  <r>
    <n v="2728"/>
    <s v="Multi-Function SSD Shield for the Raspberry Pi 2"/>
    <s v="SSD, WiFi, RTC w/Battery and high power USB all in one shield."/>
    <n v="15000"/>
    <n v="30274"/>
    <n v="202"/>
    <x v="0"/>
    <x v="1"/>
    <s v="USD"/>
    <n v="1451485434"/>
    <d v="2015-12-30T14:23:54"/>
    <n v="1448461434"/>
    <x v="3064"/>
    <b v="0"/>
    <n v="392"/>
    <n v="77.23"/>
    <b v="1"/>
    <x v="2"/>
    <x v="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2"/>
    <x v="1"/>
    <s v="USD"/>
    <n v="1489669203"/>
    <d v="2017-03-16T13:00:03"/>
    <n v="1487944803"/>
    <x v="3065"/>
    <b v="0"/>
    <n v="0"/>
    <n v="0"/>
    <b v="0"/>
    <x v="0"/>
    <x v="24"/>
  </r>
  <r>
    <n v="2957"/>
    <s v="BAMA Theatre Headset Campaign (Canceled)"/>
    <s v="Theatre in Tuscaloosa, AL built in the 1930s.  The headsets seem about that old. They are almost unusable."/>
    <n v="15000"/>
    <n v="280"/>
    <n v="2"/>
    <x v="2"/>
    <x v="1"/>
    <s v="USD"/>
    <n v="1427498172"/>
    <d v="2015-03-27T23:16:12"/>
    <n v="1422317772"/>
    <x v="3066"/>
    <b v="0"/>
    <n v="3"/>
    <n v="93.33"/>
    <b v="0"/>
    <x v="0"/>
    <x v="2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x v="1"/>
    <s v="USD"/>
    <n v="1484841471"/>
    <d v="2017-01-19T15:57:51"/>
    <n v="1482249471"/>
    <x v="3067"/>
    <b v="0"/>
    <n v="249"/>
    <n v="63.23"/>
    <b v="1"/>
    <x v="0"/>
    <x v="2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x v="1"/>
    <s v="USD"/>
    <n v="1401159600"/>
    <d v="2014-05-27T03:00:00"/>
    <n v="1398801620"/>
    <x v="3068"/>
    <b v="0"/>
    <n v="226"/>
    <n v="80.459999999999994"/>
    <b v="1"/>
    <x v="0"/>
    <x v="24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x v="2"/>
    <s v="CAD"/>
    <n v="1429152600"/>
    <d v="2015-04-16T02:50:00"/>
    <n v="1426815699"/>
    <x v="3069"/>
    <b v="0"/>
    <n v="128"/>
    <n v="128.91"/>
    <b v="1"/>
    <x v="0"/>
    <x v="2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1"/>
    <x v="1"/>
    <s v="USD"/>
    <n v="1407536846"/>
    <d v="2014-08-08T22:27:26"/>
    <n v="1404944846"/>
    <x v="3070"/>
    <b v="0"/>
    <n v="11"/>
    <n v="41"/>
    <b v="0"/>
    <x v="0"/>
    <x v="24"/>
  </r>
  <r>
    <n v="3075"/>
    <s v="The Little MAGIC Theatre"/>
    <s v="Magic Morgan &amp; Liliana are raising funds to expand their famed traveling magic show to a theater of magic."/>
    <n v="15000"/>
    <n v="1296"/>
    <n v="9"/>
    <x v="1"/>
    <x v="1"/>
    <s v="USD"/>
    <n v="1471573640"/>
    <d v="2016-08-19T02:27:20"/>
    <n v="1467253640"/>
    <x v="3071"/>
    <b v="0"/>
    <n v="20"/>
    <n v="64.8"/>
    <b v="0"/>
    <x v="0"/>
    <x v="24"/>
  </r>
  <r>
    <n v="3779"/>
    <s v="&quot;The Last Adam&quot; A New Musical, NYC reading"/>
    <s v="A fresh, re-telling of the Jesus story for a new generation."/>
    <n v="15000"/>
    <n v="15597"/>
    <n v="104"/>
    <x v="0"/>
    <x v="1"/>
    <s v="USD"/>
    <n v="1459010340"/>
    <d v="2016-03-26T16:39:00"/>
    <n v="1456421940"/>
    <x v="3072"/>
    <b v="0"/>
    <n v="115"/>
    <n v="135.63"/>
    <b v="1"/>
    <x v="0"/>
    <x v="1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1"/>
    <x v="1"/>
    <s v="USD"/>
    <n v="1479834023"/>
    <d v="2016-11-22T17:00:23"/>
    <n v="1477238423"/>
    <x v="3073"/>
    <b v="0"/>
    <n v="0"/>
    <n v="0"/>
    <b v="0"/>
    <x v="0"/>
    <x v="19"/>
  </r>
  <r>
    <n v="3872"/>
    <s v="Shining Star Players (Canceled)"/>
    <s v="We are a brand new theatrical teen production company, and we need enough money to put on our first musical production."/>
    <n v="15000"/>
    <n v="0"/>
    <n v="0"/>
    <x v="2"/>
    <x v="1"/>
    <s v="USD"/>
    <n v="1439522996"/>
    <d v="2015-08-14T03:29:56"/>
    <n v="1435202996"/>
    <x v="3074"/>
    <b v="0"/>
    <n v="0"/>
    <n v="0"/>
    <b v="0"/>
    <x v="0"/>
    <x v="19"/>
  </r>
  <r>
    <n v="3879"/>
    <s v="Theatre 'Portable' Royal (Canceled)"/>
    <s v="Theatre â€˜Portableâ€™ Royal is a portable, fully working, 40 seater theatre which will tour the UK and beyond!"/>
    <n v="15000"/>
    <n v="0"/>
    <n v="0"/>
    <x v="2"/>
    <x v="0"/>
    <s v="GBP"/>
    <n v="1422218396"/>
    <d v="2015-01-25T20:39:56"/>
    <n v="1419626396"/>
    <x v="3075"/>
    <b v="0"/>
    <n v="0"/>
    <n v="0"/>
    <b v="0"/>
    <x v="0"/>
    <x v="19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2"/>
    <x v="0"/>
    <s v="GBP"/>
    <n v="1409668069"/>
    <d v="2014-09-02T14:27:49"/>
    <n v="1407076069"/>
    <x v="3076"/>
    <b v="0"/>
    <n v="0"/>
    <n v="0"/>
    <b v="0"/>
    <x v="0"/>
    <x v="19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1"/>
    <x v="1"/>
    <s v="USD"/>
    <n v="1475697054"/>
    <d v="2016-10-05T19:50:54"/>
    <n v="1473105054"/>
    <x v="3077"/>
    <b v="0"/>
    <n v="60"/>
    <n v="105.03"/>
    <b v="0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x v="1"/>
    <s v="USD"/>
    <n v="1489690141"/>
    <d v="2017-03-16T18:49:01"/>
    <n v="1487101741"/>
    <x v="3078"/>
    <b v="0"/>
    <n v="117"/>
    <n v="139.24"/>
    <b v="0"/>
    <x v="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x v="5"/>
    <s v="NOK"/>
    <n v="1446418800"/>
    <d v="2015-11-01T23:00:00"/>
    <n v="1443036470"/>
    <x v="3079"/>
    <b v="0"/>
    <n v="48"/>
    <n v="327.08"/>
    <b v="1"/>
    <x v="0"/>
    <x v="0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x v="1"/>
    <s v="USD"/>
    <n v="1447523371"/>
    <d v="2015-11-14T17:49:31"/>
    <n v="1444927771"/>
    <x v="3080"/>
    <b v="0"/>
    <n v="120"/>
    <n v="127.79"/>
    <b v="1"/>
    <x v="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x v="1"/>
    <s v="USD"/>
    <n v="1407167973"/>
    <d v="2014-08-04T15:59:33"/>
    <n v="1405439973"/>
    <x v="3081"/>
    <b v="1"/>
    <n v="244"/>
    <n v="71.489999999999995"/>
    <b v="1"/>
    <x v="0"/>
    <x v="0"/>
  </r>
  <r>
    <n v="3220"/>
    <s v="Burners"/>
    <s v="A sci-fi thriller for the stage opening March 10 in Los Angeles."/>
    <n v="15000"/>
    <n v="15126"/>
    <n v="101"/>
    <x v="0"/>
    <x v="1"/>
    <s v="USD"/>
    <n v="1489352400"/>
    <d v="2017-03-12T21:00:00"/>
    <n v="1486411204"/>
    <x v="3082"/>
    <b v="1"/>
    <n v="59"/>
    <n v="256.37"/>
    <b v="1"/>
    <x v="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x v="1"/>
    <s v="USD"/>
    <n v="1467361251"/>
    <d v="2016-07-01T08:20:51"/>
    <n v="1464769251"/>
    <x v="3083"/>
    <b v="1"/>
    <n v="181"/>
    <n v="85.53"/>
    <b v="1"/>
    <x v="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x v="1"/>
    <s v="USD"/>
    <n v="1437156660"/>
    <d v="2015-07-17T18:11:00"/>
    <n v="1434564660"/>
    <x v="3084"/>
    <b v="1"/>
    <n v="288"/>
    <n v="53.18"/>
    <b v="1"/>
    <x v="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x v="1"/>
    <s v="USD"/>
    <n v="1471291782"/>
    <d v="2016-08-15T20:09:42"/>
    <n v="1468699782"/>
    <x v="3085"/>
    <b v="0"/>
    <n v="122"/>
    <n v="125.12"/>
    <b v="1"/>
    <x v="0"/>
    <x v="0"/>
  </r>
  <r>
    <n v="3304"/>
    <s v="I Can Ski Forever 3"/>
    <s v="A musical comedy production celebrating the unique, lovable, insufferable ski culture of the modern day mountain town."/>
    <n v="15000"/>
    <n v="15677.5"/>
    <n v="105"/>
    <x v="0"/>
    <x v="1"/>
    <s v="USD"/>
    <n v="1482418752"/>
    <d v="2016-12-22T14:59:12"/>
    <n v="1479826752"/>
    <x v="3086"/>
    <b v="0"/>
    <n v="175"/>
    <n v="89.59"/>
    <b v="1"/>
    <x v="0"/>
    <x v="0"/>
  </r>
  <r>
    <n v="3338"/>
    <s v="The Last Days of Judas Iscariot"/>
    <s v="Join Estelle Parsons in support of Theater That Looks and Sounds Like America"/>
    <n v="15000"/>
    <n v="15327"/>
    <n v="102"/>
    <x v="0"/>
    <x v="1"/>
    <s v="USD"/>
    <n v="1487944080"/>
    <d v="2017-02-24T13:48:00"/>
    <n v="1486129680"/>
    <x v="3087"/>
    <b v="0"/>
    <n v="112"/>
    <n v="136.85"/>
    <b v="1"/>
    <x v="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x v="1"/>
    <s v="USD"/>
    <n v="1447295460"/>
    <d v="2015-11-12T02:31:00"/>
    <n v="1444747843"/>
    <x v="3088"/>
    <b v="0"/>
    <n v="165"/>
    <n v="99.79"/>
    <b v="1"/>
    <x v="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x v="1"/>
    <s v="USD"/>
    <n v="1444264372"/>
    <d v="2015-10-08T00:32:52"/>
    <n v="1442536372"/>
    <x v="3089"/>
    <b v="0"/>
    <n v="78"/>
    <n v="199.17"/>
    <b v="1"/>
    <x v="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1"/>
    <x v="1"/>
    <s v="USD"/>
    <n v="1439662344"/>
    <d v="2015-08-15T18:12:24"/>
    <n v="1434478344"/>
    <x v="3090"/>
    <b v="0"/>
    <n v="8"/>
    <n v="315.5"/>
    <b v="0"/>
    <x v="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1"/>
    <x v="1"/>
    <s v="USD"/>
    <n v="1481000340"/>
    <d v="2016-12-06T04:59:00"/>
    <n v="1478386812"/>
    <x v="3091"/>
    <b v="0"/>
    <n v="11"/>
    <n v="47.27"/>
    <b v="0"/>
    <x v="0"/>
    <x v="0"/>
  </r>
  <r>
    <n v="3912"/>
    <s v="JoLee Productions"/>
    <s v="Producing &amp; directing Jake's Women by Neil Simon opening July 9 and running through July 26 for Sonoma Arts Live"/>
    <n v="15000"/>
    <n v="1"/>
    <n v="0"/>
    <x v="1"/>
    <x v="1"/>
    <s v="USD"/>
    <n v="1429936500"/>
    <d v="2015-04-25T04:35:00"/>
    <n v="1424759330"/>
    <x v="3092"/>
    <b v="0"/>
    <n v="1"/>
    <n v="1"/>
    <b v="0"/>
    <x v="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1"/>
    <x v="1"/>
    <s v="USD"/>
    <n v="1403823722"/>
    <d v="2014-06-26T23:02:02"/>
    <n v="1401231722"/>
    <x v="3093"/>
    <b v="0"/>
    <n v="40"/>
    <n v="57.25"/>
    <b v="0"/>
    <x v="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1"/>
    <x v="1"/>
    <s v="USD"/>
    <n v="1460925811"/>
    <d v="2016-04-17T20:43:31"/>
    <n v="1458333811"/>
    <x v="3094"/>
    <b v="0"/>
    <n v="2"/>
    <n v="5.5"/>
    <b v="0"/>
    <x v="0"/>
    <x v="0"/>
  </r>
  <r>
    <n v="4021"/>
    <s v="Angels in Houston"/>
    <s v="Help a group of actors end bigotry in Houston, TX by supporting a  full production of Angels in America."/>
    <n v="15000"/>
    <n v="125"/>
    <n v="1"/>
    <x v="1"/>
    <x v="1"/>
    <s v="USD"/>
    <n v="1414360358"/>
    <d v="2014-10-26T21:52:38"/>
    <n v="1409176358"/>
    <x v="3095"/>
    <b v="0"/>
    <n v="2"/>
    <n v="62.5"/>
    <b v="0"/>
    <x v="0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1"/>
    <x v="1"/>
    <s v="USD"/>
    <n v="1463619388"/>
    <d v="2016-05-19T00:56:28"/>
    <n v="1461027388"/>
    <x v="3096"/>
    <b v="0"/>
    <n v="1"/>
    <n v="25"/>
    <b v="0"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1"/>
    <x v="1"/>
    <s v="USD"/>
    <n v="1482339794"/>
    <d v="2016-12-21T17:03:14"/>
    <n v="1479747794"/>
    <x v="3097"/>
    <b v="0"/>
    <n v="6"/>
    <n v="222.5"/>
    <b v="0"/>
    <x v="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1"/>
    <x v="1"/>
    <s v="USD"/>
    <n v="1447521404"/>
    <d v="2015-11-14T17:16:44"/>
    <n v="1444061804"/>
    <x v="3098"/>
    <b v="1"/>
    <n v="52"/>
    <n v="104.85"/>
    <b v="0"/>
    <x v="6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x v="1"/>
    <s v="USD"/>
    <n v="1458075600"/>
    <d v="2016-03-15T21:00:00"/>
    <n v="1454259272"/>
    <x v="3099"/>
    <b v="1"/>
    <n v="286"/>
    <n v="54.91"/>
    <b v="1"/>
    <x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1"/>
    <x v="1"/>
    <s v="USD"/>
    <n v="1343016000"/>
    <d v="2012-07-23T04:00:00"/>
    <n v="1340296440"/>
    <x v="3100"/>
    <b v="0"/>
    <n v="8"/>
    <n v="65"/>
    <b v="0"/>
    <x v="4"/>
    <x v="32"/>
  </r>
  <r>
    <n v="1152"/>
    <s v="Peruvian King Food Truck"/>
    <s v="Peruvian food truck with an LA twist."/>
    <n v="16000"/>
    <n v="911"/>
    <n v="6"/>
    <x v="1"/>
    <x v="1"/>
    <s v="USD"/>
    <n v="1431709312"/>
    <d v="2015-05-15T17:01:52"/>
    <n v="1429117312"/>
    <x v="3101"/>
    <b v="0"/>
    <n v="15"/>
    <n v="60.73"/>
    <b v="0"/>
    <x v="3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x v="1"/>
    <s v="USD"/>
    <n v="1452574800"/>
    <d v="2016-01-12T05:00:00"/>
    <n v="1449029266"/>
    <x v="3102"/>
    <b v="1"/>
    <n v="248"/>
    <n v="69.599999999999994"/>
    <b v="1"/>
    <x v="7"/>
    <x v="3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x v="6"/>
    <s v="EUR"/>
    <n v="1458676860"/>
    <d v="2016-03-22T20:01:00"/>
    <n v="1455446303"/>
    <x v="3103"/>
    <b v="1"/>
    <n v="345"/>
    <n v="48.04"/>
    <b v="1"/>
    <x v="6"/>
    <x v="1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x v="0"/>
    <s v="GBP"/>
    <n v="1405761278"/>
    <d v="2014-07-19T09:14:38"/>
    <n v="1403169278"/>
    <x v="3104"/>
    <b v="1"/>
    <n v="405"/>
    <n v="39.92"/>
    <b v="1"/>
    <x v="6"/>
    <x v="1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1"/>
    <x v="1"/>
    <s v="USD"/>
    <n v="1454572233"/>
    <d v="2016-02-04T07:50:33"/>
    <n v="1449388233"/>
    <x v="3105"/>
    <b v="1"/>
    <n v="37"/>
    <n v="58.97"/>
    <b v="0"/>
    <x v="6"/>
    <x v="10"/>
  </r>
  <r>
    <n v="1975"/>
    <s v="Bugle2: A DIY Phono Preamp"/>
    <s v="The Bugle2 is a second generation DIY kit phono preamplifier for vinyl playback."/>
    <n v="16000"/>
    <n v="33393.339999999997"/>
    <n v="209"/>
    <x v="0"/>
    <x v="1"/>
    <s v="USD"/>
    <n v="1362938851"/>
    <d v="2013-03-10T18:07:31"/>
    <n v="1360346851"/>
    <x v="3106"/>
    <b v="1"/>
    <n v="253"/>
    <n v="131.99"/>
    <b v="1"/>
    <x v="2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x v="1"/>
    <s v="USD"/>
    <n v="1347249300"/>
    <d v="2012-09-10T03:55:00"/>
    <n v="1344917580"/>
    <x v="3107"/>
    <b v="0"/>
    <n v="191"/>
    <n v="89.9"/>
    <b v="1"/>
    <x v="4"/>
    <x v="2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2"/>
    <x v="3"/>
    <s v="EUR"/>
    <n v="1437861540"/>
    <d v="2015-07-25T21:59:00"/>
    <n v="1435160452"/>
    <x v="3108"/>
    <b v="0"/>
    <n v="1"/>
    <n v="30"/>
    <b v="0"/>
    <x v="2"/>
    <x v="2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1"/>
    <x v="1"/>
    <s v="USD"/>
    <n v="1330478998"/>
    <d v="2012-02-29T01:29:58"/>
    <n v="1327886998"/>
    <x v="3109"/>
    <b v="0"/>
    <n v="22"/>
    <n v="37.950000000000003"/>
    <b v="0"/>
    <x v="7"/>
    <x v="34"/>
  </r>
  <r>
    <n v="3102"/>
    <s v="Theatre Bath Bus"/>
    <s v="Imagine being able to take a performance anywhere! Meet the Theatre Bath Bus - a magical performance space where anything is possible."/>
    <n v="16000"/>
    <n v="6258"/>
    <n v="39"/>
    <x v="1"/>
    <x v="0"/>
    <s v="GBP"/>
    <n v="1471939818"/>
    <d v="2016-08-23T08:10:18"/>
    <n v="1467619818"/>
    <x v="3110"/>
    <b v="0"/>
    <n v="90"/>
    <n v="69.53"/>
    <b v="0"/>
    <x v="0"/>
    <x v="2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x v="1"/>
    <s v="USD"/>
    <n v="1433083527"/>
    <d v="2015-05-31T14:45:27"/>
    <n v="1430491527"/>
    <x v="3111"/>
    <b v="0"/>
    <n v="101"/>
    <n v="165.35"/>
    <b v="1"/>
    <x v="6"/>
    <x v="10"/>
  </r>
  <r>
    <n v="1219"/>
    <s v="The Box"/>
    <s v="The Box is a fine art book of Ron Amato's innovative and seductive photography project."/>
    <n v="16350"/>
    <n v="26024"/>
    <n v="159"/>
    <x v="0"/>
    <x v="1"/>
    <s v="USD"/>
    <n v="1476961513"/>
    <d v="2016-10-20T11:05:13"/>
    <n v="1474369513"/>
    <x v="3112"/>
    <b v="0"/>
    <n v="253"/>
    <n v="102.86"/>
    <b v="1"/>
    <x v="6"/>
    <x v="10"/>
  </r>
  <r>
    <n v="1702"/>
    <s v="lyndale lewis and new vision prosper cd release"/>
    <s v="I can do all things through christ jesus"/>
    <n v="16500"/>
    <n v="1"/>
    <n v="0"/>
    <x v="1"/>
    <x v="1"/>
    <s v="USD"/>
    <n v="1427745150"/>
    <d v="2015-03-30T19:52:30"/>
    <n v="1425156750"/>
    <x v="3113"/>
    <b v="0"/>
    <n v="1"/>
    <n v="1"/>
    <b v="0"/>
    <x v="4"/>
    <x v="28"/>
  </r>
  <r>
    <n v="2705"/>
    <s v="Fischer Theatre Marquee"/>
    <s v="Help light the lights at the historic Fischer Theatre in Danville, IL."/>
    <n v="16500"/>
    <n v="1739"/>
    <n v="11"/>
    <x v="3"/>
    <x v="1"/>
    <s v="USD"/>
    <n v="1490389158"/>
    <d v="2017-03-24T20:59:18"/>
    <n v="1486504758"/>
    <x v="3114"/>
    <b v="0"/>
    <n v="8"/>
    <n v="217.38"/>
    <b v="0"/>
    <x v="0"/>
    <x v="24"/>
  </r>
  <r>
    <n v="1207"/>
    <s v="ITALIANA"/>
    <s v="A humanistic photo book about ancestral &amp; post-modern Italy."/>
    <n v="16700"/>
    <n v="17396"/>
    <n v="104"/>
    <x v="0"/>
    <x v="4"/>
    <s v="EUR"/>
    <n v="1459418400"/>
    <d v="2016-03-31T10:00:00"/>
    <n v="1456827573"/>
    <x v="3115"/>
    <b v="0"/>
    <n v="141"/>
    <n v="123.38"/>
    <b v="1"/>
    <x v="6"/>
    <x v="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1"/>
    <x v="1"/>
    <s v="USD"/>
    <n v="1415583695"/>
    <d v="2014-11-10T01:41:35"/>
    <n v="1410396095"/>
    <x v="3116"/>
    <b v="0"/>
    <n v="36"/>
    <n v="69.47"/>
    <b v="0"/>
    <x v="3"/>
    <x v="3"/>
  </r>
  <r>
    <n v="165"/>
    <s v="NET"/>
    <s v="A teacher. A boy. The beach and a heatwave that drove them all insane."/>
    <n v="17000"/>
    <n v="0"/>
    <n v="0"/>
    <x v="1"/>
    <x v="0"/>
    <s v="GBP"/>
    <n v="1452613724"/>
    <d v="2016-01-12T15:48:44"/>
    <n v="1450021724"/>
    <x v="3117"/>
    <b v="0"/>
    <n v="0"/>
    <n v="0"/>
    <b v="0"/>
    <x v="5"/>
    <x v="25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x v="1"/>
    <s v="USD"/>
    <n v="1488160860"/>
    <d v="2017-02-27T02:01:00"/>
    <n v="1485237096"/>
    <x v="3118"/>
    <b v="1"/>
    <n v="305"/>
    <n v="87.69"/>
    <b v="1"/>
    <x v="5"/>
    <x v="27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x v="1"/>
    <s v="USD"/>
    <n v="1281542340"/>
    <d v="2010-08-11T15:59:00"/>
    <n v="1277702894"/>
    <x v="3119"/>
    <b v="1"/>
    <n v="222"/>
    <n v="80.2"/>
    <b v="1"/>
    <x v="5"/>
    <x v="27"/>
  </r>
  <r>
    <n v="442"/>
    <s v="The Paranormal Idiot"/>
    <s v="Doomsday is here"/>
    <n v="17000"/>
    <n v="6691"/>
    <n v="39"/>
    <x v="1"/>
    <x v="1"/>
    <s v="USD"/>
    <n v="1424380783"/>
    <d v="2015-02-19T21:19:43"/>
    <n v="1421788783"/>
    <x v="3120"/>
    <b v="0"/>
    <n v="17"/>
    <n v="393.59"/>
    <b v="0"/>
    <x v="5"/>
    <x v="2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1"/>
    <x v="1"/>
    <s v="USD"/>
    <n v="1448517816"/>
    <d v="2015-11-26T06:03:36"/>
    <n v="1445922216"/>
    <x v="3121"/>
    <b v="0"/>
    <n v="47"/>
    <n v="115.55"/>
    <b v="0"/>
    <x v="7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x v="1"/>
    <s v="USD"/>
    <n v="1475762400"/>
    <d v="2016-10-06T14:00:00"/>
    <n v="1473160292"/>
    <x v="3122"/>
    <b v="1"/>
    <n v="116"/>
    <n v="159.24"/>
    <b v="1"/>
    <x v="6"/>
    <x v="10"/>
  </r>
  <r>
    <n v="1801"/>
    <s v="Come, Bring, Punish"/>
    <s v="Get involved in Come, Bring, Punish, a new photo book by Ewen Spencer, documenting the European Ballroom scene and the life around it"/>
    <n v="17000"/>
    <n v="2355"/>
    <n v="14"/>
    <x v="1"/>
    <x v="0"/>
    <s v="GBP"/>
    <n v="1450181400"/>
    <d v="2015-12-15T12:10:00"/>
    <n v="1447429868"/>
    <x v="3123"/>
    <b v="1"/>
    <n v="37"/>
    <n v="63.65"/>
    <b v="0"/>
    <x v="6"/>
    <x v="10"/>
  </r>
  <r>
    <n v="4048"/>
    <s v="Speechless"/>
    <s v="The unspoken story of growing up disabled with cerebral palsy and no speech. This inclusive company fights ignorance using dark humour."/>
    <n v="17000"/>
    <n v="3001"/>
    <n v="18"/>
    <x v="1"/>
    <x v="0"/>
    <s v="GBP"/>
    <n v="1460373187"/>
    <d v="2016-04-11T11:13:07"/>
    <n v="1457352787"/>
    <x v="3124"/>
    <b v="0"/>
    <n v="91"/>
    <n v="32.979999999999997"/>
    <b v="0"/>
    <x v="0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1"/>
    <x v="1"/>
    <s v="USD"/>
    <n v="1411444740"/>
    <d v="2014-09-23T03:59:00"/>
    <n v="1409335497"/>
    <x v="3125"/>
    <b v="0"/>
    <n v="59"/>
    <n v="147.88"/>
    <b v="0"/>
    <x v="0"/>
    <x v="19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x v="1"/>
    <s v="USD"/>
    <n v="1430712060"/>
    <d v="2015-05-04T04:01:00"/>
    <n v="1427753265"/>
    <x v="3126"/>
    <b v="0"/>
    <n v="78"/>
    <n v="224.13"/>
    <b v="1"/>
    <x v="4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1"/>
    <x v="1"/>
    <s v="USD"/>
    <n v="1361750369"/>
    <d v="2013-02-24T23:59:29"/>
    <n v="1358294369"/>
    <x v="3127"/>
    <b v="0"/>
    <n v="0"/>
    <n v="0"/>
    <b v="0"/>
    <x v="7"/>
    <x v="31"/>
  </r>
  <r>
    <n v="982"/>
    <s v="Smart 2-in-1 I-PHONE HANDLE/WALLETtm"/>
    <s v="revolutonary ultra-slim 2-in-1 Smart  2-in-1 I-PHONE handle/WALLETtm with 360 rotatiion"/>
    <n v="17500"/>
    <n v="3"/>
    <n v="0"/>
    <x v="1"/>
    <x v="1"/>
    <s v="USD"/>
    <n v="1475431486"/>
    <d v="2016-10-02T18:04:46"/>
    <n v="1472839486"/>
    <x v="3128"/>
    <b v="0"/>
    <n v="3"/>
    <n v="1"/>
    <b v="0"/>
    <x v="2"/>
    <x v="16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x v="6"/>
    <s v="EUR"/>
    <n v="1487113140"/>
    <d v="2017-02-14T22:59:00"/>
    <n v="1484570885"/>
    <x v="3129"/>
    <b v="1"/>
    <n v="196"/>
    <n v="110.39"/>
    <b v="1"/>
    <x v="6"/>
    <x v="10"/>
  </r>
  <r>
    <n v="1803"/>
    <s v="On the Verge, the book."/>
    <s v="Photographs capture fleeting experiences, where childhood is our past and adulthood is our future. In between. On the verge."/>
    <n v="17500"/>
    <n v="5390"/>
    <n v="31"/>
    <x v="1"/>
    <x v="1"/>
    <s v="USD"/>
    <n v="1423878182"/>
    <d v="2015-02-14T01:43:02"/>
    <n v="1421199782"/>
    <x v="3130"/>
    <b v="1"/>
    <n v="75"/>
    <n v="71.87"/>
    <b v="0"/>
    <x v="6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x v="1"/>
    <s v="USD"/>
    <n v="1449644340"/>
    <d v="2015-12-09T06:59:00"/>
    <n v="1446683797"/>
    <x v="3131"/>
    <b v="0"/>
    <n v="104"/>
    <n v="174.04"/>
    <b v="1"/>
    <x v="2"/>
    <x v="36"/>
  </r>
  <r>
    <n v="3953"/>
    <s v="A Time Pirate's Love"/>
    <s v="Actors and actresses are needed to help me create a stage play. A stage play needs to be adapted from the book I wrote."/>
    <n v="17600"/>
    <n v="0"/>
    <n v="0"/>
    <x v="1"/>
    <x v="1"/>
    <s v="USD"/>
    <n v="1469834940"/>
    <d v="2016-07-29T23:29:00"/>
    <n v="1467162586"/>
    <x v="3132"/>
    <b v="0"/>
    <n v="0"/>
    <n v="0"/>
    <b v="0"/>
    <x v="0"/>
    <x v="0"/>
  </r>
  <r>
    <n v="283"/>
    <s v="SOLE SURVIVOR"/>
    <s v="What is the impact of survivorship on the human condition?"/>
    <n v="18000"/>
    <n v="20569.05"/>
    <n v="114"/>
    <x v="0"/>
    <x v="1"/>
    <s v="USD"/>
    <n v="1306904340"/>
    <d v="2011-06-01T04:59:00"/>
    <n v="1305219744"/>
    <x v="3133"/>
    <b v="1"/>
    <n v="202"/>
    <n v="101.83"/>
    <b v="1"/>
    <x v="5"/>
    <x v="27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x v="1"/>
    <s v="USD"/>
    <n v="1346695334"/>
    <d v="2012-09-03T18:02:14"/>
    <n v="1344880934"/>
    <x v="3134"/>
    <b v="1"/>
    <n v="238"/>
    <n v="89.96"/>
    <b v="1"/>
    <x v="5"/>
    <x v="27"/>
  </r>
  <r>
    <n v="564"/>
    <s v="TOC TOC TROC"/>
    <s v="Plateforme de troc gratuit et d'Ã©changes en tous genres par nature. Mieux s'entraider, Ã©changer, de donner, louer ou vendre Ã  distance."/>
    <n v="18000"/>
    <n v="1"/>
    <n v="0"/>
    <x v="1"/>
    <x v="3"/>
    <s v="EUR"/>
    <n v="1457822275"/>
    <d v="2016-03-12T22:37:55"/>
    <n v="1455230275"/>
    <x v="3135"/>
    <b v="0"/>
    <n v="1"/>
    <n v="1"/>
    <b v="0"/>
    <x v="2"/>
    <x v="22"/>
  </r>
  <r>
    <n v="1086"/>
    <s v="Cyber Universe Online"/>
    <s v="Humanity's future in the Galaxy"/>
    <n v="18000"/>
    <n v="15"/>
    <n v="0"/>
    <x v="1"/>
    <x v="1"/>
    <s v="USD"/>
    <n v="1408913291"/>
    <d v="2014-08-24T20:48:11"/>
    <n v="1406321291"/>
    <x v="3136"/>
    <b v="0"/>
    <n v="2"/>
    <n v="7.5"/>
    <b v="0"/>
    <x v="1"/>
    <x v="18"/>
  </r>
  <r>
    <n v="1094"/>
    <s v="Sprocket Junkie"/>
    <s v="An action racing game for iOS. Set in a steampunk world, players battle their way to the finish line on customizable rocket engines!"/>
    <n v="18000"/>
    <n v="3294.01"/>
    <n v="18"/>
    <x v="1"/>
    <x v="1"/>
    <s v="USD"/>
    <n v="1318180033"/>
    <d v="2011-10-09T17:07:13"/>
    <n v="1315588033"/>
    <x v="3137"/>
    <b v="0"/>
    <n v="27"/>
    <n v="122"/>
    <b v="0"/>
    <x v="1"/>
    <x v="18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1"/>
    <x v="1"/>
    <s v="USD"/>
    <n v="1432047989"/>
    <d v="2015-05-19T15:06:29"/>
    <n v="1430233589"/>
    <x v="3138"/>
    <b v="0"/>
    <n v="0"/>
    <n v="0"/>
    <b v="0"/>
    <x v="3"/>
    <x v="3"/>
  </r>
  <r>
    <n v="1168"/>
    <s v="SiMpLy FreSH fOoD TrUck"/>
    <s v="Simply fresh farm to table on wheels working close with local farms to ensure the highest of quality of product ."/>
    <n v="18000"/>
    <n v="1020"/>
    <n v="6"/>
    <x v="1"/>
    <x v="1"/>
    <s v="USD"/>
    <n v="1474507065"/>
    <d v="2016-09-22T01:17:45"/>
    <n v="1471915065"/>
    <x v="3139"/>
    <b v="0"/>
    <n v="3"/>
    <n v="340"/>
    <b v="0"/>
    <x v="3"/>
    <x v="3"/>
  </r>
  <r>
    <n v="1520"/>
    <s v="TULIPS"/>
    <s v="A self-published photography book by Andrew Miksys from his new series about Belarus"/>
    <n v="18000"/>
    <n v="18625"/>
    <n v="103"/>
    <x v="0"/>
    <x v="1"/>
    <s v="USD"/>
    <n v="1418961600"/>
    <d v="2014-12-19T04:00:00"/>
    <n v="1415824513"/>
    <x v="3140"/>
    <b v="1"/>
    <n v="167"/>
    <n v="111.53"/>
    <b v="1"/>
    <x v="6"/>
    <x v="10"/>
  </r>
  <r>
    <n v="1541"/>
    <s v="The Panama Canal Bridge of the Americas"/>
    <s v="My Goal is to travel across Panama with my team and capture the beauty and wildlife throughout the canal."/>
    <n v="18000"/>
    <n v="6"/>
    <n v="0"/>
    <x v="1"/>
    <x v="1"/>
    <s v="USD"/>
    <n v="1420045538"/>
    <d v="2014-12-31T17:05:38"/>
    <n v="1417453538"/>
    <x v="3141"/>
    <b v="0"/>
    <n v="2"/>
    <n v="3"/>
    <b v="0"/>
    <x v="6"/>
    <x v="8"/>
  </r>
  <r>
    <n v="1817"/>
    <s v="Through the Lens of Jerry Gustafson"/>
    <s v="Hundreds of breathtaking rodeo photographs collected in a beautiful coffee table book."/>
    <n v="18000"/>
    <n v="9419"/>
    <n v="52"/>
    <x v="1"/>
    <x v="1"/>
    <s v="USD"/>
    <n v="1485759540"/>
    <d v="2017-01-30T06:59:00"/>
    <n v="1480607607"/>
    <x v="3142"/>
    <b v="0"/>
    <n v="100"/>
    <n v="94.19"/>
    <b v="0"/>
    <x v="6"/>
    <x v="1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1"/>
    <x v="1"/>
    <s v="USD"/>
    <n v="1488958200"/>
    <d v="2017-03-08T07:30:00"/>
    <n v="1484912974"/>
    <x v="3143"/>
    <b v="0"/>
    <n v="16"/>
    <n v="90.94"/>
    <b v="0"/>
    <x v="1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x v="1"/>
    <s v="USD"/>
    <n v="1299009600"/>
    <d v="2011-03-01T20:00:00"/>
    <n v="1294818278"/>
    <x v="3144"/>
    <b v="0"/>
    <n v="246"/>
    <n v="88.15"/>
    <b v="1"/>
    <x v="4"/>
    <x v="21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x v="1"/>
    <s v="USD"/>
    <n v="1486702800"/>
    <d v="2017-02-10T05:00:00"/>
    <n v="1484058261"/>
    <x v="3145"/>
    <b v="0"/>
    <n v="340"/>
    <n v="64.37"/>
    <b v="1"/>
    <x v="4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x v="1"/>
    <s v="USD"/>
    <n v="1455253140"/>
    <d v="2016-02-12T04:59:00"/>
    <n v="1452625822"/>
    <x v="3146"/>
    <b v="0"/>
    <n v="321"/>
    <n v="60.82"/>
    <b v="1"/>
    <x v="1"/>
    <x v="1"/>
  </r>
  <r>
    <n v="2237"/>
    <s v="Monster Mansion"/>
    <s v="A real-time cooperative adventure for 2-8 players. Defeat legendary monsters to earn gold and escape before the time RUNS OUT!"/>
    <n v="18000"/>
    <n v="63527"/>
    <n v="353"/>
    <x v="0"/>
    <x v="1"/>
    <s v="USD"/>
    <n v="1415779140"/>
    <d v="2014-11-12T07:59:00"/>
    <n v="1412294683"/>
    <x v="3147"/>
    <b v="0"/>
    <n v="983"/>
    <n v="64.63"/>
    <b v="1"/>
    <x v="1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x v="1"/>
    <s v="USD"/>
    <n v="1407520800"/>
    <d v="2014-08-08T18:00:00"/>
    <n v="1405356072"/>
    <x v="3148"/>
    <b v="1"/>
    <n v="167"/>
    <n v="109.11"/>
    <b v="1"/>
    <x v="4"/>
    <x v="21"/>
  </r>
  <r>
    <n v="2517"/>
    <s v="The Canteen"/>
    <s v="KICK START US! Chef-driven dining experience offering a multi-course tasteful and playful menu that hems in familiar seasonal comfort."/>
    <n v="18000"/>
    <n v="1767"/>
    <n v="10"/>
    <x v="1"/>
    <x v="2"/>
    <s v="CAD"/>
    <n v="1426788930"/>
    <d v="2015-03-19T18:15:30"/>
    <n v="1424200530"/>
    <x v="3149"/>
    <b v="0"/>
    <n v="33"/>
    <n v="53.55"/>
    <b v="0"/>
    <x v="3"/>
    <x v="39"/>
  </r>
  <r>
    <n v="2538"/>
    <s v="Me, Myself and Albinoni"/>
    <s v="I will record 2 of Tomaso Albinoni's concertos for 2 oboes playing both parts myself."/>
    <n v="18000"/>
    <n v="20343.169999999998"/>
    <n v="113"/>
    <x v="0"/>
    <x v="1"/>
    <s v="USD"/>
    <n v="1361681940"/>
    <d v="2013-02-24T04:59:00"/>
    <n v="1359029661"/>
    <x v="3150"/>
    <b v="0"/>
    <n v="185"/>
    <n v="109.96"/>
    <b v="1"/>
    <x v="4"/>
    <x v="11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x v="1"/>
    <s v="USD"/>
    <n v="1462316400"/>
    <d v="2016-05-03T23:00:00"/>
    <n v="1459865945"/>
    <x v="3151"/>
    <b v="1"/>
    <n v="148"/>
    <n v="125.98"/>
    <b v="1"/>
    <x v="0"/>
    <x v="24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1"/>
    <x v="4"/>
    <s v="EUR"/>
    <n v="1463734740"/>
    <d v="2016-05-20T08:59:00"/>
    <n v="1459414740"/>
    <x v="3152"/>
    <b v="0"/>
    <n v="3"/>
    <n v="1"/>
    <b v="0"/>
    <x v="0"/>
    <x v="24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2"/>
    <x v="1"/>
    <s v="USD"/>
    <n v="1435636740"/>
    <d v="2015-06-30T03:59:00"/>
    <n v="1433014746"/>
    <x v="3153"/>
    <b v="0"/>
    <n v="1"/>
    <n v="10"/>
    <b v="0"/>
    <x v="0"/>
    <x v="19"/>
  </r>
  <r>
    <n v="4022"/>
    <s v="The Merchant of Venice as Shakespeare Heard It"/>
    <s v="Help us produce a video of the first Original Pronunciation Merchant of Venice."/>
    <n v="18000"/>
    <n v="12521"/>
    <n v="70"/>
    <x v="1"/>
    <x v="1"/>
    <s v="USD"/>
    <n v="1422759240"/>
    <d v="2015-02-01T02:54:00"/>
    <n v="1418824867"/>
    <x v="3154"/>
    <b v="0"/>
    <n v="197"/>
    <n v="63.56"/>
    <b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x v="1"/>
    <s v="USD"/>
    <n v="1411743789"/>
    <d v="2014-09-26T15:03:09"/>
    <n v="1409151789"/>
    <x v="3155"/>
    <b v="0"/>
    <n v="101"/>
    <n v="199.9"/>
    <b v="1"/>
    <x v="5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x v="1"/>
    <s v="USD"/>
    <n v="1315450800"/>
    <d v="2011-09-08T03:00:00"/>
    <n v="1312823571"/>
    <x v="3156"/>
    <b v="0"/>
    <n v="206"/>
    <n v="90.62"/>
    <b v="1"/>
    <x v="5"/>
    <x v="27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x v="1"/>
    <s v="USD"/>
    <n v="1381541465"/>
    <d v="2013-10-12T01:31:05"/>
    <n v="1378949465"/>
    <x v="3157"/>
    <b v="0"/>
    <n v="208"/>
    <n v="91.48"/>
    <b v="1"/>
    <x v="5"/>
    <x v="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x v="1"/>
    <s v="USD"/>
    <n v="1403880281"/>
    <d v="2014-06-27T14:44:41"/>
    <n v="1401201881"/>
    <x v="3158"/>
    <b v="1"/>
    <n v="211"/>
    <n v="97.11"/>
    <b v="1"/>
    <x v="6"/>
    <x v="10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x v="1"/>
    <s v="USD"/>
    <n v="1419292800"/>
    <d v="2014-12-23T00:00:00"/>
    <n v="1416592916"/>
    <x v="3159"/>
    <b v="1"/>
    <n v="241"/>
    <n v="95.83"/>
    <b v="1"/>
    <x v="6"/>
    <x v="10"/>
  </r>
  <r>
    <n v="2247"/>
    <s v="Foragers"/>
    <s v="Take on the role of an ancient forager in this fun strategy game from the designer of Biblios."/>
    <n v="18500"/>
    <n v="19324"/>
    <n v="104"/>
    <x v="0"/>
    <x v="1"/>
    <s v="USD"/>
    <n v="1438185565"/>
    <d v="2015-07-29T15:59:25"/>
    <n v="1436975965"/>
    <x v="3160"/>
    <b v="0"/>
    <n v="380"/>
    <n v="50.85"/>
    <b v="1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x v="1"/>
    <s v="USD"/>
    <n v="1363889015"/>
    <d v="2013-03-21T18:03:35"/>
    <n v="1361300615"/>
    <x v="3161"/>
    <b v="1"/>
    <n v="1224"/>
    <n v="64.819999999999993"/>
    <b v="1"/>
    <x v="4"/>
    <x v="2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x v="1"/>
    <s v="USD"/>
    <n v="1460764800"/>
    <d v="2016-04-16T00:00:00"/>
    <n v="1458157512"/>
    <x v="3162"/>
    <b v="1"/>
    <n v="206"/>
    <n v="99.16"/>
    <b v="1"/>
    <x v="4"/>
    <x v="6"/>
  </r>
  <r>
    <n v="2351"/>
    <s v="NZ Auction site.  No listing or success fees. Only $2 p/m"/>
    <s v="Donate $30 or more and receive a free selfie stick."/>
    <n v="18900"/>
    <n v="108"/>
    <n v="1"/>
    <x v="2"/>
    <x v="11"/>
    <s v="NZD"/>
    <n v="1430360739"/>
    <d v="2015-04-30T02:25:39"/>
    <n v="1427768739"/>
    <x v="3163"/>
    <b v="0"/>
    <n v="7"/>
    <n v="15.43"/>
    <b v="0"/>
    <x v="2"/>
    <x v="22"/>
  </r>
  <r>
    <n v="1451"/>
    <s v="Modern Literal Torah Translation (Canceled)"/>
    <s v="Modern Literal Translation of the Torah in English and Russian with sub-linear and interlinear layout."/>
    <n v="18950"/>
    <n v="2"/>
    <n v="0"/>
    <x v="2"/>
    <x v="1"/>
    <s v="USD"/>
    <n v="1416355259"/>
    <d v="2014-11-19T00:00:59"/>
    <n v="1413759659"/>
    <x v="3164"/>
    <b v="0"/>
    <n v="2"/>
    <n v="1"/>
    <b v="0"/>
    <x v="7"/>
    <x v="20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x v="1"/>
    <s v="USD"/>
    <n v="1426773920"/>
    <d v="2015-03-19T14:05:20"/>
    <n v="1424185520"/>
    <x v="3165"/>
    <b v="1"/>
    <n v="141"/>
    <n v="135.66999999999999"/>
    <b v="1"/>
    <x v="6"/>
    <x v="10"/>
  </r>
  <r>
    <n v="1796"/>
    <s v="Kenema"/>
    <s v="Kenema is a stunning portrait photography book by British Photographer, Peter Dibdin, capturing community life in Kenema, Sierra Leone."/>
    <n v="19000"/>
    <n v="4190"/>
    <n v="22"/>
    <x v="1"/>
    <x v="0"/>
    <s v="GBP"/>
    <n v="1469356366"/>
    <d v="2016-07-24T10:32:46"/>
    <n v="1464172366"/>
    <x v="3166"/>
    <b v="1"/>
    <n v="86"/>
    <n v="48.72"/>
    <b v="0"/>
    <x v="6"/>
    <x v="1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x v="0"/>
    <s v="GBP"/>
    <n v="1410862734"/>
    <d v="2014-09-16T10:18:54"/>
    <n v="1407838734"/>
    <x v="3167"/>
    <b v="1"/>
    <n v="205"/>
    <n v="117.6"/>
    <b v="1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x v="1"/>
    <s v="USD"/>
    <n v="1458716340"/>
    <d v="2016-03-23T06:59:00"/>
    <n v="1455721204"/>
    <x v="3168"/>
    <b v="0"/>
    <n v="537"/>
    <n v="65.319999999999993"/>
    <b v="1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x v="1"/>
    <s v="USD"/>
    <n v="1491421314"/>
    <d v="2017-04-05T19:41:54"/>
    <n v="1487709714"/>
    <x v="3169"/>
    <b v="0"/>
    <n v="7"/>
    <n v="163.57"/>
    <b v="0"/>
    <x v="0"/>
    <x v="24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x v="2"/>
    <s v="CAD"/>
    <n v="1435418568"/>
    <d v="2015-06-27T15:22:48"/>
    <n v="1432826568"/>
    <x v="3170"/>
    <b v="0"/>
    <n v="100"/>
    <n v="206.31"/>
    <b v="1"/>
    <x v="1"/>
    <x v="1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1"/>
    <x v="1"/>
    <s v="USD"/>
    <n v="1404348143"/>
    <d v="2014-07-03T00:42:23"/>
    <n v="1401756143"/>
    <x v="3171"/>
    <b v="0"/>
    <n v="27"/>
    <n v="126.48"/>
    <b v="0"/>
    <x v="2"/>
    <x v="36"/>
  </r>
  <r>
    <n v="1223"/>
    <s v="YOSEMITE PEOPLE"/>
    <s v="A photography book focusing on the people rather than the nature at Yosemite National Park."/>
    <n v="19800"/>
    <n v="22197"/>
    <n v="112"/>
    <x v="0"/>
    <x v="1"/>
    <s v="USD"/>
    <n v="1478754909"/>
    <d v="2016-11-10T05:15:09"/>
    <n v="1476159309"/>
    <x v="3172"/>
    <b v="0"/>
    <n v="191"/>
    <n v="116.21"/>
    <b v="1"/>
    <x v="6"/>
    <x v="1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1"/>
    <x v="1"/>
    <s v="USD"/>
    <n v="1359738000"/>
    <d v="2013-02-01T17:00:00"/>
    <n v="1355489140"/>
    <x v="3173"/>
    <b v="0"/>
    <n v="0"/>
    <n v="0"/>
    <b v="0"/>
    <x v="7"/>
    <x v="34"/>
  </r>
  <r>
    <n v="27"/>
    <s v="B-Rabbit TV Comedy Pilot"/>
    <s v="B-Rabbit is a hilarious depiction of immigrating to New Zealand and the life you desperately tried to leave behind."/>
    <n v="20000"/>
    <n v="22345"/>
    <n v="112"/>
    <x v="0"/>
    <x v="11"/>
    <s v="NZD"/>
    <n v="1416113833"/>
    <d v="2014-11-16T04:57:13"/>
    <n v="1413518233"/>
    <x v="3174"/>
    <b v="0"/>
    <n v="150"/>
    <n v="148.97"/>
    <b v="1"/>
    <x v="5"/>
    <x v="7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x v="1"/>
    <s v="USD"/>
    <n v="1442264400"/>
    <d v="2015-09-14T21:00:00"/>
    <n v="1439530776"/>
    <x v="3175"/>
    <b v="0"/>
    <n v="33"/>
    <n v="606.82000000000005"/>
    <b v="1"/>
    <x v="5"/>
    <x v="7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2"/>
    <x v="1"/>
    <s v="USD"/>
    <n v="1414708183"/>
    <d v="2014-10-30T22:29:43"/>
    <n v="1409524183"/>
    <x v="3176"/>
    <b v="0"/>
    <n v="0"/>
    <n v="0"/>
    <b v="0"/>
    <x v="5"/>
    <x v="3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2"/>
    <x v="1"/>
    <s v="USD"/>
    <n v="1484698998"/>
    <d v="2017-01-18T00:23:18"/>
    <n v="1479514998"/>
    <x v="3177"/>
    <b v="0"/>
    <n v="3"/>
    <n v="38.33"/>
    <b v="0"/>
    <x v="5"/>
    <x v="30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1"/>
    <x v="0"/>
    <s v="GBP"/>
    <n v="1409337611"/>
    <d v="2014-08-29T18:40:11"/>
    <n v="1407177611"/>
    <x v="3178"/>
    <b v="0"/>
    <n v="26"/>
    <n v="49.88"/>
    <b v="0"/>
    <x v="5"/>
    <x v="25"/>
  </r>
  <r>
    <n v="261"/>
    <s v="Empires: The Film"/>
    <s v="Empires explores the impact of networks on histories and philosophies of political thought."/>
    <n v="20000"/>
    <n v="21480"/>
    <n v="107"/>
    <x v="0"/>
    <x v="1"/>
    <s v="USD"/>
    <n v="1339080900"/>
    <d v="2012-06-07T14:55:00"/>
    <n v="1334783704"/>
    <x v="3179"/>
    <b v="1"/>
    <n v="220"/>
    <n v="97.64"/>
    <b v="1"/>
    <x v="5"/>
    <x v="27"/>
  </r>
  <r>
    <n v="275"/>
    <s v="Finding the Funk"/>
    <s v="A journey through the origins and influence of funk music from James Brown to D'Angelo we are FINDING THE FUNK!"/>
    <n v="20000"/>
    <n v="21679"/>
    <n v="108"/>
    <x v="0"/>
    <x v="1"/>
    <s v="USD"/>
    <n v="1352511966"/>
    <d v="2012-11-10T01:46:06"/>
    <n v="1349916366"/>
    <x v="3180"/>
    <b v="1"/>
    <n v="332"/>
    <n v="65.3"/>
    <b v="1"/>
    <x v="5"/>
    <x v="27"/>
  </r>
  <r>
    <n v="297"/>
    <s v="Who Owns Yoga?"/>
    <s v="Who Owns Yoga? is a feature length documentary film that explores the changing nature of yoga in the modern world."/>
    <n v="20000"/>
    <n v="20128"/>
    <n v="101"/>
    <x v="0"/>
    <x v="1"/>
    <s v="USD"/>
    <n v="1430452740"/>
    <d v="2015-05-01T03:59:00"/>
    <n v="1427390901"/>
    <x v="3181"/>
    <b v="1"/>
    <n v="142"/>
    <n v="141.75"/>
    <b v="1"/>
    <x v="5"/>
    <x v="27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x v="1"/>
    <s v="USD"/>
    <n v="1325404740"/>
    <d v="2012-01-01T07:59:00"/>
    <n v="1321852592"/>
    <x v="3182"/>
    <b v="1"/>
    <n v="150"/>
    <n v="138.80000000000001"/>
    <b v="1"/>
    <x v="5"/>
    <x v="2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x v="0"/>
    <s v="GBP"/>
    <n v="1450825200"/>
    <d v="2015-12-22T23:00:00"/>
    <n v="1448284433"/>
    <x v="3183"/>
    <b v="1"/>
    <n v="158"/>
    <n v="134.91"/>
    <b v="1"/>
    <x v="5"/>
    <x v="27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x v="1"/>
    <s v="USD"/>
    <n v="1420569947"/>
    <d v="2015-01-06T18:45:47"/>
    <n v="1417977947"/>
    <x v="3184"/>
    <b v="0"/>
    <n v="383"/>
    <n v="58.54"/>
    <b v="1"/>
    <x v="5"/>
    <x v="27"/>
  </r>
  <r>
    <n v="391"/>
    <s v="Science, Sex and the Ladies"/>
    <s v="Too many women feel confused about their orgasm and shame about their desire. This movie aims to change that."/>
    <n v="20000"/>
    <n v="20122"/>
    <n v="101"/>
    <x v="0"/>
    <x v="1"/>
    <s v="USD"/>
    <n v="1324169940"/>
    <d v="2011-12-18T00:59:00"/>
    <n v="1321578051"/>
    <x v="3185"/>
    <b v="0"/>
    <n v="193"/>
    <n v="104.26"/>
    <b v="1"/>
    <x v="5"/>
    <x v="2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x v="0"/>
    <s v="GBP"/>
    <n v="1481716800"/>
    <d v="2016-12-14T12:00:00"/>
    <n v="1479070867"/>
    <x v="3186"/>
    <b v="0"/>
    <n v="95"/>
    <n v="224.85"/>
    <b v="1"/>
    <x v="5"/>
    <x v="27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1"/>
    <x v="1"/>
    <s v="USD"/>
    <n v="1370470430"/>
    <d v="2013-06-05T22:13:50"/>
    <n v="1367878430"/>
    <x v="3187"/>
    <b v="0"/>
    <n v="13"/>
    <n v="11.77"/>
    <b v="0"/>
    <x v="5"/>
    <x v="29"/>
  </r>
  <r>
    <n v="438"/>
    <s v="In Game: The Animated Series"/>
    <s v="As Smyton pushes himself to become respected, he unlocks secrets about himself and the world around him."/>
    <n v="20000"/>
    <n v="1876"/>
    <n v="9"/>
    <x v="1"/>
    <x v="1"/>
    <s v="USD"/>
    <n v="1447830958"/>
    <d v="2015-11-18T07:15:58"/>
    <n v="1445235358"/>
    <x v="3188"/>
    <b v="0"/>
    <n v="11"/>
    <n v="170.55"/>
    <b v="0"/>
    <x v="5"/>
    <x v="29"/>
  </r>
  <r>
    <n v="451"/>
    <s v="The Gangbangers"/>
    <s v="This comedy follows two devils who discover a magical boombox to become musicians after an 80s rapture enchants earth with fairy-tales."/>
    <n v="20000"/>
    <n v="0"/>
    <n v="0"/>
    <x v="1"/>
    <x v="1"/>
    <s v="USD"/>
    <n v="1390669791"/>
    <d v="2014-01-25T17:09:51"/>
    <n v="1388077791"/>
    <x v="3189"/>
    <b v="0"/>
    <n v="0"/>
    <n v="0"/>
    <b v="0"/>
    <x v="5"/>
    <x v="29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1"/>
    <x v="2"/>
    <s v="CAD"/>
    <n v="1408213512"/>
    <d v="2014-08-16T18:25:12"/>
    <n v="1405621512"/>
    <x v="3190"/>
    <b v="0"/>
    <n v="0"/>
    <n v="0"/>
    <b v="0"/>
    <x v="5"/>
    <x v="2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1"/>
    <x v="1"/>
    <s v="USD"/>
    <n v="1348849134"/>
    <d v="2012-09-28T16:18:54"/>
    <n v="1344961134"/>
    <x v="3191"/>
    <b v="0"/>
    <n v="39"/>
    <n v="110.64"/>
    <b v="0"/>
    <x v="5"/>
    <x v="29"/>
  </r>
  <r>
    <n v="494"/>
    <s v="The Grigori"/>
    <s v="Angels come to Earth in human disguise to deceive mankind, rule the Earth as gods, create a hybrid army &amp; destroy all who oppose them."/>
    <n v="20000"/>
    <n v="31"/>
    <n v="0"/>
    <x v="1"/>
    <x v="1"/>
    <s v="USD"/>
    <n v="1404356400"/>
    <d v="2014-07-03T03:00:00"/>
    <n v="1402343765"/>
    <x v="3192"/>
    <b v="0"/>
    <n v="3"/>
    <n v="10.33"/>
    <b v="0"/>
    <x v="5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1"/>
    <x v="1"/>
    <s v="USD"/>
    <n v="1255381140"/>
    <d v="2009-10-12T20:59:00"/>
    <n v="1250630968"/>
    <x v="3193"/>
    <b v="0"/>
    <n v="26"/>
    <n v="73.459999999999994"/>
    <b v="0"/>
    <x v="5"/>
    <x v="29"/>
  </r>
  <r>
    <n v="502"/>
    <s v="Strawberry Bowl"/>
    <s v="This Strawberry Bowl concept is the 1st of many episodes.  These episodes will be released in accordance with the harvest of the month."/>
    <n v="20000"/>
    <n v="230"/>
    <n v="1"/>
    <x v="1"/>
    <x v="1"/>
    <s v="USD"/>
    <n v="1332073025"/>
    <d v="2012-03-18T12:17:05"/>
    <n v="1329484625"/>
    <x v="3194"/>
    <b v="0"/>
    <n v="4"/>
    <n v="57.5"/>
    <b v="0"/>
    <x v="5"/>
    <x v="29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1"/>
    <x v="1"/>
    <s v="USD"/>
    <n v="1350687657"/>
    <d v="2012-10-19T23:00:57"/>
    <n v="1346799657"/>
    <x v="3195"/>
    <b v="0"/>
    <n v="10"/>
    <n v="64"/>
    <b v="0"/>
    <x v="5"/>
    <x v="29"/>
  </r>
  <r>
    <n v="596"/>
    <s v="DigitaliBook free library"/>
    <s v="We present digitaibook,com site which can become a free electronic library with your help,"/>
    <n v="20000"/>
    <n v="6"/>
    <n v="0"/>
    <x v="1"/>
    <x v="1"/>
    <s v="USD"/>
    <n v="1478122292"/>
    <d v="2016-11-02T21:31:32"/>
    <n v="1475530292"/>
    <x v="3196"/>
    <b v="0"/>
    <n v="2"/>
    <n v="3"/>
    <b v="0"/>
    <x v="2"/>
    <x v="22"/>
  </r>
  <r>
    <n v="632"/>
    <s v="UniWherse.com - Bring students future (Canceled)"/>
    <s v="Our goal is to create a system, students can find universities that best match their interests."/>
    <n v="20000"/>
    <n v="0"/>
    <n v="0"/>
    <x v="2"/>
    <x v="10"/>
    <s v="EUR"/>
    <n v="1448470165"/>
    <d v="2015-11-25T16:49:25"/>
    <n v="1445874565"/>
    <x v="3197"/>
    <b v="0"/>
    <n v="0"/>
    <n v="0"/>
    <b v="0"/>
    <x v="2"/>
    <x v="2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x v="6"/>
    <s v="EUR"/>
    <n v="1439998674"/>
    <d v="2015-08-19T15:37:54"/>
    <n v="1436888274"/>
    <x v="3198"/>
    <b v="0"/>
    <n v="2174"/>
    <n v="134.36000000000001"/>
    <b v="1"/>
    <x v="2"/>
    <x v="16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1"/>
    <x v="1"/>
    <s v="USD"/>
    <n v="1444876253"/>
    <d v="2015-10-15T02:30:53"/>
    <n v="1442284253"/>
    <x v="3199"/>
    <b v="0"/>
    <n v="36"/>
    <n v="405.5"/>
    <b v="0"/>
    <x v="2"/>
    <x v="16"/>
  </r>
  <r>
    <n v="690"/>
    <s v="BLOXSHIELD"/>
    <s v="A radiation shield for your fitness tracker, smartwatch or other wearable smart device"/>
    <n v="20000"/>
    <n v="2468"/>
    <n v="12"/>
    <x v="1"/>
    <x v="1"/>
    <s v="USD"/>
    <n v="1473400800"/>
    <d v="2016-09-09T06:00:00"/>
    <n v="1469718841"/>
    <x v="3200"/>
    <b v="0"/>
    <n v="34"/>
    <n v="72.59"/>
    <b v="0"/>
    <x v="2"/>
    <x v="16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1"/>
    <x v="0"/>
    <s v="GBP"/>
    <n v="1482397263"/>
    <d v="2016-12-22T09:01:03"/>
    <n v="1479805263"/>
    <x v="3201"/>
    <b v="0"/>
    <n v="201"/>
    <n v="6.5"/>
    <b v="0"/>
    <x v="2"/>
    <x v="16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x v="1"/>
    <s v="USD"/>
    <n v="1450018912"/>
    <d v="2015-12-13T15:01:52"/>
    <n v="1447426912"/>
    <x v="3202"/>
    <b v="0"/>
    <n v="140"/>
    <n v="143.36000000000001"/>
    <b v="1"/>
    <x v="7"/>
    <x v="12"/>
  </r>
  <r>
    <n v="730"/>
    <s v="Encyclopedia of Surfing"/>
    <s v="A Massive but Cheerful Online Digital Archive of Surfing"/>
    <n v="20000"/>
    <n v="26438"/>
    <n v="132"/>
    <x v="0"/>
    <x v="1"/>
    <s v="USD"/>
    <n v="1323280391"/>
    <d v="2011-12-07T17:53:11"/>
    <n v="1320688391"/>
    <x v="3203"/>
    <b v="0"/>
    <n v="265"/>
    <n v="99.77"/>
    <b v="1"/>
    <x v="7"/>
    <x v="1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1"/>
    <x v="0"/>
    <s v="GBP"/>
    <n v="1377995523"/>
    <d v="2013-09-01T00:32:03"/>
    <n v="1375403523"/>
    <x v="3204"/>
    <b v="0"/>
    <n v="5"/>
    <n v="12.4"/>
    <b v="0"/>
    <x v="4"/>
    <x v="32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1"/>
    <x v="1"/>
    <s v="USD"/>
    <n v="1465169610"/>
    <d v="2016-06-05T23:33:30"/>
    <n v="1462577610"/>
    <x v="3205"/>
    <b v="0"/>
    <n v="53"/>
    <n v="147.81"/>
    <b v="0"/>
    <x v="4"/>
    <x v="21"/>
  </r>
  <r>
    <n v="919"/>
    <s v="Jazz CD:  Out of The Blue"/>
    <s v="Cool jazz with a New Orleans flavor."/>
    <n v="20000"/>
    <n v="100"/>
    <n v="1"/>
    <x v="1"/>
    <x v="1"/>
    <s v="USD"/>
    <n v="1355930645"/>
    <d v="2012-12-19T15:24:05"/>
    <n v="1352906645"/>
    <x v="3206"/>
    <b v="0"/>
    <n v="1"/>
    <n v="100"/>
    <b v="0"/>
    <x v="4"/>
    <x v="32"/>
  </r>
  <r>
    <n v="927"/>
    <s v="JETRO DA SILVA FUNK PROJECT"/>
    <s v="Studio CD/DVD Solo project of Pianist &amp; Keyboardist Jetro da Silva"/>
    <n v="20000"/>
    <n v="0"/>
    <n v="0"/>
    <x v="1"/>
    <x v="1"/>
    <s v="USD"/>
    <n v="1337024695"/>
    <d v="2012-05-14T19:44:55"/>
    <n v="1334432695"/>
    <x v="3207"/>
    <b v="0"/>
    <n v="0"/>
    <n v="0"/>
    <b v="0"/>
    <x v="4"/>
    <x v="32"/>
  </r>
  <r>
    <n v="949"/>
    <s v="INBED"/>
    <s v="Der INBED ist ein innovatives Multisensor-Wearable fÃ¼r die SturzprÃ¤vention motorisch eingeschrÃ¤nkter Personen."/>
    <n v="20000"/>
    <n v="273"/>
    <n v="1"/>
    <x v="1"/>
    <x v="6"/>
    <s v="EUR"/>
    <n v="1456016576"/>
    <d v="2016-02-21T01:02:56"/>
    <n v="1450832576"/>
    <x v="3208"/>
    <b v="0"/>
    <n v="7"/>
    <n v="39"/>
    <b v="0"/>
    <x v="2"/>
    <x v="16"/>
  </r>
  <r>
    <n v="967"/>
    <s v="Better Beanie"/>
    <s v="Better Beanie is the new therapeutic wearable designed to assist you while keeping your hands free."/>
    <n v="20000"/>
    <n v="3562"/>
    <n v="18"/>
    <x v="1"/>
    <x v="1"/>
    <s v="USD"/>
    <n v="1461301574"/>
    <d v="2016-04-22T05:06:14"/>
    <n v="1456121174"/>
    <x v="3209"/>
    <b v="0"/>
    <n v="81"/>
    <n v="43.98"/>
    <b v="0"/>
    <x v="2"/>
    <x v="1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1"/>
    <x v="1"/>
    <s v="USD"/>
    <n v="1409813940"/>
    <d v="2014-09-04T06:59:00"/>
    <n v="1407271598"/>
    <x v="3210"/>
    <b v="0"/>
    <n v="45"/>
    <n v="153.88999999999999"/>
    <b v="0"/>
    <x v="2"/>
    <x v="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1"/>
    <x v="1"/>
    <s v="USD"/>
    <n v="1447032093"/>
    <d v="2015-11-09T01:21:33"/>
    <n v="1441844493"/>
    <x v="3211"/>
    <b v="0"/>
    <n v="8"/>
    <n v="51.38"/>
    <b v="0"/>
    <x v="2"/>
    <x v="1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1"/>
    <x v="0"/>
    <s v="GBP"/>
    <n v="1452384000"/>
    <d v="2016-01-10T00:00:00"/>
    <n v="1447698300"/>
    <x v="3212"/>
    <b v="0"/>
    <n v="23"/>
    <n v="110.87"/>
    <b v="0"/>
    <x v="2"/>
    <x v="16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2"/>
    <x v="3"/>
    <s v="EUR"/>
    <n v="1489680061"/>
    <d v="2017-03-16T16:01:01"/>
    <n v="1487091661"/>
    <x v="3213"/>
    <b v="0"/>
    <n v="15"/>
    <n v="214.07"/>
    <b v="0"/>
    <x v="2"/>
    <x v="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2"/>
    <x v="1"/>
    <s v="USD"/>
    <n v="1418938395"/>
    <d v="2014-12-18T21:33:15"/>
    <n v="1415050395"/>
    <x v="3214"/>
    <b v="0"/>
    <n v="1"/>
    <n v="75"/>
    <b v="0"/>
    <x v="2"/>
    <x v="16"/>
  </r>
  <r>
    <n v="1018"/>
    <s v="Owl (Canceled)"/>
    <s v="Owl is a fitness tracker along with an accompanying iOS app, that is both fun and interactive for children."/>
    <n v="20000"/>
    <n v="621"/>
    <n v="3"/>
    <x v="2"/>
    <x v="1"/>
    <s v="USD"/>
    <n v="1468496933"/>
    <d v="2016-07-14T11:48:53"/>
    <n v="1465904933"/>
    <x v="3215"/>
    <b v="0"/>
    <n v="7"/>
    <n v="88.71"/>
    <b v="0"/>
    <x v="2"/>
    <x v="16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x v="14"/>
    <s v="SEK"/>
    <n v="1454248563"/>
    <d v="2016-01-31T13:56:03"/>
    <n v="1451656563"/>
    <x v="3216"/>
    <b v="1"/>
    <n v="61"/>
    <n v="388.98"/>
    <b v="1"/>
    <x v="4"/>
    <x v="4"/>
  </r>
  <r>
    <n v="1080"/>
    <s v="Skullforge: The Hunt"/>
    <s v="A fantasy action RPG which follows an elven ex-slave on a journey of magic, revenge, intrigue, and deceit."/>
    <n v="20000"/>
    <n v="1821"/>
    <n v="9"/>
    <x v="1"/>
    <x v="1"/>
    <s v="USD"/>
    <n v="1399778333"/>
    <d v="2014-05-11T03:18:53"/>
    <n v="1397186333"/>
    <x v="3217"/>
    <b v="0"/>
    <n v="98"/>
    <n v="18.579999999999998"/>
    <b v="0"/>
    <x v="1"/>
    <x v="18"/>
  </r>
  <r>
    <n v="1129"/>
    <s v="Angry words with Friends"/>
    <s v="This app will provide you with the ability to use your most favorite profanities while playing a game with your friends."/>
    <n v="20000"/>
    <n v="21"/>
    <n v="0"/>
    <x v="1"/>
    <x v="1"/>
    <s v="USD"/>
    <n v="1465107693"/>
    <d v="2016-06-05T06:21:33"/>
    <n v="1462515693"/>
    <x v="3218"/>
    <b v="0"/>
    <n v="2"/>
    <n v="10.5"/>
    <b v="0"/>
    <x v="1"/>
    <x v="15"/>
  </r>
  <r>
    <n v="1175"/>
    <s v="Bad To The Cone Food Service ATX"/>
    <s v="&quot;Create-Your-Cone&quot;. Freshly made waffle cones stuffed with your choice of yummy ingredients, or frozen yogurt!"/>
    <n v="20000"/>
    <n v="585"/>
    <n v="3"/>
    <x v="1"/>
    <x v="1"/>
    <s v="USD"/>
    <n v="1436981339"/>
    <d v="2015-07-15T17:28:59"/>
    <n v="1434389339"/>
    <x v="3219"/>
    <b v="0"/>
    <n v="9"/>
    <n v="65"/>
    <b v="0"/>
    <x v="3"/>
    <x v="3"/>
  </r>
  <r>
    <n v="1210"/>
    <s v="Det Andra GÃ¶teborg"/>
    <s v="En fotobok om livet i det enda andra GÃ¶teborg i vÃ¤rlden"/>
    <n v="20000"/>
    <n v="50863"/>
    <n v="254"/>
    <x v="0"/>
    <x v="14"/>
    <s v="SEK"/>
    <n v="1433106000"/>
    <d v="2015-05-31T21:00:00"/>
    <n v="1431124572"/>
    <x v="3220"/>
    <b v="0"/>
    <n v="103"/>
    <n v="493.82"/>
    <b v="1"/>
    <x v="6"/>
    <x v="10"/>
  </r>
  <r>
    <n v="1310"/>
    <s v="k5-jkt.by kiger (Canceled)"/>
    <s v="An essential hoodie that holds all sized smart phones and keep your headphone wires tangle free."/>
    <n v="20000"/>
    <n v="3100"/>
    <n v="16"/>
    <x v="2"/>
    <x v="1"/>
    <s v="USD"/>
    <n v="1471622450"/>
    <d v="2016-08-19T16:00:50"/>
    <n v="1467734450"/>
    <x v="3221"/>
    <b v="0"/>
    <n v="24"/>
    <n v="129.16999999999999"/>
    <b v="0"/>
    <x v="2"/>
    <x v="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2"/>
    <x v="1"/>
    <s v="USD"/>
    <n v="1483063435"/>
    <d v="2016-12-30T02:03:55"/>
    <n v="1480471435"/>
    <x v="3222"/>
    <b v="0"/>
    <n v="8"/>
    <n v="60.75"/>
    <b v="0"/>
    <x v="2"/>
    <x v="16"/>
  </r>
  <r>
    <n v="1351"/>
    <s v="Purpose: Your Journey To Find Meaning"/>
    <s v="Discover your purpose, live a more fulfilling life, leave a positive footprint on society."/>
    <n v="20000"/>
    <n v="20253"/>
    <n v="101"/>
    <x v="0"/>
    <x v="1"/>
    <s v="USD"/>
    <n v="1455299144"/>
    <d v="2016-02-12T17:45:44"/>
    <n v="1452707144"/>
    <x v="3223"/>
    <b v="0"/>
    <n v="120"/>
    <n v="168.78"/>
    <b v="1"/>
    <x v="7"/>
    <x v="1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1"/>
    <x v="13"/>
    <s v="DKK"/>
    <n v="1461765300"/>
    <d v="2016-04-27T13:55:00"/>
    <n v="1459198499"/>
    <x v="3224"/>
    <b v="0"/>
    <n v="8"/>
    <n v="75"/>
    <b v="0"/>
    <x v="7"/>
    <x v="2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1"/>
    <x v="1"/>
    <s v="USD"/>
    <n v="1425009761"/>
    <d v="2015-02-27T04:02:41"/>
    <n v="1422417761"/>
    <x v="3225"/>
    <b v="0"/>
    <n v="3"/>
    <n v="16"/>
    <b v="0"/>
    <x v="7"/>
    <x v="3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x v="1"/>
    <s v="USD"/>
    <n v="1483481019"/>
    <d v="2017-01-03T22:03:39"/>
    <n v="1480629819"/>
    <x v="3226"/>
    <b v="0"/>
    <n v="284"/>
    <n v="95.76"/>
    <b v="1"/>
    <x v="6"/>
    <x v="10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1"/>
    <x v="7"/>
    <s v="AUD"/>
    <n v="1438495390"/>
    <d v="2015-08-02T06:03:10"/>
    <n v="1435903390"/>
    <x v="3227"/>
    <b v="0"/>
    <n v="0"/>
    <n v="0"/>
    <b v="0"/>
    <x v="6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1"/>
    <x v="0"/>
    <s v="GBP"/>
    <n v="1411681391"/>
    <d v="2014-09-25T21:43:11"/>
    <n v="1409089391"/>
    <x v="3228"/>
    <b v="0"/>
    <n v="1"/>
    <n v="15"/>
    <b v="0"/>
    <x v="6"/>
    <x v="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x v="1"/>
    <s v="USD"/>
    <n v="1491019200"/>
    <d v="2017-04-01T04:00:00"/>
    <n v="1488418990"/>
    <x v="3229"/>
    <b v="0"/>
    <n v="79"/>
    <n v="65.97"/>
    <b v="0"/>
    <x v="4"/>
    <x v="28"/>
  </r>
  <r>
    <n v="1806"/>
    <s v="American Presidents Naked"/>
    <s v="Join me in publishing an amazing and unprecedented book with full frontal photopraphs of 8 American Presidents Naked"/>
    <n v="20000"/>
    <n v="591"/>
    <n v="3"/>
    <x v="1"/>
    <x v="0"/>
    <s v="GBP"/>
    <n v="1412090349"/>
    <d v="2014-09-30T15:19:09"/>
    <n v="1409066349"/>
    <x v="3230"/>
    <b v="1"/>
    <n v="8"/>
    <n v="73.88"/>
    <b v="0"/>
    <x v="6"/>
    <x v="1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x v="1"/>
    <s v="USD"/>
    <n v="1399672800"/>
    <d v="2014-05-09T22:00:00"/>
    <n v="1396906530"/>
    <x v="3231"/>
    <b v="0"/>
    <n v="48"/>
    <n v="417.33"/>
    <b v="1"/>
    <x v="4"/>
    <x v="6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1"/>
    <x v="1"/>
    <s v="USD"/>
    <n v="1478383912"/>
    <d v="2016-11-05T22:11:52"/>
    <n v="1475791912"/>
    <x v="3232"/>
    <b v="0"/>
    <n v="1"/>
    <n v="10"/>
    <b v="0"/>
    <x v="1"/>
    <x v="15"/>
  </r>
  <r>
    <n v="1872"/>
    <s v="ZombieTime!"/>
    <s v="A Top-View Action game where you play as Bob, the FIRST zombie to rise from the grave. Bring chaos to town, feast and don't die again."/>
    <n v="20000"/>
    <n v="212"/>
    <n v="1"/>
    <x v="1"/>
    <x v="1"/>
    <s v="USD"/>
    <n v="1435633602"/>
    <d v="2015-06-30T03:06:42"/>
    <n v="1433041602"/>
    <x v="3233"/>
    <b v="0"/>
    <n v="13"/>
    <n v="16.309999999999999"/>
    <b v="0"/>
    <x v="1"/>
    <x v="15"/>
  </r>
  <r>
    <n v="1916"/>
    <s v="The Paint Can Holder by U.S. Green Products"/>
    <s v="The Paint Can Holder Makes Painting Easier and Safer on Extension Ladders."/>
    <n v="20000"/>
    <n v="102"/>
    <n v="1"/>
    <x v="1"/>
    <x v="1"/>
    <s v="USD"/>
    <n v="1478542375"/>
    <d v="2016-11-07T18:12:55"/>
    <n v="1476378775"/>
    <x v="3234"/>
    <b v="0"/>
    <n v="6"/>
    <n v="17"/>
    <b v="0"/>
    <x v="2"/>
    <x v="3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x v="1"/>
    <s v="USD"/>
    <n v="1398959729"/>
    <d v="2014-05-01T15:55:29"/>
    <n v="1396367729"/>
    <x v="3235"/>
    <b v="1"/>
    <n v="405"/>
    <n v="182.78"/>
    <b v="1"/>
    <x v="2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x v="0"/>
    <s v="GBP"/>
    <n v="1470423668"/>
    <d v="2016-08-05T19:01:08"/>
    <n v="1467831668"/>
    <x v="3236"/>
    <b v="1"/>
    <n v="1887"/>
    <n v="61.38"/>
    <b v="1"/>
    <x v="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x v="0"/>
    <s v="GBP"/>
    <n v="1376899269"/>
    <d v="2013-08-19T08:01:09"/>
    <n v="1371715269"/>
    <x v="3237"/>
    <b v="1"/>
    <n v="402"/>
    <n v="186.81"/>
    <b v="1"/>
    <x v="2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x v="1"/>
    <s v="USD"/>
    <n v="1475390484"/>
    <d v="2016-10-02T06:41:24"/>
    <n v="1471502484"/>
    <x v="3238"/>
    <b v="0"/>
    <n v="278"/>
    <n v="201.96"/>
    <b v="1"/>
    <x v="2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x v="8"/>
    <s v="EUR"/>
    <n v="1482085857"/>
    <d v="2016-12-18T18:30:57"/>
    <n v="1479493857"/>
    <x v="3239"/>
    <b v="0"/>
    <n v="48"/>
    <n v="546.69000000000005"/>
    <b v="1"/>
    <x v="2"/>
    <x v="2"/>
  </r>
  <r>
    <n v="2126"/>
    <s v="DodgeBall Blitz"/>
    <s v="Lead your team to victory in this fast-paced, action, sports game! Use Power-ups and avoid attacks as you fight for victory!"/>
    <n v="20000"/>
    <n v="10"/>
    <n v="0"/>
    <x v="1"/>
    <x v="1"/>
    <s v="USD"/>
    <n v="1418080887"/>
    <d v="2014-12-08T23:21:27"/>
    <n v="1415488887"/>
    <x v="3240"/>
    <b v="0"/>
    <n v="2"/>
    <n v="5"/>
    <b v="0"/>
    <x v="1"/>
    <x v="18"/>
  </r>
  <r>
    <n v="2186"/>
    <s v="Latitude 90Â° : The Origin"/>
    <s v="The real-time digital social deduction game where there's no moderator, no sleeping, and no dying."/>
    <n v="20000"/>
    <n v="21935"/>
    <n v="110"/>
    <x v="0"/>
    <x v="1"/>
    <s v="USD"/>
    <n v="1473213600"/>
    <d v="2016-09-07T02:00:00"/>
    <n v="1470062743"/>
    <x v="3241"/>
    <b v="0"/>
    <n v="392"/>
    <n v="55.96"/>
    <b v="1"/>
    <x v="1"/>
    <x v="1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x v="1"/>
    <s v="USD"/>
    <n v="1428033540"/>
    <d v="2015-04-03T03:59:00"/>
    <n v="1425531666"/>
    <x v="3242"/>
    <b v="1"/>
    <n v="3562"/>
    <n v="56.97"/>
    <b v="1"/>
    <x v="1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x v="1"/>
    <s v="USD"/>
    <n v="1419123600"/>
    <d v="2014-12-21T01:00:00"/>
    <n v="1416945297"/>
    <x v="3243"/>
    <b v="0"/>
    <n v="404"/>
    <n v="188.38"/>
    <b v="1"/>
    <x v="1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x v="1"/>
    <s v="USD"/>
    <n v="1481328004"/>
    <d v="2016-12-10T00:00:04"/>
    <n v="1478736004"/>
    <x v="3244"/>
    <b v="0"/>
    <n v="1328"/>
    <n v="42.63"/>
    <b v="1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x v="1"/>
    <s v="USD"/>
    <n v="1394316695"/>
    <d v="2014-03-08T22:11:35"/>
    <n v="1390860695"/>
    <x v="3245"/>
    <b v="1"/>
    <n v="2165"/>
    <n v="48.1"/>
    <b v="1"/>
    <x v="3"/>
    <x v="26"/>
  </r>
  <r>
    <n v="2391"/>
    <s v="oToBOTS.com - Freedom from high cost auto repairs (Canceled)"/>
    <s v="Using the power of internet to help people save hundreds in car repair."/>
    <n v="20000"/>
    <n v="25"/>
    <n v="0"/>
    <x v="2"/>
    <x v="1"/>
    <s v="USD"/>
    <n v="1427825044"/>
    <d v="2015-03-31T18:04:04"/>
    <n v="1425236644"/>
    <x v="3246"/>
    <b v="0"/>
    <n v="1"/>
    <n v="25"/>
    <b v="0"/>
    <x v="2"/>
    <x v="2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1"/>
    <x v="1"/>
    <s v="USD"/>
    <n v="1426345200"/>
    <d v="2015-03-14T15:00:00"/>
    <n v="1421343743"/>
    <x v="3247"/>
    <b v="0"/>
    <n v="1"/>
    <n v="5"/>
    <b v="0"/>
    <x v="3"/>
    <x v="3"/>
  </r>
  <r>
    <n v="2426"/>
    <s v="The Low-Calorie Food Truck"/>
    <s v="Aspiring to create a food truck with many delicious low calorie meals to encourage healthy eating while enjoying every bite."/>
    <n v="20000"/>
    <n v="0"/>
    <n v="0"/>
    <x v="1"/>
    <x v="1"/>
    <s v="USD"/>
    <n v="1439006692"/>
    <d v="2015-08-08T04:04:52"/>
    <n v="1433822692"/>
    <x v="3248"/>
    <b v="0"/>
    <n v="0"/>
    <n v="0"/>
    <b v="0"/>
    <x v="3"/>
    <x v="3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1"/>
    <x v="1"/>
    <s v="USD"/>
    <n v="1438662474"/>
    <d v="2015-08-04T04:27:54"/>
    <n v="1435206474"/>
    <x v="3249"/>
    <b v="0"/>
    <n v="2"/>
    <n v="13"/>
    <b v="0"/>
    <x v="3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x v="1"/>
    <s v="USD"/>
    <n v="1408114822"/>
    <d v="2014-08-15T15:00:22"/>
    <n v="1405522822"/>
    <x v="3250"/>
    <b v="0"/>
    <n v="311"/>
    <n v="130.22999999999999"/>
    <b v="1"/>
    <x v="3"/>
    <x v="26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x v="1"/>
    <s v="USD"/>
    <n v="1367208140"/>
    <d v="2013-04-29T04:02:20"/>
    <n v="1363320140"/>
    <x v="3251"/>
    <b v="0"/>
    <n v="259"/>
    <n v="99.38"/>
    <b v="1"/>
    <x v="4"/>
    <x v="21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1"/>
    <x v="1"/>
    <s v="USD"/>
    <n v="1408056634"/>
    <d v="2014-08-14T22:50:34"/>
    <n v="1405464634"/>
    <x v="3252"/>
    <b v="0"/>
    <n v="0"/>
    <n v="0"/>
    <b v="0"/>
    <x v="3"/>
    <x v="39"/>
  </r>
  <r>
    <n v="2535"/>
    <s v="Mark Hayes Requiem Recording"/>
    <s v="Mark Hayes: Requiem Recording"/>
    <n v="20000"/>
    <n v="20755"/>
    <n v="104"/>
    <x v="0"/>
    <x v="1"/>
    <s v="USD"/>
    <n v="1417463945"/>
    <d v="2014-12-01T19:59:05"/>
    <n v="1414781945"/>
    <x v="3253"/>
    <b v="0"/>
    <n v="78"/>
    <n v="266.08999999999997"/>
    <b v="1"/>
    <x v="4"/>
    <x v="11"/>
  </r>
  <r>
    <n v="2563"/>
    <s v="Phoenix Pearl Boba Tea Truck (Canceled)"/>
    <s v="Michigan based bubble tea and specialty ice cream food truck"/>
    <n v="20000"/>
    <n v="0"/>
    <n v="0"/>
    <x v="2"/>
    <x v="1"/>
    <s v="USD"/>
    <n v="1438226451"/>
    <d v="2015-07-30T03:20:51"/>
    <n v="1433042451"/>
    <x v="3254"/>
    <b v="0"/>
    <n v="0"/>
    <n v="0"/>
    <b v="0"/>
    <x v="3"/>
    <x v="3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x v="1"/>
    <s v="USD"/>
    <n v="1335662023"/>
    <d v="2012-04-29T01:13:43"/>
    <n v="1333070023"/>
    <x v="3255"/>
    <b v="1"/>
    <n v="321"/>
    <n v="64.930000000000007"/>
    <b v="1"/>
    <x v="2"/>
    <x v="23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x v="1"/>
    <s v="USD"/>
    <n v="1440907427"/>
    <d v="2015-08-30T04:03:47"/>
    <n v="1438488227"/>
    <x v="3256"/>
    <b v="0"/>
    <n v="286"/>
    <n v="80.19"/>
    <b v="1"/>
    <x v="2"/>
    <x v="2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2"/>
    <x v="7"/>
    <s v="AUD"/>
    <n v="1415481203"/>
    <d v="2014-11-08T21:13:23"/>
    <n v="1412885603"/>
    <x v="3257"/>
    <b v="1"/>
    <n v="23"/>
    <n v="91.3"/>
    <b v="0"/>
    <x v="2"/>
    <x v="2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2"/>
    <x v="1"/>
    <s v="USD"/>
    <n v="1448388418"/>
    <d v="2015-11-24T18:06:58"/>
    <n v="1443200818"/>
    <x v="3258"/>
    <b v="0"/>
    <n v="5"/>
    <n v="3.8"/>
    <b v="0"/>
    <x v="2"/>
    <x v="23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x v="1"/>
    <s v="USD"/>
    <n v="1440179713"/>
    <d v="2015-08-21T17:55:13"/>
    <n v="1437587713"/>
    <x v="3259"/>
    <b v="0"/>
    <n v="80"/>
    <n v="267"/>
    <b v="1"/>
    <x v="2"/>
    <x v="36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x v="2"/>
    <s v="CAD"/>
    <n v="1441378800"/>
    <d v="2015-09-04T15:00:00"/>
    <n v="1438873007"/>
    <x v="3260"/>
    <b v="0"/>
    <n v="56"/>
    <n v="373.56"/>
    <b v="1"/>
    <x v="2"/>
    <x v="36"/>
  </r>
  <r>
    <n v="2708"/>
    <s v="Angel Comedy Club"/>
    <s v="Angel Comedy Club: A permanent home for Londonâ€™s loveliest comedy night - a community comedy club"/>
    <n v="20000"/>
    <n v="46643.07"/>
    <n v="233"/>
    <x v="0"/>
    <x v="0"/>
    <s v="GBP"/>
    <n v="1469119526"/>
    <d v="2016-07-21T16:45:26"/>
    <n v="1463935526"/>
    <x v="3261"/>
    <b v="1"/>
    <n v="1049"/>
    <n v="44.46"/>
    <b v="1"/>
    <x v="0"/>
    <x v="24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1"/>
    <x v="1"/>
    <s v="USD"/>
    <n v="1395158130"/>
    <d v="2014-03-18T15:55:30"/>
    <n v="1392569730"/>
    <x v="3262"/>
    <b v="0"/>
    <n v="33"/>
    <n v="63.1"/>
    <b v="0"/>
    <x v="7"/>
    <x v="3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2"/>
    <x v="1"/>
    <s v="USD"/>
    <n v="1476676800"/>
    <d v="2016-10-17T04:00:00"/>
    <n v="1473957239"/>
    <x v="3263"/>
    <b v="0"/>
    <n v="8"/>
    <n v="200.63"/>
    <b v="0"/>
    <x v="0"/>
    <x v="24"/>
  </r>
  <r>
    <n v="2989"/>
    <s v="Let's Light Up The Gem!"/>
    <s v="Bring the movies back to Bethel, Maine."/>
    <n v="20000"/>
    <n v="35307"/>
    <n v="177"/>
    <x v="0"/>
    <x v="1"/>
    <s v="USD"/>
    <n v="1450673940"/>
    <d v="2015-12-21T04:59:00"/>
    <n v="1448756962"/>
    <x v="3264"/>
    <b v="0"/>
    <n v="364"/>
    <n v="97"/>
    <b v="1"/>
    <x v="0"/>
    <x v="24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x v="1"/>
    <s v="USD"/>
    <n v="1388303940"/>
    <d v="2013-12-29T07:59:00"/>
    <n v="1386011038"/>
    <x v="3265"/>
    <b v="0"/>
    <n v="236"/>
    <n v="92.13"/>
    <b v="1"/>
    <x v="0"/>
    <x v="24"/>
  </r>
  <r>
    <n v="3055"/>
    <s v="Bungers surfing Museum"/>
    <s v="I have been in the Surfing business since 1962 have a collection of surfing memorabilia I would like to open a surfing museum"/>
    <n v="20000"/>
    <n v="1"/>
    <n v="0"/>
    <x v="1"/>
    <x v="1"/>
    <s v="USD"/>
    <n v="1420844390"/>
    <d v="2015-01-09T22:59:50"/>
    <n v="1415660390"/>
    <x v="3266"/>
    <b v="0"/>
    <n v="1"/>
    <n v="1"/>
    <b v="0"/>
    <x v="0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1"/>
    <x v="1"/>
    <s v="USD"/>
    <n v="1409547600"/>
    <d v="2014-09-01T05:00:00"/>
    <n v="1406986278"/>
    <x v="3267"/>
    <b v="0"/>
    <n v="3"/>
    <n v="18.670000000000002"/>
    <b v="0"/>
    <x v="0"/>
    <x v="2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1"/>
    <x v="4"/>
    <s v="EUR"/>
    <n v="1439827559"/>
    <d v="2015-08-17T16:05:59"/>
    <n v="1434643559"/>
    <x v="3268"/>
    <b v="0"/>
    <n v="3"/>
    <n v="16.670000000000002"/>
    <b v="0"/>
    <x v="0"/>
    <x v="2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1"/>
    <x v="1"/>
    <s v="USD"/>
    <n v="1482294990"/>
    <d v="2016-12-21T04:36:30"/>
    <n v="1477107390"/>
    <x v="3269"/>
    <b v="0"/>
    <n v="2"/>
    <n v="62.5"/>
    <b v="0"/>
    <x v="0"/>
    <x v="24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1"/>
    <x v="1"/>
    <s v="USD"/>
    <n v="1432151326"/>
    <d v="2015-05-20T19:48:46"/>
    <n v="1429559326"/>
    <x v="3270"/>
    <b v="0"/>
    <n v="14"/>
    <n v="56.79"/>
    <b v="0"/>
    <x v="0"/>
    <x v="24"/>
  </r>
  <r>
    <n v="3111"/>
    <s v="All Puppet Players Need a Home"/>
    <s v="Help All Puppet Players perform it's 2015 season in a beautiful 200 seat theater for an entire year."/>
    <n v="20000"/>
    <n v="5328"/>
    <n v="27"/>
    <x v="1"/>
    <x v="1"/>
    <s v="USD"/>
    <n v="1412432220"/>
    <d v="2014-10-04T14:17:00"/>
    <n v="1409753820"/>
    <x v="3271"/>
    <b v="0"/>
    <n v="76"/>
    <n v="70.11"/>
    <b v="0"/>
    <x v="0"/>
    <x v="2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1"/>
    <x v="1"/>
    <s v="USD"/>
    <n v="1468937681"/>
    <d v="2016-07-19T14:14:41"/>
    <n v="1466345681"/>
    <x v="3272"/>
    <b v="0"/>
    <n v="5"/>
    <n v="35.4"/>
    <b v="0"/>
    <x v="0"/>
    <x v="0"/>
  </r>
  <r>
    <n v="2875"/>
    <s v="Right Tracey!"/>
    <s v="Play about Tracey a gay man trapped in his room by his Bible thumping mother. He finds love but the room can not keep the love alive."/>
    <n v="20000"/>
    <n v="7"/>
    <n v="0"/>
    <x v="1"/>
    <x v="1"/>
    <s v="USD"/>
    <n v="1462417493"/>
    <d v="2016-05-05T03:04:53"/>
    <n v="1459825493"/>
    <x v="3273"/>
    <b v="0"/>
    <n v="3"/>
    <n v="2.33"/>
    <b v="0"/>
    <x v="0"/>
    <x v="0"/>
  </r>
  <r>
    <n v="3728"/>
    <s v="Bare Bones Shakespeare 2015-16 Season"/>
    <s v="Bare Bones Shakespeare's first season will start with a DFW school touring show: Romeo and Juliet."/>
    <n v="20000"/>
    <n v="1862"/>
    <n v="9"/>
    <x v="1"/>
    <x v="1"/>
    <s v="USD"/>
    <n v="1439957176"/>
    <d v="2015-08-19T04:06:16"/>
    <n v="1437365176"/>
    <x v="3274"/>
    <b v="0"/>
    <n v="31"/>
    <n v="60.06"/>
    <b v="0"/>
    <x v="0"/>
    <x v="0"/>
  </r>
  <r>
    <n v="3741"/>
    <s v="Open House Theater"/>
    <s v="A small community with a love for theater would like to continue. Help the children of this community continue."/>
    <n v="20000"/>
    <n v="0"/>
    <n v="0"/>
    <x v="1"/>
    <x v="1"/>
    <s v="USD"/>
    <n v="1450389950"/>
    <d v="2015-12-17T22:05:50"/>
    <n v="1447797950"/>
    <x v="3275"/>
    <b v="0"/>
    <n v="0"/>
    <n v="0"/>
    <b v="0"/>
    <x v="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x v="1"/>
    <s v="USD"/>
    <n v="1462125358"/>
    <d v="2016-05-01T17:55:58"/>
    <n v="1459533358"/>
    <x v="3276"/>
    <b v="0"/>
    <n v="238"/>
    <n v="92.04"/>
    <b v="1"/>
    <x v="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x v="1"/>
    <s v="USD"/>
    <n v="1415319355"/>
    <d v="2014-11-07T00:15:55"/>
    <n v="1411859755"/>
    <x v="3277"/>
    <b v="1"/>
    <n v="213"/>
    <n v="110.35"/>
    <b v="1"/>
    <x v="0"/>
    <x v="0"/>
  </r>
  <r>
    <n v="3219"/>
    <s v="Eyes Closed - The First In-Dream Theater Experience"/>
    <s v="Eyes Closed is a collaborative play and docudrama about New Yorkers and their dreams."/>
    <n v="20000"/>
    <n v="20022"/>
    <n v="100"/>
    <x v="0"/>
    <x v="1"/>
    <s v="USD"/>
    <n v="1427063747"/>
    <d v="2015-03-22T22:35:47"/>
    <n v="1424043347"/>
    <x v="3278"/>
    <b v="1"/>
    <n v="119"/>
    <n v="168.25"/>
    <b v="1"/>
    <x v="0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x v="1"/>
    <s v="USD"/>
    <n v="1416470398"/>
    <d v="2014-11-20T07:59:58"/>
    <n v="1413874798"/>
    <x v="3279"/>
    <b v="1"/>
    <n v="202"/>
    <n v="106.8"/>
    <b v="1"/>
    <x v="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x v="1"/>
    <s v="USD"/>
    <n v="1482962433"/>
    <d v="2016-12-28T22:00:33"/>
    <n v="1480370433"/>
    <x v="3280"/>
    <b v="0"/>
    <n v="110"/>
    <n v="182.91"/>
    <b v="1"/>
    <x v="0"/>
    <x v="0"/>
  </r>
  <r>
    <n v="3253"/>
    <s v="EMPATHITRAX, a new play by Ana Nogueira"/>
    <s v="Can you ever truly feel what someone else is feeling?_x000a_Do you want to?"/>
    <n v="20000"/>
    <n v="20365"/>
    <n v="102"/>
    <x v="0"/>
    <x v="1"/>
    <s v="USD"/>
    <n v="1473306300"/>
    <d v="2016-09-08T03:45:00"/>
    <n v="1471701028"/>
    <x v="3281"/>
    <b v="1"/>
    <n v="115"/>
    <n v="177.09"/>
    <b v="1"/>
    <x v="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1"/>
    <x v="1"/>
    <s v="USD"/>
    <n v="1474228265"/>
    <d v="2016-09-18T19:51:05"/>
    <n v="1471636265"/>
    <x v="3282"/>
    <b v="0"/>
    <n v="14"/>
    <n v="32.36"/>
    <b v="0"/>
    <x v="0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x v="1"/>
    <x v="1"/>
    <s v="USD"/>
    <n v="1480576720"/>
    <d v="2016-12-01T07:18:40"/>
    <n v="1477981120"/>
    <x v="3283"/>
    <b v="0"/>
    <n v="0"/>
    <n v="0"/>
    <b v="0"/>
    <x v="0"/>
    <x v="0"/>
  </r>
  <r>
    <n v="4029"/>
    <s v="Next 2 the Stage"/>
    <s v="A theater complex that educates as we entertain.  We will provide shows that inspire and theater classes that motivate."/>
    <n v="20000"/>
    <n v="0"/>
    <n v="0"/>
    <x v="1"/>
    <x v="1"/>
    <s v="USD"/>
    <n v="1450053370"/>
    <d v="2015-12-14T00:36:10"/>
    <n v="1447461370"/>
    <x v="3284"/>
    <b v="0"/>
    <n v="0"/>
    <n v="0"/>
    <b v="0"/>
    <x v="0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1"/>
    <x v="1"/>
    <s v="USD"/>
    <n v="1436914815"/>
    <d v="2015-07-14T23:00:15"/>
    <n v="1434322815"/>
    <x v="3285"/>
    <b v="0"/>
    <n v="1"/>
    <n v="16"/>
    <b v="0"/>
    <x v="0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1"/>
    <x v="1"/>
    <s v="USD"/>
    <n v="1467481468"/>
    <d v="2016-07-02T17:44:28"/>
    <n v="1464889468"/>
    <x v="3286"/>
    <b v="0"/>
    <n v="3"/>
    <n v="163.33000000000001"/>
    <b v="0"/>
    <x v="0"/>
    <x v="0"/>
  </r>
  <r>
    <n v="4071"/>
    <s v="ATEMPORAL"/>
    <s v="ExÃ¡men final de alumnos del Centro de CapacitaciÃ³n de la ANDA. Son extractos de obras: El JardÃ­n de los CerezoS, Madre Coraje y Casa"/>
    <n v="20000"/>
    <n v="0"/>
    <n v="0"/>
    <x v="1"/>
    <x v="15"/>
    <s v="MXN"/>
    <n v="1482779931"/>
    <d v="2016-12-26T19:18:51"/>
    <n v="1480187931"/>
    <x v="3287"/>
    <b v="0"/>
    <n v="0"/>
    <n v="0"/>
    <b v="0"/>
    <x v="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x v="1"/>
    <s v="USD"/>
    <n v="1460223453"/>
    <d v="2016-04-09T17:37:33"/>
    <n v="1455043053"/>
    <x v="3288"/>
    <b v="0"/>
    <n v="273"/>
    <n v="79.97"/>
    <b v="1"/>
    <x v="6"/>
    <x v="1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x v="0"/>
    <s v="GBP"/>
    <n v="1411326015"/>
    <d v="2014-09-21T19:00:15"/>
    <n v="1408734015"/>
    <x v="3289"/>
    <b v="0"/>
    <n v="1204"/>
    <n v="164.8"/>
    <b v="1"/>
    <x v="1"/>
    <x v="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1"/>
    <x v="1"/>
    <s v="USD"/>
    <n v="1434092876"/>
    <d v="2015-06-12T07:07:56"/>
    <n v="1431414476"/>
    <x v="3290"/>
    <b v="0"/>
    <n v="36"/>
    <n v="45.97"/>
    <b v="0"/>
    <x v="7"/>
    <x v="34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x v="1"/>
    <s v="USD"/>
    <n v="1434074400"/>
    <d v="2015-06-12T02:00:00"/>
    <n v="1431354258"/>
    <x v="3291"/>
    <b v="0"/>
    <n v="270"/>
    <n v="81.13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x v="1"/>
    <s v="USD"/>
    <n v="1425055079"/>
    <d v="2015-02-27T16:37:59"/>
    <n v="1422463079"/>
    <x v="3292"/>
    <b v="0"/>
    <n v="253"/>
    <n v="159.51"/>
    <b v="1"/>
    <x v="5"/>
    <x v="7"/>
  </r>
  <r>
    <n v="307"/>
    <s v="Grammar Revolution"/>
    <s v="Why is grammar important?"/>
    <n v="22000"/>
    <n v="24490"/>
    <n v="111"/>
    <x v="0"/>
    <x v="1"/>
    <s v="USD"/>
    <n v="1360276801"/>
    <d v="2013-02-07T22:40:01"/>
    <n v="1357684801"/>
    <x v="3293"/>
    <b v="1"/>
    <n v="576"/>
    <n v="42.52"/>
    <b v="1"/>
    <x v="5"/>
    <x v="2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1"/>
    <x v="7"/>
    <s v="AUD"/>
    <n v="1414807962"/>
    <d v="2014-11-01T02:12:42"/>
    <n v="1412215962"/>
    <x v="3294"/>
    <b v="0"/>
    <n v="2"/>
    <n v="35"/>
    <b v="0"/>
    <x v="2"/>
    <x v="2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x v="0"/>
    <s v="GBP"/>
    <n v="1486391011"/>
    <d v="2017-02-06T14:23:31"/>
    <n v="1483712611"/>
    <x v="3295"/>
    <b v="0"/>
    <n v="375"/>
    <n v="61.56"/>
    <b v="1"/>
    <x v="6"/>
    <x v="1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x v="1"/>
    <s v="USD"/>
    <n v="1374674558"/>
    <d v="2013-07-24T14:02:38"/>
    <n v="1372082558"/>
    <x v="3296"/>
    <b v="1"/>
    <n v="159"/>
    <n v="140.86000000000001"/>
    <b v="1"/>
    <x v="4"/>
    <x v="6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x v="0"/>
    <s v="GBP"/>
    <n v="1458943200"/>
    <d v="2016-03-25T22:00:00"/>
    <n v="1456491680"/>
    <x v="3297"/>
    <b v="1"/>
    <n v="329"/>
    <n v="67.84"/>
    <b v="1"/>
    <x v="6"/>
    <x v="10"/>
  </r>
  <r>
    <n v="1593"/>
    <s v="Picturing Italy"/>
    <s v="A trip to fulfill a dream of capturing the wonders and history of ancient Italy in person."/>
    <n v="22000"/>
    <n v="3"/>
    <n v="0"/>
    <x v="1"/>
    <x v="1"/>
    <s v="USD"/>
    <n v="1425154655"/>
    <d v="2015-02-28T20:17:35"/>
    <n v="1422562655"/>
    <x v="3298"/>
    <b v="0"/>
    <n v="3"/>
    <n v="1"/>
    <b v="0"/>
    <x v="6"/>
    <x v="9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2"/>
    <x v="1"/>
    <s v="USD"/>
    <n v="1423772060"/>
    <d v="2015-02-12T20:14:20"/>
    <n v="1421180060"/>
    <x v="3299"/>
    <b v="0"/>
    <n v="1"/>
    <n v="10"/>
    <b v="0"/>
    <x v="2"/>
    <x v="2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1"/>
    <x v="1"/>
    <s v="USD"/>
    <n v="1428732000"/>
    <d v="2015-04-11T06:00:00"/>
    <n v="1426772928"/>
    <x v="3300"/>
    <b v="0"/>
    <n v="33"/>
    <n v="168.39"/>
    <b v="0"/>
    <x v="3"/>
    <x v="3"/>
  </r>
  <r>
    <n v="2516"/>
    <s v="Morning Glory"/>
    <s v="Hi, everyone my name is Alex, and i want to create not just a cafe spot, but a place that gives everyone a nice warm homey feeling."/>
    <n v="22000"/>
    <n v="0"/>
    <n v="0"/>
    <x v="1"/>
    <x v="1"/>
    <s v="USD"/>
    <n v="1417279252"/>
    <d v="2014-11-29T16:40:52"/>
    <n v="1414683652"/>
    <x v="3301"/>
    <b v="0"/>
    <n v="0"/>
    <n v="0"/>
    <b v="0"/>
    <x v="3"/>
    <x v="3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x v="1"/>
    <s v="USD"/>
    <n v="1408566243"/>
    <d v="2014-08-20T20:24:03"/>
    <n v="1405974243"/>
    <x v="3302"/>
    <b v="0"/>
    <n v="159"/>
    <n v="146.44999999999999"/>
    <b v="1"/>
    <x v="0"/>
    <x v="2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1"/>
    <x v="2"/>
    <s v="CAD"/>
    <n v="1488495478"/>
    <d v="2017-03-02T22:57:58"/>
    <n v="1485903478"/>
    <x v="3303"/>
    <b v="0"/>
    <n v="2"/>
    <n v="52.5"/>
    <b v="0"/>
    <x v="0"/>
    <x v="24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1"/>
    <x v="1"/>
    <s v="USD"/>
    <n v="1420952340"/>
    <d v="2015-01-11T04:59:00"/>
    <n v="1418146883"/>
    <x v="3304"/>
    <b v="0"/>
    <n v="16"/>
    <n v="55.06"/>
    <b v="0"/>
    <x v="0"/>
    <x v="19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x v="1"/>
    <s v="USD"/>
    <n v="1437633997"/>
    <d v="2015-07-23T06:46:37"/>
    <n v="1435041997"/>
    <x v="3305"/>
    <b v="0"/>
    <n v="104"/>
    <n v="216.75"/>
    <b v="1"/>
    <x v="5"/>
    <x v="27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1"/>
    <x v="6"/>
    <s v="EUR"/>
    <n v="1443808800"/>
    <d v="2015-10-02T18:00:00"/>
    <n v="1441048658"/>
    <x v="3306"/>
    <b v="1"/>
    <n v="122"/>
    <n v="67.14"/>
    <b v="0"/>
    <x v="6"/>
    <x v="1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1"/>
    <x v="1"/>
    <s v="USD"/>
    <n v="1484354556"/>
    <d v="2017-01-14T00:42:36"/>
    <n v="1479170556"/>
    <x v="3307"/>
    <b v="0"/>
    <n v="1"/>
    <n v="1"/>
    <b v="0"/>
    <x v="0"/>
    <x v="19"/>
  </r>
  <r>
    <n v="2610"/>
    <s v="Restore the Pluto Discovery Telescope"/>
    <s v="Preserve the telescope that Clyde Tombaugh used to discover Pluto for generations to come!"/>
    <n v="22765"/>
    <n v="32172.66"/>
    <n v="141"/>
    <x v="0"/>
    <x v="1"/>
    <s v="USD"/>
    <n v="1471849140"/>
    <d v="2016-08-22T06:59:00"/>
    <n v="1468444125"/>
    <x v="3308"/>
    <b v="1"/>
    <n v="577"/>
    <n v="55.76"/>
    <b v="1"/>
    <x v="2"/>
    <x v="2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1"/>
    <x v="0"/>
    <s v="GBP"/>
    <n v="1406130880"/>
    <d v="2014-07-23T15:54:40"/>
    <n v="1403538880"/>
    <x v="3309"/>
    <b v="0"/>
    <n v="21"/>
    <n v="291.33"/>
    <b v="0"/>
    <x v="2"/>
    <x v="16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x v="1"/>
    <s v="USD"/>
    <n v="1453185447"/>
    <d v="2016-01-19T06:37:27"/>
    <n v="1448951847"/>
    <x v="3310"/>
    <b v="1"/>
    <n v="280"/>
    <n v="98.84"/>
    <b v="1"/>
    <x v="6"/>
    <x v="10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x v="1"/>
    <s v="USD"/>
    <n v="1458826056"/>
    <d v="2016-03-24T13:27:36"/>
    <n v="1456237656"/>
    <x v="3311"/>
    <b v="0"/>
    <n v="124"/>
    <n v="189.76"/>
    <b v="1"/>
    <x v="3"/>
    <x v="26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1"/>
    <x v="1"/>
    <s v="USD"/>
    <n v="1438552800"/>
    <d v="2015-08-02T22:00:00"/>
    <n v="1435876423"/>
    <x v="3312"/>
    <b v="0"/>
    <n v="52"/>
    <n v="116.56"/>
    <b v="0"/>
    <x v="3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x v="1"/>
    <s v="USD"/>
    <n v="1408068000"/>
    <d v="2014-08-15T02:00:00"/>
    <n v="1405346680"/>
    <x v="3313"/>
    <b v="1"/>
    <n v="322"/>
    <n v="85.53"/>
    <b v="1"/>
    <x v="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x v="1"/>
    <s v="USD"/>
    <n v="1475294340"/>
    <d v="2016-10-01T03:59:00"/>
    <n v="1472753745"/>
    <x v="3314"/>
    <b v="1"/>
    <n v="97"/>
    <n v="251.74"/>
    <b v="1"/>
    <x v="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1"/>
    <x v="0"/>
    <s v="GBP"/>
    <n v="1475398800"/>
    <d v="2016-10-02T09:00:00"/>
    <n v="1472711224"/>
    <x v="3315"/>
    <b v="0"/>
    <n v="94"/>
    <n v="65.34"/>
    <b v="0"/>
    <x v="0"/>
    <x v="0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x v="1"/>
    <s v="USD"/>
    <n v="1445047200"/>
    <d v="2015-10-17T02:00:00"/>
    <n v="1442443910"/>
    <x v="3316"/>
    <b v="1"/>
    <n v="314"/>
    <n v="89.39"/>
    <b v="1"/>
    <x v="5"/>
    <x v="27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1"/>
    <x v="1"/>
    <s v="USD"/>
    <n v="1413417600"/>
    <d v="2014-10-16T00:00:00"/>
    <n v="1410750855"/>
    <x v="3317"/>
    <b v="1"/>
    <n v="108"/>
    <n v="44.94"/>
    <b v="0"/>
    <x v="6"/>
    <x v="10"/>
  </r>
  <r>
    <n v="2442"/>
    <s v="Young Mountain Tea: A New White Tea from India's Himalayas"/>
    <s v="The first tea from a new sustainable tea region in India's young, rising Himalayas."/>
    <n v="24000"/>
    <n v="30226"/>
    <n v="126"/>
    <x v="0"/>
    <x v="1"/>
    <s v="USD"/>
    <n v="1426777228"/>
    <d v="2015-03-19T15:00:28"/>
    <n v="1424188828"/>
    <x v="3318"/>
    <b v="0"/>
    <n v="372"/>
    <n v="81.25"/>
    <b v="1"/>
    <x v="3"/>
    <x v="26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x v="1"/>
    <s v="USD"/>
    <n v="1415941920"/>
    <d v="2014-11-14T05:12:00"/>
    <n v="1414028490"/>
    <x v="3319"/>
    <b v="1"/>
    <n v="302"/>
    <n v="84.02"/>
    <b v="1"/>
    <x v="5"/>
    <x v="2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1"/>
    <x v="1"/>
    <s v="USD"/>
    <n v="1334097387"/>
    <d v="2012-04-10T22:36:27"/>
    <n v="1328916987"/>
    <x v="3320"/>
    <b v="0"/>
    <n v="5"/>
    <n v="67"/>
    <b v="0"/>
    <x v="5"/>
    <x v="29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1"/>
    <x v="11"/>
    <s v="NZD"/>
    <n v="1452942000"/>
    <d v="2016-01-16T11:00:00"/>
    <n v="1449785223"/>
    <x v="3321"/>
    <b v="0"/>
    <n v="5"/>
    <n v="49"/>
    <b v="0"/>
    <x v="2"/>
    <x v="2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1"/>
    <x v="1"/>
    <s v="USD"/>
    <n v="1413312194"/>
    <d v="2014-10-14T18:43:14"/>
    <n v="1410288194"/>
    <x v="3322"/>
    <b v="1"/>
    <n v="92"/>
    <n v="150.5"/>
    <b v="0"/>
    <x v="6"/>
    <x v="10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x v="0"/>
    <s v="GBP"/>
    <n v="1401058740"/>
    <d v="2014-05-25T22:59:00"/>
    <n v="1398388068"/>
    <x v="3323"/>
    <b v="0"/>
    <n v="217"/>
    <n v="150.9"/>
    <b v="1"/>
    <x v="5"/>
    <x v="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2"/>
    <x v="1"/>
    <s v="USD"/>
    <n v="1433988000"/>
    <d v="2015-06-11T02:00:00"/>
    <n v="1431353337"/>
    <x v="3324"/>
    <b v="0"/>
    <n v="13"/>
    <n v="106.69"/>
    <b v="0"/>
    <x v="5"/>
    <x v="30"/>
  </r>
  <r>
    <n v="198"/>
    <s v="Nine Lives"/>
    <s v="Nine Lives is a story of one woman's survival of EIGHT near deaths and her love for one man as an influence to fight for the NINTH."/>
    <n v="25000"/>
    <n v="279"/>
    <n v="1"/>
    <x v="1"/>
    <x v="1"/>
    <s v="USD"/>
    <n v="1412500322"/>
    <d v="2014-10-05T09:12:02"/>
    <n v="1409908322"/>
    <x v="3325"/>
    <b v="0"/>
    <n v="6"/>
    <n v="46.5"/>
    <b v="0"/>
    <x v="5"/>
    <x v="25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1"/>
    <x v="1"/>
    <s v="USD"/>
    <n v="1436566135"/>
    <d v="2015-07-10T22:08:55"/>
    <n v="1433974135"/>
    <x v="3326"/>
    <b v="0"/>
    <n v="0"/>
    <n v="0"/>
    <b v="0"/>
    <x v="5"/>
    <x v="25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x v="1"/>
    <s v="USD"/>
    <n v="1393031304"/>
    <d v="2014-02-22T01:08:24"/>
    <n v="1390439304"/>
    <x v="3327"/>
    <b v="1"/>
    <n v="328"/>
    <n v="78.2"/>
    <b v="1"/>
    <x v="5"/>
    <x v="2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x v="1"/>
    <s v="USD"/>
    <n v="1348786494"/>
    <d v="2012-09-27T22:54:54"/>
    <n v="1346194494"/>
    <x v="3328"/>
    <b v="1"/>
    <n v="963"/>
    <n v="30.65"/>
    <b v="1"/>
    <x v="5"/>
    <x v="27"/>
  </r>
  <r>
    <n v="296"/>
    <s v="Bel Borba Is Here!"/>
    <s v="Bel Borba is Here is a feature film about the most inspiring Brazilian artist you've never heard of... until now."/>
    <n v="25000"/>
    <n v="29681.55"/>
    <n v="119"/>
    <x v="0"/>
    <x v="1"/>
    <s v="USD"/>
    <n v="1347017083"/>
    <d v="2012-09-07T11:24:43"/>
    <n v="1344857083"/>
    <x v="3329"/>
    <b v="1"/>
    <n v="129"/>
    <n v="230.09"/>
    <b v="1"/>
    <x v="5"/>
    <x v="27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x v="1"/>
    <s v="USD"/>
    <n v="1303686138"/>
    <d v="2011-04-24T23:02:18"/>
    <n v="1301007738"/>
    <x v="3330"/>
    <b v="1"/>
    <n v="298"/>
    <n v="85.34"/>
    <b v="1"/>
    <x v="5"/>
    <x v="27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x v="1"/>
    <s v="USD"/>
    <n v="1345660334"/>
    <d v="2012-08-22T18:32:14"/>
    <n v="1343068334"/>
    <x v="3331"/>
    <b v="1"/>
    <n v="126"/>
    <n v="200.89"/>
    <b v="1"/>
    <x v="5"/>
    <x v="27"/>
  </r>
  <r>
    <n v="322"/>
    <s v="Last of the Big Tuskers"/>
    <s v="A documentary film about the largest elephants on earth and what is being done to ensure their survival."/>
    <n v="25000"/>
    <n v="26978"/>
    <n v="108"/>
    <x v="0"/>
    <x v="1"/>
    <s v="USD"/>
    <n v="1463146848"/>
    <d v="2016-05-13T13:40:48"/>
    <n v="1460554848"/>
    <x v="3332"/>
    <b v="1"/>
    <n v="186"/>
    <n v="145.04"/>
    <b v="1"/>
    <x v="5"/>
    <x v="27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x v="1"/>
    <s v="USD"/>
    <n v="1447427918"/>
    <d v="2015-11-13T15:18:38"/>
    <n v="1444832318"/>
    <x v="3333"/>
    <b v="1"/>
    <n v="493"/>
    <n v="59.25"/>
    <b v="1"/>
    <x v="5"/>
    <x v="2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x v="1"/>
    <s v="USD"/>
    <n v="1473566340"/>
    <d v="2016-09-11T03:59:00"/>
    <n v="1470274509"/>
    <x v="3334"/>
    <b v="1"/>
    <n v="221"/>
    <n v="129.82"/>
    <b v="1"/>
    <x v="5"/>
    <x v="2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x v="1"/>
    <s v="USD"/>
    <n v="1483729500"/>
    <d v="2017-01-06T19:05:00"/>
    <n v="1481137500"/>
    <x v="3335"/>
    <b v="0"/>
    <n v="43"/>
    <n v="709.42"/>
    <b v="1"/>
    <x v="5"/>
    <x v="27"/>
  </r>
  <r>
    <n v="381"/>
    <s v="Clearwater"/>
    <s v="Set in the ancient waters of the Puget Sound, Clearwater is a universal story about the need to adapt to change."/>
    <n v="25000"/>
    <n v="26182.5"/>
    <n v="105"/>
    <x v="0"/>
    <x v="1"/>
    <s v="USD"/>
    <n v="1343624400"/>
    <d v="2012-07-30T05:00:00"/>
    <n v="1340642717"/>
    <x v="3336"/>
    <b v="0"/>
    <n v="251"/>
    <n v="104.31"/>
    <b v="1"/>
    <x v="5"/>
    <x v="27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x v="1"/>
    <s v="USD"/>
    <n v="1416582101"/>
    <d v="2014-11-21T15:01:41"/>
    <n v="1413986501"/>
    <x v="3337"/>
    <b v="0"/>
    <n v="237"/>
    <n v="111.8"/>
    <b v="1"/>
    <x v="5"/>
    <x v="27"/>
  </r>
  <r>
    <n v="553"/>
    <s v="sellorshopusa.com"/>
    <s v="Groundbreaking New Classifieds Website Grows Into Largest Nationwide Coverage By Turning Users Into Entrepreneurs"/>
    <n v="25000"/>
    <n v="123"/>
    <n v="0"/>
    <x v="1"/>
    <x v="1"/>
    <s v="USD"/>
    <n v="1415988991"/>
    <d v="2014-11-14T18:16:31"/>
    <n v="1413393391"/>
    <x v="3338"/>
    <b v="0"/>
    <n v="6"/>
    <n v="20.5"/>
    <b v="0"/>
    <x v="2"/>
    <x v="22"/>
  </r>
  <r>
    <n v="565"/>
    <s v="EasyLearnings"/>
    <s v="Our objective is to provide a platform which helps teachers to provide courses to leaners in wide range of locations including Africa."/>
    <n v="25000"/>
    <n v="0"/>
    <n v="0"/>
    <x v="1"/>
    <x v="0"/>
    <s v="GBP"/>
    <n v="1436554249"/>
    <d v="2015-07-10T18:50:49"/>
    <n v="1433962249"/>
    <x v="3339"/>
    <b v="0"/>
    <n v="0"/>
    <n v="0"/>
    <b v="0"/>
    <x v="2"/>
    <x v="22"/>
  </r>
  <r>
    <n v="571"/>
    <s v="Snag-A-Slip"/>
    <s v="Snag-A-Slip is an online platform that connects boaters with awesome marinas and available boat slips so that they can book with ease."/>
    <n v="25000"/>
    <n v="106"/>
    <n v="0"/>
    <x v="1"/>
    <x v="1"/>
    <s v="USD"/>
    <n v="1437969540"/>
    <d v="2015-07-27T03:59:00"/>
    <n v="1436297723"/>
    <x v="3340"/>
    <b v="0"/>
    <n v="2"/>
    <n v="53"/>
    <b v="0"/>
    <x v="2"/>
    <x v="22"/>
  </r>
  <r>
    <n v="594"/>
    <s v="Unleashed Fitness"/>
    <s v="Creating a fitness site that will change the fitness game forever!"/>
    <n v="25000"/>
    <n v="26"/>
    <n v="0"/>
    <x v="1"/>
    <x v="1"/>
    <s v="USD"/>
    <n v="1460832206"/>
    <d v="2016-04-16T18:43:26"/>
    <n v="1458240206"/>
    <x v="3341"/>
    <b v="0"/>
    <n v="2"/>
    <n v="13"/>
    <b v="0"/>
    <x v="2"/>
    <x v="2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2"/>
    <x v="1"/>
    <s v="USD"/>
    <n v="1467934937"/>
    <d v="2016-07-07T23:42:17"/>
    <n v="1465342937"/>
    <x v="3342"/>
    <b v="0"/>
    <n v="3"/>
    <n v="87"/>
    <b v="0"/>
    <x v="2"/>
    <x v="22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2"/>
    <x v="2"/>
    <s v="CAD"/>
    <n v="1490560177"/>
    <d v="2017-03-26T20:29:37"/>
    <n v="1487971777"/>
    <x v="3343"/>
    <b v="0"/>
    <n v="0"/>
    <n v="0"/>
    <b v="0"/>
    <x v="2"/>
    <x v="2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2"/>
    <x v="1"/>
    <s v="USD"/>
    <n v="1439644920"/>
    <d v="2015-08-15T13:22:00"/>
    <n v="1436793939"/>
    <x v="3344"/>
    <b v="0"/>
    <n v="39"/>
    <n v="111.41"/>
    <b v="0"/>
    <x v="2"/>
    <x v="22"/>
  </r>
  <r>
    <n v="635"/>
    <s v="Pleero, A Technology Team Building Website (Canceled)"/>
    <s v="Network used for building technology development teams."/>
    <n v="25000"/>
    <n v="2"/>
    <n v="0"/>
    <x v="2"/>
    <x v="1"/>
    <s v="USD"/>
    <n v="1428804762"/>
    <d v="2015-04-12T02:12:42"/>
    <n v="1426212762"/>
    <x v="3345"/>
    <b v="0"/>
    <n v="1"/>
    <n v="2"/>
    <b v="0"/>
    <x v="2"/>
    <x v="22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x v="1"/>
    <s v="USD"/>
    <n v="1433085875"/>
    <d v="2015-05-31T15:24:35"/>
    <n v="1428333875"/>
    <x v="3346"/>
    <b v="0"/>
    <n v="152"/>
    <n v="174.03"/>
    <b v="1"/>
    <x v="2"/>
    <x v="1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x v="1"/>
    <s v="USD"/>
    <n v="1414544400"/>
    <d v="2014-10-29T01:00:00"/>
    <n v="1410883139"/>
    <x v="3347"/>
    <b v="0"/>
    <n v="1021"/>
    <n v="73.489999999999995"/>
    <b v="1"/>
    <x v="2"/>
    <x v="1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x v="1"/>
    <s v="USD"/>
    <n v="1418430311"/>
    <d v="2014-12-13T00:25:11"/>
    <n v="1415838311"/>
    <x v="3348"/>
    <b v="0"/>
    <n v="105"/>
    <n v="239.35"/>
    <b v="1"/>
    <x v="2"/>
    <x v="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1"/>
    <x v="4"/>
    <s v="EUR"/>
    <n v="1465130532"/>
    <d v="2016-06-05T12:42:12"/>
    <n v="1462538532"/>
    <x v="3349"/>
    <b v="0"/>
    <n v="1"/>
    <n v="199"/>
    <b v="0"/>
    <x v="2"/>
    <x v="16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x v="1"/>
    <s v="USD"/>
    <n v="1333909178"/>
    <d v="2012-04-08T18:19:38"/>
    <n v="1331320778"/>
    <x v="3350"/>
    <b v="0"/>
    <n v="153"/>
    <n v="215.73"/>
    <b v="1"/>
    <x v="7"/>
    <x v="1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1"/>
    <x v="1"/>
    <s v="USD"/>
    <n v="1412534943"/>
    <d v="2014-10-05T18:49:03"/>
    <n v="1409942943"/>
    <x v="3351"/>
    <b v="0"/>
    <n v="32"/>
    <n v="73.760000000000005"/>
    <b v="0"/>
    <x v="4"/>
    <x v="2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1"/>
    <x v="1"/>
    <s v="USD"/>
    <n v="1477454340"/>
    <d v="2016-10-26T03:59:00"/>
    <n v="1474676646"/>
    <x v="3352"/>
    <b v="0"/>
    <n v="6"/>
    <n v="49.67"/>
    <b v="0"/>
    <x v="2"/>
    <x v="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1"/>
    <x v="1"/>
    <s v="USD"/>
    <n v="1409770164"/>
    <d v="2014-09-03T18:49:24"/>
    <n v="1407178164"/>
    <x v="3353"/>
    <b v="0"/>
    <n v="2"/>
    <n v="13"/>
    <b v="0"/>
    <x v="2"/>
    <x v="16"/>
  </r>
  <r>
    <n v="1004"/>
    <s v="AllerGuarder: Bluetooth wristband helps food-allergy kids"/>
    <s v="Harnessing wearable technology as a powerful defense for food-allergy children."/>
    <n v="25000"/>
    <n v="20552"/>
    <n v="82"/>
    <x v="2"/>
    <x v="1"/>
    <s v="USD"/>
    <n v="1455814827"/>
    <d v="2016-02-18T17:00:27"/>
    <n v="1453222827"/>
    <x v="3354"/>
    <b v="0"/>
    <n v="95"/>
    <n v="216.34"/>
    <b v="0"/>
    <x v="2"/>
    <x v="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2"/>
    <x v="1"/>
    <s v="USD"/>
    <n v="1451419200"/>
    <d v="2015-12-29T20:00:00"/>
    <n v="1449000056"/>
    <x v="3355"/>
    <b v="0"/>
    <n v="90"/>
    <n v="95.91"/>
    <b v="0"/>
    <x v="2"/>
    <x v="16"/>
  </r>
  <r>
    <n v="1077"/>
    <s v="Legends of Callasia [Demo Available NOW!]"/>
    <s v="An epic strategy game of world conquest with simultaneous turn-based multiplayer gameplay and no hotseat waiting"/>
    <n v="25000"/>
    <n v="7344"/>
    <n v="29"/>
    <x v="1"/>
    <x v="1"/>
    <s v="USD"/>
    <n v="1452744011"/>
    <d v="2016-01-14T04:00:11"/>
    <n v="1450152011"/>
    <x v="3356"/>
    <b v="0"/>
    <n v="167"/>
    <n v="43.98"/>
    <b v="0"/>
    <x v="1"/>
    <x v="18"/>
  </r>
  <r>
    <n v="1098"/>
    <s v="Kick, Punch... Fireball"/>
    <s v="Kick, Punch... Fireball is an FPS type arena game set inside the fantasy world."/>
    <n v="25000"/>
    <n v="1803"/>
    <n v="7"/>
    <x v="1"/>
    <x v="1"/>
    <s v="USD"/>
    <n v="1397413095"/>
    <d v="2014-04-13T18:18:15"/>
    <n v="1394821095"/>
    <x v="3357"/>
    <b v="0"/>
    <n v="22"/>
    <n v="81.95"/>
    <b v="0"/>
    <x v="1"/>
    <x v="18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1"/>
    <x v="1"/>
    <s v="USD"/>
    <n v="1334326635"/>
    <d v="2012-04-13T14:17:15"/>
    <n v="1329146235"/>
    <x v="3358"/>
    <b v="0"/>
    <n v="21"/>
    <n v="34.880000000000003"/>
    <b v="0"/>
    <x v="1"/>
    <x v="18"/>
  </r>
  <r>
    <n v="1120"/>
    <s v="PlanEt Ninjahwah"/>
    <s v="Planet Ninjahwah is a highly anticipated futuristic action adventure game that will blow your mind!!"/>
    <n v="25000"/>
    <n v="0"/>
    <n v="0"/>
    <x v="1"/>
    <x v="1"/>
    <s v="USD"/>
    <n v="1319835400"/>
    <d v="2011-10-28T20:56:40"/>
    <n v="1315947400"/>
    <x v="3359"/>
    <b v="0"/>
    <n v="0"/>
    <n v="0"/>
    <b v="0"/>
    <x v="1"/>
    <x v="18"/>
  </r>
  <r>
    <n v="1134"/>
    <s v="New Mario Bro's style game!"/>
    <s v="We are creating a new Mario Bro's style game called KFK:Original. It's challenging, fun and totally awesome!!!"/>
    <n v="25000"/>
    <n v="1"/>
    <n v="0"/>
    <x v="1"/>
    <x v="7"/>
    <s v="AUD"/>
    <n v="1417235580"/>
    <d v="2014-11-29T04:33:00"/>
    <n v="1416034228"/>
    <x v="3360"/>
    <b v="0"/>
    <n v="1"/>
    <n v="1"/>
    <b v="0"/>
    <x v="1"/>
    <x v="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1"/>
    <x v="1"/>
    <s v="USD"/>
    <n v="1461440421"/>
    <d v="2016-04-23T19:40:21"/>
    <n v="1458848421"/>
    <x v="3361"/>
    <b v="0"/>
    <n v="39"/>
    <n v="253.21"/>
    <b v="0"/>
    <x v="1"/>
    <x v="15"/>
  </r>
  <r>
    <n v="1147"/>
    <s v="baked pugtato"/>
    <s v="amazing gourmet baked potato truck with variable options for everyone, its always been my dream, help me make it come true :)."/>
    <n v="25000"/>
    <n v="0"/>
    <n v="0"/>
    <x v="1"/>
    <x v="2"/>
    <s v="CAD"/>
    <n v="1413760783"/>
    <d v="2014-10-19T23:19:43"/>
    <n v="1408576783"/>
    <x v="3362"/>
    <b v="0"/>
    <n v="0"/>
    <n v="0"/>
    <b v="0"/>
    <x v="3"/>
    <x v="3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1"/>
    <x v="1"/>
    <s v="USD"/>
    <n v="1441592863"/>
    <d v="2015-09-07T02:27:43"/>
    <n v="1439000863"/>
    <x v="3363"/>
    <b v="0"/>
    <n v="0"/>
    <n v="0"/>
    <b v="0"/>
    <x v="3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1"/>
    <x v="1"/>
    <s v="USD"/>
    <n v="1408040408"/>
    <d v="2014-08-14T18:20:08"/>
    <n v="1405448408"/>
    <x v="3364"/>
    <b v="0"/>
    <n v="8"/>
    <n v="23.5"/>
    <b v="0"/>
    <x v="3"/>
    <x v="3"/>
  </r>
  <r>
    <n v="1170"/>
    <s v="Its A Rib Thing"/>
    <s v="They are sweet, sticky and incredibly addictive. People are left with a huge smile and a full stomach but still ask for more!!!"/>
    <n v="25000"/>
    <n v="100"/>
    <n v="0"/>
    <x v="1"/>
    <x v="0"/>
    <s v="GBP"/>
    <n v="1433021171"/>
    <d v="2015-05-30T21:26:11"/>
    <n v="1430429171"/>
    <x v="3365"/>
    <b v="0"/>
    <n v="2"/>
    <n v="50"/>
    <b v="0"/>
    <x v="3"/>
    <x v="3"/>
  </r>
  <r>
    <n v="1171"/>
    <s v="The Mean Green Purple Machine"/>
    <s v="Tulsa's first true biodiesel, alternative energy powered food truck! Oh yeah, and delicious food!"/>
    <n v="25000"/>
    <n v="25"/>
    <n v="0"/>
    <x v="1"/>
    <x v="1"/>
    <s v="USD"/>
    <n v="1415909927"/>
    <d v="2014-11-13T20:18:47"/>
    <n v="1414351127"/>
    <x v="3366"/>
    <b v="0"/>
    <n v="1"/>
    <n v="25"/>
    <b v="0"/>
    <x v="3"/>
    <x v="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x v="7"/>
    <s v="AUD"/>
    <n v="1435388154"/>
    <d v="2015-06-27T06:55:54"/>
    <n v="1432796154"/>
    <x v="3367"/>
    <b v="0"/>
    <n v="271"/>
    <n v="183.8"/>
    <b v="1"/>
    <x v="6"/>
    <x v="1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2"/>
    <x v="1"/>
    <s v="USD"/>
    <n v="1345790865"/>
    <d v="2012-08-24T06:47:45"/>
    <n v="1344062865"/>
    <x v="3368"/>
    <b v="0"/>
    <n v="0"/>
    <n v="0"/>
    <b v="0"/>
    <x v="4"/>
    <x v="3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x v="1"/>
    <s v="USD"/>
    <n v="1346344425"/>
    <d v="2012-08-30T16:33:45"/>
    <n v="1343320425"/>
    <x v="3369"/>
    <b v="1"/>
    <n v="467"/>
    <n v="82.96"/>
    <b v="1"/>
    <x v="4"/>
    <x v="6"/>
  </r>
  <r>
    <n v="1335"/>
    <s v="UB Fit (Canceled)"/>
    <s v="Dial up your performance with UB Fit: 1st wearable resistance technology that allows you to tone muscles while doing a cardio workout"/>
    <n v="25000"/>
    <n v="4940"/>
    <n v="20"/>
    <x v="2"/>
    <x v="1"/>
    <s v="USD"/>
    <n v="1449354502"/>
    <d v="2015-12-05T22:28:22"/>
    <n v="1446762502"/>
    <x v="3370"/>
    <b v="0"/>
    <n v="16"/>
    <n v="308.75"/>
    <b v="0"/>
    <x v="2"/>
    <x v="1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2"/>
    <x v="0"/>
    <s v="GBP"/>
    <n v="1475333917"/>
    <d v="2016-10-01T14:58:37"/>
    <n v="1472569117"/>
    <x v="3371"/>
    <b v="0"/>
    <n v="46"/>
    <n v="382.39"/>
    <b v="0"/>
    <x v="2"/>
    <x v="16"/>
  </r>
  <r>
    <n v="1405"/>
    <s v="The Bible translated into Emoticons"/>
    <s v="Will more people read the Bible if it were translated into Emoticons?"/>
    <n v="25000"/>
    <n v="105"/>
    <n v="0"/>
    <x v="1"/>
    <x v="1"/>
    <s v="USD"/>
    <n v="1417195201"/>
    <d v="2014-11-28T17:20:01"/>
    <n v="1414599601"/>
    <x v="3372"/>
    <b v="1"/>
    <n v="17"/>
    <n v="6.18"/>
    <b v="0"/>
    <x v="7"/>
    <x v="2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1"/>
    <x v="11"/>
    <s v="NZD"/>
    <n v="1474436704"/>
    <d v="2016-09-21T05:45:04"/>
    <n v="1471844704"/>
    <x v="3373"/>
    <b v="0"/>
    <n v="2"/>
    <n v="13"/>
    <b v="0"/>
    <x v="7"/>
    <x v="2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2"/>
    <x v="3"/>
    <s v="EUR"/>
    <n v="1492270947"/>
    <d v="2017-04-15T15:42:27"/>
    <n v="1488386547"/>
    <x v="3374"/>
    <b v="0"/>
    <n v="0"/>
    <n v="0"/>
    <b v="0"/>
    <x v="7"/>
    <x v="2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x v="1"/>
    <s v="USD"/>
    <n v="1381928503"/>
    <d v="2013-10-16T13:01:43"/>
    <n v="1379336503"/>
    <x v="3375"/>
    <b v="1"/>
    <n v="336"/>
    <n v="103.2"/>
    <b v="1"/>
    <x v="7"/>
    <x v="35"/>
  </r>
  <r>
    <n v="1514"/>
    <s v="Racing Age"/>
    <s v="Racing Age is a documentary photography book about masters track &amp; field athletes of retirement age and older."/>
    <n v="25000"/>
    <n v="26619"/>
    <n v="106"/>
    <x v="0"/>
    <x v="1"/>
    <s v="USD"/>
    <n v="1443363640"/>
    <d v="2015-09-27T14:20:40"/>
    <n v="1439907640"/>
    <x v="3376"/>
    <b v="1"/>
    <n v="176"/>
    <n v="151.24"/>
    <b v="1"/>
    <x v="6"/>
    <x v="1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2"/>
    <x v="1"/>
    <s v="USD"/>
    <n v="1419384585"/>
    <d v="2014-12-24T01:29:45"/>
    <n v="1416360585"/>
    <x v="3377"/>
    <b v="0"/>
    <n v="22"/>
    <n v="155"/>
    <b v="0"/>
    <x v="7"/>
    <x v="40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x v="1"/>
    <s v="USD"/>
    <n v="1337885168"/>
    <d v="2012-05-24T18:46:08"/>
    <n v="1335293168"/>
    <x v="3378"/>
    <b v="0"/>
    <n v="221"/>
    <n v="118.7"/>
    <b v="1"/>
    <x v="4"/>
    <x v="1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1"/>
    <x v="1"/>
    <s v="USD"/>
    <n v="1430517761"/>
    <d v="2015-05-01T22:02:41"/>
    <n v="1427925761"/>
    <x v="3379"/>
    <b v="0"/>
    <n v="17"/>
    <n v="115.71"/>
    <b v="0"/>
    <x v="4"/>
    <x v="28"/>
  </r>
  <r>
    <n v="1792"/>
    <s v="Bensinger's: Photographs by Helaine Garren"/>
    <s v="In 1970 Helaine Garren shot a series of images at Bensingerâ€™s Pool Hall in Chicago, Illinois."/>
    <n v="25000"/>
    <n v="15281"/>
    <n v="61"/>
    <x v="1"/>
    <x v="1"/>
    <s v="USD"/>
    <n v="1439189940"/>
    <d v="2015-08-10T06:59:00"/>
    <n v="1435970682"/>
    <x v="3380"/>
    <b v="1"/>
    <n v="139"/>
    <n v="109.94"/>
    <b v="0"/>
    <x v="6"/>
    <x v="10"/>
  </r>
  <r>
    <n v="1816"/>
    <s v="Moments of Passion"/>
    <s v="A unique Photographic Book Project about the Passionate Moments and Strong Emotions that lie within Karate"/>
    <n v="25000"/>
    <n v="509"/>
    <n v="2"/>
    <x v="1"/>
    <x v="18"/>
    <s v="CHF"/>
    <n v="1469473200"/>
    <d v="2016-07-25T19:00:00"/>
    <n v="1467061303"/>
    <x v="3381"/>
    <b v="0"/>
    <n v="6"/>
    <n v="84.83"/>
    <b v="0"/>
    <x v="6"/>
    <x v="10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1"/>
    <x v="1"/>
    <s v="USD"/>
    <n v="1488340800"/>
    <d v="2017-03-01T04:00:00"/>
    <n v="1483768497"/>
    <x v="3382"/>
    <b v="0"/>
    <n v="2"/>
    <n v="62.5"/>
    <b v="0"/>
    <x v="1"/>
    <x v="15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1"/>
    <x v="1"/>
    <s v="USD"/>
    <n v="1450166340"/>
    <d v="2015-12-15T07:59:00"/>
    <n v="1448044925"/>
    <x v="3383"/>
    <b v="0"/>
    <n v="17"/>
    <n v="71.59"/>
    <b v="0"/>
    <x v="1"/>
    <x v="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1"/>
    <x v="1"/>
    <s v="USD"/>
    <n v="1410127994"/>
    <d v="2014-09-07T22:13:14"/>
    <n v="1407535994"/>
    <x v="3384"/>
    <b v="0"/>
    <n v="4"/>
    <n v="10.5"/>
    <b v="0"/>
    <x v="2"/>
    <x v="3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1"/>
    <x v="1"/>
    <s v="USD"/>
    <n v="1483048900"/>
    <d v="2016-12-29T22:01:40"/>
    <n v="1480456900"/>
    <x v="3385"/>
    <b v="0"/>
    <n v="4"/>
    <n v="108.25"/>
    <b v="0"/>
    <x v="2"/>
    <x v="3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1"/>
    <x v="1"/>
    <s v="USD"/>
    <n v="1407869851"/>
    <d v="2014-08-12T18:57:31"/>
    <n v="1404845851"/>
    <x v="3386"/>
    <b v="0"/>
    <n v="9"/>
    <n v="28.89"/>
    <b v="0"/>
    <x v="2"/>
    <x v="3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x v="1"/>
    <s v="USD"/>
    <n v="1332561600"/>
    <d v="2012-03-24T04:00:00"/>
    <n v="1329873755"/>
    <x v="3387"/>
    <b v="1"/>
    <n v="426"/>
    <n v="73.42"/>
    <b v="1"/>
    <x v="2"/>
    <x v="2"/>
  </r>
  <r>
    <n v="2026"/>
    <s v="MIDI Sprout - Biodata Sonification Device"/>
    <s v="MIDI Sprout enables plants to play synthesizers in real time."/>
    <n v="25000"/>
    <n v="33370.769999999997"/>
    <n v="133"/>
    <x v="0"/>
    <x v="1"/>
    <s v="USD"/>
    <n v="1398052740"/>
    <d v="2014-04-21T03:59:00"/>
    <n v="1394127585"/>
    <x v="3388"/>
    <b v="1"/>
    <n v="454"/>
    <n v="73.5"/>
    <b v="1"/>
    <x v="2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x v="1"/>
    <s v="USD"/>
    <n v="1481778000"/>
    <d v="2016-12-15T05:00:00"/>
    <n v="1479216874"/>
    <x v="3389"/>
    <b v="1"/>
    <n v="531"/>
    <n v="143.21"/>
    <b v="1"/>
    <x v="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x v="1"/>
    <s v="USD"/>
    <n v="1398477518"/>
    <d v="2014-04-26T01:58:38"/>
    <n v="1395885518"/>
    <x v="3390"/>
    <b v="1"/>
    <n v="158"/>
    <n v="282.72000000000003"/>
    <b v="1"/>
    <x v="2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x v="1"/>
    <s v="USD"/>
    <n v="1406129150"/>
    <d v="2014-07-23T15:25:50"/>
    <n v="1400945150"/>
    <x v="3391"/>
    <b v="0"/>
    <n v="1364"/>
    <n v="36"/>
    <b v="1"/>
    <x v="2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x v="1"/>
    <s v="USD"/>
    <n v="1476994315"/>
    <d v="2016-10-20T20:11:55"/>
    <n v="1474402315"/>
    <x v="3392"/>
    <b v="0"/>
    <n v="76"/>
    <n v="346.13"/>
    <b v="1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x v="1"/>
    <s v="USD"/>
    <n v="1484752597"/>
    <d v="2017-01-18T15:16:37"/>
    <n v="1482160597"/>
    <x v="3393"/>
    <b v="0"/>
    <n v="859"/>
    <n v="40.35"/>
    <b v="1"/>
    <x v="4"/>
    <x v="6"/>
  </r>
  <r>
    <n v="2239"/>
    <s v="Pro Tabletop Gaming Audio Collection"/>
    <s v="Next stretch goal unlocks at $33,000 and/or 500 backers unlocks 2 bonus stretch goals."/>
    <n v="25000"/>
    <n v="32006.67"/>
    <n v="128"/>
    <x v="0"/>
    <x v="1"/>
    <s v="USD"/>
    <n v="1385870520"/>
    <d v="2013-12-01T04:02:00"/>
    <n v="1382742014"/>
    <x v="3394"/>
    <b v="0"/>
    <n v="426"/>
    <n v="75.13"/>
    <b v="1"/>
    <x v="1"/>
    <x v="1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x v="1"/>
    <s v="USD"/>
    <n v="1480727273"/>
    <d v="2016-12-03T01:07:53"/>
    <n v="1478131673"/>
    <x v="3395"/>
    <b v="0"/>
    <n v="571"/>
    <n v="426.93"/>
    <b v="1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x v="1"/>
    <s v="USD"/>
    <n v="1484085540"/>
    <d v="2017-01-10T21:59:00"/>
    <n v="1482353513"/>
    <x v="3396"/>
    <b v="0"/>
    <n v="1670"/>
    <n v="107.82"/>
    <b v="1"/>
    <x v="1"/>
    <x v="1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x v="1"/>
    <s v="USD"/>
    <n v="1405609146"/>
    <d v="2014-07-17T14:59:06"/>
    <n v="1403017146"/>
    <x v="3397"/>
    <b v="1"/>
    <n v="125"/>
    <n v="211.84"/>
    <b v="1"/>
    <x v="3"/>
    <x v="2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x v="1"/>
    <s v="USD"/>
    <n v="1423235071"/>
    <d v="2015-02-06T15:04:31"/>
    <n v="1420643071"/>
    <x v="3398"/>
    <b v="1"/>
    <n v="352"/>
    <n v="75.5"/>
    <b v="1"/>
    <x v="3"/>
    <x v="2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x v="1"/>
    <s v="USD"/>
    <n v="1402494243"/>
    <d v="2014-06-11T13:44:03"/>
    <n v="1399902243"/>
    <x v="3399"/>
    <b v="1"/>
    <n v="221"/>
    <n v="115.69"/>
    <b v="1"/>
    <x v="3"/>
    <x v="26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x v="1"/>
    <s v="USD"/>
    <n v="1482134340"/>
    <d v="2016-12-19T07:59:00"/>
    <n v="1479496309"/>
    <x v="3400"/>
    <b v="1"/>
    <n v="1104"/>
    <n v="66.62"/>
    <b v="1"/>
    <x v="3"/>
    <x v="2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2"/>
    <x v="0"/>
    <s v="GBP"/>
    <n v="1445431533"/>
    <d v="2015-10-21T12:45:33"/>
    <n v="1442839533"/>
    <x v="3401"/>
    <b v="0"/>
    <n v="27"/>
    <n v="97.41"/>
    <b v="0"/>
    <x v="2"/>
    <x v="2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2"/>
    <x v="1"/>
    <s v="USD"/>
    <n v="1455132611"/>
    <d v="2016-02-10T19:30:11"/>
    <n v="1452540611"/>
    <x v="3402"/>
    <b v="0"/>
    <n v="0"/>
    <n v="0"/>
    <b v="0"/>
    <x v="2"/>
    <x v="2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2"/>
    <x v="1"/>
    <s v="USD"/>
    <n v="1418877141"/>
    <d v="2014-12-18T04:32:21"/>
    <n v="1416285141"/>
    <x v="3403"/>
    <b v="0"/>
    <n v="4"/>
    <n v="20.5"/>
    <b v="0"/>
    <x v="2"/>
    <x v="22"/>
  </r>
  <r>
    <n v="2409"/>
    <s v="Johnny's Food Truck a Puerto Rican and BBQ infusion"/>
    <s v="I am looking to start a food truck with an infusion of my Puerto Rican heritage and my love for BBQ."/>
    <n v="25000"/>
    <n v="460"/>
    <n v="2"/>
    <x v="1"/>
    <x v="1"/>
    <s v="USD"/>
    <n v="1439931675"/>
    <d v="2015-08-18T21:01:15"/>
    <n v="1437339675"/>
    <x v="3404"/>
    <b v="0"/>
    <n v="6"/>
    <n v="76.67"/>
    <b v="0"/>
    <x v="3"/>
    <x v="3"/>
  </r>
  <r>
    <n v="2411"/>
    <s v="Was ist das"/>
    <s v="I want to create an authentic German food truck to travel all over the US. Spreading amazing German Food to Summer Time Music Festivals"/>
    <n v="25000"/>
    <n v="151"/>
    <n v="1"/>
    <x v="1"/>
    <x v="1"/>
    <s v="USD"/>
    <n v="1440524082"/>
    <d v="2015-08-25T17:34:42"/>
    <n v="1437932082"/>
    <x v="3405"/>
    <b v="0"/>
    <n v="3"/>
    <n v="50.33"/>
    <b v="0"/>
    <x v="3"/>
    <x v="3"/>
  </r>
  <r>
    <n v="2418"/>
    <s v="Mexican food truck"/>
    <s v="I want to start my food truck business."/>
    <n v="25000"/>
    <n v="5"/>
    <n v="0"/>
    <x v="1"/>
    <x v="1"/>
    <s v="USD"/>
    <n v="1427225644"/>
    <d v="2015-03-24T19:34:04"/>
    <n v="1422045244"/>
    <x v="3406"/>
    <b v="0"/>
    <n v="5"/>
    <n v="1"/>
    <b v="0"/>
    <x v="3"/>
    <x v="3"/>
  </r>
  <r>
    <n v="2424"/>
    <s v="Lily and Memphs"/>
    <s v="Great and creative food from the heart in the form of a sweet food truck!"/>
    <n v="25000"/>
    <n v="310"/>
    <n v="1"/>
    <x v="1"/>
    <x v="1"/>
    <s v="USD"/>
    <n v="1414445108"/>
    <d v="2014-10-27T21:25:08"/>
    <n v="1411853108"/>
    <x v="3407"/>
    <b v="0"/>
    <n v="9"/>
    <n v="34.44"/>
    <b v="0"/>
    <x v="3"/>
    <x v="3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x v="1"/>
    <s v="USD"/>
    <n v="1440546729"/>
    <d v="2015-08-25T23:52:09"/>
    <n v="1437954729"/>
    <x v="3408"/>
    <b v="1"/>
    <n v="238"/>
    <n v="120.31"/>
    <b v="1"/>
    <x v="2"/>
    <x v="2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1"/>
    <x v="1"/>
    <s v="USD"/>
    <n v="1419017880"/>
    <d v="2014-12-19T19:38:00"/>
    <n v="1416419916"/>
    <x v="3409"/>
    <b v="1"/>
    <n v="84"/>
    <n v="33.76"/>
    <b v="0"/>
    <x v="2"/>
    <x v="3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1"/>
    <x v="1"/>
    <s v="USD"/>
    <n v="1415655289"/>
    <d v="2014-11-10T21:34:49"/>
    <n v="1413059689"/>
    <x v="3410"/>
    <b v="1"/>
    <n v="29"/>
    <n v="65.41"/>
    <b v="0"/>
    <x v="2"/>
    <x v="36"/>
  </r>
  <r>
    <n v="2714"/>
    <s v="The Crane Theater"/>
    <s v="The Crane will be the new home for independent theater in Northeast Minneapolis"/>
    <n v="25000"/>
    <n v="29089"/>
    <n v="116"/>
    <x v="0"/>
    <x v="1"/>
    <s v="USD"/>
    <n v="1476486000"/>
    <d v="2016-10-14T23:00:00"/>
    <n v="1474040596"/>
    <x v="3411"/>
    <b v="1"/>
    <n v="305"/>
    <n v="95.37"/>
    <b v="1"/>
    <x v="0"/>
    <x v="24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x v="1"/>
    <s v="USD"/>
    <n v="1417906649"/>
    <d v="2014-12-06T22:57:29"/>
    <n v="1414015049"/>
    <x v="3412"/>
    <b v="1"/>
    <n v="325"/>
    <n v="92.39"/>
    <b v="1"/>
    <x v="0"/>
    <x v="24"/>
  </r>
  <r>
    <n v="2720"/>
    <s v="The Comedy Project"/>
    <s v="An improv, sketch and experimental comedy and cocktail venue in downtown Grand Rapids, Michigan"/>
    <n v="25000"/>
    <n v="29531"/>
    <n v="118"/>
    <x v="0"/>
    <x v="1"/>
    <s v="USD"/>
    <n v="1478866253"/>
    <d v="2016-11-11T12:10:53"/>
    <n v="1476270653"/>
    <x v="3413"/>
    <b v="0"/>
    <n v="173"/>
    <n v="170.7"/>
    <b v="1"/>
    <x v="0"/>
    <x v="24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x v="1"/>
    <s v="USD"/>
    <n v="1431143940"/>
    <d v="2015-05-09T03:59:00"/>
    <n v="1428585710"/>
    <x v="3414"/>
    <b v="0"/>
    <n v="147"/>
    <n v="175.51"/>
    <b v="1"/>
    <x v="0"/>
    <x v="19"/>
  </r>
  <r>
    <n v="2941"/>
    <s v="Help Us Help Artists"/>
    <s v="Ovations wants to buy property to open a variety club to become the 1st minority owned club in Cincy, focusing on artists on the rise."/>
    <n v="25000"/>
    <n v="1"/>
    <n v="0"/>
    <x v="1"/>
    <x v="1"/>
    <s v="USD"/>
    <n v="1425250955"/>
    <d v="2015-03-01T23:02:35"/>
    <n v="1422658955"/>
    <x v="3415"/>
    <b v="0"/>
    <n v="1"/>
    <n v="1"/>
    <b v="0"/>
    <x v="0"/>
    <x v="2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1"/>
    <x v="1"/>
    <s v="USD"/>
    <n v="1480007460"/>
    <d v="2016-11-24T17:11:00"/>
    <n v="1475760567"/>
    <x v="3416"/>
    <b v="0"/>
    <n v="13"/>
    <n v="82.46"/>
    <b v="0"/>
    <x v="0"/>
    <x v="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x v="1"/>
    <s v="USD"/>
    <n v="1472020881"/>
    <d v="2016-08-24T06:41:21"/>
    <n v="1469428881"/>
    <x v="3417"/>
    <b v="1"/>
    <n v="218"/>
    <n v="115.08"/>
    <b v="1"/>
    <x v="0"/>
    <x v="2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x v="1"/>
    <s v="USD"/>
    <n v="1476316800"/>
    <d v="2016-10-13T00:00:00"/>
    <n v="1473837751"/>
    <x v="3418"/>
    <b v="0"/>
    <n v="265"/>
    <n v="104.15"/>
    <b v="1"/>
    <x v="0"/>
    <x v="24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x v="1"/>
    <s v="USD"/>
    <n v="1417012840"/>
    <d v="2014-11-26T14:40:40"/>
    <n v="1414417240"/>
    <x v="3419"/>
    <b v="0"/>
    <n v="128"/>
    <n v="233.9"/>
    <b v="1"/>
    <x v="0"/>
    <x v="2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x v="1"/>
    <s v="USD"/>
    <n v="1415163600"/>
    <d v="2014-11-05T05:00:00"/>
    <n v="1412737080"/>
    <x v="3420"/>
    <b v="0"/>
    <n v="557"/>
    <n v="50.76"/>
    <b v="1"/>
    <x v="0"/>
    <x v="24"/>
  </r>
  <r>
    <n v="3035"/>
    <s v="The Coalition Theater"/>
    <s v="Help create a permanent home for live comedy shows and classes in Downtown RVA."/>
    <n v="25000"/>
    <n v="27196.71"/>
    <n v="109"/>
    <x v="0"/>
    <x v="1"/>
    <s v="USD"/>
    <n v="1367674009"/>
    <d v="2013-05-04T13:26:49"/>
    <n v="1365082009"/>
    <x v="3421"/>
    <b v="0"/>
    <n v="307"/>
    <n v="88.59"/>
    <b v="1"/>
    <x v="0"/>
    <x v="24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x v="1"/>
    <s v="USD"/>
    <n v="1376654340"/>
    <d v="2013-08-16T11:59:00"/>
    <n v="1373568644"/>
    <x v="3422"/>
    <b v="0"/>
    <n v="329"/>
    <n v="96.3"/>
    <b v="1"/>
    <x v="0"/>
    <x v="24"/>
  </r>
  <r>
    <n v="3056"/>
    <s v="Palace Flophouse Theater"/>
    <s v="Looking to establish a communal space for art shows, bands, farmer's markets, environmental education, and traditional skills."/>
    <n v="25000"/>
    <n v="0"/>
    <n v="0"/>
    <x v="1"/>
    <x v="1"/>
    <s v="USD"/>
    <n v="1412003784"/>
    <d v="2014-09-29T15:16:24"/>
    <n v="1406819784"/>
    <x v="3423"/>
    <b v="0"/>
    <n v="0"/>
    <n v="0"/>
    <b v="0"/>
    <x v="0"/>
    <x v="24"/>
  </r>
  <r>
    <n v="3065"/>
    <s v="The Castle Project"/>
    <s v="A castle themed events center with large and small spaces to support a variety of arts i.e. performing, visual, music, theater, dance"/>
    <n v="25000"/>
    <n v="10"/>
    <n v="0"/>
    <x v="1"/>
    <x v="1"/>
    <s v="USD"/>
    <n v="1406683172"/>
    <d v="2014-07-30T01:19:32"/>
    <n v="1404523172"/>
    <x v="3424"/>
    <b v="0"/>
    <n v="2"/>
    <n v="5"/>
    <b v="0"/>
    <x v="0"/>
    <x v="2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1"/>
    <x v="3"/>
    <s v="EUR"/>
    <n v="1457617359"/>
    <d v="2016-03-10T13:42:39"/>
    <n v="1455025359"/>
    <x v="3425"/>
    <b v="0"/>
    <n v="3"/>
    <n v="7.33"/>
    <b v="0"/>
    <x v="0"/>
    <x v="24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1"/>
    <x v="1"/>
    <s v="USD"/>
    <n v="1443561159"/>
    <d v="2015-09-29T21:12:39"/>
    <n v="1440969159"/>
    <x v="3426"/>
    <b v="0"/>
    <n v="9"/>
    <n v="67.78"/>
    <b v="0"/>
    <x v="0"/>
    <x v="24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1"/>
    <x v="1"/>
    <s v="USD"/>
    <n v="1468029540"/>
    <d v="2016-07-09T01:59:00"/>
    <n v="1465304483"/>
    <x v="3427"/>
    <b v="0"/>
    <n v="45"/>
    <n v="130.09"/>
    <b v="0"/>
    <x v="0"/>
    <x v="24"/>
  </r>
  <r>
    <n v="3110"/>
    <s v="Hip Justice Catmunity Center"/>
    <s v="Cat People Unite! It's time we get a space of our own to relax, socialize and learn! Join the Catmunity!"/>
    <n v="25000"/>
    <n v="10"/>
    <n v="0"/>
    <x v="1"/>
    <x v="1"/>
    <s v="USD"/>
    <n v="1487465119"/>
    <d v="2017-02-19T00:45:19"/>
    <n v="1484009119"/>
    <x v="3428"/>
    <b v="0"/>
    <n v="1"/>
    <n v="10"/>
    <b v="0"/>
    <x v="0"/>
    <x v="24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2"/>
    <x v="1"/>
    <s v="USD"/>
    <n v="1459121162"/>
    <d v="2016-03-27T23:26:02"/>
    <n v="1456532762"/>
    <x v="3429"/>
    <b v="0"/>
    <n v="17"/>
    <n v="61.18"/>
    <b v="0"/>
    <x v="0"/>
    <x v="24"/>
  </r>
  <r>
    <n v="3639"/>
    <s v="POE!"/>
    <s v="POE is a tragicomic musical about the life and works of Edgar Poe, with Death as his therapist helping him find peace in the beyond."/>
    <n v="25000"/>
    <n v="1"/>
    <n v="0"/>
    <x v="1"/>
    <x v="1"/>
    <s v="USD"/>
    <n v="1475853060"/>
    <d v="2016-10-07T15:11:00"/>
    <n v="1470672906"/>
    <x v="3430"/>
    <b v="0"/>
    <n v="1"/>
    <n v="1"/>
    <b v="0"/>
    <x v="0"/>
    <x v="19"/>
  </r>
  <r>
    <n v="3643"/>
    <s v="Puberty: The Musical"/>
    <s v="It feels like the first time. Like the very first time everyone's coming-of-age comes to the stage. Think 'Wicked', with bad acne."/>
    <n v="25000"/>
    <n v="0"/>
    <n v="0"/>
    <x v="1"/>
    <x v="1"/>
    <s v="USD"/>
    <n v="1447734439"/>
    <d v="2015-11-17T04:27:19"/>
    <n v="1444274839"/>
    <x v="3431"/>
    <b v="0"/>
    <n v="0"/>
    <n v="0"/>
    <b v="0"/>
    <x v="0"/>
    <x v="19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2"/>
    <x v="1"/>
    <s v="USD"/>
    <n v="1481213752"/>
    <d v="2016-12-08T16:15:52"/>
    <n v="1478621752"/>
    <x v="3432"/>
    <b v="0"/>
    <n v="14"/>
    <n v="88.64"/>
    <b v="0"/>
    <x v="0"/>
    <x v="19"/>
  </r>
  <r>
    <n v="2914"/>
    <s v="Hercules the Panto"/>
    <s v="Hercules must complete four challenges in order to meet the father he never knew"/>
    <n v="25000"/>
    <n v="1"/>
    <n v="0"/>
    <x v="1"/>
    <x v="0"/>
    <s v="GBP"/>
    <n v="1426365994"/>
    <d v="2015-03-14T20:46:34"/>
    <n v="1421185594"/>
    <x v="3433"/>
    <b v="0"/>
    <n v="1"/>
    <n v="1"/>
    <b v="0"/>
    <x v="0"/>
    <x v="0"/>
  </r>
  <r>
    <n v="3145"/>
    <s v="Arlington's 1st Dinner Theatre"/>
    <s v="Dominion Theatre Company is the first community dinner theatre  to be established in Arlington TX."/>
    <n v="25000"/>
    <n v="0"/>
    <n v="0"/>
    <x v="3"/>
    <x v="1"/>
    <s v="USD"/>
    <n v="1490659134"/>
    <d v="2017-03-27T23:58:54"/>
    <n v="1485478734"/>
    <x v="3434"/>
    <b v="0"/>
    <n v="0"/>
    <n v="0"/>
    <b v="0"/>
    <x v="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x v="1"/>
    <s v="USD"/>
    <n v="1415213324"/>
    <d v="2014-11-05T18:48:44"/>
    <n v="1412617724"/>
    <x v="3435"/>
    <b v="1"/>
    <n v="213"/>
    <n v="119.19"/>
    <b v="1"/>
    <x v="0"/>
    <x v="0"/>
  </r>
  <r>
    <n v="3954"/>
    <s v="City of Joy"/>
    <s v="Despite hunger and conditions of a Calcutta slum, the people there know that life is precious. They have named it â€˜City of Joy.â€™"/>
    <n v="25000"/>
    <n v="0"/>
    <n v="0"/>
    <x v="1"/>
    <x v="2"/>
    <s v="CAD"/>
    <n v="1405352264"/>
    <d v="2014-07-14T15:37:44"/>
    <n v="1400168264"/>
    <x v="3436"/>
    <b v="0"/>
    <n v="0"/>
    <n v="0"/>
    <b v="0"/>
    <x v="0"/>
    <x v="0"/>
  </r>
  <r>
    <n v="238"/>
    <s v="Within The Threshold"/>
    <s v="A film to stop society from judging others and get along. Life is not about discrimination! Donate for this Thrilling Drama Series!!!!"/>
    <n v="26000"/>
    <n v="0"/>
    <n v="0"/>
    <x v="1"/>
    <x v="1"/>
    <s v="USD"/>
    <n v="1483088400"/>
    <d v="2016-12-30T09:00:00"/>
    <n v="1481324760"/>
    <x v="3437"/>
    <b v="0"/>
    <n v="0"/>
    <n v="0"/>
    <b v="0"/>
    <x v="5"/>
    <x v="25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x v="1"/>
    <s v="USD"/>
    <n v="1398009714"/>
    <d v="2014-04-20T16:01:54"/>
    <n v="1395417714"/>
    <x v="3438"/>
    <b v="1"/>
    <n v="131"/>
    <n v="201.22"/>
    <b v="1"/>
    <x v="5"/>
    <x v="27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1"/>
    <x v="6"/>
    <s v="EUR"/>
    <n v="1463232936"/>
    <d v="2016-05-14T13:35:36"/>
    <n v="1461072936"/>
    <x v="3439"/>
    <b v="0"/>
    <n v="18"/>
    <n v="37.67"/>
    <b v="0"/>
    <x v="1"/>
    <x v="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1"/>
    <x v="1"/>
    <s v="USD"/>
    <n v="1427850090"/>
    <d v="2015-04-01T01:01:30"/>
    <n v="1425261690"/>
    <x v="3440"/>
    <b v="0"/>
    <n v="8"/>
    <n v="213.38"/>
    <b v="0"/>
    <x v="6"/>
    <x v="1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1"/>
    <x v="1"/>
    <s v="USD"/>
    <n v="1445885890"/>
    <d v="2015-10-26T18:58:10"/>
    <n v="1440701890"/>
    <x v="3441"/>
    <b v="0"/>
    <n v="1"/>
    <n v="25"/>
    <b v="0"/>
    <x v="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x v="1"/>
    <s v="USD"/>
    <n v="1468524340"/>
    <d v="2016-07-14T19:25:40"/>
    <n v="1465932340"/>
    <x v="3442"/>
    <b v="0"/>
    <n v="183"/>
    <n v="148.57"/>
    <b v="1"/>
    <x v="6"/>
    <x v="1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1"/>
    <x v="1"/>
    <s v="USD"/>
    <n v="1409194810"/>
    <d v="2014-08-28T03:00:10"/>
    <n v="1406170810"/>
    <x v="3443"/>
    <b v="0"/>
    <n v="114"/>
    <n v="58.18"/>
    <b v="0"/>
    <x v="0"/>
    <x v="24"/>
  </r>
  <r>
    <n v="278"/>
    <s v="The Babushkas of Chernobyl"/>
    <s v="An unlikely story of spirit, defiance and beauty from the most contaminated place on Earth"/>
    <n v="27000"/>
    <n v="40594"/>
    <n v="150"/>
    <x v="0"/>
    <x v="1"/>
    <s v="USD"/>
    <n v="1350003539"/>
    <d v="2012-10-12T00:58:59"/>
    <n v="1347411539"/>
    <x v="3444"/>
    <b v="1"/>
    <n v="415"/>
    <n v="97.82"/>
    <b v="1"/>
    <x v="5"/>
    <x v="27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1"/>
    <x v="1"/>
    <s v="USD"/>
    <n v="1412167393"/>
    <d v="2014-10-01T12:43:13"/>
    <n v="1409143393"/>
    <x v="3445"/>
    <b v="0"/>
    <n v="30"/>
    <n v="189.33"/>
    <b v="0"/>
    <x v="4"/>
    <x v="32"/>
  </r>
  <r>
    <n v="2357"/>
    <s v="Online therapist directory - Click For Therapy (Canceled)"/>
    <s v="Click For Therapy is a website that was created to connect consumers and therapists across the UK."/>
    <n v="27000"/>
    <n v="0"/>
    <n v="0"/>
    <x v="2"/>
    <x v="0"/>
    <s v="GBP"/>
    <n v="1445093578"/>
    <d v="2015-10-17T14:52:58"/>
    <n v="1442501578"/>
    <x v="3446"/>
    <b v="0"/>
    <n v="0"/>
    <n v="0"/>
    <b v="0"/>
    <x v="2"/>
    <x v="22"/>
  </r>
  <r>
    <n v="2730"/>
    <s v="Yaba - Portable Speaker &amp; Guitar Amp"/>
    <s v="The world's most powerful portable speaker and guitar amplifier. Turns any surface into a speaker."/>
    <n v="27000"/>
    <n v="45979.01"/>
    <n v="170"/>
    <x v="0"/>
    <x v="1"/>
    <s v="USD"/>
    <n v="1366635575"/>
    <d v="2013-04-22T12:59:35"/>
    <n v="1363611575"/>
    <x v="3447"/>
    <b v="0"/>
    <n v="682"/>
    <n v="67.42"/>
    <b v="1"/>
    <x v="2"/>
    <x v="2"/>
  </r>
  <r>
    <n v="715"/>
    <s v="Mouse^3"/>
    <s v="Mouse^3 is the next generation of input devices. With cursor control and customized gesture recognition, its applications are endless!"/>
    <n v="27500"/>
    <n v="1389"/>
    <n v="5"/>
    <x v="1"/>
    <x v="1"/>
    <s v="USD"/>
    <n v="1446693040"/>
    <d v="2015-11-05T03:10:40"/>
    <n v="1443233440"/>
    <x v="3448"/>
    <b v="0"/>
    <n v="12"/>
    <n v="115.75"/>
    <b v="0"/>
    <x v="2"/>
    <x v="16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x v="1"/>
    <s v="USD"/>
    <n v="1482901546"/>
    <d v="2016-12-28T05:05:46"/>
    <n v="1480309546"/>
    <x v="3449"/>
    <b v="0"/>
    <n v="499"/>
    <n v="65.86"/>
    <b v="1"/>
    <x v="4"/>
    <x v="5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1"/>
    <x v="1"/>
    <s v="USD"/>
    <n v="1436477241"/>
    <d v="2015-07-09T21:27:21"/>
    <n v="1433885241"/>
    <x v="3450"/>
    <b v="0"/>
    <n v="0"/>
    <n v="0"/>
    <b v="0"/>
    <x v="5"/>
    <x v="25"/>
  </r>
  <r>
    <n v="1795"/>
    <s v="THE AFGHANS - A Photo Book"/>
    <s v="A photography book documenting the impact of the ISAF mission on the Afghan people of Mazar-e Sharif."/>
    <n v="28000"/>
    <n v="10846"/>
    <n v="39"/>
    <x v="1"/>
    <x v="6"/>
    <s v="EUR"/>
    <n v="1476460800"/>
    <d v="2016-10-14T16:00:00"/>
    <n v="1473922541"/>
    <x v="3451"/>
    <b v="1"/>
    <n v="81"/>
    <n v="133.9"/>
    <b v="0"/>
    <x v="6"/>
    <x v="10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1"/>
    <x v="1"/>
    <s v="USD"/>
    <n v="1486830030"/>
    <d v="2017-02-11T16:20:30"/>
    <n v="1483806030"/>
    <x v="3452"/>
    <b v="1"/>
    <n v="96"/>
    <n v="120.77"/>
    <b v="0"/>
    <x v="6"/>
    <x v="10"/>
  </r>
  <r>
    <n v="2127"/>
    <s v="Three Monkeys - Part 1: Into the Abyss"/>
    <s v="Three Monkeys is an audio adventure game for PC."/>
    <n v="28000"/>
    <n v="8076"/>
    <n v="29"/>
    <x v="1"/>
    <x v="0"/>
    <s v="GBP"/>
    <n v="1426158463"/>
    <d v="2015-03-12T11:07:43"/>
    <n v="1423570063"/>
    <x v="3453"/>
    <b v="0"/>
    <n v="236"/>
    <n v="34.22"/>
    <b v="0"/>
    <x v="1"/>
    <x v="18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x v="1"/>
    <s v="USD"/>
    <n v="1489283915"/>
    <d v="2017-03-12T01:58:35"/>
    <n v="1486691915"/>
    <x v="3454"/>
    <b v="0"/>
    <n v="194"/>
    <n v="148.08000000000001"/>
    <b v="1"/>
    <x v="1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1"/>
    <x v="1"/>
    <s v="USD"/>
    <n v="1457207096"/>
    <d v="2016-03-05T19:44:56"/>
    <n v="1452023096"/>
    <x v="3455"/>
    <b v="0"/>
    <n v="9"/>
    <n v="22.33"/>
    <b v="0"/>
    <x v="3"/>
    <x v="3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1"/>
    <x v="1"/>
    <s v="USD"/>
    <n v="1468020354"/>
    <d v="2016-07-08T23:25:54"/>
    <n v="1464045954"/>
    <x v="3456"/>
    <b v="0"/>
    <n v="1"/>
    <n v="7"/>
    <b v="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x v="1"/>
    <s v="USD"/>
    <n v="1463111940"/>
    <d v="2016-05-13T03:59:00"/>
    <n v="1459523017"/>
    <x v="3457"/>
    <b v="0"/>
    <n v="89"/>
    <n v="320.45"/>
    <b v="1"/>
    <x v="5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x v="1"/>
    <s v="USD"/>
    <n v="1437933600"/>
    <d v="2015-07-26T18:00:00"/>
    <n v="1435117889"/>
    <x v="3458"/>
    <b v="0"/>
    <n v="276"/>
    <n v="109.34"/>
    <b v="1"/>
    <x v="2"/>
    <x v="16"/>
  </r>
  <r>
    <n v="226"/>
    <s v="MAGGIE Film"/>
    <s v="A TRUE STORY OF DOMESTIC VILOLENCE THAT SEEKS TO OFFER THE VIEWER OUTLEST OF SUPPORT."/>
    <n v="29000"/>
    <n v="250"/>
    <n v="1"/>
    <x v="1"/>
    <x v="0"/>
    <s v="GBP"/>
    <n v="1433064540"/>
    <d v="2015-05-31T09:29:00"/>
    <n v="1428854344"/>
    <x v="3459"/>
    <b v="0"/>
    <n v="2"/>
    <n v="125"/>
    <b v="0"/>
    <x v="5"/>
    <x v="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1"/>
    <x v="1"/>
    <s v="USD"/>
    <n v="1463821338"/>
    <d v="2016-05-21T09:02:18"/>
    <n v="1461229338"/>
    <x v="3460"/>
    <b v="0"/>
    <n v="17"/>
    <n v="65.180000000000007"/>
    <b v="0"/>
    <x v="2"/>
    <x v="16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x v="1"/>
    <s v="USD"/>
    <n v="1405479600"/>
    <d v="2014-07-16T03:00:00"/>
    <n v="1401642425"/>
    <x v="3461"/>
    <b v="0"/>
    <n v="827"/>
    <n v="59.96"/>
    <b v="1"/>
    <x v="5"/>
    <x v="7"/>
  </r>
  <r>
    <n v="18"/>
    <s v="Indian As Apple Pie TV"/>
    <s v="The Indian cooking show you crave: complete with cooking, travel to India, and loads of spicy inspiration with Anupy."/>
    <n v="30000"/>
    <n v="31896.33"/>
    <n v="106"/>
    <x v="0"/>
    <x v="1"/>
    <s v="USD"/>
    <n v="1410958856"/>
    <d v="2014-09-17T13:00:56"/>
    <n v="1408366856"/>
    <x v="3462"/>
    <b v="0"/>
    <n v="342"/>
    <n v="93.26"/>
    <b v="1"/>
    <x v="5"/>
    <x v="7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x v="1"/>
    <s v="USD"/>
    <n v="1370525691"/>
    <d v="2013-06-06T13:34:51"/>
    <n v="1367933691"/>
    <x v="3463"/>
    <b v="1"/>
    <n v="437"/>
    <n v="72.48"/>
    <b v="1"/>
    <x v="5"/>
    <x v="2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x v="1"/>
    <s v="USD"/>
    <n v="1308359666"/>
    <d v="2011-06-18T01:14:26"/>
    <n v="1305767666"/>
    <x v="3464"/>
    <b v="1"/>
    <n v="688"/>
    <n v="83.35"/>
    <b v="1"/>
    <x v="5"/>
    <x v="27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x v="1"/>
    <s v="USD"/>
    <n v="1388649600"/>
    <d v="2014-01-02T08:00:00"/>
    <n v="1386123861"/>
    <x v="3465"/>
    <b v="1"/>
    <n v="287"/>
    <n v="109.42"/>
    <b v="1"/>
    <x v="5"/>
    <x v="27"/>
  </r>
  <r>
    <n v="317"/>
    <s v="Good Men, Bad Men, and a Few Rowdy Ladies"/>
    <s v="The story of a cowboy town with a prison problem, and the colorful characters who call it home."/>
    <n v="30000"/>
    <n v="30241"/>
    <n v="101"/>
    <x v="0"/>
    <x v="1"/>
    <s v="USD"/>
    <n v="1386778483"/>
    <d v="2013-12-11T16:14:43"/>
    <n v="1384186483"/>
    <x v="3466"/>
    <b v="1"/>
    <n v="316"/>
    <n v="95.7"/>
    <b v="1"/>
    <x v="5"/>
    <x v="2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x v="1"/>
    <s v="USD"/>
    <n v="1415934000"/>
    <d v="2014-11-14T03:00:00"/>
    <n v="1413308545"/>
    <x v="3467"/>
    <b v="1"/>
    <n v="524"/>
    <n v="58.41"/>
    <b v="1"/>
    <x v="5"/>
    <x v="27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x v="1"/>
    <s v="USD"/>
    <n v="1387688400"/>
    <d v="2013-12-22T05:00:00"/>
    <n v="1384920804"/>
    <x v="3468"/>
    <b v="0"/>
    <n v="241"/>
    <n v="125.79"/>
    <b v="1"/>
    <x v="5"/>
    <x v="27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1"/>
    <x v="0"/>
    <s v="GBP"/>
    <n v="1364041163"/>
    <d v="2013-03-23T12:19:23"/>
    <n v="1361884763"/>
    <x v="3469"/>
    <b v="0"/>
    <n v="1"/>
    <n v="5"/>
    <b v="0"/>
    <x v="5"/>
    <x v="29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1"/>
    <x v="1"/>
    <s v="USD"/>
    <n v="1410972319"/>
    <d v="2014-09-17T16:45:19"/>
    <n v="1408380319"/>
    <x v="3470"/>
    <b v="0"/>
    <n v="14"/>
    <n v="61.5"/>
    <b v="0"/>
    <x v="5"/>
    <x v="29"/>
  </r>
  <r>
    <n v="481"/>
    <s v="ERA"/>
    <s v="The year is 2043. Test subject David Beck has been augmented with psychokinetic abilities. He uses his newfound gifts to thwart evil."/>
    <n v="30000"/>
    <n v="1830"/>
    <n v="6"/>
    <x v="1"/>
    <x v="1"/>
    <s v="USD"/>
    <n v="1349885289"/>
    <d v="2012-10-10T16:08:09"/>
    <n v="1347293289"/>
    <x v="3471"/>
    <b v="0"/>
    <n v="21"/>
    <n v="87.14"/>
    <b v="0"/>
    <x v="5"/>
    <x v="29"/>
  </r>
  <r>
    <n v="493"/>
    <s v="Joc Barrera The Chupacabra Hunter"/>
    <s v="The Chupacabra is not a myth and one man is on a mission to prove its existence no matter what, his name is Joc Barrera."/>
    <n v="30000"/>
    <n v="0"/>
    <n v="0"/>
    <x v="1"/>
    <x v="0"/>
    <s v="GBP"/>
    <n v="1432142738"/>
    <d v="2015-05-20T17:25:38"/>
    <n v="1429550738"/>
    <x v="3472"/>
    <b v="0"/>
    <n v="0"/>
    <n v="0"/>
    <b v="0"/>
    <x v="5"/>
    <x v="29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1"/>
    <x v="2"/>
    <s v="CAD"/>
    <n v="1429207833"/>
    <d v="2015-04-16T18:10:33"/>
    <n v="1426615833"/>
    <x v="3473"/>
    <b v="0"/>
    <n v="7"/>
    <n v="389.29"/>
    <b v="0"/>
    <x v="2"/>
    <x v="22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2"/>
    <x v="2"/>
    <s v="CAD"/>
    <n v="1408986738"/>
    <d v="2014-08-25T17:12:18"/>
    <n v="1405098738"/>
    <x v="3474"/>
    <b v="0"/>
    <n v="1"/>
    <n v="300"/>
    <b v="0"/>
    <x v="2"/>
    <x v="2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1"/>
    <x v="1"/>
    <s v="USD"/>
    <n v="1421208000"/>
    <d v="2015-01-14T04:00:00"/>
    <n v="1418315852"/>
    <x v="3475"/>
    <b v="0"/>
    <n v="15"/>
    <n v="788.53"/>
    <b v="0"/>
    <x v="2"/>
    <x v="16"/>
  </r>
  <r>
    <n v="902"/>
    <s v="MISTER BROWN"/>
    <s v="I'VE STARTED A BRAND NEW ALBUM THAT WILL FEATURE ACID JAZZ, FUNK, ROCK, AND DANCE WITH THE PROMISE OF TOURING NEXT YEAR IN THE USA"/>
    <n v="30000"/>
    <n v="90"/>
    <n v="0"/>
    <x v="1"/>
    <x v="1"/>
    <s v="USD"/>
    <n v="1409412600"/>
    <d v="2014-08-30T15:30:00"/>
    <n v="1404947422"/>
    <x v="3476"/>
    <b v="0"/>
    <n v="3"/>
    <n v="30"/>
    <b v="0"/>
    <x v="4"/>
    <x v="3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1"/>
    <x v="1"/>
    <s v="USD"/>
    <n v="1336188019"/>
    <d v="2012-05-05T03:20:19"/>
    <n v="1333596019"/>
    <x v="3477"/>
    <b v="0"/>
    <n v="24"/>
    <n v="82.58"/>
    <b v="0"/>
    <x v="4"/>
    <x v="32"/>
  </r>
  <r>
    <n v="969"/>
    <s v="Make 100 | Geek &amp; Chic: Smart Safety Jewelry."/>
    <s v="Geek &amp; Chic Smart Jewelry Collection, Wearables Meet Style!"/>
    <n v="30000"/>
    <n v="14000"/>
    <n v="47"/>
    <x v="1"/>
    <x v="15"/>
    <s v="MXN"/>
    <n v="1486624607"/>
    <d v="2017-02-09T07:16:47"/>
    <n v="1483773407"/>
    <x v="3478"/>
    <b v="0"/>
    <n v="11"/>
    <n v="1272.73"/>
    <b v="0"/>
    <x v="2"/>
    <x v="1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1"/>
    <x v="6"/>
    <s v="EUR"/>
    <n v="1451602800"/>
    <d v="2015-12-31T23:00:00"/>
    <n v="1449011610"/>
    <x v="3479"/>
    <b v="0"/>
    <n v="23"/>
    <n v="82.09"/>
    <b v="0"/>
    <x v="2"/>
    <x v="16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2"/>
    <x v="1"/>
    <s v="USD"/>
    <n v="1481727623"/>
    <d v="2016-12-14T15:00:23"/>
    <n v="1478095223"/>
    <x v="3480"/>
    <b v="0"/>
    <n v="76"/>
    <n v="174.95"/>
    <b v="0"/>
    <x v="2"/>
    <x v="16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1"/>
    <x v="1"/>
    <s v="USD"/>
    <n v="1460274864"/>
    <d v="2016-04-10T07:54:24"/>
    <n v="1457686464"/>
    <x v="3481"/>
    <b v="0"/>
    <n v="4"/>
    <n v="11.25"/>
    <b v="0"/>
    <x v="1"/>
    <x v="18"/>
  </r>
  <r>
    <n v="1085"/>
    <s v="Sun Dryd Studios"/>
    <s v="The new kid on the block. Re-imagining old games and creating new ones. Ship, Lazer, Rock is first."/>
    <n v="30000"/>
    <n v="1026"/>
    <n v="3"/>
    <x v="1"/>
    <x v="2"/>
    <s v="CAD"/>
    <n v="1457967975"/>
    <d v="2016-03-14T15:06:15"/>
    <n v="1455379575"/>
    <x v="3482"/>
    <b v="0"/>
    <n v="9"/>
    <n v="114"/>
    <b v="0"/>
    <x v="1"/>
    <x v="1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1"/>
    <x v="1"/>
    <s v="USD"/>
    <n v="1427510586"/>
    <d v="2015-03-28T02:43:06"/>
    <n v="1424922186"/>
    <x v="3483"/>
    <b v="0"/>
    <n v="19"/>
    <n v="60.79"/>
    <b v="0"/>
    <x v="3"/>
    <x v="3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x v="1"/>
    <s v="USD"/>
    <n v="1410017131"/>
    <d v="2014-09-06T15:25:31"/>
    <n v="1406129131"/>
    <x v="3484"/>
    <b v="1"/>
    <n v="508"/>
    <n v="118.2"/>
    <b v="1"/>
    <x v="4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x v="1"/>
    <s v="USD"/>
    <n v="1329084231"/>
    <d v="2012-02-12T22:03:51"/>
    <n v="1326492231"/>
    <x v="3485"/>
    <b v="1"/>
    <n v="361"/>
    <n v="98.03"/>
    <b v="1"/>
    <x v="4"/>
    <x v="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2"/>
    <x v="1"/>
    <s v="USD"/>
    <n v="1469122200"/>
    <d v="2016-07-21T17:30:00"/>
    <n v="1466611108"/>
    <x v="3486"/>
    <b v="0"/>
    <n v="86"/>
    <n v="90.62"/>
    <b v="0"/>
    <x v="2"/>
    <x v="1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2"/>
    <x v="1"/>
    <s v="USD"/>
    <n v="1438543033"/>
    <d v="2015-08-02T19:17:13"/>
    <n v="1435951033"/>
    <x v="3487"/>
    <b v="0"/>
    <n v="15"/>
    <n v="66.069999999999993"/>
    <b v="0"/>
    <x v="2"/>
    <x v="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1"/>
    <x v="7"/>
    <s v="AUD"/>
    <n v="1451637531"/>
    <d v="2016-01-01T08:38:51"/>
    <n v="1449045531"/>
    <x v="3488"/>
    <b v="0"/>
    <n v="1"/>
    <n v="100"/>
    <b v="0"/>
    <x v="7"/>
    <x v="20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x v="1"/>
    <s v="USD"/>
    <n v="1332385200"/>
    <d v="2012-03-22T03:00:00"/>
    <n v="1329759452"/>
    <x v="3489"/>
    <b v="1"/>
    <n v="2602"/>
    <n v="52.62"/>
    <b v="1"/>
    <x v="7"/>
    <x v="35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x v="1"/>
    <s v="USD"/>
    <n v="1324609200"/>
    <d v="2011-12-23T03:00:00"/>
    <n v="1319467604"/>
    <x v="3490"/>
    <b v="1"/>
    <n v="369"/>
    <n v="90.5"/>
    <b v="1"/>
    <x v="7"/>
    <x v="35"/>
  </r>
  <r>
    <n v="1566"/>
    <s v="DeVito Art Skull Island Kongstarter (Canceled)"/>
    <s v="Joe DeVito's first Art Book and original King Kong novellas available in both Limited and Deluxe Editions."/>
    <n v="30000"/>
    <n v="6375"/>
    <n v="21"/>
    <x v="2"/>
    <x v="1"/>
    <s v="USD"/>
    <n v="1469656800"/>
    <d v="2016-07-27T22:00:00"/>
    <n v="1467151204"/>
    <x v="3491"/>
    <b v="0"/>
    <n v="59"/>
    <n v="108.05"/>
    <b v="0"/>
    <x v="7"/>
    <x v="40"/>
  </r>
  <r>
    <n v="1569"/>
    <s v="to be removed (Canceled)"/>
    <s v="to be removed"/>
    <n v="30000"/>
    <n v="0"/>
    <n v="0"/>
    <x v="2"/>
    <x v="1"/>
    <s v="USD"/>
    <n v="1369498714"/>
    <d v="2013-05-25T16:18:34"/>
    <n v="1366906714"/>
    <x v="3492"/>
    <b v="0"/>
    <n v="0"/>
    <n v="0"/>
    <b v="0"/>
    <x v="7"/>
    <x v="40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x v="1"/>
    <s v="USD"/>
    <n v="1491181200"/>
    <d v="2017-04-03T01:00:00"/>
    <n v="1488387008"/>
    <x v="3493"/>
    <b v="0"/>
    <n v="38"/>
    <n v="264.26"/>
    <b v="0"/>
    <x v="4"/>
    <x v="2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1"/>
    <x v="1"/>
    <s v="USD"/>
    <n v="1421691298"/>
    <d v="2015-01-19T18:14:58"/>
    <n v="1417803298"/>
    <x v="3494"/>
    <b v="1"/>
    <n v="19"/>
    <n v="98.79"/>
    <b v="0"/>
    <x v="6"/>
    <x v="10"/>
  </r>
  <r>
    <n v="1780"/>
    <s v="Native Nation"/>
    <s v="It is time to recognize and give to the indigenus groups the credit they deserve. It is time to understand where we come from."/>
    <n v="30000"/>
    <n v="11923"/>
    <n v="40"/>
    <x v="1"/>
    <x v="1"/>
    <s v="USD"/>
    <n v="1467469510"/>
    <d v="2016-07-02T14:25:10"/>
    <n v="1462285510"/>
    <x v="3495"/>
    <b v="1"/>
    <n v="152"/>
    <n v="78.44"/>
    <b v="0"/>
    <x v="6"/>
    <x v="10"/>
  </r>
  <r>
    <n v="1907"/>
    <s v="Litter-Buddy"/>
    <s v="Litter-Buddy is great economical alternative to leading pet waste disposal systems with cartridge bag elements."/>
    <n v="30000"/>
    <n v="85"/>
    <n v="0"/>
    <x v="1"/>
    <x v="1"/>
    <s v="USD"/>
    <n v="1400853925"/>
    <d v="2014-05-23T14:05:25"/>
    <n v="1399557925"/>
    <x v="3496"/>
    <b v="0"/>
    <n v="4"/>
    <n v="21.25"/>
    <b v="0"/>
    <x v="2"/>
    <x v="33"/>
  </r>
  <r>
    <n v="1957"/>
    <s v="freeSoC and freeSoC Mini"/>
    <s v="An open hardware platform for the best microcontroller in the world."/>
    <n v="30000"/>
    <n v="50251.41"/>
    <n v="168"/>
    <x v="0"/>
    <x v="1"/>
    <s v="USD"/>
    <n v="1351304513"/>
    <d v="2012-10-27T02:21:53"/>
    <n v="1348712513"/>
    <x v="3497"/>
    <b v="1"/>
    <n v="660"/>
    <n v="76.14"/>
    <b v="1"/>
    <x v="2"/>
    <x v="2"/>
  </r>
  <r>
    <n v="2005"/>
    <s v="bassAware Holster"/>
    <s v="The bassAware Holster is a new type of wearable audio technology that uses vibration to create a massive bass experience."/>
    <n v="30000"/>
    <n v="37104.03"/>
    <n v="124"/>
    <x v="0"/>
    <x v="1"/>
    <s v="USD"/>
    <n v="1381895940"/>
    <d v="2013-10-16T03:59:00"/>
    <n v="1379532618"/>
    <x v="3498"/>
    <b v="1"/>
    <n v="191"/>
    <n v="194.26"/>
    <b v="1"/>
    <x v="2"/>
    <x v="2"/>
  </r>
  <r>
    <n v="2010"/>
    <s v="Weighitz: Weigh Smarter"/>
    <s v="Weighitz are miniature smart scales designed to weigh anything in the home."/>
    <n v="30000"/>
    <n v="96015.9"/>
    <n v="320"/>
    <x v="0"/>
    <x v="1"/>
    <s v="USD"/>
    <n v="1471564491"/>
    <d v="2016-08-18T23:54:51"/>
    <n v="1468972491"/>
    <x v="3499"/>
    <b v="1"/>
    <n v="1737"/>
    <n v="55.28"/>
    <b v="1"/>
    <x v="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x v="1"/>
    <s v="USD"/>
    <n v="1364184539"/>
    <d v="2013-03-25T04:08:59"/>
    <n v="1361250539"/>
    <x v="3500"/>
    <b v="1"/>
    <n v="26457"/>
    <n v="88.6"/>
    <b v="1"/>
    <x v="2"/>
    <x v="2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x v="1"/>
    <s v="USD"/>
    <n v="1399668319"/>
    <d v="2014-05-09T20:45:19"/>
    <n v="1397076319"/>
    <x v="3501"/>
    <b v="1"/>
    <n v="848"/>
    <n v="46.58"/>
    <b v="1"/>
    <x v="2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x v="1"/>
    <s v="USD"/>
    <n v="1454277540"/>
    <d v="2016-01-31T21:59:00"/>
    <n v="1450880854"/>
    <x v="3502"/>
    <b v="0"/>
    <n v="375"/>
    <n v="114.77"/>
    <b v="1"/>
    <x v="2"/>
    <x v="2"/>
  </r>
  <r>
    <n v="2139"/>
    <s v="Manorkept"/>
    <s v="An adventuring RPG with ghosts, mysteries, and flexible gameplay paths, Manorkept is a game that promises an unforgettable experience."/>
    <n v="30000"/>
    <n v="1626"/>
    <n v="5"/>
    <x v="1"/>
    <x v="1"/>
    <s v="USD"/>
    <n v="1478196008"/>
    <d v="2016-11-03T18:00:08"/>
    <n v="1475604008"/>
    <x v="3503"/>
    <b v="0"/>
    <n v="56"/>
    <n v="29.04"/>
    <b v="0"/>
    <x v="1"/>
    <x v="18"/>
  </r>
  <r>
    <n v="2152"/>
    <s v="Space Shooter RPG+"/>
    <s v="Our game is going to be a space shooter that has RPG elements with New Game+! It will be unlike any space shooter ever played."/>
    <n v="30000"/>
    <n v="50"/>
    <n v="0"/>
    <x v="1"/>
    <x v="1"/>
    <s v="USD"/>
    <n v="1394909909"/>
    <d v="2014-03-15T18:58:29"/>
    <n v="1392321509"/>
    <x v="3504"/>
    <b v="0"/>
    <n v="4"/>
    <n v="12.5"/>
    <b v="0"/>
    <x v="1"/>
    <x v="18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x v="1"/>
    <s v="USD"/>
    <n v="1425132059"/>
    <d v="2015-02-28T14:00:59"/>
    <n v="1422540059"/>
    <x v="3505"/>
    <b v="0"/>
    <n v="4330"/>
    <n v="65.89"/>
    <b v="1"/>
    <x v="1"/>
    <x v="1"/>
  </r>
  <r>
    <n v="2298"/>
    <s v="Jonny Gray: First Full Length Album"/>
    <s v="My name is Jonny Gray, and my friends and I are working together to raise funds for my debut album"/>
    <n v="30000"/>
    <n v="31522"/>
    <n v="105"/>
    <x v="0"/>
    <x v="1"/>
    <s v="USD"/>
    <n v="1395861033"/>
    <d v="2014-03-26T19:10:33"/>
    <n v="1393272633"/>
    <x v="3506"/>
    <b v="0"/>
    <n v="288"/>
    <n v="109.45"/>
    <b v="1"/>
    <x v="4"/>
    <x v="6"/>
  </r>
  <r>
    <n v="2379"/>
    <s v="SelectCooks.com (Canceled)"/>
    <s v="Selectcooks.com is a community marketplace for people to list, find and hire chefs."/>
    <n v="30000"/>
    <n v="0"/>
    <n v="0"/>
    <x v="2"/>
    <x v="1"/>
    <s v="USD"/>
    <n v="1444004616"/>
    <d v="2015-10-05T00:23:36"/>
    <n v="1440116616"/>
    <x v="3507"/>
    <b v="0"/>
    <n v="0"/>
    <n v="0"/>
    <b v="0"/>
    <x v="2"/>
    <x v="22"/>
  </r>
  <r>
    <n v="2386"/>
    <s v="Realjobmatch.com (Canceled)"/>
    <s v="Realjobmatch is not just a job search site but a matching site , matching the right jobseekers with the best jobs."/>
    <n v="30000"/>
    <n v="0"/>
    <n v="0"/>
    <x v="2"/>
    <x v="2"/>
    <s v="CAD"/>
    <n v="1420920424"/>
    <d v="2015-01-10T20:07:04"/>
    <n v="1415736424"/>
    <x v="3508"/>
    <b v="0"/>
    <n v="0"/>
    <n v="0"/>
    <b v="0"/>
    <x v="2"/>
    <x v="2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x v="1"/>
    <s v="USD"/>
    <n v="1458742685"/>
    <d v="2016-03-23T14:18:05"/>
    <n v="1454858285"/>
    <x v="3509"/>
    <b v="0"/>
    <n v="282"/>
    <n v="108.78"/>
    <b v="1"/>
    <x v="3"/>
    <x v="26"/>
  </r>
  <r>
    <n v="2572"/>
    <s v="A Dream of Naughty Nachos (Canceled)"/>
    <s v="Mesquite smoked brisket nachos, food truck style, with homemade salsa to make your taste buds dance."/>
    <n v="30000"/>
    <n v="0"/>
    <n v="0"/>
    <x v="2"/>
    <x v="1"/>
    <s v="USD"/>
    <n v="1428893517"/>
    <d v="2015-04-13T02:51:57"/>
    <n v="1426301517"/>
    <x v="3510"/>
    <b v="0"/>
    <n v="0"/>
    <n v="0"/>
    <b v="0"/>
    <x v="3"/>
    <x v="3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1"/>
    <x v="1"/>
    <s v="USD"/>
    <n v="1404601632"/>
    <d v="2014-07-05T23:07:12"/>
    <n v="1402009632"/>
    <x v="3511"/>
    <b v="0"/>
    <n v="1"/>
    <n v="50"/>
    <b v="0"/>
    <x v="3"/>
    <x v="3"/>
  </r>
  <r>
    <n v="2592"/>
    <s v="El Carte 303"/>
    <s v="El Carte is revolutionizing the food truck industry. Meet the new food trike. #oneandonly  we going to spread the awesomeness all over!"/>
    <n v="30000"/>
    <n v="50"/>
    <n v="0"/>
    <x v="1"/>
    <x v="1"/>
    <s v="USD"/>
    <n v="1412536421"/>
    <d v="2014-10-05T19:13:41"/>
    <n v="1409944421"/>
    <x v="3512"/>
    <b v="0"/>
    <n v="1"/>
    <n v="50"/>
    <b v="0"/>
    <x v="3"/>
    <x v="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2"/>
    <x v="1"/>
    <s v="USD"/>
    <n v="1470187800"/>
    <d v="2016-08-03T01:30:00"/>
    <n v="1467325053"/>
    <x v="3513"/>
    <b v="0"/>
    <n v="59"/>
    <n v="95.28"/>
    <b v="0"/>
    <x v="2"/>
    <x v="2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1"/>
    <x v="1"/>
    <s v="USD"/>
    <n v="1412119423"/>
    <d v="2014-09-30T23:23:43"/>
    <n v="1410391423"/>
    <x v="3514"/>
    <b v="0"/>
    <n v="0"/>
    <n v="0"/>
    <b v="0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1"/>
    <x v="1"/>
    <s v="USD"/>
    <n v="1411701739"/>
    <d v="2014-09-26T03:22:19"/>
    <n v="1409109739"/>
    <x v="3515"/>
    <b v="0"/>
    <n v="1"/>
    <n v="1"/>
    <b v="0"/>
    <x v="3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x v="1"/>
    <s v="USD"/>
    <n v="1413604800"/>
    <d v="2014-10-18T04:00:00"/>
    <n v="1408624622"/>
    <x v="3516"/>
    <b v="0"/>
    <n v="37"/>
    <n v="845.7"/>
    <b v="1"/>
    <x v="2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x v="1"/>
    <s v="USD"/>
    <n v="1389812400"/>
    <d v="2014-01-15T19:00:00"/>
    <n v="1386108087"/>
    <x v="3517"/>
    <b v="0"/>
    <n v="456"/>
    <n v="161.88"/>
    <b v="1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x v="1"/>
    <s v="USD"/>
    <n v="1416285300"/>
    <d v="2014-11-18T04:35:00"/>
    <n v="1413824447"/>
    <x v="3518"/>
    <b v="0"/>
    <n v="348"/>
    <n v="94.55"/>
    <b v="1"/>
    <x v="0"/>
    <x v="24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1"/>
    <x v="13"/>
    <s v="DKK"/>
    <n v="1424081477"/>
    <d v="2015-02-16T10:11:17"/>
    <n v="1420798277"/>
    <x v="3519"/>
    <b v="0"/>
    <n v="3"/>
    <n v="36.67"/>
    <b v="0"/>
    <x v="0"/>
    <x v="1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2"/>
    <x v="13"/>
    <s v="DKK"/>
    <n v="1472896800"/>
    <d v="2016-09-03T10:00:00"/>
    <n v="1472804365"/>
    <x v="3520"/>
    <b v="0"/>
    <n v="0"/>
    <n v="0"/>
    <b v="0"/>
    <x v="0"/>
    <x v="1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2"/>
    <x v="7"/>
    <s v="AUD"/>
    <n v="1454281380"/>
    <d v="2016-01-31T23:03:00"/>
    <n v="1451950570"/>
    <x v="3521"/>
    <b v="0"/>
    <n v="0"/>
    <n v="0"/>
    <b v="0"/>
    <x v="0"/>
    <x v="1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1"/>
    <x v="1"/>
    <s v="USD"/>
    <n v="1413608340"/>
    <d v="2014-10-18T04:59:00"/>
    <n v="1412945440"/>
    <x v="3522"/>
    <b v="0"/>
    <n v="0"/>
    <n v="0"/>
    <b v="0"/>
    <x v="0"/>
    <x v="0"/>
  </r>
  <r>
    <n v="2910"/>
    <s v="Strive"/>
    <s v="Free drama, dance and singing workshops for disadvantaged young people to inspire, create and help them follow their dreams."/>
    <n v="30000"/>
    <n v="1"/>
    <n v="0"/>
    <x v="1"/>
    <x v="0"/>
    <s v="GBP"/>
    <n v="1434139887"/>
    <d v="2015-06-12T20:11:27"/>
    <n v="1428955887"/>
    <x v="3523"/>
    <b v="0"/>
    <n v="1"/>
    <n v="1"/>
    <b v="0"/>
    <x v="0"/>
    <x v="0"/>
  </r>
  <r>
    <n v="3132"/>
    <s v="A Bite of a Snake Play"/>
    <s v="Smells Like Money, Drips Like Honey, Taste Like Mocha, Better Run AWAY"/>
    <n v="30000"/>
    <n v="10"/>
    <n v="0"/>
    <x v="3"/>
    <x v="1"/>
    <s v="USD"/>
    <n v="1492759460"/>
    <d v="2017-04-21T07:24:20"/>
    <n v="1487579060"/>
    <x v="3524"/>
    <b v="0"/>
    <n v="1"/>
    <n v="10"/>
    <b v="0"/>
    <x v="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x v="1"/>
    <s v="USD"/>
    <n v="1484024400"/>
    <d v="2017-01-10T05:00:00"/>
    <n v="1479932713"/>
    <x v="3525"/>
    <b v="1"/>
    <n v="216"/>
    <n v="141.71"/>
    <b v="1"/>
    <x v="0"/>
    <x v="0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x v="1"/>
    <s v="USD"/>
    <n v="1412434136"/>
    <d v="2014-10-04T14:48:56"/>
    <n v="1409669336"/>
    <x v="3526"/>
    <b v="0"/>
    <n v="104"/>
    <n v="297.02999999999997"/>
    <b v="1"/>
    <x v="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1"/>
    <x v="6"/>
    <s v="EUR"/>
    <n v="1434047084"/>
    <d v="2015-06-11T18:24:44"/>
    <n v="1431455084"/>
    <x v="3527"/>
    <b v="1"/>
    <n v="28"/>
    <n v="75.459999999999994"/>
    <b v="0"/>
    <x v="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1"/>
    <x v="7"/>
    <s v="AUD"/>
    <n v="1410076123"/>
    <d v="2014-09-07T07:48:43"/>
    <n v="1404892123"/>
    <x v="3528"/>
    <b v="0"/>
    <n v="0"/>
    <n v="0"/>
    <b v="0"/>
    <x v="0"/>
    <x v="0"/>
  </r>
  <r>
    <n v="3981"/>
    <s v="BEIRUT, LADY OF LEBANON"/>
    <s v="A Theatrical Production Celebrating the Lebanese Culture and the Human Spirit in Time of War."/>
    <n v="30000"/>
    <n v="1225"/>
    <n v="4"/>
    <x v="1"/>
    <x v="1"/>
    <s v="USD"/>
    <n v="1468729149"/>
    <d v="2016-07-17T04:19:09"/>
    <n v="1463545149"/>
    <x v="3529"/>
    <b v="0"/>
    <n v="7"/>
    <n v="175"/>
    <b v="0"/>
    <x v="0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1"/>
    <x v="1"/>
    <s v="USD"/>
    <n v="1455647587"/>
    <d v="2016-02-16T18:33:07"/>
    <n v="1453487587"/>
    <x v="3530"/>
    <b v="0"/>
    <n v="1"/>
    <n v="2"/>
    <b v="0"/>
    <x v="0"/>
    <x v="0"/>
  </r>
  <r>
    <n v="4095"/>
    <s v="LOPE ENAMORADO"/>
    <s v="Proyecto teatral dirigido por MartÃ­n Acosta que habla y reflexiona sobre el amor y su naturaleza."/>
    <n v="30000"/>
    <n v="800"/>
    <n v="3"/>
    <x v="1"/>
    <x v="15"/>
    <s v="MXN"/>
    <n v="1482108350"/>
    <d v="2016-12-19T00:45:50"/>
    <n v="1479516350"/>
    <x v="3531"/>
    <b v="0"/>
    <n v="1"/>
    <n v="800"/>
    <b v="0"/>
    <x v="0"/>
    <x v="0"/>
  </r>
  <r>
    <n v="1999"/>
    <s v="Planet Venus"/>
    <s v="This is a portrait photo project aiming to inspire women to explore themselves and live their passion"/>
    <n v="31000"/>
    <n v="236"/>
    <n v="1"/>
    <x v="1"/>
    <x v="0"/>
    <s v="GBP"/>
    <n v="1415882108"/>
    <d v="2014-11-13T12:35:08"/>
    <n v="1413286508"/>
    <x v="3532"/>
    <b v="0"/>
    <n v="7"/>
    <n v="33.71"/>
    <b v="0"/>
    <x v="6"/>
    <x v="3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x v="1"/>
    <s v="USD"/>
    <n v="1461904788"/>
    <d v="2016-04-29T04:39:48"/>
    <n v="1458103188"/>
    <x v="3533"/>
    <b v="0"/>
    <n v="237"/>
    <n v="134.26"/>
    <b v="1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x v="1"/>
    <s v="USD"/>
    <n v="1428620334"/>
    <d v="2015-04-09T22:58:54"/>
    <n v="1426028334"/>
    <x v="3534"/>
    <b v="1"/>
    <n v="343"/>
    <n v="96.88"/>
    <b v="1"/>
    <x v="7"/>
    <x v="35"/>
  </r>
  <r>
    <n v="2680"/>
    <s v="iHeart Pillow"/>
    <s v="iHeartPillow, Connecting loved ones"/>
    <n v="32000"/>
    <n v="276"/>
    <n v="1"/>
    <x v="1"/>
    <x v="8"/>
    <s v="EUR"/>
    <n v="1459915491"/>
    <d v="2016-04-06T04:04:51"/>
    <n v="1457327091"/>
    <x v="3535"/>
    <b v="0"/>
    <n v="4"/>
    <n v="69"/>
    <b v="0"/>
    <x v="2"/>
    <x v="3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x v="1"/>
    <s v="USD"/>
    <n v="1397225746"/>
    <d v="2014-04-11T14:15:46"/>
    <n v="1394633746"/>
    <x v="3536"/>
    <b v="0"/>
    <n v="406"/>
    <n v="83.97"/>
    <b v="1"/>
    <x v="4"/>
    <x v="6"/>
  </r>
  <r>
    <n v="1775"/>
    <s v="Muhammad Ali - The Comeback"/>
    <s v="Rarely seen images of Muhammad Ali in his prime as he trained in Miami Beach at the famous 5th Street Gym in the early 70s"/>
    <n v="32500"/>
    <n v="21158"/>
    <n v="65"/>
    <x v="1"/>
    <x v="1"/>
    <s v="USD"/>
    <n v="1414193160"/>
    <d v="2014-10-24T23:26:00"/>
    <n v="1410305160"/>
    <x v="3537"/>
    <b v="1"/>
    <n v="124"/>
    <n v="170.63"/>
    <b v="0"/>
    <x v="6"/>
    <x v="1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x v="0"/>
    <s v="GBP"/>
    <n v="1354233296"/>
    <d v="2012-11-29T23:54:56"/>
    <n v="1351641296"/>
    <x v="3538"/>
    <b v="1"/>
    <n v="625"/>
    <n v="118.61"/>
    <b v="1"/>
    <x v="2"/>
    <x v="2"/>
  </r>
  <r>
    <n v="1790"/>
    <s v="Return to Relevance: The Scott Hyde Archive"/>
    <s v="70 years of incredible photography sits patiently in old film sheet boxes, waiting for a return to relevance."/>
    <n v="33000"/>
    <n v="1636"/>
    <n v="5"/>
    <x v="1"/>
    <x v="1"/>
    <s v="USD"/>
    <n v="1423152678"/>
    <d v="2015-02-05T16:11:18"/>
    <n v="1420560678"/>
    <x v="3539"/>
    <b v="1"/>
    <n v="15"/>
    <n v="109.07"/>
    <b v="0"/>
    <x v="6"/>
    <x v="10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1"/>
    <x v="1"/>
    <s v="USD"/>
    <n v="1472799600"/>
    <d v="2016-09-02T07:00:00"/>
    <n v="1470874618"/>
    <x v="3540"/>
    <b v="0"/>
    <n v="16"/>
    <n v="88.69"/>
    <b v="0"/>
    <x v="6"/>
    <x v="38"/>
  </r>
  <r>
    <n v="2395"/>
    <s v="VENT it out (Canceled)"/>
    <s v="I am making a social website where people can anonymously or openly vent, All walks of life all over the world"/>
    <n v="33000"/>
    <n v="0"/>
    <n v="0"/>
    <x v="2"/>
    <x v="1"/>
    <s v="USD"/>
    <n v="1484038620"/>
    <d v="2017-01-10T08:57:00"/>
    <n v="1481597687"/>
    <x v="3541"/>
    <b v="0"/>
    <n v="0"/>
    <n v="0"/>
    <b v="0"/>
    <x v="2"/>
    <x v="22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1"/>
    <x v="15"/>
    <s v="MXN"/>
    <n v="1482711309"/>
    <d v="2016-12-26T00:15:09"/>
    <n v="1479860109"/>
    <x v="3542"/>
    <b v="0"/>
    <n v="6"/>
    <n v="383.33"/>
    <b v="0"/>
    <x v="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x v="1"/>
    <s v="USD"/>
    <n v="1433125200"/>
    <d v="2015-06-01T02:20:00"/>
    <n v="1429312694"/>
    <x v="3543"/>
    <b v="1"/>
    <n v="285"/>
    <n v="119.99"/>
    <b v="1"/>
    <x v="5"/>
    <x v="2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x v="8"/>
    <s v="EUR"/>
    <n v="1460066954"/>
    <d v="2016-04-07T22:09:14"/>
    <n v="1456614554"/>
    <x v="3544"/>
    <b v="1"/>
    <n v="964"/>
    <n v="44.91"/>
    <b v="1"/>
    <x v="5"/>
    <x v="27"/>
  </r>
  <r>
    <n v="24"/>
    <s v="Bring STL Up Late to TV"/>
    <s v="STL Up Late is a weekly late night comedy talk show for St. Louis television."/>
    <n v="35000"/>
    <n v="38082.69"/>
    <n v="109"/>
    <x v="0"/>
    <x v="1"/>
    <s v="USD"/>
    <n v="1442345940"/>
    <d v="2015-09-15T19:39:00"/>
    <n v="1439494863"/>
    <x v="3545"/>
    <b v="0"/>
    <n v="574"/>
    <n v="66.349999999999994"/>
    <b v="1"/>
    <x v="5"/>
    <x v="7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2"/>
    <x v="2"/>
    <s v="CAD"/>
    <n v="1407034796"/>
    <d v="2014-08-03T02:59:56"/>
    <n v="1401850796"/>
    <x v="3546"/>
    <b v="0"/>
    <n v="15"/>
    <n v="119"/>
    <b v="0"/>
    <x v="5"/>
    <x v="3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x v="1"/>
    <s v="USD"/>
    <n v="1463670162"/>
    <d v="2016-05-19T15:02:42"/>
    <n v="1461078162"/>
    <x v="3547"/>
    <b v="1"/>
    <n v="560"/>
    <n v="66.7"/>
    <b v="1"/>
    <x v="5"/>
    <x v="27"/>
  </r>
  <r>
    <n v="321"/>
    <s v="An Impossible Project"/>
    <s v="The more digital the world, the more analog our dreams._x000a_A feature documentary shot on 35mm film."/>
    <n v="35000"/>
    <n v="35932"/>
    <n v="103"/>
    <x v="0"/>
    <x v="6"/>
    <s v="EUR"/>
    <n v="1478605386"/>
    <d v="2016-11-08T11:43:06"/>
    <n v="1475577786"/>
    <x v="3548"/>
    <b v="1"/>
    <n v="337"/>
    <n v="106.62"/>
    <b v="1"/>
    <x v="5"/>
    <x v="27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x v="1"/>
    <s v="USD"/>
    <n v="1368763140"/>
    <d v="2013-05-17T03:59:00"/>
    <n v="1366028563"/>
    <x v="3549"/>
    <b v="1"/>
    <n v="340"/>
    <n v="104.82"/>
    <b v="1"/>
    <x v="5"/>
    <x v="27"/>
  </r>
  <r>
    <n v="340"/>
    <s v="Somaliland: The Abaarso Story"/>
    <s v="Feature-length documentary about five Somali Muslim students pursuing dreams of education in America"/>
    <n v="35000"/>
    <n v="43758"/>
    <n v="125"/>
    <x v="0"/>
    <x v="1"/>
    <s v="USD"/>
    <n v="1489006800"/>
    <d v="2017-03-08T21:00:00"/>
    <n v="1486397007"/>
    <x v="3550"/>
    <b v="1"/>
    <n v="299"/>
    <n v="146.35"/>
    <b v="1"/>
    <x v="5"/>
    <x v="27"/>
  </r>
  <r>
    <n v="355"/>
    <s v="REZA ABDOH -Theatre Visionary"/>
    <s v="A documentary film about the late REZA ABDOH and his performance company DAR A LUZ."/>
    <n v="35000"/>
    <n v="40690"/>
    <n v="116"/>
    <x v="0"/>
    <x v="1"/>
    <s v="USD"/>
    <n v="1417420994"/>
    <d v="2014-12-01T08:03:14"/>
    <n v="1414738994"/>
    <x v="3551"/>
    <b v="1"/>
    <n v="165"/>
    <n v="246.61"/>
    <b v="1"/>
    <x v="5"/>
    <x v="27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x v="1"/>
    <s v="USD"/>
    <n v="1416704506"/>
    <d v="2014-11-23T01:01:46"/>
    <n v="1414108906"/>
    <x v="3552"/>
    <b v="0"/>
    <n v="354"/>
    <n v="109.82"/>
    <b v="1"/>
    <x v="5"/>
    <x v="27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x v="1"/>
    <s v="USD"/>
    <n v="1391641440"/>
    <d v="2014-02-05T23:04:00"/>
    <n v="1389107062"/>
    <x v="3553"/>
    <b v="0"/>
    <n v="271"/>
    <n v="133.13999999999999"/>
    <b v="1"/>
    <x v="5"/>
    <x v="27"/>
  </r>
  <r>
    <n v="648"/>
    <s v="Audio Jacket"/>
    <s v="Get ready for the next product that you canâ€™t live without"/>
    <n v="35000"/>
    <n v="44388"/>
    <n v="127"/>
    <x v="0"/>
    <x v="1"/>
    <s v="USD"/>
    <n v="1413304708"/>
    <d v="2014-10-14T16:38:28"/>
    <n v="1410280708"/>
    <x v="3554"/>
    <b v="0"/>
    <n v="27"/>
    <n v="1644"/>
    <b v="1"/>
    <x v="2"/>
    <x v="16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1"/>
    <x v="1"/>
    <s v="USD"/>
    <n v="1477949764"/>
    <d v="2016-10-31T21:36:04"/>
    <n v="1474493764"/>
    <x v="3555"/>
    <b v="0"/>
    <n v="3"/>
    <n v="99.33"/>
    <b v="0"/>
    <x v="2"/>
    <x v="16"/>
  </r>
  <r>
    <n v="963"/>
    <s v="The Ultimate Learning Center"/>
    <s v="WE are molding an educated, motivated, non violent GENERATION!"/>
    <n v="35000"/>
    <n v="377"/>
    <n v="1"/>
    <x v="1"/>
    <x v="1"/>
    <s v="USD"/>
    <n v="1476717319"/>
    <d v="2016-10-17T15:15:19"/>
    <n v="1473693319"/>
    <x v="3556"/>
    <b v="0"/>
    <n v="9"/>
    <n v="41.89"/>
    <b v="0"/>
    <x v="2"/>
    <x v="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1"/>
    <x v="1"/>
    <s v="USD"/>
    <n v="1466449140"/>
    <d v="2016-06-20T18:59:00"/>
    <n v="1463392828"/>
    <x v="3557"/>
    <b v="0"/>
    <n v="96"/>
    <n v="301.94"/>
    <b v="0"/>
    <x v="2"/>
    <x v="16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1"/>
    <x v="1"/>
    <s v="USD"/>
    <n v="1416000600"/>
    <d v="2014-11-14T21:30:00"/>
    <n v="1413318600"/>
    <x v="3558"/>
    <b v="0"/>
    <n v="23"/>
    <n v="25.43"/>
    <b v="0"/>
    <x v="1"/>
    <x v="15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1"/>
    <x v="1"/>
    <s v="USD"/>
    <n v="1485035131"/>
    <d v="2017-01-21T21:45:31"/>
    <n v="1483307131"/>
    <x v="3559"/>
    <b v="0"/>
    <n v="4"/>
    <n v="31.25"/>
    <b v="0"/>
    <x v="1"/>
    <x v="15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2"/>
    <x v="0"/>
    <s v="GBP"/>
    <n v="1432223125"/>
    <d v="2015-05-21T15:45:25"/>
    <n v="1429631125"/>
    <x v="3560"/>
    <b v="0"/>
    <n v="4"/>
    <n v="26.5"/>
    <b v="0"/>
    <x v="2"/>
    <x v="16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2"/>
    <x v="1"/>
    <s v="USD"/>
    <n v="1467432000"/>
    <d v="2016-07-02T04:00:00"/>
    <n v="1464763109"/>
    <x v="3561"/>
    <b v="0"/>
    <n v="50"/>
    <n v="157.46"/>
    <b v="0"/>
    <x v="2"/>
    <x v="1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x v="1"/>
    <s v="USD"/>
    <n v="1445624695"/>
    <d v="2015-10-23T18:24:55"/>
    <n v="1443464695"/>
    <x v="3562"/>
    <b v="1"/>
    <n v="874"/>
    <n v="53.99"/>
    <b v="1"/>
    <x v="6"/>
    <x v="10"/>
  </r>
  <r>
    <n v="1718"/>
    <s v="The Prodigal Son"/>
    <s v="A melody for the galaxy."/>
    <n v="35000"/>
    <n v="75"/>
    <n v="0"/>
    <x v="1"/>
    <x v="1"/>
    <s v="USD"/>
    <n v="1463201940"/>
    <d v="2016-05-14T04:59:00"/>
    <n v="1459435149"/>
    <x v="3563"/>
    <b v="0"/>
    <n v="2"/>
    <n v="37.5"/>
    <b v="0"/>
    <x v="4"/>
    <x v="2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1"/>
    <x v="1"/>
    <s v="USD"/>
    <n v="1456062489"/>
    <d v="2016-02-21T13:48:09"/>
    <n v="1453211289"/>
    <x v="3564"/>
    <b v="1"/>
    <n v="76"/>
    <n v="71.34"/>
    <b v="0"/>
    <x v="6"/>
    <x v="1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1"/>
    <x v="1"/>
    <s v="USD"/>
    <n v="1414059479"/>
    <d v="2014-10-23T10:17:59"/>
    <n v="1411467479"/>
    <x v="3565"/>
    <b v="0"/>
    <n v="38"/>
    <n v="129.97"/>
    <b v="0"/>
    <x v="2"/>
    <x v="33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x v="2"/>
    <s v="CAD"/>
    <n v="1381934015"/>
    <d v="2013-10-16T14:33:35"/>
    <n v="1378737215"/>
    <x v="3566"/>
    <b v="1"/>
    <n v="682"/>
    <n v="101.86"/>
    <b v="1"/>
    <x v="2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x v="0"/>
    <s v="GBP"/>
    <n v="1399033810"/>
    <d v="2014-05-02T12:30:10"/>
    <n v="1396441810"/>
    <x v="3567"/>
    <b v="0"/>
    <n v="621"/>
    <n v="64.02"/>
    <b v="1"/>
    <x v="2"/>
    <x v="2"/>
  </r>
  <r>
    <n v="2327"/>
    <s v="Kraut Source - Fermentation Made Simple"/>
    <s v="Gourmet Fermentation in a Mason Jar. Create delicious, nutritious fermented foods at home."/>
    <n v="35000"/>
    <n v="184133.01"/>
    <n v="526"/>
    <x v="0"/>
    <x v="1"/>
    <s v="USD"/>
    <n v="1409090440"/>
    <d v="2014-08-26T22:00:40"/>
    <n v="1406066440"/>
    <x v="3568"/>
    <b v="1"/>
    <n v="3355"/>
    <n v="54.88"/>
    <b v="1"/>
    <x v="3"/>
    <x v="2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x v="1"/>
    <s v="USD"/>
    <n v="1451001600"/>
    <d v="2015-12-25T00:00:00"/>
    <n v="1448400943"/>
    <x v="3569"/>
    <b v="1"/>
    <n v="163"/>
    <n v="219.93"/>
    <b v="1"/>
    <x v="3"/>
    <x v="26"/>
  </r>
  <r>
    <n v="2354"/>
    <s v="Dissertation (Canceled)"/>
    <s v="Almost done with doctorate degree but need funding of $35,000 to complete research of project."/>
    <n v="35000"/>
    <n v="25"/>
    <n v="0"/>
    <x v="2"/>
    <x v="1"/>
    <s v="USD"/>
    <n v="1420910460"/>
    <d v="2015-01-10T17:21:00"/>
    <n v="1415726460"/>
    <x v="3570"/>
    <b v="0"/>
    <n v="1"/>
    <n v="25"/>
    <b v="0"/>
    <x v="2"/>
    <x v="22"/>
  </r>
  <r>
    <n v="2428"/>
    <s v="Premium Burgers"/>
    <s v="From Moo 2 You! We want to offer premium burgers to a taco flooded environment."/>
    <n v="35000"/>
    <n v="1"/>
    <n v="0"/>
    <x v="1"/>
    <x v="1"/>
    <s v="USD"/>
    <n v="1426182551"/>
    <d v="2015-03-12T17:49:11"/>
    <n v="1423594151"/>
    <x v="3571"/>
    <b v="0"/>
    <n v="1"/>
    <n v="1"/>
    <b v="0"/>
    <x v="3"/>
    <x v="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x v="1"/>
    <s v="USD"/>
    <n v="1489207808"/>
    <d v="2017-03-11T04:50:08"/>
    <n v="1486183808"/>
    <x v="3572"/>
    <b v="0"/>
    <n v="130"/>
    <n v="271.51"/>
    <b v="1"/>
    <x v="3"/>
    <x v="26"/>
  </r>
  <r>
    <n v="2504"/>
    <s v="Halal Restaurant and Internet Cafe"/>
    <s v="Halal Restaurant and Internet Cafe 20 percent of profits will go to building masjids."/>
    <n v="35000"/>
    <n v="0"/>
    <n v="0"/>
    <x v="1"/>
    <x v="1"/>
    <s v="USD"/>
    <n v="1416014534"/>
    <d v="2014-11-15T01:22:14"/>
    <n v="1413418934"/>
    <x v="3573"/>
    <b v="0"/>
    <n v="0"/>
    <n v="0"/>
    <b v="0"/>
    <x v="3"/>
    <x v="3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2"/>
    <x v="1"/>
    <s v="USD"/>
    <n v="1408663948"/>
    <d v="2014-08-21T23:32:28"/>
    <n v="1406071948"/>
    <x v="3574"/>
    <b v="0"/>
    <n v="0"/>
    <n v="0"/>
    <b v="0"/>
    <x v="3"/>
    <x v="3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1"/>
    <x v="2"/>
    <s v="CAD"/>
    <n v="1407427009"/>
    <d v="2014-08-07T15:56:49"/>
    <n v="1404835009"/>
    <x v="3575"/>
    <b v="0"/>
    <n v="27"/>
    <n v="305.77999999999997"/>
    <b v="0"/>
    <x v="3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x v="1"/>
    <s v="USD"/>
    <n v="1342330951"/>
    <d v="2012-07-15T05:42:31"/>
    <n v="1339738951"/>
    <x v="3576"/>
    <b v="1"/>
    <n v="676"/>
    <n v="157.29"/>
    <b v="1"/>
    <x v="2"/>
    <x v="2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1"/>
    <x v="1"/>
    <s v="USD"/>
    <n v="1467694740"/>
    <d v="2016-07-05T04:59:00"/>
    <n v="1465398670"/>
    <x v="3577"/>
    <b v="1"/>
    <n v="171"/>
    <n v="128.62"/>
    <b v="0"/>
    <x v="2"/>
    <x v="36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1"/>
    <x v="1"/>
    <s v="USD"/>
    <n v="1469919890"/>
    <d v="2016-07-30T23:04:50"/>
    <n v="1467327890"/>
    <x v="3578"/>
    <b v="0"/>
    <n v="1"/>
    <n v="1"/>
    <b v="0"/>
    <x v="3"/>
    <x v="3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x v="1"/>
    <s v="USD"/>
    <n v="1413442740"/>
    <d v="2014-10-16T06:59:00"/>
    <n v="1410937483"/>
    <x v="3579"/>
    <b v="1"/>
    <n v="263"/>
    <n v="149.44"/>
    <b v="1"/>
    <x v="0"/>
    <x v="24"/>
  </r>
  <r>
    <n v="2996"/>
    <s v="Sea Tea Improv's Comedy Theater in Hartford, CT"/>
    <s v="A permanent home for comedy in Connecticut in the heart of downtown Hartford."/>
    <n v="35000"/>
    <n v="60180"/>
    <n v="172"/>
    <x v="0"/>
    <x v="1"/>
    <s v="USD"/>
    <n v="1432677240"/>
    <d v="2015-05-26T21:54:00"/>
    <n v="1427493240"/>
    <x v="3580"/>
    <b v="0"/>
    <n v="392"/>
    <n v="153.52000000000001"/>
    <b v="1"/>
    <x v="0"/>
    <x v="2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1"/>
    <x v="1"/>
    <s v="USD"/>
    <n v="1432913659"/>
    <d v="2015-05-29T15:34:19"/>
    <n v="1430321659"/>
    <x v="3581"/>
    <b v="0"/>
    <n v="3"/>
    <n v="23.33"/>
    <b v="0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x v="1"/>
    <s v="USD"/>
    <n v="1416988740"/>
    <d v="2014-11-26T07:59:00"/>
    <n v="1414514153"/>
    <x v="3582"/>
    <b v="1"/>
    <n v="930"/>
    <n v="60.3"/>
    <b v="1"/>
    <x v="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x v="1"/>
    <s v="USD"/>
    <n v="1441857540"/>
    <d v="2015-09-10T03:59:00"/>
    <n v="1438617471"/>
    <x v="3583"/>
    <b v="1"/>
    <n v="134"/>
    <n v="262.11"/>
    <b v="1"/>
    <x v="0"/>
    <x v="0"/>
  </r>
  <r>
    <n v="3237"/>
    <s v="Celebrating 20 years of The 24 Hour Plays around the world!"/>
    <s v="An annual campaign supporting our intensive for artists 25 and under."/>
    <n v="35000"/>
    <n v="35275.64"/>
    <n v="101"/>
    <x v="0"/>
    <x v="1"/>
    <s v="USD"/>
    <n v="1443499140"/>
    <d v="2015-09-29T03:59:00"/>
    <n v="1441452184"/>
    <x v="3584"/>
    <b v="1"/>
    <n v="269"/>
    <n v="131.13999999999999"/>
    <b v="1"/>
    <x v="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x v="1"/>
    <s v="USD"/>
    <n v="1463198340"/>
    <d v="2016-05-14T03:59:00"/>
    <n v="1461117201"/>
    <x v="3585"/>
    <b v="0"/>
    <n v="336"/>
    <n v="119.18"/>
    <b v="1"/>
    <x v="0"/>
    <x v="0"/>
  </r>
  <r>
    <n v="2144"/>
    <s v="Project Starborn"/>
    <s v="A thousand community-built sandbox games (and more!) with a fully-customizable game engine."/>
    <n v="35500"/>
    <n v="607"/>
    <n v="2"/>
    <x v="1"/>
    <x v="1"/>
    <s v="USD"/>
    <n v="1379164040"/>
    <d v="2013-09-14T13:07:20"/>
    <n v="1376399240"/>
    <x v="3586"/>
    <b v="0"/>
    <n v="24"/>
    <n v="25.29"/>
    <b v="0"/>
    <x v="1"/>
    <x v="18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x v="1"/>
    <s v="USD"/>
    <n v="1419180304"/>
    <d v="2014-12-21T16:45:04"/>
    <n v="1415292304"/>
    <x v="3587"/>
    <b v="1"/>
    <n v="376"/>
    <n v="109.04"/>
    <b v="1"/>
    <x v="5"/>
    <x v="27"/>
  </r>
  <r>
    <n v="1459"/>
    <s v="Like all the others (Canceled)"/>
    <s v="What if you suddenly found out, that your life wasnÂ´t the life you thought you had? What if you were like all the others!"/>
    <n v="37000"/>
    <n v="0"/>
    <n v="0"/>
    <x v="2"/>
    <x v="13"/>
    <s v="DKK"/>
    <n v="1449077100"/>
    <d v="2015-12-02T17:25:00"/>
    <n v="1446612896"/>
    <x v="3588"/>
    <b v="0"/>
    <n v="0"/>
    <n v="0"/>
    <b v="0"/>
    <x v="7"/>
    <x v="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2"/>
    <x v="1"/>
    <s v="USD"/>
    <n v="1421350140"/>
    <d v="2015-01-15T19:29:00"/>
    <n v="1418761759"/>
    <x v="3589"/>
    <b v="0"/>
    <n v="8"/>
    <n v="57.88"/>
    <b v="0"/>
    <x v="2"/>
    <x v="22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x v="1"/>
    <s v="USD"/>
    <n v="1465272091"/>
    <d v="2016-06-07T04:01:31"/>
    <n v="1462248091"/>
    <x v="3590"/>
    <b v="1"/>
    <n v="235"/>
    <n v="170.45"/>
    <b v="1"/>
    <x v="6"/>
    <x v="10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1"/>
    <x v="0"/>
    <s v="GBP"/>
    <n v="1368792499"/>
    <d v="2013-05-17T12:08:19"/>
    <n v="1366200499"/>
    <x v="3591"/>
    <b v="0"/>
    <n v="125"/>
    <n v="66.52"/>
    <b v="0"/>
    <x v="5"/>
    <x v="29"/>
  </r>
  <r>
    <n v="366"/>
    <s v="A BUSHMAN ODYSSEY"/>
    <s v="One Bushman familyâ€™s struggle to survive genocide, dispossession and post-apartheid freedom in South Africa."/>
    <n v="38000"/>
    <n v="38500"/>
    <n v="101"/>
    <x v="0"/>
    <x v="1"/>
    <s v="USD"/>
    <n v="1337540518"/>
    <d v="2012-05-20T19:01:58"/>
    <n v="1334948518"/>
    <x v="3592"/>
    <b v="0"/>
    <n v="134"/>
    <n v="287.31"/>
    <b v="1"/>
    <x v="5"/>
    <x v="27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x v="1"/>
    <s v="USD"/>
    <n v="1439618400"/>
    <d v="2015-08-15T06:00:00"/>
    <n v="1436976858"/>
    <x v="3593"/>
    <b v="0"/>
    <n v="562"/>
    <n v="144.69"/>
    <b v="1"/>
    <x v="5"/>
    <x v="27"/>
  </r>
  <r>
    <n v="771"/>
    <s v="Donald Trump Presidential Stress Cube"/>
    <s v="A satire gift, the stress cube has original artwork, comes on a custom mahogany stand and has a funny exercise booklet."/>
    <n v="38000"/>
    <n v="10"/>
    <n v="0"/>
    <x v="1"/>
    <x v="1"/>
    <s v="USD"/>
    <n v="1454183202"/>
    <d v="2016-01-30T19:46:42"/>
    <n v="1449863202"/>
    <x v="3594"/>
    <b v="0"/>
    <n v="1"/>
    <n v="10"/>
    <b v="0"/>
    <x v="7"/>
    <x v="31"/>
  </r>
  <r>
    <n v="2857"/>
    <s v="Los Tradicionales"/>
    <s v="Somos una compaÃ±Ã­a de teatro independiente. Y en el 2017 queremos arrancar con el montaje de 3 obras._x000a_3 elencos, 3 espacios."/>
    <n v="38000"/>
    <n v="7500"/>
    <n v="20"/>
    <x v="1"/>
    <x v="15"/>
    <s v="MXN"/>
    <n v="1487613600"/>
    <d v="2017-02-20T18:00:00"/>
    <n v="1482444295"/>
    <x v="3595"/>
    <b v="0"/>
    <n v="15"/>
    <n v="500"/>
    <b v="0"/>
    <x v="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1"/>
    <x v="7"/>
    <s v="AUD"/>
    <n v="1406593780"/>
    <d v="2014-07-29T00:29:40"/>
    <n v="1404174580"/>
    <x v="3596"/>
    <b v="1"/>
    <n v="60"/>
    <n v="41.58"/>
    <b v="0"/>
    <x v="2"/>
    <x v="3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1"/>
    <x v="1"/>
    <s v="USD"/>
    <n v="1321201327"/>
    <d v="2011-11-13T16:22:07"/>
    <n v="1316013727"/>
    <x v="3597"/>
    <b v="0"/>
    <n v="1"/>
    <n v="25"/>
    <b v="0"/>
    <x v="5"/>
    <x v="29"/>
  </r>
  <r>
    <n v="662"/>
    <s v="LW - the cool luminescent band with a watch"/>
    <s v="A stylish, durable safety light band on your wrist or ankle holds a watch or another modular accessory."/>
    <n v="39000"/>
    <n v="156"/>
    <n v="0"/>
    <x v="1"/>
    <x v="1"/>
    <s v="USD"/>
    <n v="1421404247"/>
    <d v="2015-01-16T10:30:47"/>
    <n v="1418812247"/>
    <x v="3598"/>
    <b v="0"/>
    <n v="4"/>
    <n v="39"/>
    <b v="0"/>
    <x v="2"/>
    <x v="16"/>
  </r>
  <r>
    <n v="2763"/>
    <s v="My Christmas Star"/>
    <s v="How Santa finds childrens homes without getting lost by following certain stars."/>
    <n v="39400"/>
    <n v="90"/>
    <n v="0"/>
    <x v="1"/>
    <x v="1"/>
    <s v="USD"/>
    <n v="1369403684"/>
    <d v="2013-05-24T13:54:44"/>
    <n v="1365515684"/>
    <x v="3599"/>
    <b v="0"/>
    <n v="3"/>
    <n v="30"/>
    <b v="0"/>
    <x v="7"/>
    <x v="34"/>
  </r>
  <r>
    <n v="185"/>
    <s v="BLANK Short Movie"/>
    <s v="Love has no boundaries!"/>
    <n v="40000"/>
    <n v="2200"/>
    <n v="6"/>
    <x v="1"/>
    <x v="5"/>
    <s v="NOK"/>
    <n v="1471557139"/>
    <d v="2016-08-18T21:52:19"/>
    <n v="1468965139"/>
    <x v="3600"/>
    <b v="0"/>
    <n v="10"/>
    <n v="220"/>
    <b v="0"/>
    <x v="5"/>
    <x v="25"/>
  </r>
  <r>
    <n v="284"/>
    <s v="Wisconsin Rising"/>
    <s v="A film documenting WI Gov.Scott Walker's attack on working families and how it is reanimating the American labor movement."/>
    <n v="40000"/>
    <n v="41850.46"/>
    <n v="105"/>
    <x v="0"/>
    <x v="1"/>
    <s v="USD"/>
    <n v="1327167780"/>
    <d v="2012-01-21T17:43:00"/>
    <n v="1325007780"/>
    <x v="3601"/>
    <b v="1"/>
    <n v="760"/>
    <n v="55.07"/>
    <b v="1"/>
    <x v="5"/>
    <x v="27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x v="1"/>
    <s v="USD"/>
    <n v="1466171834"/>
    <d v="2016-06-17T13:57:14"/>
    <n v="1463493434"/>
    <x v="3602"/>
    <b v="1"/>
    <n v="438"/>
    <n v="97.36"/>
    <b v="1"/>
    <x v="5"/>
    <x v="27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x v="1"/>
    <s v="USD"/>
    <n v="1460038591"/>
    <d v="2016-04-07T14:16:31"/>
    <n v="1457450191"/>
    <x v="3603"/>
    <b v="1"/>
    <n v="266"/>
    <n v="188.31"/>
    <b v="1"/>
    <x v="5"/>
    <x v="27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x v="1"/>
    <s v="USD"/>
    <n v="1447505609"/>
    <d v="2015-11-14T12:53:29"/>
    <n v="1444910009"/>
    <x v="3604"/>
    <b v="1"/>
    <n v="379"/>
    <n v="117.77"/>
    <b v="1"/>
    <x v="5"/>
    <x v="2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1"/>
    <x v="1"/>
    <s v="USD"/>
    <n v="1410416097"/>
    <d v="2014-09-11T06:14:57"/>
    <n v="1407824097"/>
    <x v="3605"/>
    <b v="0"/>
    <n v="12"/>
    <n v="35.83"/>
    <b v="0"/>
    <x v="5"/>
    <x v="29"/>
  </r>
  <r>
    <n v="480"/>
    <s v="The CafÃ©"/>
    <s v="To court his muse, an artist must first outsmart her dog.  A short animated film collaboration by Dana and Terrence Masson."/>
    <n v="40000"/>
    <n v="7764"/>
    <n v="19"/>
    <x v="1"/>
    <x v="1"/>
    <s v="USD"/>
    <n v="1376049615"/>
    <d v="2013-08-09T12:00:15"/>
    <n v="1373457615"/>
    <x v="3606"/>
    <b v="0"/>
    <n v="140"/>
    <n v="55.46"/>
    <b v="0"/>
    <x v="5"/>
    <x v="2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x v="1"/>
    <s v="USD"/>
    <n v="1439473248"/>
    <d v="2015-08-13T13:40:48"/>
    <n v="1436881248"/>
    <x v="3607"/>
    <b v="0"/>
    <n v="315"/>
    <n v="151.32"/>
    <b v="1"/>
    <x v="2"/>
    <x v="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1"/>
    <x v="0"/>
    <s v="GBP"/>
    <n v="1410616600"/>
    <d v="2014-09-13T13:56:40"/>
    <n v="1405432600"/>
    <x v="3608"/>
    <b v="0"/>
    <n v="369"/>
    <n v="23.95"/>
    <b v="0"/>
    <x v="2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2"/>
    <x v="1"/>
    <s v="USD"/>
    <n v="1427328000"/>
    <d v="2015-03-26T00:00:00"/>
    <n v="1423777043"/>
    <x v="3609"/>
    <b v="0"/>
    <n v="0"/>
    <n v="0"/>
    <b v="0"/>
    <x v="8"/>
    <x v="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1"/>
    <x v="1"/>
    <s v="USD"/>
    <n v="1459352495"/>
    <d v="2016-03-30T15:41:35"/>
    <n v="1456764095"/>
    <x v="3610"/>
    <b v="0"/>
    <n v="4"/>
    <n v="13.25"/>
    <b v="0"/>
    <x v="1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1"/>
    <x v="7"/>
    <s v="AUD"/>
    <n v="1450993668"/>
    <d v="2015-12-24T21:47:48"/>
    <n v="1448401668"/>
    <x v="3611"/>
    <b v="0"/>
    <n v="0"/>
    <n v="0"/>
    <b v="0"/>
    <x v="1"/>
    <x v="1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2"/>
    <x v="0"/>
    <s v="GBP"/>
    <n v="1489376405"/>
    <d v="2017-03-13T03:40:05"/>
    <n v="1484196005"/>
    <x v="3612"/>
    <b v="0"/>
    <n v="104"/>
    <n v="152.41"/>
    <b v="0"/>
    <x v="2"/>
    <x v="1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2"/>
    <x v="1"/>
    <s v="USD"/>
    <n v="1457024514"/>
    <d v="2016-03-03T17:01:54"/>
    <n v="1454432514"/>
    <x v="3613"/>
    <b v="0"/>
    <n v="122"/>
    <n v="102.02"/>
    <b v="0"/>
    <x v="2"/>
    <x v="16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2"/>
    <x v="1"/>
    <s v="USD"/>
    <n v="1420938172"/>
    <d v="2015-01-11T01:02:52"/>
    <n v="1418346172"/>
    <x v="3614"/>
    <b v="0"/>
    <n v="135"/>
    <n v="45.41"/>
    <b v="0"/>
    <x v="2"/>
    <x v="16"/>
  </r>
  <r>
    <n v="1432"/>
    <s v="The Holy Bib-el"/>
    <s v="THE HOLY BIB-EL Translated By Leon Cook. The Creation: CHAPTER 1.  1* In the beginning Gods created The Heavens and The Planet Earth."/>
    <n v="40000"/>
    <n v="0"/>
    <n v="0"/>
    <x v="1"/>
    <x v="1"/>
    <s v="USD"/>
    <n v="1437417828"/>
    <d v="2015-07-20T18:43:48"/>
    <n v="1434825828"/>
    <x v="3615"/>
    <b v="0"/>
    <n v="0"/>
    <n v="0"/>
    <b v="0"/>
    <x v="7"/>
    <x v="20"/>
  </r>
  <r>
    <n v="1467"/>
    <s v="Radio Ambulante"/>
    <s v="We are a new Spanish language podcast telling uniquely Latin American stories."/>
    <n v="40000"/>
    <n v="46032"/>
    <n v="115"/>
    <x v="0"/>
    <x v="1"/>
    <s v="USD"/>
    <n v="1332699285"/>
    <d v="2012-03-25T18:14:45"/>
    <n v="1327518885"/>
    <x v="3616"/>
    <b v="1"/>
    <n v="600"/>
    <n v="76.72"/>
    <b v="1"/>
    <x v="7"/>
    <x v="35"/>
  </r>
  <r>
    <n v="1769"/>
    <s v="Navajo Textile Project"/>
    <s v="To create a publication, and exhibition documenting the collection of Jamie Ross, longtime collector of Navajo Textiles"/>
    <n v="40000"/>
    <n v="1081"/>
    <n v="3"/>
    <x v="1"/>
    <x v="1"/>
    <s v="USD"/>
    <n v="1421177959"/>
    <d v="2015-01-13T19:39:19"/>
    <n v="1418585959"/>
    <x v="3617"/>
    <b v="1"/>
    <n v="22"/>
    <n v="49.14"/>
    <b v="0"/>
    <x v="6"/>
    <x v="10"/>
  </r>
  <r>
    <n v="1783"/>
    <s v="Hues of my Vision"/>
    <s v="My Buddy Spirit and I, Ara, camping full time camera on hand for a bit over nine years. &quot;Hue of my Vision&quot; is our Photo Book."/>
    <n v="40000"/>
    <n v="9477"/>
    <n v="24"/>
    <x v="1"/>
    <x v="1"/>
    <s v="USD"/>
    <n v="1432248478"/>
    <d v="2015-05-21T22:47:58"/>
    <n v="1429656478"/>
    <x v="3618"/>
    <b v="1"/>
    <n v="185"/>
    <n v="51.23"/>
    <b v="0"/>
    <x v="6"/>
    <x v="1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x v="1"/>
    <s v="USD"/>
    <n v="1398952890"/>
    <d v="2014-05-01T14:01:30"/>
    <n v="1396360890"/>
    <x v="3619"/>
    <b v="1"/>
    <n v="1789"/>
    <n v="176.2"/>
    <b v="1"/>
    <x v="2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x v="1"/>
    <s v="USD"/>
    <n v="1474563621"/>
    <d v="2016-09-22T17:00:21"/>
    <n v="1471971621"/>
    <x v="3620"/>
    <b v="1"/>
    <n v="1780"/>
    <n v="108.97"/>
    <b v="1"/>
    <x v="2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x v="0"/>
    <s v="GBP"/>
    <n v="1387958429"/>
    <d v="2013-12-25T08:00:29"/>
    <n v="1385366429"/>
    <x v="3621"/>
    <b v="0"/>
    <n v="1556"/>
    <n v="51.21"/>
    <b v="1"/>
    <x v="2"/>
    <x v="2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x v="1"/>
    <s v="USD"/>
    <n v="1447507200"/>
    <d v="2015-11-14T13:20:00"/>
    <n v="1444911600"/>
    <x v="3622"/>
    <b v="0"/>
    <n v="651"/>
    <n v="81.650000000000006"/>
    <b v="1"/>
    <x v="1"/>
    <x v="1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x v="1"/>
    <s v="USD"/>
    <n v="1477841138"/>
    <d v="2016-10-30T15:25:38"/>
    <n v="1475249138"/>
    <x v="3623"/>
    <b v="1"/>
    <n v="403"/>
    <n v="104.99"/>
    <b v="1"/>
    <x v="3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2"/>
    <x v="1"/>
    <s v="USD"/>
    <n v="1429028365"/>
    <d v="2015-04-14T16:19:25"/>
    <n v="1425143965"/>
    <x v="3624"/>
    <b v="0"/>
    <n v="2"/>
    <n v="50"/>
    <b v="0"/>
    <x v="2"/>
    <x v="22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2"/>
    <x v="2"/>
    <s v="CAD"/>
    <n v="1406854699"/>
    <d v="2014-08-01T00:58:19"/>
    <n v="1404262699"/>
    <x v="3625"/>
    <b v="0"/>
    <n v="0"/>
    <n v="0"/>
    <b v="0"/>
    <x v="3"/>
    <x v="3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1"/>
    <x v="1"/>
    <s v="USD"/>
    <n v="1414622700"/>
    <d v="2014-10-29T22:45:00"/>
    <n v="1412081999"/>
    <x v="3626"/>
    <b v="1"/>
    <n v="66"/>
    <n v="167.15"/>
    <b v="0"/>
    <x v="2"/>
    <x v="36"/>
  </r>
  <r>
    <n v="2679"/>
    <s v="DIY Garage"/>
    <s v="A do-it-yourself auto garage in Des Moines, Iowa where people can learn how to work on cars &amp; those who know can share their knowledge."/>
    <n v="40000"/>
    <n v="132"/>
    <n v="0"/>
    <x v="1"/>
    <x v="1"/>
    <s v="USD"/>
    <n v="1425081694"/>
    <d v="2015-02-28T00:01:34"/>
    <n v="1422489694"/>
    <x v="3627"/>
    <b v="0"/>
    <n v="3"/>
    <n v="44"/>
    <b v="0"/>
    <x v="2"/>
    <x v="36"/>
  </r>
  <r>
    <n v="2703"/>
    <s v="Bisagra Teatro: Foro Multidisciplinario"/>
    <s v="Â¡Tu nuevo espacio cultural multidisciplinario en el centro de Pachuca, Hidalgo"/>
    <n v="40000"/>
    <n v="41500"/>
    <n v="104"/>
    <x v="3"/>
    <x v="15"/>
    <s v="MXN"/>
    <n v="1490196830"/>
    <d v="2017-03-22T15:33:50"/>
    <n v="1485016430"/>
    <x v="3628"/>
    <b v="0"/>
    <n v="45"/>
    <n v="922.22"/>
    <b v="0"/>
    <x v="0"/>
    <x v="24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x v="2"/>
    <s v="CAD"/>
    <n v="1488390735"/>
    <d v="2017-03-01T17:52:15"/>
    <n v="1484070735"/>
    <x v="3629"/>
    <b v="0"/>
    <n v="113"/>
    <n v="511.65"/>
    <b v="1"/>
    <x v="2"/>
    <x v="2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x v="1"/>
    <s v="USD"/>
    <n v="1416089324"/>
    <d v="2014-11-15T22:08:44"/>
    <n v="1413493724"/>
    <x v="3630"/>
    <b v="0"/>
    <n v="277"/>
    <n v="162.91"/>
    <b v="1"/>
    <x v="0"/>
    <x v="24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x v="1"/>
    <s v="USD"/>
    <n v="1426866851"/>
    <d v="2015-03-20T15:54:11"/>
    <n v="1424278451"/>
    <x v="3631"/>
    <b v="0"/>
    <n v="320"/>
    <n v="164.3"/>
    <b v="1"/>
    <x v="0"/>
    <x v="24"/>
  </r>
  <r>
    <n v="3107"/>
    <s v="Creating Cabaret"/>
    <s v="When opportunity knocks, we answer!  Help expand the ravishingly talented troupe into a new and exciting market and venue!"/>
    <n v="40000"/>
    <n v="7905"/>
    <n v="20"/>
    <x v="1"/>
    <x v="1"/>
    <s v="USD"/>
    <n v="1431372751"/>
    <d v="2015-05-11T19:32:31"/>
    <n v="1430767951"/>
    <x v="3632"/>
    <b v="0"/>
    <n v="29"/>
    <n v="272.58999999999997"/>
    <b v="0"/>
    <x v="0"/>
    <x v="24"/>
  </r>
  <r>
    <n v="3648"/>
    <s v="Moth Theater Lives"/>
    <s v="Help Moth Live! Support Moth and its artist collective to achieve its 2014/15 season."/>
    <n v="40000"/>
    <n v="40153"/>
    <n v="100"/>
    <x v="0"/>
    <x v="1"/>
    <s v="USD"/>
    <n v="1412492445"/>
    <d v="2014-10-05T07:00:45"/>
    <n v="1409900445"/>
    <x v="3633"/>
    <b v="0"/>
    <n v="73"/>
    <n v="550.04"/>
    <b v="1"/>
    <x v="0"/>
    <x v="0"/>
  </r>
  <r>
    <n v="3691"/>
    <s v="Most Dangerous Man in America (WEB DuBois) by Amiri  Baraka"/>
    <s v="World Premiere of last play written by Amiri Baraka"/>
    <n v="40000"/>
    <n v="51184"/>
    <n v="128"/>
    <x v="0"/>
    <x v="1"/>
    <s v="USD"/>
    <n v="1425272340"/>
    <d v="2015-03-02T04:59:00"/>
    <n v="1421426929"/>
    <x v="3634"/>
    <b v="0"/>
    <n v="274"/>
    <n v="186.8"/>
    <b v="1"/>
    <x v="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1"/>
    <x v="1"/>
    <s v="USD"/>
    <n v="1443711774"/>
    <d v="2015-10-01T15:02:54"/>
    <n v="1441119774"/>
    <x v="3635"/>
    <b v="1"/>
    <n v="12"/>
    <n v="70.17"/>
    <b v="0"/>
    <x v="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x v="13"/>
    <s v="DKK"/>
    <n v="1420648906"/>
    <d v="2015-01-07T16:41:46"/>
    <n v="1415464906"/>
    <x v="3636"/>
    <b v="0"/>
    <n v="144"/>
    <n v="346.04"/>
    <b v="1"/>
    <x v="4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x v="1"/>
    <s v="USD"/>
    <n v="1337799600"/>
    <d v="2012-05-23T19:00:00"/>
    <n v="1334989881"/>
    <x v="3637"/>
    <b v="1"/>
    <n v="290"/>
    <n v="577.28"/>
    <b v="1"/>
    <x v="2"/>
    <x v="2"/>
  </r>
  <r>
    <n v="2130"/>
    <s v="Wondrous Adventures: A Kid's Game"/>
    <s v="You are the hero tasked to save your home from the villainous Sanword."/>
    <n v="42000"/>
    <n v="85"/>
    <n v="0"/>
    <x v="1"/>
    <x v="1"/>
    <s v="USD"/>
    <n v="1408154663"/>
    <d v="2014-08-16T02:04:23"/>
    <n v="1405130663"/>
    <x v="3638"/>
    <b v="0"/>
    <n v="4"/>
    <n v="21.25"/>
    <b v="0"/>
    <x v="1"/>
    <x v="18"/>
  </r>
  <r>
    <n v="1911"/>
    <s v="Charge Furniture"/>
    <s v="Charge furniture, making it simple and comfortable to charge your USB devices without leaving the comfort of your couch or armchair"/>
    <n v="42500"/>
    <n v="10"/>
    <n v="0"/>
    <x v="1"/>
    <x v="11"/>
    <s v="NZD"/>
    <n v="1407545334"/>
    <d v="2014-08-09T00:48:54"/>
    <n v="1404953334"/>
    <x v="3639"/>
    <b v="0"/>
    <n v="1"/>
    <n v="10"/>
    <b v="0"/>
    <x v="2"/>
    <x v="33"/>
  </r>
  <r>
    <n v="2507"/>
    <s v="Help Cafe Talavera get a New Kitchen!"/>
    <s v="Unique dishes for a unique city!."/>
    <n v="42850"/>
    <n v="0"/>
    <n v="0"/>
    <x v="1"/>
    <x v="1"/>
    <s v="USD"/>
    <n v="1431308704"/>
    <d v="2015-05-11T01:45:04"/>
    <n v="1428716704"/>
    <x v="3640"/>
    <b v="0"/>
    <n v="0"/>
    <n v="0"/>
    <b v="0"/>
    <x v="3"/>
    <x v="3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x v="1"/>
    <s v="USD"/>
    <n v="1413575739"/>
    <d v="2014-10-17T19:55:39"/>
    <n v="1410983739"/>
    <x v="3641"/>
    <b v="1"/>
    <n v="452"/>
    <n v="133.74"/>
    <b v="1"/>
    <x v="6"/>
    <x v="10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x v="1"/>
    <s v="USD"/>
    <n v="1450555279"/>
    <d v="2015-12-19T20:01:19"/>
    <n v="1447963279"/>
    <x v="3642"/>
    <b v="0"/>
    <n v="284"/>
    <n v="190.55"/>
    <b v="1"/>
    <x v="5"/>
    <x v="7"/>
  </r>
  <r>
    <n v="1469"/>
    <s v="The Local Global Mashup Show"/>
    <s v="Get the inside edge on the stories that connect Americans to the world -- in your ear every week."/>
    <n v="44250"/>
    <n v="47978"/>
    <n v="108"/>
    <x v="0"/>
    <x v="1"/>
    <s v="USD"/>
    <n v="1360938109"/>
    <d v="2013-02-15T14:21:49"/>
    <n v="1358346109"/>
    <x v="3643"/>
    <b v="1"/>
    <n v="321"/>
    <n v="149.46"/>
    <b v="1"/>
    <x v="7"/>
    <x v="35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x v="1"/>
    <s v="USD"/>
    <n v="1266876000"/>
    <d v="2010-02-22T22:00:00"/>
    <n v="1263679492"/>
    <x v="3644"/>
    <b v="1"/>
    <n v="179"/>
    <n v="254.39"/>
    <b v="1"/>
    <x v="5"/>
    <x v="27"/>
  </r>
  <r>
    <n v="552"/>
    <s v="Spinnable Social Media"/>
    <s v="Axoral is a 3d interactive social media interface, with the potential to be so much more, but we need your help!"/>
    <n v="45000"/>
    <n v="0"/>
    <n v="0"/>
    <x v="1"/>
    <x v="2"/>
    <s v="CAD"/>
    <n v="1452350896"/>
    <d v="2016-01-09T14:48:16"/>
    <n v="1447166896"/>
    <x v="3645"/>
    <b v="0"/>
    <n v="0"/>
    <n v="0"/>
    <b v="0"/>
    <x v="2"/>
    <x v="2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1"/>
    <x v="1"/>
    <s v="USD"/>
    <n v="1389055198"/>
    <d v="2014-01-07T00:39:58"/>
    <n v="1386463198"/>
    <x v="3646"/>
    <b v="0"/>
    <n v="1"/>
    <n v="50"/>
    <b v="0"/>
    <x v="4"/>
    <x v="32"/>
  </r>
  <r>
    <n v="1019"/>
    <s v="Tempi - The Smart Way to Monitor Temperature and Humidity"/>
    <s v="Tempi Is a Wearable Bluetooth Device That Gives Accurate Temperature and Humidity Readings."/>
    <n v="45000"/>
    <n v="21300"/>
    <n v="47"/>
    <x v="2"/>
    <x v="1"/>
    <s v="USD"/>
    <n v="1423092149"/>
    <d v="2015-02-04T23:22:29"/>
    <n v="1420500149"/>
    <x v="3647"/>
    <b v="0"/>
    <n v="400"/>
    <n v="53.25"/>
    <b v="0"/>
    <x v="2"/>
    <x v="16"/>
  </r>
  <r>
    <n v="1088"/>
    <s v="Still Alive"/>
    <s v="A fresh twist on survival games. Intense, high-stakes 30 minute rounds for up to 10 players."/>
    <n v="45000"/>
    <n v="6382.34"/>
    <n v="14"/>
    <x v="1"/>
    <x v="1"/>
    <s v="USD"/>
    <n v="1398366667"/>
    <d v="2014-04-24T19:11:07"/>
    <n v="1395774667"/>
    <x v="3648"/>
    <b v="0"/>
    <n v="147"/>
    <n v="43.42"/>
    <b v="0"/>
    <x v="1"/>
    <x v="18"/>
  </r>
  <r>
    <n v="1143"/>
    <s v="Convergence: Rift Wars"/>
    <s v="Convergence: RiftWars is a easy to approach competitive turn-based strategy game, featuring quick game play and military tactics."/>
    <n v="45000"/>
    <n v="186"/>
    <n v="0"/>
    <x v="1"/>
    <x v="1"/>
    <s v="USD"/>
    <n v="1450327126"/>
    <d v="2015-12-17T04:38:46"/>
    <n v="1447735126"/>
    <x v="3649"/>
    <b v="0"/>
    <n v="8"/>
    <n v="23.25"/>
    <b v="0"/>
    <x v="1"/>
    <x v="15"/>
  </r>
  <r>
    <n v="1533"/>
    <s v="The Cancer Family Book Project"/>
    <s v="This is an intimate story about a family, focusing on their love and strength in the face of mortality."/>
    <n v="45000"/>
    <n v="65313"/>
    <n v="145"/>
    <x v="0"/>
    <x v="1"/>
    <s v="USD"/>
    <n v="1462161540"/>
    <d v="2016-05-02T03:59:00"/>
    <n v="1457913777"/>
    <x v="3650"/>
    <b v="1"/>
    <n v="740"/>
    <n v="88.26"/>
    <b v="1"/>
    <x v="6"/>
    <x v="10"/>
  </r>
  <r>
    <n v="2151"/>
    <s v="Handee Job for PS4 Gets on Shark Tank"/>
    <s v="Crazy Artist makes gaming more comfortable and fun for Playstation 4 users. I really want to give you a Handee Job!"/>
    <n v="45000"/>
    <n v="118"/>
    <n v="0"/>
    <x v="1"/>
    <x v="1"/>
    <s v="USD"/>
    <n v="1467231614"/>
    <d v="2016-06-29T20:20:14"/>
    <n v="1464639614"/>
    <x v="3651"/>
    <b v="0"/>
    <n v="6"/>
    <n v="19.670000000000002"/>
    <b v="0"/>
    <x v="1"/>
    <x v="18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2"/>
    <x v="1"/>
    <s v="USD"/>
    <n v="1429823138"/>
    <d v="2015-04-23T21:05:38"/>
    <n v="1427231138"/>
    <x v="3652"/>
    <b v="0"/>
    <n v="2"/>
    <n v="60"/>
    <b v="0"/>
    <x v="3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x v="1"/>
    <s v="USD"/>
    <n v="1410444068"/>
    <d v="2014-09-11T14:01:08"/>
    <n v="1407852068"/>
    <x v="3653"/>
    <b v="0"/>
    <n v="199"/>
    <n v="231.66"/>
    <b v="1"/>
    <x v="0"/>
    <x v="19"/>
  </r>
  <r>
    <n v="2884"/>
    <s v="The Lizard King, a play by Jay Jeff Jones"/>
    <s v="Come explore the dream world of Jim Morrison, rock singer, mystic, poet, shaman."/>
    <n v="45000"/>
    <n v="185"/>
    <n v="0"/>
    <x v="1"/>
    <x v="1"/>
    <s v="USD"/>
    <n v="1417800435"/>
    <d v="2014-12-05T17:27:15"/>
    <n v="1415208435"/>
    <x v="3654"/>
    <b v="0"/>
    <n v="4"/>
    <n v="46.25"/>
    <b v="0"/>
    <x v="0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1"/>
    <x v="0"/>
    <s v="GBP"/>
    <n v="1476109970"/>
    <d v="2016-10-10T14:32:50"/>
    <n v="1473517970"/>
    <x v="3655"/>
    <b v="1"/>
    <n v="113"/>
    <n v="83.72"/>
    <b v="0"/>
    <x v="6"/>
    <x v="1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x v="1"/>
    <s v="USD"/>
    <n v="1417653540"/>
    <d v="2014-12-04T00:39:00"/>
    <n v="1414975346"/>
    <x v="3656"/>
    <b v="0"/>
    <n v="229"/>
    <n v="234.81"/>
    <b v="1"/>
    <x v="7"/>
    <x v="1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2"/>
    <x v="1"/>
    <s v="USD"/>
    <n v="1432916235"/>
    <d v="2015-05-29T16:17:15"/>
    <n v="1430324235"/>
    <x v="3657"/>
    <b v="0"/>
    <n v="41"/>
    <n v="41.59"/>
    <b v="0"/>
    <x v="2"/>
    <x v="16"/>
  </r>
  <r>
    <n v="1913"/>
    <s v="Tibio - Spreading warmth in everyones home"/>
    <s v="Tibio is a revolutionary new product designed to solve an age old problem."/>
    <n v="48000"/>
    <n v="637"/>
    <n v="1"/>
    <x v="1"/>
    <x v="0"/>
    <s v="GBP"/>
    <n v="1412770578"/>
    <d v="2014-10-08T12:16:18"/>
    <n v="1410178578"/>
    <x v="3658"/>
    <b v="0"/>
    <n v="26"/>
    <n v="24.5"/>
    <b v="0"/>
    <x v="2"/>
    <x v="3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x v="1"/>
    <s v="USD"/>
    <n v="1303446073"/>
    <d v="2011-04-22T04:21:13"/>
    <n v="1300767673"/>
    <x v="3659"/>
    <b v="1"/>
    <n v="1876"/>
    <n v="51.31"/>
    <b v="1"/>
    <x v="2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x v="1"/>
    <s v="USD"/>
    <n v="1349203203"/>
    <d v="2012-10-02T18:40:03"/>
    <n v="1345056003"/>
    <x v="3660"/>
    <b v="0"/>
    <n v="92"/>
    <n v="526.46"/>
    <b v="1"/>
    <x v="4"/>
    <x v="2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1"/>
    <x v="1"/>
    <s v="USD"/>
    <n v="1455466832"/>
    <d v="2016-02-14T16:20:32"/>
    <n v="1452874832"/>
    <x v="3661"/>
    <b v="0"/>
    <n v="4"/>
    <n v="26.25"/>
    <b v="0"/>
    <x v="2"/>
    <x v="16"/>
  </r>
  <r>
    <n v="3098"/>
    <s v="The Enchanted Cottage"/>
    <s v="A magical space, full of fairytale favorites, designed to make each individual have a unique experience; children's dreams made real."/>
    <n v="48725"/>
    <n v="1758"/>
    <n v="4"/>
    <x v="1"/>
    <x v="1"/>
    <s v="USD"/>
    <n v="1454890620"/>
    <d v="2016-02-08T00:17:00"/>
    <n v="1450724449"/>
    <x v="3662"/>
    <b v="0"/>
    <n v="27"/>
    <n v="65.11"/>
    <b v="0"/>
    <x v="0"/>
    <x v="24"/>
  </r>
  <r>
    <n v="952"/>
    <s v="Audionoggin - Join the Earvolution"/>
    <s v="Audionoggin: Wireless personal surround sound for the athlete in everyone."/>
    <n v="49000"/>
    <n v="19572"/>
    <n v="40"/>
    <x v="1"/>
    <x v="1"/>
    <s v="USD"/>
    <n v="1479483812"/>
    <d v="2016-11-18T15:43:32"/>
    <n v="1476888212"/>
    <x v="3663"/>
    <b v="0"/>
    <n v="196"/>
    <n v="99.86"/>
    <b v="0"/>
    <x v="2"/>
    <x v="16"/>
  </r>
  <r>
    <n v="2659"/>
    <s v="test (Canceled)"/>
    <s v="test"/>
    <n v="49000"/>
    <n v="1333"/>
    <n v="3"/>
    <x v="2"/>
    <x v="1"/>
    <s v="USD"/>
    <n v="1429321210"/>
    <d v="2015-04-18T01:40:10"/>
    <n v="1426729210"/>
    <x v="3664"/>
    <b v="0"/>
    <n v="10"/>
    <n v="133.30000000000001"/>
    <b v="0"/>
    <x v="2"/>
    <x v="23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2"/>
    <x v="1"/>
    <s v="USD"/>
    <n v="1456555536"/>
    <d v="2016-02-27T06:45:36"/>
    <n v="1453963536"/>
    <x v="3665"/>
    <b v="0"/>
    <n v="2"/>
    <n v="20"/>
    <b v="0"/>
    <x v="5"/>
    <x v="30"/>
  </r>
  <r>
    <n v="153"/>
    <s v="Awakening (Canceled)"/>
    <s v="What would you do if you face something beyond your understanding? If someone you loved disappeared without a trace?"/>
    <n v="50000"/>
    <n v="359"/>
    <n v="1"/>
    <x v="2"/>
    <x v="1"/>
    <s v="USD"/>
    <n v="1417532644"/>
    <d v="2014-12-02T15:04:04"/>
    <n v="1413900244"/>
    <x v="3666"/>
    <b v="0"/>
    <n v="10"/>
    <n v="35.9"/>
    <b v="0"/>
    <x v="5"/>
    <x v="30"/>
  </r>
  <r>
    <n v="161"/>
    <s v="Midway: The Turning Point"/>
    <s v="Step 1 (script editing) to produce a dramatic film about the air/sea battle of WWII that turned the tide of victory for the US."/>
    <n v="50000"/>
    <n v="5"/>
    <n v="0"/>
    <x v="1"/>
    <x v="1"/>
    <s v="USD"/>
    <n v="1404318595"/>
    <d v="2014-07-02T16:29:55"/>
    <n v="1401726595"/>
    <x v="3667"/>
    <b v="0"/>
    <n v="1"/>
    <n v="5"/>
    <b v="0"/>
    <x v="5"/>
    <x v="25"/>
  </r>
  <r>
    <n v="171"/>
    <s v="IRL: Gamers Unite"/>
    <s v="Team Mayhem, a local small town gang of gamers who are enlisted   to save the world from the new great evil known as Prowler."/>
    <n v="50000"/>
    <n v="1"/>
    <n v="0"/>
    <x v="1"/>
    <x v="1"/>
    <s v="USD"/>
    <n v="1470975614"/>
    <d v="2016-08-12T04:20:14"/>
    <n v="1465791614"/>
    <x v="3668"/>
    <b v="0"/>
    <n v="1"/>
    <n v="1"/>
    <b v="0"/>
    <x v="5"/>
    <x v="25"/>
  </r>
  <r>
    <n v="208"/>
    <s v="OLIVIA"/>
    <s v="A young woman's journey from Africa to Australia where she finds heaven on earth, love and tragedy. Within her tragedy she saves lives."/>
    <n v="50000"/>
    <n v="0"/>
    <n v="0"/>
    <x v="1"/>
    <x v="7"/>
    <s v="AUD"/>
    <n v="1418719967"/>
    <d v="2014-12-16T08:52:47"/>
    <n v="1416127967"/>
    <x v="3669"/>
    <b v="0"/>
    <n v="0"/>
    <n v="0"/>
    <b v="0"/>
    <x v="5"/>
    <x v="25"/>
  </r>
  <r>
    <n v="213"/>
    <s v="Hart Blvd. A feature film by Andrew Greve"/>
    <s v="A family dramedy about a grandfather  and grandson who are both on their path to redemption."/>
    <n v="50000"/>
    <n v="20"/>
    <n v="0"/>
    <x v="1"/>
    <x v="1"/>
    <s v="USD"/>
    <n v="1439734001"/>
    <d v="2015-08-16T14:06:41"/>
    <n v="1437142547"/>
    <x v="3670"/>
    <b v="0"/>
    <n v="1"/>
    <n v="20"/>
    <b v="0"/>
    <x v="5"/>
    <x v="2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1"/>
    <x v="1"/>
    <s v="USD"/>
    <n v="1429740037"/>
    <d v="2015-04-22T22:00:37"/>
    <n v="1425423637"/>
    <x v="3671"/>
    <b v="0"/>
    <n v="84"/>
    <n v="331.54"/>
    <b v="0"/>
    <x v="5"/>
    <x v="25"/>
  </r>
  <r>
    <n v="219"/>
    <s v="True Colors"/>
    <s v="An hour-long pilot about a group of suburban LGBT teens coming of age in the early 90's."/>
    <n v="50000"/>
    <n v="8815"/>
    <n v="18"/>
    <x v="1"/>
    <x v="1"/>
    <s v="USD"/>
    <n v="1459493940"/>
    <d v="2016-04-01T06:59:00"/>
    <n v="1456732225"/>
    <x v="3672"/>
    <b v="0"/>
    <n v="76"/>
    <n v="115.99"/>
    <b v="0"/>
    <x v="5"/>
    <x v="25"/>
  </r>
  <r>
    <n v="220"/>
    <s v="LA VIE"/>
    <s v="A Freelancer abandons everything to chase after his dream of being &quot;great&quot; escape to Bangkok and return to his home-world."/>
    <n v="50000"/>
    <n v="360"/>
    <n v="1"/>
    <x v="1"/>
    <x v="1"/>
    <s v="USD"/>
    <n v="1440101160"/>
    <d v="2015-08-20T20:06:00"/>
    <n v="1436542030"/>
    <x v="3673"/>
    <b v="0"/>
    <n v="3"/>
    <n v="120"/>
    <b v="0"/>
    <x v="5"/>
    <x v="25"/>
  </r>
  <r>
    <n v="221"/>
    <s v="Archetypes"/>
    <s v="Film about Schizophrenia with Surreal Twists!"/>
    <n v="50000"/>
    <n v="0"/>
    <n v="0"/>
    <x v="1"/>
    <x v="1"/>
    <s v="USD"/>
    <n v="1427569564"/>
    <d v="2015-03-28T19:06:04"/>
    <n v="1422389164"/>
    <x v="3674"/>
    <b v="0"/>
    <n v="0"/>
    <n v="0"/>
    <b v="0"/>
    <x v="5"/>
    <x v="2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x v="1"/>
    <s v="USD"/>
    <n v="1340683393"/>
    <d v="2012-06-26T04:03:13"/>
    <n v="1337659393"/>
    <x v="3675"/>
    <b v="1"/>
    <n v="447"/>
    <n v="115.45"/>
    <b v="1"/>
    <x v="5"/>
    <x v="2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x v="1"/>
    <s v="USD"/>
    <n v="1383264000"/>
    <d v="2013-11-01T00:00:00"/>
    <n v="1378080409"/>
    <x v="3676"/>
    <b v="1"/>
    <n v="665"/>
    <n v="100.08"/>
    <b v="1"/>
    <x v="5"/>
    <x v="2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x v="1"/>
    <s v="USD"/>
    <n v="1482208233"/>
    <d v="2016-12-20T04:30:33"/>
    <n v="1479184233"/>
    <x v="3677"/>
    <b v="1"/>
    <n v="736"/>
    <n v="70.92"/>
    <b v="1"/>
    <x v="5"/>
    <x v="27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x v="1"/>
    <s v="USD"/>
    <n v="1466002800"/>
    <d v="2016-06-15T15:00:00"/>
    <n v="1463517521"/>
    <x v="3678"/>
    <b v="1"/>
    <n v="267"/>
    <n v="193.05"/>
    <b v="1"/>
    <x v="5"/>
    <x v="27"/>
  </r>
  <r>
    <n v="393"/>
    <s v="THE PENGUIN COUNTERS Documentary Film"/>
    <s v="This is a story thatâ€™s never been told, about tackling climate change one penguin at a timeâ€¦"/>
    <n v="50000"/>
    <n v="55223"/>
    <n v="110"/>
    <x v="0"/>
    <x v="1"/>
    <s v="USD"/>
    <n v="1381424452"/>
    <d v="2013-10-10T17:00:52"/>
    <n v="1378746052"/>
    <x v="3679"/>
    <b v="0"/>
    <n v="351"/>
    <n v="157.33000000000001"/>
    <b v="1"/>
    <x v="5"/>
    <x v="2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x v="1"/>
    <s v="USD"/>
    <n v="1312747970"/>
    <d v="2011-08-07T20:12:50"/>
    <n v="1310155970"/>
    <x v="3680"/>
    <b v="0"/>
    <n v="73"/>
    <n v="711.04"/>
    <b v="1"/>
    <x v="5"/>
    <x v="27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1"/>
    <x v="1"/>
    <s v="USD"/>
    <n v="1448660404"/>
    <d v="2015-11-27T21:40:04"/>
    <n v="1443472804"/>
    <x v="3681"/>
    <b v="0"/>
    <n v="2"/>
    <n v="3"/>
    <b v="0"/>
    <x v="5"/>
    <x v="29"/>
  </r>
  <r>
    <n v="450"/>
    <s v="DreamAfrica"/>
    <s v="Why do the moon and stars receive their light from the sun? Africa has a story to tell. Ananse and Kweku appear in this great folktale."/>
    <n v="50000"/>
    <n v="396"/>
    <n v="1"/>
    <x v="1"/>
    <x v="1"/>
    <s v="USD"/>
    <n v="1392417800"/>
    <d v="2014-02-14T22:43:20"/>
    <n v="1389825800"/>
    <x v="3682"/>
    <b v="0"/>
    <n v="7"/>
    <n v="56.57"/>
    <b v="0"/>
    <x v="5"/>
    <x v="29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1"/>
    <x v="2"/>
    <s v="CAD"/>
    <n v="1482678994"/>
    <d v="2016-12-25T15:16:34"/>
    <n v="1477491394"/>
    <x v="3683"/>
    <b v="0"/>
    <n v="0"/>
    <n v="0"/>
    <b v="0"/>
    <x v="5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1"/>
    <x v="1"/>
    <s v="USD"/>
    <n v="1337955240"/>
    <d v="2012-05-25T14:14:00"/>
    <n v="1332808501"/>
    <x v="3684"/>
    <b v="0"/>
    <n v="3"/>
    <n v="133.33000000000001"/>
    <b v="0"/>
    <x v="5"/>
    <x v="29"/>
  </r>
  <r>
    <n v="513"/>
    <s v="Paradigm Spiral - The Animated Series"/>
    <s v="A sci-fi fantasy 2.5D anime styled series about some guys trying to save the world, probably..."/>
    <n v="50000"/>
    <n v="6962"/>
    <n v="14"/>
    <x v="1"/>
    <x v="1"/>
    <s v="USD"/>
    <n v="1471244400"/>
    <d v="2016-08-15T07:00:00"/>
    <n v="1467387705"/>
    <x v="3685"/>
    <b v="0"/>
    <n v="68"/>
    <n v="102.38"/>
    <b v="0"/>
    <x v="5"/>
    <x v="29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1"/>
    <x v="3"/>
    <s v="EUR"/>
    <n v="1447600389"/>
    <d v="2015-11-15T15:13:09"/>
    <n v="1444140789"/>
    <x v="3686"/>
    <b v="0"/>
    <n v="34"/>
    <n v="402.71"/>
    <b v="0"/>
    <x v="2"/>
    <x v="22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1"/>
    <x v="10"/>
    <s v="EUR"/>
    <n v="1482052815"/>
    <d v="2016-12-18T09:20:15"/>
    <n v="1479460815"/>
    <x v="3687"/>
    <b v="0"/>
    <n v="0"/>
    <n v="0"/>
    <b v="0"/>
    <x v="2"/>
    <x v="22"/>
  </r>
  <r>
    <n v="599"/>
    <s v="Mail 4 Jail"/>
    <s v="We send care packages to incarcerated individuals throughout the country that include specific items hand picked by the sender."/>
    <n v="50000"/>
    <n v="31"/>
    <n v="0"/>
    <x v="1"/>
    <x v="1"/>
    <s v="USD"/>
    <n v="1425827760"/>
    <d v="2015-03-08T15:16:00"/>
    <n v="1423769402"/>
    <x v="3688"/>
    <b v="0"/>
    <n v="2"/>
    <n v="15.5"/>
    <b v="0"/>
    <x v="2"/>
    <x v="22"/>
  </r>
  <r>
    <n v="631"/>
    <s v="Brevity: A Powerful Online Publishing Software! (Canceled)"/>
    <s v="A Powerful Multimedia-Rich Software that aims at making online publishing very simple."/>
    <n v="50000"/>
    <n v="690"/>
    <n v="1"/>
    <x v="2"/>
    <x v="2"/>
    <s v="CAD"/>
    <n v="1464460329"/>
    <d v="2016-05-28T18:32:09"/>
    <n v="1461954729"/>
    <x v="3689"/>
    <b v="0"/>
    <n v="9"/>
    <n v="76.67"/>
    <b v="0"/>
    <x v="2"/>
    <x v="2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1"/>
    <x v="1"/>
    <s v="USD"/>
    <n v="1415558879"/>
    <d v="2014-11-09T18:47:59"/>
    <n v="1412963279"/>
    <x v="3690"/>
    <b v="0"/>
    <n v="18"/>
    <n v="84.94"/>
    <b v="0"/>
    <x v="2"/>
    <x v="16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1"/>
    <x v="4"/>
    <s v="EUR"/>
    <n v="1477731463"/>
    <d v="2016-10-29T08:57:43"/>
    <n v="1474275463"/>
    <x v="3691"/>
    <b v="0"/>
    <n v="28"/>
    <n v="178.93"/>
    <b v="0"/>
    <x v="2"/>
    <x v="1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1"/>
    <x v="1"/>
    <s v="USD"/>
    <n v="1420088340"/>
    <d v="2015-01-01T04:59:00"/>
    <n v="1417410964"/>
    <x v="3692"/>
    <b v="0"/>
    <n v="215"/>
    <n v="50.3"/>
    <b v="0"/>
    <x v="2"/>
    <x v="16"/>
  </r>
  <r>
    <n v="674"/>
    <s v="Something To Wear For Hearing Sounds By Feeling Vibrations"/>
    <s v="Listen to sounds by feeling an array of vibrational patterns against your body."/>
    <n v="50000"/>
    <n v="15"/>
    <n v="0"/>
    <x v="1"/>
    <x v="1"/>
    <s v="USD"/>
    <n v="1407811627"/>
    <d v="2014-08-12T02:47:07"/>
    <n v="1402627627"/>
    <x v="3693"/>
    <b v="0"/>
    <n v="2"/>
    <n v="7.5"/>
    <b v="0"/>
    <x v="2"/>
    <x v="1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1"/>
    <x v="4"/>
    <s v="EUR"/>
    <n v="1467106895"/>
    <d v="2016-06-28T09:41:35"/>
    <n v="1463218895"/>
    <x v="3694"/>
    <b v="0"/>
    <n v="96"/>
    <n v="133.25"/>
    <b v="0"/>
    <x v="2"/>
    <x v="16"/>
  </r>
  <r>
    <n v="682"/>
    <s v="Deception Belt"/>
    <s v="The Deception Belt is an innovative belt with app capability, designed to assist any user gain control over their appetite."/>
    <n v="50000"/>
    <n v="53"/>
    <n v="0"/>
    <x v="1"/>
    <x v="1"/>
    <s v="USD"/>
    <n v="1489512122"/>
    <d v="2017-03-14T17:22:02"/>
    <n v="1486923722"/>
    <x v="3695"/>
    <b v="0"/>
    <n v="4"/>
    <n v="13.25"/>
    <b v="0"/>
    <x v="2"/>
    <x v="16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1"/>
    <x v="1"/>
    <s v="USD"/>
    <n v="1435711246"/>
    <d v="2015-07-01T00:40:46"/>
    <n v="1433292046"/>
    <x v="3696"/>
    <b v="0"/>
    <n v="10"/>
    <n v="26"/>
    <b v="0"/>
    <x v="2"/>
    <x v="16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1"/>
    <x v="0"/>
    <s v="GBP"/>
    <n v="1384179548"/>
    <d v="2013-11-11T14:19:08"/>
    <n v="1381583948"/>
    <x v="3697"/>
    <b v="0"/>
    <n v="4"/>
    <n v="42.5"/>
    <b v="0"/>
    <x v="4"/>
    <x v="32"/>
  </r>
  <r>
    <n v="904"/>
    <s v="The Woodlands Jazz Fest"/>
    <s v="Support the preservation of Jazz and help us become a national Jazz Festival with the best music, food, and fun for all ages!"/>
    <n v="50000"/>
    <n v="151"/>
    <n v="0"/>
    <x v="1"/>
    <x v="1"/>
    <s v="USD"/>
    <n v="1451786137"/>
    <d v="2016-01-03T01:55:37"/>
    <n v="1449194137"/>
    <x v="3698"/>
    <b v="0"/>
    <n v="3"/>
    <n v="50.33"/>
    <b v="0"/>
    <x v="4"/>
    <x v="3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1"/>
    <x v="1"/>
    <s v="USD"/>
    <n v="1486693145"/>
    <d v="2017-02-10T02:19:05"/>
    <n v="1484101145"/>
    <x v="3699"/>
    <b v="0"/>
    <n v="31"/>
    <n v="37.450000000000003"/>
    <b v="0"/>
    <x v="2"/>
    <x v="16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1"/>
    <x v="1"/>
    <s v="USD"/>
    <n v="1460988000"/>
    <d v="2016-04-18T14:00:00"/>
    <n v="1458050450"/>
    <x v="3700"/>
    <b v="0"/>
    <n v="96"/>
    <n v="69.41"/>
    <b v="0"/>
    <x v="2"/>
    <x v="16"/>
  </r>
  <r>
    <n v="951"/>
    <s v="Smart Harness"/>
    <s v="Revolutionizing the way we walk our dogs!"/>
    <n v="50000"/>
    <n v="19195"/>
    <n v="38"/>
    <x v="1"/>
    <x v="1"/>
    <s v="USD"/>
    <n v="1465054872"/>
    <d v="2016-06-04T15:41:12"/>
    <n v="1461166872"/>
    <x v="3701"/>
    <b v="0"/>
    <n v="121"/>
    <n v="158.63999999999999"/>
    <b v="0"/>
    <x v="2"/>
    <x v="16"/>
  </r>
  <r>
    <n v="956"/>
    <s v="SemiYours"/>
    <s v="You can rent out your Car with Uber. _x000a_You can rent out your Home with Airbnb. _x000a_Now you can rent out your CLOSET with SemiYOURS!"/>
    <n v="50000"/>
    <n v="861"/>
    <n v="2"/>
    <x v="1"/>
    <x v="1"/>
    <s v="USD"/>
    <n v="1430081759"/>
    <d v="2015-04-26T20:55:59"/>
    <n v="1424901359"/>
    <x v="3702"/>
    <b v="0"/>
    <n v="17"/>
    <n v="50.65"/>
    <b v="0"/>
    <x v="2"/>
    <x v="1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1"/>
    <x v="1"/>
    <s v="USD"/>
    <n v="1421640665"/>
    <d v="2015-01-19T04:11:05"/>
    <n v="1419048665"/>
    <x v="3703"/>
    <b v="0"/>
    <n v="171"/>
    <n v="113.63"/>
    <b v="0"/>
    <x v="2"/>
    <x v="16"/>
  </r>
  <r>
    <n v="974"/>
    <s v="KneeJack"/>
    <s v="The device that allows those with artificial knees or arthritic knees to kneel down without putting pressure on their knees."/>
    <n v="50000"/>
    <n v="280"/>
    <n v="1"/>
    <x v="1"/>
    <x v="1"/>
    <s v="USD"/>
    <n v="1458925156"/>
    <d v="2016-03-25T16:59:16"/>
    <n v="1456336756"/>
    <x v="3704"/>
    <b v="0"/>
    <n v="3"/>
    <n v="93.33"/>
    <b v="0"/>
    <x v="2"/>
    <x v="16"/>
  </r>
  <r>
    <n v="987"/>
    <s v="Kidswatcher"/>
    <s v="Always know where your precious children are. Let them explore the world freely and in a secure way by using the Kidswatcher."/>
    <n v="50000"/>
    <n v="6610"/>
    <n v="13"/>
    <x v="1"/>
    <x v="10"/>
    <s v="EUR"/>
    <n v="1403507050"/>
    <d v="2014-06-23T07:04:10"/>
    <n v="1400051050"/>
    <x v="3705"/>
    <b v="0"/>
    <n v="41"/>
    <n v="161.22"/>
    <b v="0"/>
    <x v="2"/>
    <x v="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2"/>
    <x v="1"/>
    <s v="USD"/>
    <n v="1466346646"/>
    <d v="2016-06-19T14:30:46"/>
    <n v="1463754646"/>
    <x v="3706"/>
    <b v="0"/>
    <n v="101"/>
    <n v="65"/>
    <b v="0"/>
    <x v="2"/>
    <x v="16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1"/>
    <x v="2"/>
    <s v="CAD"/>
    <n v="1406994583"/>
    <d v="2014-08-02T15:49:43"/>
    <n v="1401810583"/>
    <x v="3707"/>
    <b v="0"/>
    <n v="1"/>
    <n v="410"/>
    <b v="0"/>
    <x v="1"/>
    <x v="18"/>
  </r>
  <r>
    <n v="1110"/>
    <s v="PSI - Role Playing Game"/>
    <s v="PSI is a game about a group of people dealing with the effects of Nightmares becoming reality, life will never be the same."/>
    <n v="50000"/>
    <n v="255"/>
    <n v="1"/>
    <x v="1"/>
    <x v="1"/>
    <s v="USD"/>
    <n v="1354919022"/>
    <d v="2012-12-07T22:23:42"/>
    <n v="1352327022"/>
    <x v="3708"/>
    <b v="0"/>
    <n v="11"/>
    <n v="23.18"/>
    <b v="0"/>
    <x v="1"/>
    <x v="18"/>
  </r>
  <r>
    <n v="1149"/>
    <s v="The Floridian Food Truck"/>
    <s v="Bringing culturally diverse Floridian cuisine to the people!"/>
    <n v="50000"/>
    <n v="75"/>
    <n v="0"/>
    <x v="1"/>
    <x v="1"/>
    <s v="USD"/>
    <n v="1466096566"/>
    <d v="2016-06-16T17:02:46"/>
    <n v="1463504566"/>
    <x v="3709"/>
    <b v="0"/>
    <n v="2"/>
    <n v="37.5"/>
    <b v="0"/>
    <x v="3"/>
    <x v="3"/>
  </r>
  <r>
    <n v="1180"/>
    <s v="Hogzilla S.O.W. (Squeals On Wheels) A Veteran Owned Company"/>
    <s v="We would like to start a military-themed food truck to serve the Battle Creek/Kalamazoo area."/>
    <n v="50000"/>
    <n v="5875"/>
    <n v="12"/>
    <x v="1"/>
    <x v="1"/>
    <s v="USD"/>
    <n v="1403983314"/>
    <d v="2014-06-28T19:21:54"/>
    <n v="1400786514"/>
    <x v="3710"/>
    <b v="0"/>
    <n v="85"/>
    <n v="69.12"/>
    <b v="0"/>
    <x v="3"/>
    <x v="3"/>
  </r>
  <r>
    <n v="1181"/>
    <s v="Gringo Loco Tacos Food Truck"/>
    <s v="Bringing the best tacos to the streets of Chicago!"/>
    <n v="50000"/>
    <n v="4"/>
    <n v="0"/>
    <x v="1"/>
    <x v="1"/>
    <s v="USD"/>
    <n v="1425197321"/>
    <d v="2015-03-01T08:08:41"/>
    <n v="1422605321"/>
    <x v="3711"/>
    <b v="0"/>
    <n v="3"/>
    <n v="1.33"/>
    <b v="0"/>
    <x v="3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2"/>
    <x v="1"/>
    <s v="USD"/>
    <n v="1398042000"/>
    <d v="2014-04-21T01:00:00"/>
    <n v="1395089981"/>
    <x v="3712"/>
    <b v="0"/>
    <n v="40"/>
    <n v="48.43"/>
    <b v="0"/>
    <x v="4"/>
    <x v="37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2"/>
    <x v="0"/>
    <s v="GBP"/>
    <n v="1422903342"/>
    <d v="2015-02-02T18:55:42"/>
    <n v="1420311342"/>
    <x v="3713"/>
    <b v="0"/>
    <n v="0"/>
    <n v="0"/>
    <b v="0"/>
    <x v="4"/>
    <x v="37"/>
  </r>
  <r>
    <n v="1307"/>
    <s v="VR Card - Customized Virtual Reality Viewer (Canceled)"/>
    <s v="Get VR to Everyone with Mailable, Ready to Use Viewers"/>
    <n v="50000"/>
    <n v="5757"/>
    <n v="12"/>
    <x v="2"/>
    <x v="1"/>
    <s v="USD"/>
    <n v="1455710679"/>
    <d v="2016-02-17T12:04:39"/>
    <n v="1453118679"/>
    <x v="3714"/>
    <b v="0"/>
    <n v="45"/>
    <n v="127.93"/>
    <b v="0"/>
    <x v="2"/>
    <x v="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2"/>
    <x v="1"/>
    <s v="USD"/>
    <n v="1476371552"/>
    <d v="2016-10-13T15:12:32"/>
    <n v="1473779552"/>
    <x v="3715"/>
    <b v="0"/>
    <n v="90"/>
    <n v="54.67"/>
    <b v="0"/>
    <x v="2"/>
    <x v="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2"/>
    <x v="1"/>
    <s v="USD"/>
    <n v="1417501145"/>
    <d v="2014-12-02T06:19:05"/>
    <n v="1414041545"/>
    <x v="3716"/>
    <b v="0"/>
    <n v="9"/>
    <n v="45.33"/>
    <b v="0"/>
    <x v="2"/>
    <x v="1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2"/>
    <x v="1"/>
    <s v="USD"/>
    <n v="1488549079"/>
    <d v="2017-03-03T13:51:19"/>
    <n v="1485957079"/>
    <x v="3717"/>
    <b v="0"/>
    <n v="140"/>
    <n v="176.36"/>
    <b v="0"/>
    <x v="2"/>
    <x v="16"/>
  </r>
  <r>
    <n v="1339"/>
    <s v="Linkoo (Canceled)"/>
    <s v="World's Smallest customizable Phone &amp; GPS Watch for kids !"/>
    <n v="50000"/>
    <n v="3317"/>
    <n v="7"/>
    <x v="2"/>
    <x v="1"/>
    <s v="USD"/>
    <n v="1418056315"/>
    <d v="2014-12-08T16:31:55"/>
    <n v="1414164715"/>
    <x v="3718"/>
    <b v="0"/>
    <n v="37"/>
    <n v="89.65"/>
    <b v="0"/>
    <x v="2"/>
    <x v="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2"/>
    <x v="1"/>
    <s v="USD"/>
    <n v="1437161739"/>
    <d v="2015-07-17T19:35:39"/>
    <n v="1434569739"/>
    <x v="3719"/>
    <b v="0"/>
    <n v="1"/>
    <n v="100"/>
    <b v="0"/>
    <x v="2"/>
    <x v="1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2"/>
    <x v="1"/>
    <s v="USD"/>
    <n v="1471579140"/>
    <d v="2016-08-19T03:59:00"/>
    <n v="1466512683"/>
    <x v="3720"/>
    <b v="0"/>
    <n v="323"/>
    <n v="158.36000000000001"/>
    <b v="0"/>
    <x v="2"/>
    <x v="16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1"/>
    <x v="1"/>
    <s v="USD"/>
    <n v="1448147619"/>
    <d v="2015-11-21T23:13:39"/>
    <n v="1445552019"/>
    <x v="3721"/>
    <b v="0"/>
    <n v="0"/>
    <n v="0"/>
    <b v="0"/>
    <x v="7"/>
    <x v="20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x v="1"/>
    <s v="USD"/>
    <n v="1368564913"/>
    <d v="2013-05-14T20:55:13"/>
    <n v="1367355313"/>
    <x v="3722"/>
    <b v="1"/>
    <n v="20242"/>
    <n v="29.19"/>
    <b v="1"/>
    <x v="7"/>
    <x v="35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x v="1"/>
    <s v="USD"/>
    <n v="1374858000"/>
    <d v="2013-07-26T17:00:00"/>
    <n v="1373408699"/>
    <x v="3723"/>
    <b v="1"/>
    <n v="635"/>
    <n v="92.16"/>
    <b v="1"/>
    <x v="7"/>
    <x v="35"/>
  </r>
  <r>
    <n v="1748"/>
    <s v="So It Is: Vancouver"/>
    <s v="Telling the story of the city through remarkable people who live in Vancouver today."/>
    <n v="50000"/>
    <n v="64974"/>
    <n v="130"/>
    <x v="0"/>
    <x v="2"/>
    <s v="CAD"/>
    <n v="1441234143"/>
    <d v="2015-09-02T22:49:03"/>
    <n v="1438642143"/>
    <x v="3724"/>
    <b v="0"/>
    <n v="181"/>
    <n v="358.97"/>
    <b v="1"/>
    <x v="6"/>
    <x v="1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1"/>
    <x v="1"/>
    <s v="USD"/>
    <n v="1427485395"/>
    <d v="2015-03-27T19:43:15"/>
    <n v="1423600995"/>
    <x v="3725"/>
    <b v="1"/>
    <n v="15"/>
    <n v="66.33"/>
    <b v="0"/>
    <x v="6"/>
    <x v="10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1"/>
    <x v="1"/>
    <s v="USD"/>
    <n v="1451752021"/>
    <d v="2016-01-02T16:27:01"/>
    <n v="1447864021"/>
    <x v="3726"/>
    <b v="0"/>
    <n v="2"/>
    <n v="25"/>
    <b v="0"/>
    <x v="2"/>
    <x v="33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1"/>
    <x v="1"/>
    <s v="USD"/>
    <n v="1466697983"/>
    <d v="2016-06-23T16:06:23"/>
    <n v="1464105983"/>
    <x v="3727"/>
    <b v="0"/>
    <n v="99"/>
    <n v="215.96"/>
    <b v="0"/>
    <x v="2"/>
    <x v="33"/>
  </r>
  <r>
    <n v="1949"/>
    <s v="Shake Your Power"/>
    <s v="#ShakeYourPower brings clean energy to places in the world without electricity through the power of music."/>
    <n v="50000"/>
    <n v="53001.3"/>
    <n v="106"/>
    <x v="0"/>
    <x v="0"/>
    <s v="GBP"/>
    <n v="1404986951"/>
    <d v="2014-07-10T10:09:11"/>
    <n v="1402394951"/>
    <x v="3728"/>
    <b v="1"/>
    <n v="943"/>
    <n v="56.2"/>
    <b v="1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x v="1"/>
    <s v="USD"/>
    <n v="1478516737"/>
    <d v="2016-11-07T11:05:37"/>
    <n v="1475921137"/>
    <x v="3729"/>
    <b v="1"/>
    <n v="834"/>
    <n v="127.36"/>
    <b v="1"/>
    <x v="2"/>
    <x v="2"/>
  </r>
  <r>
    <n v="1954"/>
    <s v="Orison â€“ Rethink the Power of Energy"/>
    <s v="The First Home Battery System You Simply Plug in to Install"/>
    <n v="50000"/>
    <n v="349474"/>
    <n v="699"/>
    <x v="0"/>
    <x v="1"/>
    <s v="USD"/>
    <n v="1457758800"/>
    <d v="2016-03-12T05:00:00"/>
    <n v="1453730176"/>
    <x v="3730"/>
    <b v="1"/>
    <n v="415"/>
    <n v="842.11"/>
    <b v="1"/>
    <x v="2"/>
    <x v="2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x v="1"/>
    <s v="USD"/>
    <n v="1480777515"/>
    <d v="2016-12-03T15:05:15"/>
    <n v="1478095515"/>
    <x v="3731"/>
    <b v="1"/>
    <n v="510"/>
    <n v="279.38"/>
    <b v="1"/>
    <x v="2"/>
    <x v="2"/>
  </r>
  <r>
    <n v="1977"/>
    <s v="Ario: Smart Lighting. Better Health."/>
    <s v="Ario learns about you, syncs your body clock, and keeps you healthy through natural lighting patterns."/>
    <n v="50000"/>
    <n v="201165"/>
    <n v="402"/>
    <x v="0"/>
    <x v="1"/>
    <s v="USD"/>
    <n v="1450511940"/>
    <d v="2015-12-19T07:59:00"/>
    <n v="1446527540"/>
    <x v="3732"/>
    <b v="1"/>
    <n v="821"/>
    <n v="245.02"/>
    <b v="1"/>
    <x v="2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x v="1"/>
    <s v="USD"/>
    <n v="1339484400"/>
    <d v="2012-06-12T07:00:00"/>
    <n v="1336627492"/>
    <x v="3733"/>
    <b v="1"/>
    <n v="388"/>
    <n v="1323.25"/>
    <b v="1"/>
    <x v="2"/>
    <x v="2"/>
  </r>
  <r>
    <n v="1980"/>
    <s v="YOUMO - Your Smart Modular Power Strip"/>
    <s v="Multi-power charging that is smarter, stylish and designed for you."/>
    <n v="50000"/>
    <n v="177412.01"/>
    <n v="355"/>
    <x v="0"/>
    <x v="6"/>
    <s v="EUR"/>
    <n v="1459684862"/>
    <d v="2016-04-03T12:01:02"/>
    <n v="1456232462"/>
    <x v="3734"/>
    <b v="1"/>
    <n v="1945"/>
    <n v="91.21"/>
    <b v="1"/>
    <x v="2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x v="1"/>
    <s v="USD"/>
    <n v="1485191143"/>
    <d v="2017-01-23T17:05:43"/>
    <n v="1482599143"/>
    <x v="3735"/>
    <b v="1"/>
    <n v="1375"/>
    <n v="78.83"/>
    <b v="1"/>
    <x v="2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x v="1"/>
    <s v="USD"/>
    <n v="1405002663"/>
    <d v="2014-07-10T14:31:03"/>
    <n v="1402410663"/>
    <x v="3736"/>
    <b v="1"/>
    <n v="354"/>
    <n v="331.1"/>
    <b v="1"/>
    <x v="2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x v="1"/>
    <s v="USD"/>
    <n v="1417611645"/>
    <d v="2014-12-03T13:00:45"/>
    <n v="1414584045"/>
    <x v="3737"/>
    <b v="1"/>
    <n v="303"/>
    <n v="408.98"/>
    <b v="1"/>
    <x v="2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x v="6"/>
    <s v="EUR"/>
    <n v="1479890743"/>
    <d v="2016-11-23T08:45:43"/>
    <n v="1476776743"/>
    <x v="3738"/>
    <b v="1"/>
    <n v="398"/>
    <n v="383.36"/>
    <b v="1"/>
    <x v="2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x v="12"/>
    <s v="EUR"/>
    <n v="1452553200"/>
    <d v="2016-01-11T23:00:00"/>
    <n v="1449650173"/>
    <x v="3739"/>
    <b v="1"/>
    <n v="971"/>
    <n v="422.02"/>
    <b v="1"/>
    <x v="2"/>
    <x v="2"/>
  </r>
  <r>
    <n v="2031"/>
    <s v="Linkio: the $100 Smart Home Devices Solution"/>
    <s v="With Linkio you can use your smartphone to control every electronic you own- for only $100!"/>
    <n v="50000"/>
    <n v="60175"/>
    <n v="120"/>
    <x v="0"/>
    <x v="10"/>
    <s v="EUR"/>
    <n v="1420765200"/>
    <d v="2015-01-09T01:00:00"/>
    <n v="1417506853"/>
    <x v="3740"/>
    <b v="1"/>
    <n v="508"/>
    <n v="118.45"/>
    <b v="1"/>
    <x v="2"/>
    <x v="2"/>
  </r>
  <r>
    <n v="2049"/>
    <s v="LOCK8 - the World's First Smart Bike Lock"/>
    <s v="Keyless. Alarm secured. GPS tracking."/>
    <n v="50000"/>
    <n v="60095.35"/>
    <n v="120"/>
    <x v="0"/>
    <x v="0"/>
    <s v="GBP"/>
    <n v="1386025140"/>
    <d v="2013-12-02T22:59:00"/>
    <n v="1382963963"/>
    <x v="3741"/>
    <b v="0"/>
    <n v="742"/>
    <n v="80.989999999999995"/>
    <b v="1"/>
    <x v="2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x v="1"/>
    <s v="USD"/>
    <n v="1455933653"/>
    <d v="2016-02-20T02:00:53"/>
    <n v="1452045653"/>
    <x v="3742"/>
    <b v="0"/>
    <n v="541"/>
    <n v="326.29000000000002"/>
    <b v="1"/>
    <x v="2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x v="1"/>
    <s v="USD"/>
    <n v="1366222542"/>
    <d v="2013-04-17T18:15:42"/>
    <n v="1363630542"/>
    <x v="3743"/>
    <b v="0"/>
    <n v="554"/>
    <n v="138.49"/>
    <b v="1"/>
    <x v="2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x v="1"/>
    <s v="USD"/>
    <n v="1451776791"/>
    <d v="2016-01-02T23:19:51"/>
    <n v="1449098391"/>
    <x v="3744"/>
    <b v="0"/>
    <n v="263"/>
    <n v="244.12"/>
    <b v="1"/>
    <x v="2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x v="1"/>
    <s v="USD"/>
    <n v="1433538000"/>
    <d v="2015-06-05T21:00:00"/>
    <n v="1428541276"/>
    <x v="3745"/>
    <b v="0"/>
    <n v="188"/>
    <n v="307.2"/>
    <b v="1"/>
    <x v="2"/>
    <x v="2"/>
  </r>
  <r>
    <n v="2121"/>
    <s v="Legend of Decay"/>
    <s v="Join us on an epic journey to discover a millennia old secret which will change the world forever."/>
    <n v="50000"/>
    <n v="284"/>
    <n v="1"/>
    <x v="1"/>
    <x v="18"/>
    <s v="CHF"/>
    <n v="1484156948"/>
    <d v="2017-01-11T17:49:08"/>
    <n v="1481564948"/>
    <x v="3746"/>
    <b v="0"/>
    <n v="10"/>
    <n v="28.4"/>
    <b v="0"/>
    <x v="1"/>
    <x v="18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1"/>
    <x v="2"/>
    <s v="CAD"/>
    <n v="1417804229"/>
    <d v="2014-12-05T18:30:29"/>
    <n v="1415212229"/>
    <x v="3747"/>
    <b v="0"/>
    <n v="534"/>
    <n v="26.6"/>
    <b v="0"/>
    <x v="1"/>
    <x v="18"/>
  </r>
  <r>
    <n v="2150"/>
    <s v="The Unknown Door"/>
    <s v="A pixel styled open world detective game."/>
    <n v="50000"/>
    <n v="405"/>
    <n v="1"/>
    <x v="1"/>
    <x v="5"/>
    <s v="NOK"/>
    <n v="1468392599"/>
    <d v="2016-07-13T06:49:59"/>
    <n v="1465800599"/>
    <x v="3748"/>
    <b v="0"/>
    <n v="4"/>
    <n v="101.25"/>
    <b v="0"/>
    <x v="1"/>
    <x v="18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x v="1"/>
    <s v="USD"/>
    <n v="1409274000"/>
    <d v="2014-08-29T01:00:00"/>
    <n v="1406847996"/>
    <x v="3749"/>
    <b v="1"/>
    <n v="614"/>
    <n v="82.5"/>
    <b v="1"/>
    <x v="4"/>
    <x v="21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2"/>
    <x v="9"/>
    <s v="EUR"/>
    <n v="1483474370"/>
    <d v="2017-01-03T20:12:50"/>
    <n v="1480882370"/>
    <x v="3750"/>
    <b v="0"/>
    <n v="0"/>
    <n v="0"/>
    <b v="0"/>
    <x v="2"/>
    <x v="2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2"/>
    <x v="1"/>
    <s v="USD"/>
    <n v="1461622616"/>
    <d v="2016-04-25T22:16:56"/>
    <n v="1456442216"/>
    <x v="3751"/>
    <b v="0"/>
    <n v="14"/>
    <n v="47.86"/>
    <b v="0"/>
    <x v="2"/>
    <x v="2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2"/>
    <x v="7"/>
    <s v="AUD"/>
    <n v="1460615164"/>
    <d v="2016-04-14T06:26:04"/>
    <n v="1458023164"/>
    <x v="3752"/>
    <b v="0"/>
    <n v="0"/>
    <n v="0"/>
    <b v="0"/>
    <x v="2"/>
    <x v="22"/>
  </r>
  <r>
    <n v="2427"/>
    <s v="Wraps in a snap. Fast lunch with a gourmet punch!"/>
    <s v="Fast and simple lunches for those on the go.  All (lunch) deals $10 or less."/>
    <n v="50000"/>
    <n v="1"/>
    <n v="0"/>
    <x v="1"/>
    <x v="1"/>
    <s v="USD"/>
    <n v="1458715133"/>
    <d v="2016-03-23T06:38:53"/>
    <n v="1455262733"/>
    <x v="3753"/>
    <b v="0"/>
    <n v="1"/>
    <n v="1"/>
    <b v="0"/>
    <x v="3"/>
    <x v="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1"/>
    <x v="1"/>
    <s v="USD"/>
    <n v="1431647772"/>
    <d v="2015-05-14T23:56:12"/>
    <n v="1426463772"/>
    <x v="3754"/>
    <b v="0"/>
    <n v="2"/>
    <n v="37.5"/>
    <b v="0"/>
    <x v="3"/>
    <x v="3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1"/>
    <x v="1"/>
    <s v="USD"/>
    <n v="1451491953"/>
    <d v="2015-12-30T16:12:33"/>
    <n v="1448899953"/>
    <x v="3755"/>
    <b v="0"/>
    <n v="6"/>
    <n v="202.83"/>
    <b v="0"/>
    <x v="3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1"/>
    <x v="13"/>
    <s v="DKK"/>
    <n v="1458733927"/>
    <d v="2016-03-23T11:52:07"/>
    <n v="1456145527"/>
    <x v="3756"/>
    <b v="0"/>
    <n v="1"/>
    <n v="5"/>
    <b v="0"/>
    <x v="3"/>
    <x v="3"/>
  </r>
  <r>
    <n v="2600"/>
    <s v="Help Buttz Return From the Ashes"/>
    <s v="On Sunday November 8, 2015 our food truck burned to the ground. Please help us get rebuilt."/>
    <n v="50000"/>
    <n v="3466"/>
    <n v="7"/>
    <x v="1"/>
    <x v="1"/>
    <s v="USD"/>
    <n v="1458938200"/>
    <d v="2016-03-25T20:36:40"/>
    <n v="1453757800"/>
    <x v="3757"/>
    <b v="0"/>
    <n v="30"/>
    <n v="115.53"/>
    <b v="0"/>
    <x v="3"/>
    <x v="3"/>
  </r>
  <r>
    <n v="2685"/>
    <s v="Nana's Home Cooking on Wheels"/>
    <s v="Home cooked meals made by Nana. Indiana's famous tenderloin sandwiches, Nana's homemade cole slaw and so much more."/>
    <n v="50000"/>
    <n v="10"/>
    <n v="0"/>
    <x v="1"/>
    <x v="1"/>
    <s v="USD"/>
    <n v="1430149330"/>
    <d v="2015-04-27T15:42:10"/>
    <n v="1424968930"/>
    <x v="3758"/>
    <b v="0"/>
    <n v="1"/>
    <n v="10"/>
    <b v="0"/>
    <x v="3"/>
    <x v="3"/>
  </r>
  <r>
    <n v="2688"/>
    <s v="Mac N Cheez Food Truck"/>
    <s v="The amazing gourmet Mac N Cheez Food Truck Campaigne!"/>
    <n v="50000"/>
    <n v="74"/>
    <n v="0"/>
    <x v="1"/>
    <x v="1"/>
    <s v="USD"/>
    <n v="1424746800"/>
    <d v="2015-02-24T03:00:00"/>
    <n v="1422067870"/>
    <x v="3759"/>
    <b v="0"/>
    <n v="14"/>
    <n v="5.29"/>
    <b v="0"/>
    <x v="3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x v="1"/>
    <s v="USD"/>
    <n v="1475553540"/>
    <d v="2016-10-04T03:59:00"/>
    <n v="1472528141"/>
    <x v="3760"/>
    <b v="1"/>
    <n v="308"/>
    <n v="164.94"/>
    <b v="1"/>
    <x v="0"/>
    <x v="2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x v="1"/>
    <s v="USD"/>
    <n v="1428643974"/>
    <d v="2015-04-10T05:32:54"/>
    <n v="1423463574"/>
    <x v="3761"/>
    <b v="0"/>
    <n v="119"/>
    <n v="451.84"/>
    <b v="1"/>
    <x v="2"/>
    <x v="2"/>
  </r>
  <r>
    <n v="2945"/>
    <s v="A Midsummer Night's Pub"/>
    <s v="Where people that enjoy theater, or just something new can go to have fun and experience varying types of theater in Albuquerque."/>
    <n v="50000"/>
    <n v="0"/>
    <n v="0"/>
    <x v="1"/>
    <x v="1"/>
    <s v="USD"/>
    <n v="1432437660"/>
    <d v="2015-05-24T03:21:00"/>
    <n v="1429845660"/>
    <x v="3762"/>
    <b v="0"/>
    <n v="0"/>
    <n v="0"/>
    <b v="0"/>
    <x v="0"/>
    <x v="2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2"/>
    <x v="1"/>
    <s v="USD"/>
    <n v="1412536573"/>
    <d v="2014-10-05T19:16:13"/>
    <n v="1408648573"/>
    <x v="3763"/>
    <b v="0"/>
    <n v="58"/>
    <n v="18.899999999999999"/>
    <b v="0"/>
    <x v="0"/>
    <x v="2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x v="1"/>
    <s v="USD"/>
    <n v="1402892700"/>
    <d v="2014-06-16T04:25:00"/>
    <n v="1400474329"/>
    <x v="3764"/>
    <b v="0"/>
    <n v="433"/>
    <n v="118.97"/>
    <b v="1"/>
    <x v="0"/>
    <x v="24"/>
  </r>
  <r>
    <n v="3052"/>
    <s v="Funding for a new theater facility in Walker Minnesota"/>
    <s v="To let the arts continue in Walker Minnesota We need a performing arts space and art gallery"/>
    <n v="50000"/>
    <n v="75"/>
    <n v="0"/>
    <x v="1"/>
    <x v="1"/>
    <s v="USD"/>
    <n v="1432828740"/>
    <d v="2015-05-28T15:59:00"/>
    <n v="1430237094"/>
    <x v="3765"/>
    <b v="0"/>
    <n v="2"/>
    <n v="37.5"/>
    <b v="0"/>
    <x v="0"/>
    <x v="24"/>
  </r>
  <r>
    <n v="3057"/>
    <s v="1 World Educational Theme Parks"/>
    <s v="A series of 6 educational theme parks. This project is to fund the plans and 3D designs required to build the first park."/>
    <n v="50000"/>
    <n v="0"/>
    <n v="0"/>
    <x v="1"/>
    <x v="0"/>
    <s v="GBP"/>
    <n v="1459694211"/>
    <d v="2016-04-03T14:36:51"/>
    <n v="1457105811"/>
    <x v="3766"/>
    <b v="0"/>
    <n v="0"/>
    <n v="0"/>
    <b v="0"/>
    <x v="0"/>
    <x v="24"/>
  </r>
  <r>
    <n v="3108"/>
    <s v="Funding a home for our Children's Theater"/>
    <s v="We need a permanent home for the theater!"/>
    <n v="50000"/>
    <n v="26"/>
    <n v="0"/>
    <x v="1"/>
    <x v="1"/>
    <s v="USD"/>
    <n v="1430234394"/>
    <d v="2015-04-28T15:19:54"/>
    <n v="1425053994"/>
    <x v="3767"/>
    <b v="0"/>
    <n v="2"/>
    <n v="13"/>
    <b v="0"/>
    <x v="0"/>
    <x v="24"/>
  </r>
  <r>
    <n v="3200"/>
    <s v="ROAD TO THE KINGDOM"/>
    <s v="An extremely unique musical play with an exciting, fun filled, dramatic twist. You will discover what lies ahead on the Road to Kingdom"/>
    <n v="50000"/>
    <n v="1"/>
    <n v="0"/>
    <x v="1"/>
    <x v="1"/>
    <s v="USD"/>
    <n v="1461994440"/>
    <d v="2016-04-30T05:34:00"/>
    <n v="1459410101"/>
    <x v="3768"/>
    <b v="0"/>
    <n v="1"/>
    <n v="1"/>
    <b v="0"/>
    <x v="0"/>
    <x v="19"/>
  </r>
  <r>
    <n v="2863"/>
    <s v="Equality Theatre"/>
    <s v="I would like to start a Acting Company that supports and includes LGBTQ youth and young adults in very conservative North Texas"/>
    <n v="50000"/>
    <n v="20"/>
    <n v="0"/>
    <x v="1"/>
    <x v="1"/>
    <s v="USD"/>
    <n v="1410279123"/>
    <d v="2014-09-09T16:12:03"/>
    <n v="1405095123"/>
    <x v="3769"/>
    <b v="0"/>
    <n v="1"/>
    <n v="20"/>
    <b v="0"/>
    <x v="0"/>
    <x v="0"/>
  </r>
  <r>
    <n v="2894"/>
    <s v="How Could You Do This To Me (The Stage Play)"/>
    <s v="This Is A Story About A Woman A Man And A Woman"/>
    <n v="50000"/>
    <n v="0"/>
    <n v="0"/>
    <x v="1"/>
    <x v="1"/>
    <s v="USD"/>
    <n v="1428100815"/>
    <d v="2015-04-03T22:40:15"/>
    <n v="1422920415"/>
    <x v="3770"/>
    <b v="0"/>
    <n v="0"/>
    <n v="0"/>
    <b v="0"/>
    <x v="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x v="15"/>
    <s v="MXN"/>
    <n v="1490416380"/>
    <d v="2017-03-25T04:33:00"/>
    <n v="1487485760"/>
    <x v="3771"/>
    <b v="0"/>
    <n v="6"/>
    <n v="450"/>
    <b v="0"/>
    <x v="0"/>
    <x v="0"/>
  </r>
  <r>
    <n v="3146"/>
    <s v="SoÃ±Ã© una ciudad amurallada"/>
    <s v="Somos... Podemos... Amamos... Nuestra muralla, nuestra utopÃ­a. Que el amor sea el lÃ­mite"/>
    <n v="50000"/>
    <n v="5250"/>
    <n v="11"/>
    <x v="3"/>
    <x v="15"/>
    <s v="MXN"/>
    <n v="1492356166"/>
    <d v="2017-04-16T15:22:46"/>
    <n v="1488471766"/>
    <x v="3772"/>
    <b v="0"/>
    <n v="12"/>
    <n v="437.5"/>
    <b v="0"/>
    <x v="0"/>
    <x v="0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1"/>
    <x v="1"/>
    <s v="USD"/>
    <n v="1404194400"/>
    <d v="2014-07-01T06:00:00"/>
    <n v="1400600840"/>
    <x v="3773"/>
    <b v="0"/>
    <n v="84"/>
    <n v="128.27000000000001"/>
    <b v="0"/>
    <x v="0"/>
    <x v="0"/>
  </r>
  <r>
    <n v="3993"/>
    <s v="Invincible Diamonds: A Survivor's Guide"/>
    <s v="I am seeking to turn my collection of urban poetry into a stage play. My desire is to inspire victims to heal."/>
    <n v="50000"/>
    <n v="3"/>
    <n v="0"/>
    <x v="1"/>
    <x v="1"/>
    <s v="USD"/>
    <n v="1431549912"/>
    <d v="2015-05-13T20:45:12"/>
    <n v="1428957912"/>
    <x v="3774"/>
    <b v="0"/>
    <n v="1"/>
    <n v="3"/>
    <b v="0"/>
    <x v="0"/>
    <x v="0"/>
  </r>
  <r>
    <n v="2653"/>
    <s v="Dream Rocket Project (Canceled)"/>
    <s v="DREAM BIG. Explore the universe through STEAM education. (Science, Technology, Engineering, Art, Mathematics)"/>
    <n v="51000"/>
    <n v="5876"/>
    <n v="12"/>
    <x v="2"/>
    <x v="1"/>
    <s v="USD"/>
    <n v="1402632000"/>
    <d v="2014-06-13T04:00:00"/>
    <n v="1399909127"/>
    <x v="3775"/>
    <b v="0"/>
    <n v="70"/>
    <n v="83.94"/>
    <b v="0"/>
    <x v="2"/>
    <x v="23"/>
  </r>
  <r>
    <n v="1501"/>
    <s v="This is Nowhere"/>
    <s v="A hardcover book of surf, outdoor and nature photos from the British Columbia coast."/>
    <n v="52000"/>
    <n v="86492"/>
    <n v="166"/>
    <x v="0"/>
    <x v="2"/>
    <s v="CAD"/>
    <n v="1436364023"/>
    <d v="2015-07-08T14:00:23"/>
    <n v="1433772023"/>
    <x v="3776"/>
    <b v="1"/>
    <n v="885"/>
    <n v="97.73"/>
    <b v="1"/>
    <x v="6"/>
    <x v="10"/>
  </r>
  <r>
    <n v="1074"/>
    <s v="Kingdom Espionage"/>
    <s v="An ambitious multiplayer game set in fantastical medieval world where you must defend your castle while attacking others to gain ranks!"/>
    <n v="54000"/>
    <n v="3407"/>
    <n v="6"/>
    <x v="1"/>
    <x v="1"/>
    <s v="USD"/>
    <n v="1388808545"/>
    <d v="2014-01-04T04:09:05"/>
    <n v="1386216545"/>
    <x v="3777"/>
    <b v="0"/>
    <n v="30"/>
    <n v="113.57"/>
    <b v="0"/>
    <x v="1"/>
    <x v="18"/>
  </r>
  <r>
    <n v="1811"/>
    <s v="The Year of Sunsets"/>
    <s v="A collection of 365 color photographs of sunsets in 2014, beautifully presented in a hardcover book."/>
    <n v="54000"/>
    <n v="40"/>
    <n v="0"/>
    <x v="1"/>
    <x v="1"/>
    <s v="USD"/>
    <n v="1414123200"/>
    <d v="2014-10-24T04:00:00"/>
    <n v="1408962270"/>
    <x v="3778"/>
    <b v="0"/>
    <n v="26"/>
    <n v="1.54"/>
    <b v="0"/>
    <x v="6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2"/>
    <x v="1"/>
    <s v="USD"/>
    <n v="1414533600"/>
    <d v="2014-10-28T22:00:00"/>
    <n v="1411411564"/>
    <x v="3779"/>
    <b v="0"/>
    <n v="6"/>
    <n v="25.17"/>
    <b v="0"/>
    <x v="5"/>
    <x v="3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2"/>
    <x v="13"/>
    <s v="DKK"/>
    <n v="1444657593"/>
    <d v="2015-10-12T13:46:33"/>
    <n v="1440337593"/>
    <x v="3780"/>
    <b v="0"/>
    <n v="0"/>
    <n v="0"/>
    <b v="0"/>
    <x v="5"/>
    <x v="30"/>
  </r>
  <r>
    <n v="342"/>
    <s v="BREAKING A MONSTER a film about the band Unlocking The Truth"/>
    <s v="BREAKING A MONSTER needs your help to play in THEATERS!"/>
    <n v="55000"/>
    <n v="55201.52"/>
    <n v="100"/>
    <x v="0"/>
    <x v="1"/>
    <s v="USD"/>
    <n v="1461955465"/>
    <d v="2016-04-29T18:44:25"/>
    <n v="1459363465"/>
    <x v="3781"/>
    <b v="1"/>
    <n v="325"/>
    <n v="169.85"/>
    <b v="1"/>
    <x v="5"/>
    <x v="27"/>
  </r>
  <r>
    <n v="463"/>
    <s v="Tuskegee Redtails"/>
    <s v="Depicts the contribution the Tuskegee airmen made in certain historical events that helped turn the tide in World War II."/>
    <n v="55000"/>
    <n v="1250"/>
    <n v="2"/>
    <x v="1"/>
    <x v="1"/>
    <s v="USD"/>
    <n v="1316883753"/>
    <d v="2011-09-24T17:02:33"/>
    <n v="1311699753"/>
    <x v="3782"/>
    <b v="0"/>
    <n v="11"/>
    <n v="113.64"/>
    <b v="0"/>
    <x v="5"/>
    <x v="29"/>
  </r>
  <r>
    <n v="471"/>
    <s v="Red Origins"/>
    <s v="Three kids try to stop Mazi Mbe's plan to restore Africa to its original state where Tricksters &amp; Spirits ruled_x000a_and Juju was law."/>
    <n v="55000"/>
    <n v="6541"/>
    <n v="12"/>
    <x v="1"/>
    <x v="1"/>
    <s v="USD"/>
    <n v="1397924379"/>
    <d v="2014-04-19T16:19:39"/>
    <n v="1394039979"/>
    <x v="3783"/>
    <b v="0"/>
    <n v="170"/>
    <n v="38.479999999999997"/>
    <b v="0"/>
    <x v="5"/>
    <x v="29"/>
  </r>
  <r>
    <n v="704"/>
    <s v="ZNITCH- The Evolution in Helmet Safety"/>
    <s v="Turn you helmet into the safest helmet and don't worry about a thing,you will always have the right fit!!"/>
    <n v="55000"/>
    <n v="481"/>
    <n v="1"/>
    <x v="1"/>
    <x v="2"/>
    <s v="CAD"/>
    <n v="1487565468"/>
    <d v="2017-02-20T04:37:48"/>
    <n v="1482381468"/>
    <x v="3784"/>
    <b v="0"/>
    <n v="4"/>
    <n v="120.25"/>
    <b v="0"/>
    <x v="2"/>
    <x v="16"/>
  </r>
  <r>
    <n v="2001"/>
    <s v="Nuimo: Seamless Smart Home Interface"/>
    <s v="Nuimo is a universal controller for the internet of things. Control your music, lights, locks and more."/>
    <n v="55000"/>
    <n v="210171"/>
    <n v="382"/>
    <x v="0"/>
    <x v="6"/>
    <s v="EUR"/>
    <n v="1434139200"/>
    <d v="2015-06-12T20:00:00"/>
    <n v="1431406916"/>
    <x v="3785"/>
    <b v="1"/>
    <n v="1637"/>
    <n v="128.38999999999999"/>
    <b v="1"/>
    <x v="2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1"/>
    <x v="14"/>
    <s v="SEK"/>
    <n v="1432455532"/>
    <d v="2015-05-24T08:18:52"/>
    <n v="1429863532"/>
    <x v="3786"/>
    <b v="0"/>
    <n v="19"/>
    <n v="356.84"/>
    <b v="0"/>
    <x v="0"/>
    <x v="19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1"/>
    <x v="1"/>
    <s v="USD"/>
    <n v="1489500155"/>
    <d v="2017-03-14T14:02:35"/>
    <n v="1485874955"/>
    <x v="3787"/>
    <b v="0"/>
    <n v="188"/>
    <n v="136.46"/>
    <b v="0"/>
    <x v="2"/>
    <x v="16"/>
  </r>
  <r>
    <n v="2156"/>
    <s v="Beyond Black Space"/>
    <s v="Captain and manage your ship along with your crew in this deep space adventure! (PC/Linux/Mac)"/>
    <n v="56000"/>
    <n v="1493"/>
    <n v="3"/>
    <x v="1"/>
    <x v="1"/>
    <s v="USD"/>
    <n v="1379363406"/>
    <d v="2013-09-16T20:30:06"/>
    <n v="1375475406"/>
    <x v="3788"/>
    <b v="0"/>
    <n v="83"/>
    <n v="17.989999999999998"/>
    <b v="0"/>
    <x v="1"/>
    <x v="18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1"/>
    <x v="1"/>
    <s v="USD"/>
    <n v="1472920909"/>
    <d v="2016-09-03T16:41:49"/>
    <n v="1467736909"/>
    <x v="3789"/>
    <b v="0"/>
    <n v="94"/>
    <n v="93.9"/>
    <b v="0"/>
    <x v="2"/>
    <x v="1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x v="1"/>
    <s v="USD"/>
    <n v="1447963219"/>
    <d v="2015-11-19T20:00:19"/>
    <n v="1445367619"/>
    <x v="3790"/>
    <b v="1"/>
    <n v="613"/>
    <n v="103.52"/>
    <b v="1"/>
    <x v="5"/>
    <x v="27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1"/>
    <x v="1"/>
    <s v="USD"/>
    <n v="1432195375"/>
    <d v="2015-05-21T08:02:55"/>
    <n v="1430899375"/>
    <x v="3791"/>
    <b v="0"/>
    <n v="2"/>
    <n v="1"/>
    <b v="0"/>
    <x v="5"/>
    <x v="29"/>
  </r>
  <r>
    <n v="496"/>
    <s v="Airships and Anatasia: The Movie"/>
    <s v="The movie is about the adventures of Ethan, Danna, The mysterious inventor and more."/>
    <n v="60000"/>
    <n v="1"/>
    <n v="0"/>
    <x v="1"/>
    <x v="1"/>
    <s v="USD"/>
    <n v="1392070874"/>
    <d v="2014-02-10T22:21:14"/>
    <n v="1386886874"/>
    <x v="3792"/>
    <b v="0"/>
    <n v="1"/>
    <n v="1"/>
    <b v="0"/>
    <x v="5"/>
    <x v="2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1"/>
    <x v="1"/>
    <s v="USD"/>
    <n v="1445097715"/>
    <d v="2015-10-17T16:01:55"/>
    <n v="1441209715"/>
    <x v="3793"/>
    <b v="0"/>
    <n v="2"/>
    <n v="26"/>
    <b v="0"/>
    <x v="2"/>
    <x v="2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1"/>
    <x v="6"/>
    <s v="EUR"/>
    <n v="1434213443"/>
    <d v="2015-06-13T16:37:23"/>
    <n v="1431621443"/>
    <x v="3794"/>
    <b v="0"/>
    <n v="4"/>
    <n v="64.75"/>
    <b v="0"/>
    <x v="2"/>
    <x v="2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2"/>
    <x v="1"/>
    <s v="USD"/>
    <n v="1443675540"/>
    <d v="2015-10-01T04:59:00"/>
    <n v="1441022120"/>
    <x v="3795"/>
    <b v="0"/>
    <n v="121"/>
    <n v="105.93"/>
    <b v="0"/>
    <x v="2"/>
    <x v="22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1"/>
    <x v="1"/>
    <s v="USD"/>
    <n v="1414758620"/>
    <d v="2014-10-31T12:30:20"/>
    <n v="1412166620"/>
    <x v="3796"/>
    <b v="0"/>
    <n v="7"/>
    <n v="90.86"/>
    <b v="0"/>
    <x v="2"/>
    <x v="16"/>
  </r>
  <r>
    <n v="998"/>
    <s v="Ollinfit: The Wearable Personal Trainer"/>
    <s v="Ollinfit is the first wearable fitness trainer with 3 sensors for superior accuracy, feedback and results."/>
    <n v="60000"/>
    <n v="35135"/>
    <n v="59"/>
    <x v="1"/>
    <x v="2"/>
    <s v="CAD"/>
    <n v="1447909401"/>
    <d v="2015-11-19T05:03:21"/>
    <n v="1444017801"/>
    <x v="3797"/>
    <b v="0"/>
    <n v="229"/>
    <n v="153.43"/>
    <b v="0"/>
    <x v="2"/>
    <x v="16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1"/>
    <x v="0"/>
    <s v="GBP"/>
    <n v="1402480221"/>
    <d v="2014-06-11T09:50:21"/>
    <n v="1399888221"/>
    <x v="3798"/>
    <b v="0"/>
    <n v="37"/>
    <n v="80.3"/>
    <b v="0"/>
    <x v="1"/>
    <x v="18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1"/>
    <x v="1"/>
    <s v="USD"/>
    <n v="1411662264"/>
    <d v="2014-09-25T16:24:24"/>
    <n v="1408983864"/>
    <x v="3799"/>
    <b v="0"/>
    <n v="2"/>
    <n v="17.5"/>
    <b v="0"/>
    <x v="3"/>
    <x v="3"/>
  </r>
  <r>
    <n v="1167"/>
    <s v="Empanada Express Food Truck"/>
    <s v="A mobile food truck serving up a Latino-inspired fusion cuisine using fresh, local, &amp; organic ingredients!"/>
    <n v="60000"/>
    <n v="979"/>
    <n v="2"/>
    <x v="1"/>
    <x v="1"/>
    <s v="USD"/>
    <n v="1410543495"/>
    <d v="2014-09-12T17:38:15"/>
    <n v="1407865095"/>
    <x v="3800"/>
    <b v="0"/>
    <n v="16"/>
    <n v="61.19"/>
    <b v="0"/>
    <x v="3"/>
    <x v="3"/>
  </r>
  <r>
    <n v="1179"/>
    <s v="El Camion Roja"/>
    <s v="Mexican Style Food Truck, run by a Red Seal Chef, in a town with NO MEXICAN FOOD! That is a culinary emergency situation!"/>
    <n v="60000"/>
    <n v="3200"/>
    <n v="5"/>
    <x v="1"/>
    <x v="2"/>
    <s v="CAD"/>
    <n v="1446052627"/>
    <d v="2015-10-28T17:17:07"/>
    <n v="1443460627"/>
    <x v="3801"/>
    <b v="0"/>
    <n v="5"/>
    <n v="640"/>
    <b v="0"/>
    <x v="3"/>
    <x v="3"/>
  </r>
  <r>
    <n v="1590"/>
    <s v="An Italian Adventure"/>
    <s v="Discover Italy through photography."/>
    <n v="60000"/>
    <n v="1020"/>
    <n v="2"/>
    <x v="1"/>
    <x v="4"/>
    <s v="EUR"/>
    <n v="1443040464"/>
    <d v="2015-09-23T20:34:24"/>
    <n v="1440448464"/>
    <x v="3802"/>
    <b v="0"/>
    <n v="2"/>
    <n v="510"/>
    <b v="0"/>
    <x v="6"/>
    <x v="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x v="1"/>
    <s v="USD"/>
    <n v="1429391405"/>
    <d v="2015-04-18T21:10:05"/>
    <n v="1425507005"/>
    <x v="3803"/>
    <b v="1"/>
    <n v="365"/>
    <n v="483.34"/>
    <b v="1"/>
    <x v="2"/>
    <x v="2"/>
  </r>
  <r>
    <n v="2125"/>
    <s v="Becoming - A Metaphysical Game About Mental Illness"/>
    <s v="Becoming is a video game that aims to portray mental illness through a metaphysical and emotional story."/>
    <n v="60000"/>
    <n v="852"/>
    <n v="1"/>
    <x v="1"/>
    <x v="1"/>
    <s v="USD"/>
    <n v="1438734833"/>
    <d v="2015-08-05T00:33:53"/>
    <n v="1436142833"/>
    <x v="3804"/>
    <b v="0"/>
    <n v="27"/>
    <n v="31.56"/>
    <b v="0"/>
    <x v="1"/>
    <x v="18"/>
  </r>
  <r>
    <n v="2346"/>
    <s v="Ez 2c 3D Viewers (Canceled)"/>
    <s v="Watch and Make FREE 3D Videos &amp; Pics - No Viewer needed. To Help Learn we have Training and Instant 3D viewers."/>
    <n v="60000"/>
    <n v="39"/>
    <n v="0"/>
    <x v="2"/>
    <x v="1"/>
    <s v="USD"/>
    <n v="1476731431"/>
    <d v="2016-10-17T19:10:31"/>
    <n v="1472843431"/>
    <x v="3805"/>
    <b v="0"/>
    <n v="3"/>
    <n v="13"/>
    <b v="0"/>
    <x v="2"/>
    <x v="22"/>
  </r>
  <r>
    <n v="2415"/>
    <s v="Local Food Truck is Off the Hoof!"/>
    <s v="It will be ridiculously easy to become addicted to the full, rich flavor of locally raised beef, pork, and more..."/>
    <n v="60000"/>
    <n v="335"/>
    <n v="1"/>
    <x v="1"/>
    <x v="1"/>
    <s v="USD"/>
    <n v="1468615346"/>
    <d v="2016-07-15T20:42:26"/>
    <n v="1466023346"/>
    <x v="3806"/>
    <b v="0"/>
    <n v="6"/>
    <n v="55.83"/>
    <b v="0"/>
    <x v="3"/>
    <x v="3"/>
  </r>
  <r>
    <n v="2423"/>
    <s v="FBTR BBQ"/>
    <s v="FBTR is a Texas-style, North Carolina based, homemade BBQ company looking to bring good meat to the masses."/>
    <n v="60000"/>
    <n v="8"/>
    <n v="0"/>
    <x v="1"/>
    <x v="1"/>
    <s v="USD"/>
    <n v="1420044890"/>
    <d v="2014-12-31T16:54:50"/>
    <n v="1417452890"/>
    <x v="3807"/>
    <b v="0"/>
    <n v="1"/>
    <n v="8"/>
    <b v="0"/>
    <x v="3"/>
    <x v="3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2"/>
    <x v="1"/>
    <s v="USD"/>
    <n v="1482332343"/>
    <d v="2016-12-21T14:59:03"/>
    <n v="1479740343"/>
    <x v="3808"/>
    <b v="0"/>
    <n v="5"/>
    <n v="71.599999999999994"/>
    <b v="0"/>
    <x v="2"/>
    <x v="23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1"/>
    <x v="1"/>
    <s v="USD"/>
    <n v="1419538560"/>
    <d v="2014-12-25T20:16:00"/>
    <n v="1416600960"/>
    <x v="3809"/>
    <b v="0"/>
    <n v="38"/>
    <n v="89.21"/>
    <b v="0"/>
    <x v="3"/>
    <x v="3"/>
  </r>
  <r>
    <n v="2710"/>
    <s v="House of Yes"/>
    <s v="Building Brooklyn's own creative venue for circus, theater and events of all types."/>
    <n v="60000"/>
    <n v="92340.21"/>
    <n v="154"/>
    <x v="0"/>
    <x v="1"/>
    <s v="USD"/>
    <n v="1407549600"/>
    <d v="2014-08-09T02:00:00"/>
    <n v="1404797428"/>
    <x v="3810"/>
    <b v="1"/>
    <n v="1088"/>
    <n v="84.87"/>
    <b v="1"/>
    <x v="0"/>
    <x v="2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1"/>
    <x v="1"/>
    <s v="USD"/>
    <n v="1424920795"/>
    <d v="2015-02-26T03:19:55"/>
    <n v="1422328795"/>
    <x v="3811"/>
    <b v="0"/>
    <n v="3"/>
    <n v="23.67"/>
    <b v="0"/>
    <x v="0"/>
    <x v="24"/>
  </r>
  <r>
    <n v="3909"/>
    <s v="Woman2Woman"/>
    <s v="I am trying to put on a gospel comedy stage play that is full of laughter and life lessons as well that will change your life forever,"/>
    <n v="60000"/>
    <n v="135"/>
    <n v="0"/>
    <x v="1"/>
    <x v="1"/>
    <s v="USD"/>
    <n v="1410424642"/>
    <d v="2014-09-11T08:37:22"/>
    <n v="1407832642"/>
    <x v="3812"/>
    <b v="0"/>
    <n v="4"/>
    <n v="33.75"/>
    <b v="0"/>
    <x v="0"/>
    <x v="0"/>
  </r>
  <r>
    <n v="3918"/>
    <s v="The Singing Teacher"/>
    <s v="A fantastic new comedy coming to the West End 2014.  An Alan Ayckbourn meets Richard Curtis style comedy. Who knew singing was therapy!"/>
    <n v="60000"/>
    <n v="120"/>
    <n v="0"/>
    <x v="1"/>
    <x v="0"/>
    <s v="GBP"/>
    <n v="1407168000"/>
    <d v="2014-08-04T16:00:00"/>
    <n v="1406131023"/>
    <x v="3813"/>
    <b v="0"/>
    <n v="3"/>
    <n v="40"/>
    <b v="0"/>
    <x v="0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x v="1"/>
    <s v="USD"/>
    <n v="1432416219"/>
    <d v="2015-05-23T21:23:39"/>
    <n v="1429824219"/>
    <x v="3814"/>
    <b v="1"/>
    <n v="951"/>
    <n v="75.44"/>
    <b v="1"/>
    <x v="5"/>
    <x v="27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1"/>
    <x v="1"/>
    <s v="USD"/>
    <n v="1334622660"/>
    <d v="2012-04-17T00:31:00"/>
    <n v="1330733022"/>
    <x v="3815"/>
    <b v="0"/>
    <n v="2"/>
    <n v="22.5"/>
    <b v="0"/>
    <x v="5"/>
    <x v="2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x v="1"/>
    <s v="USD"/>
    <n v="1490752800"/>
    <d v="2017-03-29T02:00:00"/>
    <n v="1486522484"/>
    <x v="3816"/>
    <b v="0"/>
    <n v="884"/>
    <n v="74.58"/>
    <b v="0"/>
    <x v="4"/>
    <x v="28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x v="9"/>
    <s v="EUR"/>
    <n v="1439455609"/>
    <d v="2015-08-13T08:46:49"/>
    <n v="1436863609"/>
    <x v="3817"/>
    <b v="1"/>
    <n v="450"/>
    <n v="147.68"/>
    <b v="1"/>
    <x v="2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2"/>
    <x v="1"/>
    <s v="USD"/>
    <n v="1438793432"/>
    <d v="2015-08-05T16:50:32"/>
    <n v="1436201432"/>
    <x v="3818"/>
    <b v="0"/>
    <n v="7"/>
    <n v="112.57"/>
    <b v="0"/>
    <x v="2"/>
    <x v="2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x v="7"/>
    <s v="AUD"/>
    <n v="1444525200"/>
    <d v="2015-10-11T01:00:00"/>
    <n v="1441339242"/>
    <x v="3819"/>
    <b v="1"/>
    <n v="1251"/>
    <n v="74.64"/>
    <b v="1"/>
    <x v="2"/>
    <x v="23"/>
  </r>
  <r>
    <n v="2691"/>
    <s v="Cook"/>
    <s v="A Great New local Food Truck serving up ethnic fusion inspired eats in Ottawa."/>
    <n v="65000"/>
    <n v="35"/>
    <n v="0"/>
    <x v="1"/>
    <x v="2"/>
    <s v="CAD"/>
    <n v="1431278557"/>
    <d v="2015-05-10T17:22:37"/>
    <n v="1427390557"/>
    <x v="3820"/>
    <b v="0"/>
    <n v="2"/>
    <n v="17.5"/>
    <b v="0"/>
    <x v="3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1"/>
    <x v="1"/>
    <s v="USD"/>
    <n v="1420724460"/>
    <d v="2015-01-08T13:41:00"/>
    <n v="1418046247"/>
    <x v="3821"/>
    <b v="0"/>
    <n v="3"/>
    <n v="42"/>
    <b v="0"/>
    <x v="0"/>
    <x v="24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1"/>
    <x v="1"/>
    <s v="USD"/>
    <n v="1324664249"/>
    <d v="2011-12-23T18:17:29"/>
    <n v="1321035449"/>
    <x v="3822"/>
    <b v="0"/>
    <n v="22"/>
    <n v="136.09"/>
    <b v="0"/>
    <x v="5"/>
    <x v="29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x v="1"/>
    <s v="USD"/>
    <n v="1394233140"/>
    <d v="2014-03-07T22:59:00"/>
    <n v="1391477450"/>
    <x v="3823"/>
    <b v="0"/>
    <n v="1510"/>
    <n v="81.75"/>
    <b v="1"/>
    <x v="5"/>
    <x v="2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1"/>
    <x v="0"/>
    <s v="GBP"/>
    <n v="1483286127"/>
    <d v="2017-01-01T15:55:27"/>
    <n v="1479830127"/>
    <x v="3824"/>
    <b v="0"/>
    <n v="456"/>
    <n v="117.7"/>
    <b v="0"/>
    <x v="2"/>
    <x v="16"/>
  </r>
  <r>
    <n v="1081"/>
    <s v="The Creature"/>
    <s v="Finishing your last job before you retire until a disaster strikes the cargo ship can you survive The Creature?"/>
    <n v="68000"/>
    <n v="12"/>
    <n v="0"/>
    <x v="1"/>
    <x v="1"/>
    <s v="USD"/>
    <n v="1422483292"/>
    <d v="2015-01-28T22:14:52"/>
    <n v="1419891292"/>
    <x v="3825"/>
    <b v="0"/>
    <n v="4"/>
    <n v="3"/>
    <b v="0"/>
    <x v="1"/>
    <x v="18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2"/>
    <x v="20"/>
    <s v="HKD"/>
    <n v="1475457107"/>
    <d v="2016-10-03T01:11:47"/>
    <n v="1472865107"/>
    <x v="3826"/>
    <b v="0"/>
    <n v="1"/>
    <n v="10"/>
    <b v="0"/>
    <x v="5"/>
    <x v="3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2"/>
    <x v="1"/>
    <s v="USD"/>
    <n v="1434654215"/>
    <d v="2015-06-18T19:03:35"/>
    <n v="1432062215"/>
    <x v="3827"/>
    <b v="0"/>
    <n v="0"/>
    <n v="0"/>
    <b v="0"/>
    <x v="2"/>
    <x v="2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1"/>
    <x v="1"/>
    <s v="USD"/>
    <n v="1478926800"/>
    <d v="2016-11-12T05:00:00"/>
    <n v="1476054568"/>
    <x v="3828"/>
    <b v="0"/>
    <n v="196"/>
    <n v="89.6"/>
    <b v="0"/>
    <x v="2"/>
    <x v="16"/>
  </r>
  <r>
    <n v="1025"/>
    <s v="[NUREN] The New Renaissance"/>
    <s v="Jake Kaufman and Jessie Seely present THE WORLD'S FIRST VIRTUAL REALITY ROCK OPERA."/>
    <n v="70000"/>
    <n v="76949.820000000007"/>
    <n v="110"/>
    <x v="0"/>
    <x v="1"/>
    <s v="USD"/>
    <n v="1426532437"/>
    <d v="2015-03-16T19:00:37"/>
    <n v="1423944037"/>
    <x v="3829"/>
    <b v="1"/>
    <n v="1071"/>
    <n v="71.849999999999994"/>
    <b v="1"/>
    <x v="4"/>
    <x v="4"/>
  </r>
  <r>
    <n v="1960"/>
    <s v="TREKKAYAK"/>
    <s v="Trekkayak is an ultralight, durable and inflatable boat to be carried in your backpack to cross a lake or paddle down a river."/>
    <n v="70000"/>
    <n v="82532"/>
    <n v="118"/>
    <x v="0"/>
    <x v="14"/>
    <s v="SEK"/>
    <n v="1419151341"/>
    <d v="2014-12-21T08:42:21"/>
    <n v="1416559341"/>
    <x v="3830"/>
    <b v="1"/>
    <n v="33"/>
    <n v="2500.9699999999998"/>
    <b v="1"/>
    <x v="2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2"/>
    <x v="1"/>
    <s v="USD"/>
    <n v="1456006938"/>
    <d v="2016-02-20T22:22:18"/>
    <n v="1450822938"/>
    <x v="3831"/>
    <b v="0"/>
    <n v="5"/>
    <n v="54"/>
    <b v="0"/>
    <x v="2"/>
    <x v="22"/>
  </r>
  <r>
    <n v="2684"/>
    <s v="Ain't No Thang..."/>
    <s v="Not all wings are created equal. We believe ours take flight above the rest. Come judge for yourself. To us it Ain't No Thang..."/>
    <n v="70000"/>
    <n v="800"/>
    <n v="1"/>
    <x v="1"/>
    <x v="1"/>
    <s v="USD"/>
    <n v="1407621425"/>
    <d v="2014-08-09T21:57:05"/>
    <n v="1404165425"/>
    <x v="3832"/>
    <b v="0"/>
    <n v="4"/>
    <n v="200"/>
    <b v="0"/>
    <x v="3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1"/>
    <x v="1"/>
    <s v="USD"/>
    <n v="1407691248"/>
    <d v="2014-08-10T17:20:48"/>
    <n v="1405099248"/>
    <x v="3833"/>
    <b v="0"/>
    <n v="5"/>
    <n v="205"/>
    <b v="0"/>
    <x v="0"/>
    <x v="19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x v="1"/>
    <s v="USD"/>
    <n v="1462629432"/>
    <d v="2016-05-07T13:57:12"/>
    <n v="1460037432"/>
    <x v="3834"/>
    <b v="0"/>
    <n v="350"/>
    <n v="226.21"/>
    <b v="1"/>
    <x v="2"/>
    <x v="2"/>
  </r>
  <r>
    <n v="133"/>
    <s v="Demon Women from outer space (Canceled)"/>
    <s v="Invasion from outer space sights, to weird to imagine destruction too monstrous to escape"/>
    <n v="71764"/>
    <n v="0"/>
    <n v="0"/>
    <x v="2"/>
    <x v="1"/>
    <s v="USD"/>
    <n v="1464715860"/>
    <d v="2016-05-31T17:31:00"/>
    <n v="1462130584"/>
    <x v="3835"/>
    <b v="0"/>
    <n v="0"/>
    <n v="0"/>
    <b v="0"/>
    <x v="5"/>
    <x v="30"/>
  </r>
  <r>
    <n v="489"/>
    <s v="THE GUINEAS SHOW"/>
    <s v="Help America's favorite dysfunctional immigrant family THE GUINEAS launch the first season of their animated web series."/>
    <n v="74997"/>
    <n v="215"/>
    <n v="0"/>
    <x v="1"/>
    <x v="1"/>
    <s v="USD"/>
    <n v="1325763180"/>
    <d v="2012-01-05T11:33:00"/>
    <n v="1323084816"/>
    <x v="3836"/>
    <b v="0"/>
    <n v="3"/>
    <n v="71.67"/>
    <b v="0"/>
    <x v="5"/>
    <x v="29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x v="1"/>
    <s v="USD"/>
    <n v="1428514969"/>
    <d v="2015-04-08T17:42:49"/>
    <n v="1425922969"/>
    <x v="3837"/>
    <b v="1"/>
    <n v="942"/>
    <n v="105.05"/>
    <b v="1"/>
    <x v="5"/>
    <x v="27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x v="1"/>
    <s v="USD"/>
    <n v="1401459035"/>
    <d v="2014-05-30T14:10:35"/>
    <n v="1397571035"/>
    <x v="3838"/>
    <b v="1"/>
    <n v="2139"/>
    <n v="54.75"/>
    <b v="1"/>
    <x v="5"/>
    <x v="27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x v="1"/>
    <s v="USD"/>
    <n v="1319860740"/>
    <d v="2011-10-29T03:59:00"/>
    <n v="1317064599"/>
    <x v="3839"/>
    <b v="1"/>
    <n v="493"/>
    <n v="154.41999999999999"/>
    <b v="1"/>
    <x v="5"/>
    <x v="27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x v="1"/>
    <s v="USD"/>
    <n v="1446350400"/>
    <d v="2015-11-01T04:00:00"/>
    <n v="1443739388"/>
    <x v="3840"/>
    <b v="1"/>
    <n v="498"/>
    <n v="156.05000000000001"/>
    <b v="1"/>
    <x v="5"/>
    <x v="2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1"/>
    <x v="1"/>
    <s v="USD"/>
    <n v="1438451580"/>
    <d v="2015-08-01T17:53:00"/>
    <n v="1434609424"/>
    <x v="3841"/>
    <b v="0"/>
    <n v="28"/>
    <n v="135.04"/>
    <b v="0"/>
    <x v="2"/>
    <x v="2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1"/>
    <x v="7"/>
    <s v="AUD"/>
    <n v="1424137247"/>
    <d v="2015-02-17T01:40:47"/>
    <n v="1421545247"/>
    <x v="3842"/>
    <b v="0"/>
    <n v="2"/>
    <n v="34"/>
    <b v="0"/>
    <x v="2"/>
    <x v="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2"/>
    <x v="7"/>
    <s v="AUD"/>
    <n v="1432771997"/>
    <d v="2015-05-28T00:13:17"/>
    <n v="1430179997"/>
    <x v="3843"/>
    <b v="0"/>
    <n v="0"/>
    <n v="0"/>
    <b v="0"/>
    <x v="2"/>
    <x v="2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x v="1"/>
    <s v="USD"/>
    <n v="1440082240"/>
    <d v="2015-08-20T14:50:40"/>
    <n v="1436885440"/>
    <x v="3844"/>
    <b v="0"/>
    <n v="1107"/>
    <n v="95.83"/>
    <b v="1"/>
    <x v="2"/>
    <x v="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1"/>
    <x v="1"/>
    <s v="USD"/>
    <n v="1410955331"/>
    <d v="2014-09-17T12:02:11"/>
    <n v="1407931331"/>
    <x v="3845"/>
    <b v="0"/>
    <n v="129"/>
    <n v="150.65"/>
    <b v="0"/>
    <x v="2"/>
    <x v="16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1"/>
    <x v="1"/>
    <s v="USD"/>
    <n v="1391630297"/>
    <d v="2014-02-05T19:58:17"/>
    <n v="1389038297"/>
    <x v="3846"/>
    <b v="0"/>
    <n v="4"/>
    <n v="12.75"/>
    <b v="0"/>
    <x v="1"/>
    <x v="18"/>
  </r>
  <r>
    <n v="1076"/>
    <s v="Kaptain Brawe 2: A Space Travesty"/>
    <s v="A comical point and click adventure by veteran team of Broken Sword and Monkey Island fame - Steve Ince and Bill Tiller"/>
    <n v="75000"/>
    <n v="47074"/>
    <n v="63"/>
    <x v="1"/>
    <x v="1"/>
    <s v="USD"/>
    <n v="1410426250"/>
    <d v="2014-09-11T09:04:10"/>
    <n v="1405674250"/>
    <x v="3847"/>
    <b v="0"/>
    <n v="975"/>
    <n v="48.28"/>
    <b v="0"/>
    <x v="1"/>
    <x v="18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1"/>
    <x v="1"/>
    <s v="USD"/>
    <n v="1408225452"/>
    <d v="2014-08-16T21:44:12"/>
    <n v="1405633452"/>
    <x v="3848"/>
    <b v="0"/>
    <n v="1"/>
    <n v="5"/>
    <b v="0"/>
    <x v="3"/>
    <x v="3"/>
  </r>
  <r>
    <n v="1316"/>
    <s v="Future Belt (Canceled)"/>
    <s v="Future Belt comes in just 3 sizes, but yet, is designed to fit waists ranging from 25-55 inches. No batteries, no gimmicks."/>
    <n v="75000"/>
    <n v="1"/>
    <n v="0"/>
    <x v="2"/>
    <x v="1"/>
    <s v="USD"/>
    <n v="1456700709"/>
    <d v="2016-02-28T23:05:09"/>
    <n v="1453676709"/>
    <x v="3849"/>
    <b v="0"/>
    <n v="1"/>
    <n v="1"/>
    <b v="0"/>
    <x v="2"/>
    <x v="1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2"/>
    <x v="1"/>
    <s v="USD"/>
    <n v="1476458734"/>
    <d v="2016-10-14T15:25:34"/>
    <n v="1472570734"/>
    <x v="3850"/>
    <b v="0"/>
    <n v="15"/>
    <n v="116.53"/>
    <b v="0"/>
    <x v="2"/>
    <x v="16"/>
  </r>
  <r>
    <n v="2157"/>
    <s v="Nin"/>
    <s v="Gamers and 90's fans unite in this small tale of epic proportions!"/>
    <n v="75000"/>
    <n v="21144"/>
    <n v="28"/>
    <x v="1"/>
    <x v="1"/>
    <s v="USD"/>
    <n v="1482479940"/>
    <d v="2016-12-23T07:59:00"/>
    <n v="1479684783"/>
    <x v="3851"/>
    <b v="0"/>
    <n v="57"/>
    <n v="370.95"/>
    <b v="0"/>
    <x v="1"/>
    <x v="18"/>
  </r>
  <r>
    <n v="3064"/>
    <s v="Kickstart the Crossroads Community"/>
    <s v="An epicenter for connection, creation and expression of the community."/>
    <n v="75000"/>
    <n v="8471"/>
    <n v="11"/>
    <x v="1"/>
    <x v="1"/>
    <s v="USD"/>
    <n v="1448175540"/>
    <d v="2015-11-22T06:59:00"/>
    <n v="1445483246"/>
    <x v="3852"/>
    <b v="0"/>
    <n v="72"/>
    <n v="117.65"/>
    <b v="0"/>
    <x v="0"/>
    <x v="2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1"/>
    <x v="1"/>
    <s v="USD"/>
    <n v="1411312250"/>
    <d v="2014-09-21T15:10:50"/>
    <n v="1406128250"/>
    <x v="3853"/>
    <b v="0"/>
    <n v="0"/>
    <n v="0"/>
    <b v="0"/>
    <x v="0"/>
    <x v="24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1"/>
    <x v="2"/>
    <s v="CAD"/>
    <n v="1484366340"/>
    <d v="2017-01-14T03:59:00"/>
    <n v="1480219174"/>
    <x v="3854"/>
    <b v="0"/>
    <n v="18"/>
    <n v="176.94"/>
    <b v="0"/>
    <x v="0"/>
    <x v="1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1"/>
    <x v="1"/>
    <s v="USD"/>
    <n v="1450887480"/>
    <d v="2015-12-23T16:18:00"/>
    <n v="1448469719"/>
    <x v="3855"/>
    <b v="0"/>
    <n v="1"/>
    <n v="500"/>
    <b v="0"/>
    <x v="0"/>
    <x v="19"/>
  </r>
  <r>
    <n v="4098"/>
    <s v="Life is simple"/>
    <s v="Community Youth play, written by and performed by the youth about finding joy in the simple things in life"/>
    <n v="75000"/>
    <n v="0"/>
    <n v="0"/>
    <x v="1"/>
    <x v="1"/>
    <s v="USD"/>
    <n v="1465060797"/>
    <d v="2016-06-04T17:19:57"/>
    <n v="1462468797"/>
    <x v="3856"/>
    <b v="0"/>
    <n v="0"/>
    <n v="0"/>
    <b v="0"/>
    <x v="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x v="1"/>
    <s v="USD"/>
    <n v="1430981880"/>
    <d v="2015-05-07T06:58:00"/>
    <n v="1426216033"/>
    <x v="3857"/>
    <b v="1"/>
    <n v="508"/>
    <n v="593.94000000000005"/>
    <b v="1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2"/>
    <x v="1"/>
    <s v="USD"/>
    <n v="1415392207"/>
    <d v="2014-11-07T20:30:07"/>
    <n v="1411500607"/>
    <x v="3858"/>
    <b v="0"/>
    <n v="81"/>
    <n v="94.51"/>
    <b v="0"/>
    <x v="5"/>
    <x v="3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1"/>
    <x v="0"/>
    <s v="GBP"/>
    <n v="1446766372"/>
    <d v="2015-11-05T23:32:52"/>
    <n v="1443220372"/>
    <x v="3859"/>
    <b v="0"/>
    <n v="11"/>
    <n v="13.55"/>
    <b v="0"/>
    <x v="5"/>
    <x v="29"/>
  </r>
  <r>
    <n v="576"/>
    <s v="Uthtopia"/>
    <s v="UthTopia Is a social media organization that believes in positive online usage, youth mentorship, and youth empowerment."/>
    <n v="80000"/>
    <n v="1"/>
    <n v="0"/>
    <x v="1"/>
    <x v="1"/>
    <s v="USD"/>
    <n v="1427537952"/>
    <d v="2015-03-28T10:19:12"/>
    <n v="1422357552"/>
    <x v="3860"/>
    <b v="0"/>
    <n v="1"/>
    <n v="1"/>
    <b v="0"/>
    <x v="2"/>
    <x v="22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2"/>
    <x v="3"/>
    <s v="EUR"/>
    <n v="1453210037"/>
    <d v="2016-01-19T13:27:17"/>
    <n v="1448026037"/>
    <x v="3861"/>
    <b v="0"/>
    <n v="0"/>
    <n v="0"/>
    <b v="0"/>
    <x v="2"/>
    <x v="22"/>
  </r>
  <r>
    <n v="1145"/>
    <s v="A FORK IN THE ROAD food truck"/>
    <s v="Emphasizing locally and responsibly raised ingredients, serving delicious food! I need your help."/>
    <n v="80000"/>
    <n v="100"/>
    <n v="0"/>
    <x v="1"/>
    <x v="1"/>
    <s v="USD"/>
    <n v="1412272592"/>
    <d v="2014-10-02T17:56:32"/>
    <n v="1407088592"/>
    <x v="3862"/>
    <b v="0"/>
    <n v="1"/>
    <n v="100"/>
    <b v="0"/>
    <x v="3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x v="6"/>
    <s v="EUR"/>
    <n v="1433996746"/>
    <d v="2015-06-11T04:25:46"/>
    <n v="1431404746"/>
    <x v="3863"/>
    <b v="1"/>
    <n v="729"/>
    <n v="220.74"/>
    <b v="1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x v="1"/>
    <s v="USD"/>
    <n v="1450486800"/>
    <d v="2015-12-19T01:00:00"/>
    <n v="1446562807"/>
    <x v="3864"/>
    <b v="1"/>
    <n v="644"/>
    <n v="262.16000000000003"/>
    <b v="1"/>
    <x v="2"/>
    <x v="2"/>
  </r>
  <r>
    <n v="2122"/>
    <s v="CapitÃ¡n Kalani y el sindicato robÃ³tico"/>
    <s v="Captain Kalani it's a retro game full of nostalgia for the old gamers but interesting for the new ones"/>
    <n v="80000"/>
    <n v="310"/>
    <n v="0"/>
    <x v="1"/>
    <x v="15"/>
    <s v="MXN"/>
    <n v="1483773169"/>
    <d v="2017-01-07T07:12:49"/>
    <n v="1481181169"/>
    <x v="3865"/>
    <b v="0"/>
    <n v="3"/>
    <n v="103.33"/>
    <b v="0"/>
    <x v="1"/>
    <x v="18"/>
  </r>
  <r>
    <n v="2136"/>
    <s v="Dark Paradise"/>
    <s v="A dark and twisted game with physiological madness and corruption as a man becomes the ultimate bio weapon."/>
    <n v="80000"/>
    <n v="47.69"/>
    <n v="0"/>
    <x v="1"/>
    <x v="1"/>
    <s v="USD"/>
    <n v="1382184786"/>
    <d v="2013-10-19T12:13:06"/>
    <n v="1379592786"/>
    <x v="3866"/>
    <b v="0"/>
    <n v="4"/>
    <n v="11.92"/>
    <b v="0"/>
    <x v="1"/>
    <x v="18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1"/>
    <x v="1"/>
    <s v="USD"/>
    <n v="1407453228"/>
    <d v="2014-08-07T23:13:48"/>
    <n v="1404861228"/>
    <x v="3867"/>
    <b v="0"/>
    <n v="1"/>
    <n v="1"/>
    <b v="0"/>
    <x v="3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1"/>
    <x v="1"/>
    <s v="USD"/>
    <n v="1433298676"/>
    <d v="2015-06-03T02:31:16"/>
    <n v="1429410676"/>
    <x v="3868"/>
    <b v="0"/>
    <n v="118"/>
    <n v="72.760000000000005"/>
    <b v="0"/>
    <x v="3"/>
    <x v="3"/>
  </r>
  <r>
    <n v="2958"/>
    <s v="Uprising Theater (Canceled)"/>
    <s v="Chicago Based Theater Company and Venue Dedicated to Social Justice and Mainstreaming the Palestinian Narrative"/>
    <n v="80000"/>
    <n v="0"/>
    <n v="0"/>
    <x v="2"/>
    <x v="1"/>
    <s v="USD"/>
    <n v="1462729317"/>
    <d v="2016-05-08T17:41:57"/>
    <n v="1457548917"/>
    <x v="3869"/>
    <b v="0"/>
    <n v="0"/>
    <n v="0"/>
    <b v="0"/>
    <x v="0"/>
    <x v="24"/>
  </r>
  <r>
    <n v="1434"/>
    <s v="Translation of 'SOCIALCAPITALISM' (2014)"/>
    <s v="Interest from abroad to publish my book SOCIALCAPITALISM. Need translation to English master. Help appreciated."/>
    <n v="82000"/>
    <n v="8190"/>
    <n v="10"/>
    <x v="1"/>
    <x v="13"/>
    <s v="DKK"/>
    <n v="1433775600"/>
    <d v="2015-06-08T15:00:00"/>
    <n v="1431973478"/>
    <x v="3870"/>
    <b v="0"/>
    <n v="11"/>
    <n v="744.55"/>
    <b v="0"/>
    <x v="7"/>
    <x v="2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x v="1"/>
    <s v="USD"/>
    <n v="1325961309"/>
    <d v="2012-01-07T18:35:09"/>
    <n v="1322073309"/>
    <x v="3871"/>
    <b v="1"/>
    <n v="146"/>
    <n v="589.95000000000005"/>
    <b v="1"/>
    <x v="5"/>
    <x v="27"/>
  </r>
  <r>
    <n v="570"/>
    <s v="Relaunching in May"/>
    <s v="Humans have AM/FM/Satellite radio, kids have radio Disney, pets have DogCatRadio."/>
    <n v="85000"/>
    <n v="142"/>
    <n v="0"/>
    <x v="1"/>
    <x v="1"/>
    <s v="USD"/>
    <n v="1455822569"/>
    <d v="2016-02-18T19:09:29"/>
    <n v="1453230569"/>
    <x v="3872"/>
    <b v="0"/>
    <n v="1"/>
    <n v="142"/>
    <b v="0"/>
    <x v="2"/>
    <x v="2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2"/>
    <x v="1"/>
    <s v="USD"/>
    <n v="1472317209"/>
    <d v="2016-08-27T17:00:09"/>
    <n v="1469725209"/>
    <x v="3873"/>
    <b v="0"/>
    <n v="1"/>
    <n v="250"/>
    <b v="0"/>
    <x v="8"/>
    <x v="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1"/>
    <x v="10"/>
    <s v="EUR"/>
    <n v="1446331500"/>
    <d v="2015-10-31T22:45:00"/>
    <n v="1442531217"/>
    <x v="3874"/>
    <b v="0"/>
    <n v="285"/>
    <n v="117.49"/>
    <b v="0"/>
    <x v="2"/>
    <x v="3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x v="1"/>
    <s v="USD"/>
    <n v="1369323491"/>
    <d v="2013-05-23T15:38:11"/>
    <n v="1366731491"/>
    <x v="3875"/>
    <b v="0"/>
    <n v="1373"/>
    <n v="91.83"/>
    <b v="1"/>
    <x v="2"/>
    <x v="2"/>
  </r>
  <r>
    <n v="2575"/>
    <s v="Vdub dogs (Canceled)"/>
    <s v="Hello everyone, Iv'e decided to put my love for old Volkswagen buses and my love for cooking together! Support vdub dogs hot dog bus!"/>
    <n v="85000"/>
    <n v="0"/>
    <n v="0"/>
    <x v="2"/>
    <x v="1"/>
    <s v="USD"/>
    <n v="1421030194"/>
    <d v="2015-01-12T02:36:34"/>
    <n v="1418438194"/>
    <x v="3876"/>
    <b v="0"/>
    <n v="0"/>
    <n v="0"/>
    <b v="0"/>
    <x v="3"/>
    <x v="3"/>
  </r>
  <r>
    <n v="2381"/>
    <s v="Cannabis Connection (Canceled)"/>
    <s v="Social Media Platform for the Marijuana Industry to create professionalism and a stable lasting market."/>
    <n v="86350"/>
    <n v="1571"/>
    <n v="2"/>
    <x v="2"/>
    <x v="1"/>
    <s v="USD"/>
    <n v="1428704848"/>
    <d v="2015-04-10T22:27:28"/>
    <n v="1426112848"/>
    <x v="3877"/>
    <b v="0"/>
    <n v="7"/>
    <n v="224.43"/>
    <b v="0"/>
    <x v="2"/>
    <x v="22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1"/>
    <x v="1"/>
    <s v="USD"/>
    <n v="1421656200"/>
    <d v="2015-01-19T08:30:00"/>
    <n v="1416507211"/>
    <x v="3878"/>
    <b v="0"/>
    <n v="312"/>
    <n v="100.23"/>
    <b v="0"/>
    <x v="1"/>
    <x v="1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1"/>
    <x v="1"/>
    <s v="USD"/>
    <n v="1421543520"/>
    <d v="2015-01-18T01:12:00"/>
    <n v="1416445931"/>
    <x v="3879"/>
    <b v="0"/>
    <n v="9"/>
    <n v="38.44"/>
    <b v="0"/>
    <x v="2"/>
    <x v="2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1"/>
    <x v="1"/>
    <s v="USD"/>
    <n v="1407624222"/>
    <d v="2014-08-09T22:43:42"/>
    <n v="1405032222"/>
    <x v="3880"/>
    <b v="0"/>
    <n v="4"/>
    <n v="2.75"/>
    <b v="0"/>
    <x v="2"/>
    <x v="16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x v="4"/>
    <s v="EUR"/>
    <n v="1461306772"/>
    <d v="2016-04-22T06:32:52"/>
    <n v="1458714772"/>
    <x v="3881"/>
    <b v="1"/>
    <n v="1281"/>
    <n v="180.75"/>
    <b v="1"/>
    <x v="2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1"/>
    <x v="4"/>
    <s v="EUR"/>
    <n v="1466323800"/>
    <d v="2016-06-19T08:10:00"/>
    <n v="1463418120"/>
    <x v="3882"/>
    <b v="0"/>
    <n v="310"/>
    <n v="85"/>
    <b v="0"/>
    <x v="2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1"/>
    <x v="1"/>
    <s v="USD"/>
    <n v="1373174903"/>
    <d v="2013-07-07T05:28:23"/>
    <n v="1369286903"/>
    <x v="3883"/>
    <b v="0"/>
    <n v="123"/>
    <n v="65.67"/>
    <b v="0"/>
    <x v="1"/>
    <x v="1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1"/>
    <x v="1"/>
    <s v="USD"/>
    <n v="1430409651"/>
    <d v="2015-04-30T16:00:51"/>
    <n v="1427817651"/>
    <x v="3884"/>
    <b v="0"/>
    <n v="7"/>
    <n v="60.71"/>
    <b v="0"/>
    <x v="1"/>
    <x v="15"/>
  </r>
  <r>
    <n v="2582"/>
    <s v="Drunken Wings"/>
    <s v="The place where chicken meets liquor for the first time!"/>
    <n v="90000"/>
    <n v="1"/>
    <n v="0"/>
    <x v="1"/>
    <x v="1"/>
    <s v="USD"/>
    <n v="1477784634"/>
    <d v="2016-10-29T23:43:54"/>
    <n v="1475192634"/>
    <x v="3885"/>
    <b v="0"/>
    <n v="1"/>
    <n v="1"/>
    <b v="0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1"/>
    <x v="1"/>
    <s v="USD"/>
    <n v="1469213732"/>
    <d v="2016-07-22T18:55:32"/>
    <n v="1466621732"/>
    <x v="3886"/>
    <b v="0"/>
    <n v="6"/>
    <n v="217.5"/>
    <b v="0"/>
    <x v="0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2"/>
    <x v="15"/>
    <s v="MXN"/>
    <n v="1482953115"/>
    <d v="2016-12-28T19:25:15"/>
    <n v="1480361115"/>
    <x v="3887"/>
    <b v="0"/>
    <n v="1"/>
    <n v="250"/>
    <b v="0"/>
    <x v="2"/>
    <x v="16"/>
  </r>
  <r>
    <n v="453"/>
    <s v="Jamboni Brothers Pizza Pilot"/>
    <s v="A 7 minute broadcast-quality web pilot (in 3D animation) of Jamboni Brothers Pizza {the ultimate goal being a cartoon TV series}."/>
    <n v="94875"/>
    <n v="26"/>
    <n v="0"/>
    <x v="1"/>
    <x v="1"/>
    <s v="USD"/>
    <n v="1424375279"/>
    <d v="2015-02-19T19:47:59"/>
    <n v="1422992879"/>
    <x v="3888"/>
    <b v="0"/>
    <n v="2"/>
    <n v="13"/>
    <b v="0"/>
    <x v="5"/>
    <x v="29"/>
  </r>
  <r>
    <n v="172"/>
    <s v="The Blind Dolphin Story"/>
    <s v="A short film on the rarest mammal and the second most endangered freshwater river dolphin, in Pakistan."/>
    <n v="95000"/>
    <n v="0"/>
    <n v="0"/>
    <x v="1"/>
    <x v="1"/>
    <s v="USD"/>
    <n v="1426753723"/>
    <d v="2015-03-19T08:28:43"/>
    <n v="1423733323"/>
    <x v="3889"/>
    <b v="0"/>
    <n v="0"/>
    <n v="0"/>
    <b v="0"/>
    <x v="5"/>
    <x v="25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1"/>
    <x v="1"/>
    <s v="USD"/>
    <n v="1487617200"/>
    <d v="2017-02-20T19:00:00"/>
    <n v="1483634335"/>
    <x v="3890"/>
    <b v="0"/>
    <n v="110"/>
    <n v="364.35"/>
    <b v="0"/>
    <x v="2"/>
    <x v="16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1"/>
    <x v="0"/>
    <s v="GBP"/>
    <n v="1429554349"/>
    <d v="2015-04-20T18:25:49"/>
    <n v="1424719549"/>
    <x v="3891"/>
    <b v="0"/>
    <n v="28"/>
    <n v="35.71"/>
    <b v="0"/>
    <x v="3"/>
    <x v="39"/>
  </r>
  <r>
    <n v="515"/>
    <s v="A Tale of Faith - An Animated Short Film"/>
    <s v="A Tale of Faith is an animated short film based on the heartwarming tale by Rebbe Nachman of Breslov."/>
    <n v="97000"/>
    <n v="24651"/>
    <n v="25"/>
    <x v="1"/>
    <x v="1"/>
    <s v="USD"/>
    <n v="1451389601"/>
    <d v="2015-12-29T11:46:41"/>
    <n v="1447933601"/>
    <x v="3892"/>
    <b v="0"/>
    <n v="34"/>
    <n v="725.03"/>
    <b v="0"/>
    <x v="5"/>
    <x v="2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x v="7"/>
    <s v="AUD"/>
    <n v="1429228800"/>
    <d v="2015-04-17T00:00:00"/>
    <n v="1426714870"/>
    <x v="3893"/>
    <b v="0"/>
    <n v="443"/>
    <n v="227.85"/>
    <b v="1"/>
    <x v="2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2"/>
    <x v="1"/>
    <s v="USD"/>
    <n v="1469913194"/>
    <d v="2016-07-30T21:13:14"/>
    <n v="1467321194"/>
    <x v="3894"/>
    <b v="0"/>
    <n v="4"/>
    <n v="22.75"/>
    <b v="0"/>
    <x v="2"/>
    <x v="2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1"/>
    <x v="0"/>
    <s v="GBP"/>
    <n v="1432299600"/>
    <d v="2015-05-22T13:00:00"/>
    <n v="1429707729"/>
    <x v="3895"/>
    <b v="0"/>
    <n v="25"/>
    <n v="106.8"/>
    <b v="0"/>
    <x v="2"/>
    <x v="33"/>
  </r>
  <r>
    <n v="128"/>
    <s v="Ralphi3 (Canceled)"/>
    <s v="A Science Fiction film filled with entertainment and Excitement"/>
    <n v="100000"/>
    <n v="1867"/>
    <n v="2"/>
    <x v="2"/>
    <x v="1"/>
    <s v="USD"/>
    <n v="1476941293"/>
    <d v="2016-10-20T05:28:13"/>
    <n v="1473917293"/>
    <x v="3896"/>
    <b v="0"/>
    <n v="6"/>
    <n v="311.17"/>
    <b v="0"/>
    <x v="5"/>
    <x v="30"/>
  </r>
  <r>
    <n v="217"/>
    <s v="Bitch"/>
    <s v="A roadmovie by paw"/>
    <n v="100000"/>
    <n v="11943"/>
    <n v="12"/>
    <x v="1"/>
    <x v="14"/>
    <s v="SEK"/>
    <n v="1419780149"/>
    <d v="2014-12-28T15:22:29"/>
    <n v="1417101749"/>
    <x v="3897"/>
    <b v="0"/>
    <n v="38"/>
    <n v="314.29000000000002"/>
    <b v="0"/>
    <x v="5"/>
    <x v="2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x v="7"/>
    <s v="AUD"/>
    <n v="1487738622"/>
    <d v="2017-02-22T04:43:42"/>
    <n v="1485146622"/>
    <x v="3898"/>
    <b v="1"/>
    <n v="1596"/>
    <n v="92.25"/>
    <b v="1"/>
    <x v="5"/>
    <x v="27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x v="1"/>
    <s v="USD"/>
    <n v="1446019200"/>
    <d v="2015-10-28T08:00:00"/>
    <n v="1442420377"/>
    <x v="3899"/>
    <b v="1"/>
    <n v="555"/>
    <n v="203.63"/>
    <b v="1"/>
    <x v="5"/>
    <x v="27"/>
  </r>
  <r>
    <n v="462"/>
    <s v="THE FORGOTTEN LAND"/>
    <s v="A prince who becomes a slave, suffers of amnesia far away from his land. Slowly he recovers memory and returns where all started."/>
    <n v="100000"/>
    <n v="0"/>
    <n v="0"/>
    <x v="1"/>
    <x v="1"/>
    <s v="USD"/>
    <n v="1312945341"/>
    <d v="2011-08-10T03:02:21"/>
    <n v="1307761341"/>
    <x v="3900"/>
    <b v="0"/>
    <n v="0"/>
    <n v="0"/>
    <b v="0"/>
    <x v="5"/>
    <x v="29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1"/>
    <x v="2"/>
    <s v="CAD"/>
    <n v="1418841045"/>
    <d v="2014-12-17T18:30:45"/>
    <n v="1416249045"/>
    <x v="3901"/>
    <b v="0"/>
    <n v="3"/>
    <n v="4"/>
    <b v="0"/>
    <x v="2"/>
    <x v="22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1"/>
    <x v="1"/>
    <s v="USD"/>
    <n v="1426442400"/>
    <d v="2015-03-15T18:00:00"/>
    <n v="1424454319"/>
    <x v="3902"/>
    <b v="0"/>
    <n v="0"/>
    <n v="0"/>
    <b v="0"/>
    <x v="2"/>
    <x v="2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1"/>
    <x v="1"/>
    <s v="USD"/>
    <n v="1437570130"/>
    <d v="2015-07-22T13:02:10"/>
    <n v="1434978130"/>
    <x v="3903"/>
    <b v="0"/>
    <n v="2"/>
    <n v="30.5"/>
    <b v="0"/>
    <x v="2"/>
    <x v="22"/>
  </r>
  <r>
    <n v="595"/>
    <s v="MyBestInterest.org"/>
    <s v="MyBestInterest.org elminates election research by quickly identifying the candidates that will best represent your interests."/>
    <n v="100000"/>
    <n v="426"/>
    <n v="0"/>
    <x v="1"/>
    <x v="1"/>
    <s v="USD"/>
    <n v="1430703638"/>
    <d v="2015-05-04T01:40:38"/>
    <n v="1426815638"/>
    <x v="3904"/>
    <b v="0"/>
    <n v="8"/>
    <n v="53.25"/>
    <b v="0"/>
    <x v="2"/>
    <x v="2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2"/>
    <x v="0"/>
    <s v="GBP"/>
    <n v="1488063840"/>
    <d v="2017-02-25T23:04:00"/>
    <n v="1485558318"/>
    <x v="3905"/>
    <b v="0"/>
    <n v="0"/>
    <n v="0"/>
    <b v="0"/>
    <x v="2"/>
    <x v="22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1"/>
    <x v="1"/>
    <s v="USD"/>
    <n v="1409602217"/>
    <d v="2014-09-01T20:10:17"/>
    <n v="1405714217"/>
    <x v="3906"/>
    <b v="0"/>
    <n v="3"/>
    <n v="68.33"/>
    <b v="0"/>
    <x v="2"/>
    <x v="1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1"/>
    <x v="2"/>
    <s v="CAD"/>
    <n v="1423333581"/>
    <d v="2015-02-07T18:26:21"/>
    <n v="1420741581"/>
    <x v="3907"/>
    <b v="0"/>
    <n v="24"/>
    <n v="61.29"/>
    <b v="0"/>
    <x v="2"/>
    <x v="1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1"/>
    <x v="15"/>
    <s v="MXN"/>
    <n v="1486317653"/>
    <d v="2017-02-05T18:00:53"/>
    <n v="1481133653"/>
    <x v="3908"/>
    <b v="0"/>
    <n v="6"/>
    <n v="591.66999999999996"/>
    <b v="0"/>
    <x v="2"/>
    <x v="16"/>
  </r>
  <r>
    <n v="693"/>
    <s v="Prana: Wearable for Breathing and Posture"/>
    <s v="Prana is the first wearable combining breath and posture tracking to make your sitting time count."/>
    <n v="100000"/>
    <n v="35338"/>
    <n v="35"/>
    <x v="1"/>
    <x v="1"/>
    <s v="USD"/>
    <n v="1430421827"/>
    <d v="2015-04-30T19:23:47"/>
    <n v="1427829827"/>
    <x v="3909"/>
    <b v="0"/>
    <n v="296"/>
    <n v="119.39"/>
    <b v="0"/>
    <x v="2"/>
    <x v="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1"/>
    <x v="1"/>
    <s v="USD"/>
    <n v="1411005600"/>
    <d v="2014-09-18T02:00:00"/>
    <n v="1408141245"/>
    <x v="3910"/>
    <b v="0"/>
    <n v="29"/>
    <n v="530.69000000000005"/>
    <b v="0"/>
    <x v="2"/>
    <x v="16"/>
  </r>
  <r>
    <n v="705"/>
    <s v="SomnoScope"/>
    <s v="The closest thing ever to the Holy Grail of wearables technology"/>
    <n v="100000"/>
    <n v="977"/>
    <n v="1"/>
    <x v="1"/>
    <x v="10"/>
    <s v="EUR"/>
    <n v="1484999278"/>
    <d v="2017-01-21T11:47:58"/>
    <n v="1482407278"/>
    <x v="3911"/>
    <b v="0"/>
    <n v="5"/>
    <n v="195.4"/>
    <b v="0"/>
    <x v="2"/>
    <x v="16"/>
  </r>
  <r>
    <n v="706"/>
    <s v="Driver Alert System"/>
    <s v="Driver Alert System es un sistema de seguridad para el conductor, que le avisa en caso de perder la posicion vertical mientras conduce."/>
    <n v="100000"/>
    <n v="0"/>
    <n v="0"/>
    <x v="1"/>
    <x v="8"/>
    <s v="EUR"/>
    <n v="1481740740"/>
    <d v="2016-12-14T18:39:00"/>
    <n v="1478130783"/>
    <x v="3912"/>
    <b v="0"/>
    <n v="0"/>
    <n v="0"/>
    <b v="0"/>
    <x v="2"/>
    <x v="16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1"/>
    <x v="10"/>
    <s v="EUR"/>
    <n v="1481716868"/>
    <d v="2016-12-14T12:01:08"/>
    <n v="1478257268"/>
    <x v="3913"/>
    <b v="0"/>
    <n v="338"/>
    <n v="99.97"/>
    <b v="0"/>
    <x v="2"/>
    <x v="16"/>
  </r>
  <r>
    <n v="717"/>
    <s v="cool air belt"/>
    <s v="Cool air flowing under clothing keeps you cool."/>
    <n v="100000"/>
    <n v="305"/>
    <n v="0"/>
    <x v="1"/>
    <x v="1"/>
    <s v="USD"/>
    <n v="1409949002"/>
    <d v="2014-09-05T20:30:02"/>
    <n v="1407357002"/>
    <x v="3914"/>
    <b v="0"/>
    <n v="4"/>
    <n v="76.25"/>
    <b v="0"/>
    <x v="2"/>
    <x v="16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1"/>
    <x v="1"/>
    <s v="USD"/>
    <n v="1390522045"/>
    <d v="2014-01-24T00:07:25"/>
    <n v="1388707645"/>
    <x v="3915"/>
    <b v="0"/>
    <n v="0"/>
    <n v="0"/>
    <b v="0"/>
    <x v="4"/>
    <x v="32"/>
  </r>
  <r>
    <n v="945"/>
    <s v="CT BAND"/>
    <s v="Make your watch Smart ! CT Band is an ultra-thin, high-tech smart watch-strap awarded twice at CES 2017 las vegas"/>
    <n v="100000"/>
    <n v="2484"/>
    <n v="2"/>
    <x v="1"/>
    <x v="3"/>
    <s v="EUR"/>
    <n v="1487462340"/>
    <d v="2017-02-18T23:59:00"/>
    <n v="1482958626"/>
    <x v="3916"/>
    <b v="0"/>
    <n v="16"/>
    <n v="155.25"/>
    <b v="0"/>
    <x v="2"/>
    <x v="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1"/>
    <x v="1"/>
    <s v="USD"/>
    <n v="1433178060"/>
    <d v="2015-06-01T17:01:00"/>
    <n v="1429290060"/>
    <x v="3917"/>
    <b v="0"/>
    <n v="5"/>
    <n v="45.2"/>
    <b v="0"/>
    <x v="2"/>
    <x v="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1"/>
    <x v="1"/>
    <s v="USD"/>
    <n v="1467132185"/>
    <d v="2016-06-28T16:43:05"/>
    <n v="1461948185"/>
    <x v="3918"/>
    <b v="0"/>
    <n v="24"/>
    <n v="108.63"/>
    <b v="0"/>
    <x v="2"/>
    <x v="16"/>
  </r>
  <r>
    <n v="992"/>
    <s v="WairConditioning"/>
    <s v="The HOTTEST and COOLEST thing yet! WairConditioning... an entirely new level of comfortability!"/>
    <n v="100000"/>
    <n v="467"/>
    <n v="0"/>
    <x v="1"/>
    <x v="1"/>
    <s v="USD"/>
    <n v="1462655519"/>
    <d v="2016-05-07T21:11:59"/>
    <n v="1457475119"/>
    <x v="3919"/>
    <b v="0"/>
    <n v="4"/>
    <n v="116.75"/>
    <b v="0"/>
    <x v="2"/>
    <x v="1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2"/>
    <x v="1"/>
    <s v="USD"/>
    <n v="1459992856"/>
    <d v="2016-04-07T01:34:16"/>
    <n v="1456108456"/>
    <x v="3920"/>
    <b v="0"/>
    <n v="38"/>
    <n v="74.790000000000006"/>
    <b v="0"/>
    <x v="2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2"/>
    <x v="1"/>
    <s v="USD"/>
    <n v="1432101855"/>
    <d v="2015-05-20T06:04:15"/>
    <n v="1429509855"/>
    <x v="3921"/>
    <b v="0"/>
    <n v="292"/>
    <n v="29.24"/>
    <b v="0"/>
    <x v="8"/>
    <x v="14"/>
  </r>
  <r>
    <n v="1097"/>
    <s v="Rabbly"/>
    <s v="Rabbly is action-adventure game. Is about a scientist going on an adventure, to find rare materials in another galaxy."/>
    <n v="100000"/>
    <n v="47"/>
    <n v="0"/>
    <x v="1"/>
    <x v="1"/>
    <s v="USD"/>
    <n v="1393786877"/>
    <d v="2014-03-02T19:01:17"/>
    <n v="1390330877"/>
    <x v="3922"/>
    <b v="0"/>
    <n v="7"/>
    <n v="6.71"/>
    <b v="0"/>
    <x v="1"/>
    <x v="18"/>
  </r>
  <r>
    <n v="1101"/>
    <s v="Strain Wars"/>
    <s v="Different strains of marijuana leafs battling to the death to see which one is the top strain."/>
    <n v="100000"/>
    <n v="41"/>
    <n v="0"/>
    <x v="1"/>
    <x v="1"/>
    <s v="USD"/>
    <n v="1468519920"/>
    <d v="2016-07-14T18:12:00"/>
    <n v="1466188338"/>
    <x v="3923"/>
    <b v="0"/>
    <n v="6"/>
    <n v="6.83"/>
    <b v="0"/>
    <x v="1"/>
    <x v="18"/>
  </r>
  <r>
    <n v="1315"/>
    <s v="World's First Amphibious Heart Rate &amp; Fitness Wearable"/>
    <s v="Zoom will happen - THANK YOU! Received outside funding due amazing early success!"/>
    <n v="100000"/>
    <n v="40404"/>
    <n v="40"/>
    <x v="2"/>
    <x v="1"/>
    <s v="USD"/>
    <n v="1446771600"/>
    <d v="2015-11-06T01:00:00"/>
    <n v="1443700648"/>
    <x v="3924"/>
    <b v="0"/>
    <n v="248"/>
    <n v="162.91999999999999"/>
    <b v="0"/>
    <x v="2"/>
    <x v="1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2"/>
    <x v="10"/>
    <s v="EUR"/>
    <n v="1483138800"/>
    <d v="2016-12-30T23:00:00"/>
    <n v="1480610046"/>
    <x v="3925"/>
    <b v="0"/>
    <n v="3"/>
    <n v="167.67"/>
    <b v="0"/>
    <x v="2"/>
    <x v="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2"/>
    <x v="1"/>
    <s v="USD"/>
    <n v="1421348428"/>
    <d v="2015-01-15T19:00:28"/>
    <n v="1417460428"/>
    <x v="3926"/>
    <b v="0"/>
    <n v="11"/>
    <n v="102.73"/>
    <b v="0"/>
    <x v="2"/>
    <x v="1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2"/>
    <x v="1"/>
    <s v="USD"/>
    <n v="1418849028"/>
    <d v="2014-12-17T20:43:48"/>
    <n v="1415825028"/>
    <x v="3927"/>
    <b v="0"/>
    <n v="224"/>
    <n v="379.23"/>
    <b v="0"/>
    <x v="2"/>
    <x v="16"/>
  </r>
  <r>
    <n v="1450"/>
    <s v="The Art of the Dill"/>
    <s v="A book of pickle recipes narrated by a mama grizzly speaking in incomplete and run-on sentences and her orangutan friend. #Artofthedill"/>
    <n v="100000"/>
    <n v="1"/>
    <n v="0"/>
    <x v="1"/>
    <x v="1"/>
    <s v="USD"/>
    <n v="1455941197"/>
    <d v="2016-02-20T04:06:37"/>
    <n v="1453349197"/>
    <x v="3928"/>
    <b v="0"/>
    <n v="1"/>
    <n v="1"/>
    <b v="0"/>
    <x v="7"/>
    <x v="20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1"/>
    <x v="1"/>
    <s v="USD"/>
    <n v="1403122380"/>
    <d v="2014-06-18T20:13:00"/>
    <n v="1400634728"/>
    <x v="3929"/>
    <b v="0"/>
    <n v="7"/>
    <n v="40"/>
    <b v="0"/>
    <x v="6"/>
    <x v="9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x v="8"/>
    <s v="EUR"/>
    <n v="1436680958"/>
    <d v="2015-07-12T06:02:38"/>
    <n v="1433224958"/>
    <x v="3930"/>
    <b v="1"/>
    <n v="680"/>
    <n v="511.79"/>
    <b v="1"/>
    <x v="2"/>
    <x v="2"/>
  </r>
  <r>
    <n v="1948"/>
    <s v="UDOO X86: The Most Powerful Maker Board Ever"/>
    <s v="10 times more powerful than Raspberry Pi 3, x86 64-bit architecture"/>
    <n v="100000"/>
    <n v="800211"/>
    <n v="800"/>
    <x v="0"/>
    <x v="1"/>
    <s v="USD"/>
    <n v="1465232520"/>
    <d v="2016-06-06T17:02:00"/>
    <n v="1460557809"/>
    <x v="3931"/>
    <b v="1"/>
    <n v="4245"/>
    <n v="188.51"/>
    <b v="1"/>
    <x v="2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x v="1"/>
    <s v="USD"/>
    <n v="1408021098"/>
    <d v="2014-08-14T12:58:18"/>
    <n v="1405429098"/>
    <x v="3932"/>
    <b v="1"/>
    <n v="1513"/>
    <n v="136.63999999999999"/>
    <b v="1"/>
    <x v="2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x v="1"/>
    <s v="USD"/>
    <n v="1465652372"/>
    <d v="2016-06-11T13:39:32"/>
    <n v="1463060372"/>
    <x v="3933"/>
    <b v="1"/>
    <n v="325"/>
    <n v="385.04"/>
    <b v="1"/>
    <x v="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x v="1"/>
    <s v="USD"/>
    <n v="1434017153"/>
    <d v="2015-06-11T10:05:53"/>
    <n v="1431425153"/>
    <x v="3934"/>
    <b v="1"/>
    <n v="353"/>
    <n v="457.39"/>
    <b v="1"/>
    <x v="2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x v="1"/>
    <s v="USD"/>
    <n v="1427740319"/>
    <d v="2015-03-30T18:31:59"/>
    <n v="1423855919"/>
    <x v="3935"/>
    <b v="1"/>
    <n v="539"/>
    <n v="223.1"/>
    <b v="1"/>
    <x v="2"/>
    <x v="2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x v="13"/>
    <s v="DKK"/>
    <n v="1458807098"/>
    <d v="2016-03-24T08:11:38"/>
    <n v="1456218698"/>
    <x v="3936"/>
    <b v="0"/>
    <n v="203"/>
    <n v="566.39"/>
    <b v="1"/>
    <x v="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x v="1"/>
    <s v="USD"/>
    <n v="1431100918"/>
    <d v="2015-05-08T16:01:58"/>
    <n v="1427212918"/>
    <x v="3937"/>
    <b v="0"/>
    <n v="470"/>
    <n v="324.69"/>
    <b v="1"/>
    <x v="2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1"/>
    <x v="1"/>
    <s v="USD"/>
    <n v="1391427692"/>
    <d v="2014-02-03T11:41:32"/>
    <n v="1388835692"/>
    <x v="3938"/>
    <b v="0"/>
    <n v="99"/>
    <n v="21.34"/>
    <b v="0"/>
    <x v="1"/>
    <x v="18"/>
  </r>
  <r>
    <n v="2393"/>
    <s v="Game Swapper (Canceled)"/>
    <s v="Imagine a world where you can swap a video game you're tired of playing for a video game you actually want to play for just $1.50!"/>
    <n v="100000"/>
    <n v="50"/>
    <n v="0"/>
    <x v="2"/>
    <x v="1"/>
    <s v="USD"/>
    <n v="1439048017"/>
    <d v="2015-08-08T15:33:37"/>
    <n v="1436456017"/>
    <x v="3939"/>
    <b v="0"/>
    <n v="1"/>
    <n v="50"/>
    <b v="0"/>
    <x v="2"/>
    <x v="22"/>
  </r>
  <r>
    <n v="2431"/>
    <s v="Murphy's good eatin'"/>
    <s v="Go to Colorado and run a food truck with homemade food of all kinds."/>
    <n v="100000"/>
    <n v="2"/>
    <n v="0"/>
    <x v="1"/>
    <x v="1"/>
    <s v="USD"/>
    <n v="1467080613"/>
    <d v="2016-06-28T02:23:33"/>
    <n v="1461896613"/>
    <x v="3940"/>
    <b v="0"/>
    <n v="2"/>
    <n v="1"/>
    <b v="0"/>
    <x v="3"/>
    <x v="3"/>
  </r>
  <r>
    <n v="2511"/>
    <s v="loluli's"/>
    <s v="Fresh Fast Food. A bbq ramen bar thats healthy, tasty and made to order right in front of your eyes....... From flame to bowl"/>
    <n v="100000"/>
    <n v="0"/>
    <n v="0"/>
    <x v="1"/>
    <x v="0"/>
    <s v="GBP"/>
    <n v="1454323413"/>
    <d v="2016-02-01T10:43:33"/>
    <n v="1451731413"/>
    <x v="3941"/>
    <b v="0"/>
    <n v="0"/>
    <n v="0"/>
    <b v="0"/>
    <x v="3"/>
    <x v="39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1"/>
    <x v="1"/>
    <s v="USD"/>
    <n v="1476559260"/>
    <d v="2016-10-15T19:21:00"/>
    <n v="1472567085"/>
    <x v="3942"/>
    <b v="0"/>
    <n v="0"/>
    <n v="0"/>
    <b v="0"/>
    <x v="3"/>
    <x v="39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2"/>
    <x v="2"/>
    <s v="CAD"/>
    <n v="1444740089"/>
    <d v="2015-10-13T12:41:29"/>
    <n v="1442148089"/>
    <x v="3943"/>
    <b v="0"/>
    <n v="0"/>
    <n v="0"/>
    <b v="0"/>
    <x v="3"/>
    <x v="3"/>
  </r>
  <r>
    <n v="2571"/>
    <s v="Coco Bowls (Canceled)"/>
    <s v="Perth locals who dream of opening a health food van, and serving treats that not only taste amazing but also benefit your body."/>
    <n v="100000"/>
    <n v="250"/>
    <n v="0"/>
    <x v="2"/>
    <x v="7"/>
    <s v="AUD"/>
    <n v="1463645521"/>
    <d v="2016-05-19T08:12:01"/>
    <n v="1458461521"/>
    <x v="3944"/>
    <b v="0"/>
    <n v="4"/>
    <n v="62.5"/>
    <b v="0"/>
    <x v="3"/>
    <x v="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x v="1"/>
    <s v="USD"/>
    <n v="1466168390"/>
    <d v="2016-06-17T12:59:50"/>
    <n v="1463576390"/>
    <x v="3945"/>
    <b v="1"/>
    <n v="1762"/>
    <n v="60.97"/>
    <b v="1"/>
    <x v="2"/>
    <x v="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2"/>
    <x v="1"/>
    <s v="USD"/>
    <n v="1489172435"/>
    <d v="2017-03-10T19:00:35"/>
    <n v="1486580435"/>
    <x v="3946"/>
    <b v="1"/>
    <n v="52"/>
    <n v="39.479999999999997"/>
    <b v="0"/>
    <x v="2"/>
    <x v="2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2"/>
    <x v="7"/>
    <s v="AUD"/>
    <n v="1418183325"/>
    <d v="2014-12-10T03:48:45"/>
    <n v="1415591325"/>
    <x v="3947"/>
    <b v="0"/>
    <n v="11"/>
    <n v="80.45"/>
    <b v="0"/>
    <x v="2"/>
    <x v="2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2"/>
    <x v="1"/>
    <s v="USD"/>
    <n v="1429622726"/>
    <d v="2015-04-21T13:25:26"/>
    <n v="1424442326"/>
    <x v="3948"/>
    <b v="0"/>
    <n v="6"/>
    <n v="8.5"/>
    <b v="0"/>
    <x v="2"/>
    <x v="23"/>
  </r>
  <r>
    <n v="2726"/>
    <s v="Krimston TWO - Dual SIM case for iPhone"/>
    <s v="Krimston TWO: iPhone Dual SIM Case"/>
    <n v="100000"/>
    <n v="105745"/>
    <n v="106"/>
    <x v="0"/>
    <x v="1"/>
    <s v="USD"/>
    <n v="1461333311"/>
    <d v="2016-04-22T13:55:11"/>
    <n v="1458741311"/>
    <x v="3949"/>
    <b v="0"/>
    <n v="404"/>
    <n v="261.75"/>
    <b v="1"/>
    <x v="2"/>
    <x v="2"/>
  </r>
  <r>
    <n v="2780"/>
    <s v="Travel with baby"/>
    <s v="Turn the World with my kids, and then write a book with the advice for traveling with baby"/>
    <n v="100000"/>
    <n v="0"/>
    <n v="0"/>
    <x v="1"/>
    <x v="4"/>
    <s v="EUR"/>
    <n v="1489142688"/>
    <d v="2017-03-10T10:44:48"/>
    <n v="1486550688"/>
    <x v="3950"/>
    <b v="0"/>
    <n v="0"/>
    <n v="0"/>
    <b v="0"/>
    <x v="7"/>
    <x v="3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x v="1"/>
    <s v="USD"/>
    <n v="1477972740"/>
    <d v="2016-11-01T03:59:00"/>
    <n v="1475326255"/>
    <x v="3951"/>
    <b v="0"/>
    <n v="1260"/>
    <n v="89.31"/>
    <b v="1"/>
    <x v="0"/>
    <x v="2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1"/>
    <x v="1"/>
    <s v="USD"/>
    <n v="1444946400"/>
    <d v="2015-10-15T22:00:00"/>
    <n v="1441723912"/>
    <x v="3952"/>
    <b v="0"/>
    <n v="21"/>
    <n v="56.34"/>
    <b v="0"/>
    <x v="0"/>
    <x v="24"/>
  </r>
  <r>
    <n v="3094"/>
    <s v="Nothing Up My Sleeves Tour: Summer 2016"/>
    <s v="This is a Kickstarter to help with the start up costs for Illusionist, Chris Lengyel's Summer 2016 Tour!"/>
    <n v="100000"/>
    <n v="25"/>
    <n v="0"/>
    <x v="1"/>
    <x v="1"/>
    <s v="USD"/>
    <n v="1442775956"/>
    <d v="2015-09-20T19:05:56"/>
    <n v="1437591956"/>
    <x v="3953"/>
    <b v="0"/>
    <n v="1"/>
    <n v="25"/>
    <b v="0"/>
    <x v="0"/>
    <x v="2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2"/>
    <x v="1"/>
    <s v="USD"/>
    <n v="1425242029"/>
    <d v="2015-03-01T20:33:49"/>
    <n v="1422650029"/>
    <x v="3954"/>
    <b v="0"/>
    <n v="0"/>
    <n v="0"/>
    <b v="0"/>
    <x v="0"/>
    <x v="24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1"/>
    <x v="1"/>
    <s v="USD"/>
    <n v="1450040396"/>
    <d v="2015-12-13T20:59:56"/>
    <n v="1444852796"/>
    <x v="3955"/>
    <b v="0"/>
    <n v="0"/>
    <n v="0"/>
    <b v="0"/>
    <x v="0"/>
    <x v="19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x v="1"/>
    <s v="USD"/>
    <n v="1399271911"/>
    <d v="2014-05-05T06:38:31"/>
    <n v="1396334311"/>
    <x v="3956"/>
    <b v="0"/>
    <n v="558"/>
    <n v="179.28"/>
    <b v="1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x v="14"/>
    <s v="SEK"/>
    <n v="1432314209"/>
    <d v="2015-05-22T17:03:29"/>
    <n v="1429722209"/>
    <x v="3957"/>
    <b v="0"/>
    <n v="100"/>
    <n v="1008.24"/>
    <b v="1"/>
    <x v="0"/>
    <x v="0"/>
  </r>
  <r>
    <n v="3853"/>
    <s v="The Original Laughter Therapist"/>
    <s v="A dose of One-woman &quot;Dramedy&quot; to cure those daily blues is just what the doctor ordered!"/>
    <n v="100000"/>
    <n v="26"/>
    <n v="0"/>
    <x v="1"/>
    <x v="1"/>
    <s v="USD"/>
    <n v="1409602178"/>
    <d v="2014-09-01T20:09:38"/>
    <n v="1406578178"/>
    <x v="3958"/>
    <b v="0"/>
    <n v="2"/>
    <n v="13"/>
    <b v="0"/>
    <x v="0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1"/>
    <x v="8"/>
    <s v="EUR"/>
    <n v="1471985640"/>
    <d v="2016-08-23T20:54:00"/>
    <n v="1469289685"/>
    <x v="3959"/>
    <b v="0"/>
    <n v="179"/>
    <n v="171.79"/>
    <b v="0"/>
    <x v="2"/>
    <x v="16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1"/>
    <x v="1"/>
    <s v="USD"/>
    <n v="1429291982"/>
    <d v="2015-04-17T17:33:02"/>
    <n v="1426699982"/>
    <x v="3960"/>
    <b v="0"/>
    <n v="37"/>
    <n v="125.27"/>
    <b v="0"/>
    <x v="0"/>
    <x v="24"/>
  </r>
  <r>
    <n v="167"/>
    <s v="Past"/>
    <s v="A young man experiences a tragedy and has the opportunity to go back and learn from his mistakes and find out his true self."/>
    <n v="110000"/>
    <n v="11"/>
    <n v="0"/>
    <x v="1"/>
    <x v="1"/>
    <s v="USD"/>
    <n v="1438726535"/>
    <d v="2015-08-04T22:15:35"/>
    <n v="1433542535"/>
    <x v="3961"/>
    <b v="0"/>
    <n v="2"/>
    <n v="5.5"/>
    <b v="0"/>
    <x v="5"/>
    <x v="25"/>
  </r>
  <r>
    <n v="435"/>
    <s v="Planet Earth Superheroes"/>
    <s v="Be a part of the Planet Earth Superheroes legacy by supporting the project. Mike and friends gain powers to save endangered animals."/>
    <n v="110000"/>
    <n v="3"/>
    <n v="0"/>
    <x v="1"/>
    <x v="1"/>
    <s v="USD"/>
    <n v="1379094980"/>
    <d v="2013-09-13T17:56:20"/>
    <n v="1376502980"/>
    <x v="3962"/>
    <b v="0"/>
    <n v="3"/>
    <n v="1"/>
    <b v="0"/>
    <x v="5"/>
    <x v="2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1"/>
    <x v="2"/>
    <s v="CAD"/>
    <n v="1441119919"/>
    <d v="2015-09-01T15:05:19"/>
    <n v="1437663919"/>
    <x v="3963"/>
    <b v="0"/>
    <n v="29"/>
    <n v="30.31"/>
    <b v="0"/>
    <x v="2"/>
    <x v="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2"/>
    <x v="1"/>
    <s v="USD"/>
    <n v="1417690734"/>
    <d v="2014-12-04T10:58:54"/>
    <n v="1415098734"/>
    <x v="3964"/>
    <b v="0"/>
    <n v="356"/>
    <n v="201.6"/>
    <b v="0"/>
    <x v="2"/>
    <x v="16"/>
  </r>
  <r>
    <n v="1865"/>
    <s v="THE RUNNING GAME"/>
    <s v="This game is an alternative to the boring morning jogs This game will make you excited to workout Following elite footballer movements!"/>
    <n v="110000"/>
    <n v="4"/>
    <n v="0"/>
    <x v="1"/>
    <x v="0"/>
    <s v="GBP"/>
    <n v="1478425747"/>
    <d v="2016-11-06T09:49:07"/>
    <n v="1475398147"/>
    <x v="3965"/>
    <b v="0"/>
    <n v="2"/>
    <n v="2"/>
    <b v="0"/>
    <x v="1"/>
    <x v="15"/>
  </r>
  <r>
    <n v="2378"/>
    <s v="KEEPUP INC (Canceled)"/>
    <s v="KEEPUP allows you to extend your social circle by introducing you to new people via your friends."/>
    <n v="110000"/>
    <n v="0"/>
    <n v="0"/>
    <x v="2"/>
    <x v="1"/>
    <s v="USD"/>
    <n v="1440548330"/>
    <d v="2015-08-26T00:18:50"/>
    <n v="1438042730"/>
    <x v="3966"/>
    <b v="0"/>
    <n v="0"/>
    <n v="0"/>
    <b v="0"/>
    <x v="2"/>
    <x v="22"/>
  </r>
  <r>
    <n v="2502"/>
    <s v="Cupcake Chaos"/>
    <s v="A small sweet shop featuring the cupcake variety offered by Cupcake Chaos, candy, cotton candy, shakes and malts, located in Dalhart,TX"/>
    <n v="110000"/>
    <n v="86"/>
    <n v="0"/>
    <x v="1"/>
    <x v="1"/>
    <s v="USD"/>
    <n v="1411328918"/>
    <d v="2014-09-21T19:48:38"/>
    <n v="1407440918"/>
    <x v="3967"/>
    <b v="0"/>
    <n v="5"/>
    <n v="17.2"/>
    <b v="0"/>
    <x v="3"/>
    <x v="39"/>
  </r>
  <r>
    <n v="4092"/>
    <s v="A CRY FOR HELP"/>
    <s v="&quot;A Cry for Help is Riveting, Inspiring, and Mesmerizing. You will laugh, cry, and be thinking about your own Cry for Help&quot;"/>
    <n v="110000"/>
    <n v="20"/>
    <n v="0"/>
    <x v="1"/>
    <x v="1"/>
    <s v="USD"/>
    <n v="1428205247"/>
    <d v="2015-04-05T03:40:47"/>
    <n v="1423024847"/>
    <x v="3968"/>
    <b v="0"/>
    <n v="1"/>
    <n v="20"/>
    <b v="0"/>
    <x v="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2"/>
    <x v="1"/>
    <s v="USD"/>
    <n v="1473044340"/>
    <d v="2016-09-05T02:59:00"/>
    <n v="1468180462"/>
    <x v="3969"/>
    <b v="0"/>
    <n v="4"/>
    <n v="55"/>
    <b v="0"/>
    <x v="2"/>
    <x v="16"/>
  </r>
  <r>
    <n v="2983"/>
    <s v="Build the House of Dad's!"/>
    <s v="Dad's Garage Theatre Company needs your help buying our new, forever home by hitting our $150,000 STRETCH GOAL!"/>
    <n v="116000"/>
    <n v="169985.91"/>
    <n v="147"/>
    <x v="0"/>
    <x v="1"/>
    <s v="USD"/>
    <n v="1415722236"/>
    <d v="2014-11-11T16:10:36"/>
    <n v="1410534636"/>
    <x v="3970"/>
    <b v="1"/>
    <n v="1095"/>
    <n v="155.24"/>
    <b v="1"/>
    <x v="0"/>
    <x v="2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1"/>
    <x v="2"/>
    <s v="CAD"/>
    <n v="1454078770"/>
    <d v="2016-01-29T14:46:10"/>
    <n v="1448894770"/>
    <x v="3971"/>
    <b v="0"/>
    <n v="2"/>
    <n v="22.5"/>
    <b v="0"/>
    <x v="3"/>
    <x v="3"/>
  </r>
  <r>
    <n v="164"/>
    <s v="Angelix"/>
    <s v="Two cousins are caught up in the private war between warrior class angels and demons. You may be caught up too and not realize it yet."/>
    <n v="120000"/>
    <n v="640"/>
    <n v="1"/>
    <x v="1"/>
    <x v="1"/>
    <s v="USD"/>
    <n v="1411150701"/>
    <d v="2014-09-19T18:18:21"/>
    <n v="1405966701"/>
    <x v="3972"/>
    <b v="0"/>
    <n v="7"/>
    <n v="91.43"/>
    <b v="0"/>
    <x v="5"/>
    <x v="25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2"/>
    <x v="1"/>
    <s v="USD"/>
    <n v="1420233256"/>
    <d v="2015-01-02T21:14:16"/>
    <n v="1417641256"/>
    <x v="3973"/>
    <b v="0"/>
    <n v="0"/>
    <n v="0"/>
    <b v="0"/>
    <x v="2"/>
    <x v="22"/>
  </r>
  <r>
    <n v="578"/>
    <s v="weBuy Crowdsourced Shopping"/>
    <s v="weBuy trade built on technology and Crowd Sourced Power"/>
    <n v="125000"/>
    <n v="14"/>
    <n v="0"/>
    <x v="1"/>
    <x v="0"/>
    <s v="GBP"/>
    <n v="1441633993"/>
    <d v="2015-09-07T13:53:13"/>
    <n v="1439560393"/>
    <x v="3974"/>
    <b v="0"/>
    <n v="7"/>
    <n v="2"/>
    <b v="0"/>
    <x v="2"/>
    <x v="2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1"/>
    <x v="1"/>
    <s v="USD"/>
    <n v="1438576057"/>
    <d v="2015-08-03T04:27:37"/>
    <n v="1435552057"/>
    <x v="3975"/>
    <b v="0"/>
    <n v="1"/>
    <n v="30"/>
    <b v="0"/>
    <x v="3"/>
    <x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1"/>
    <s v="USD"/>
    <n v="1490499180"/>
    <d v="2017-03-26T03:33:00"/>
    <n v="1488430760"/>
    <x v="3976"/>
    <b v="0"/>
    <n v="0"/>
    <n v="0"/>
    <b v="0"/>
    <x v="4"/>
    <x v="28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x v="1"/>
    <s v="USD"/>
    <n v="1480568340"/>
    <d v="2016-12-01T04:59:00"/>
    <n v="1477996325"/>
    <x v="3977"/>
    <b v="1"/>
    <n v="379"/>
    <n v="449.26"/>
    <b v="1"/>
    <x v="2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x v="6"/>
    <s v="EUR"/>
    <n v="1467128723"/>
    <d v="2016-06-28T15:45:23"/>
    <n v="1464536723"/>
    <x v="3978"/>
    <b v="0"/>
    <n v="1530"/>
    <n v="259.25"/>
    <b v="1"/>
    <x v="2"/>
    <x v="2"/>
  </r>
  <r>
    <n v="2649"/>
    <s v="The Mission - Please Check Back Soon (Canceled)"/>
    <s v="They have launched a Kickstarter."/>
    <n v="125000"/>
    <n v="124"/>
    <n v="0"/>
    <x v="2"/>
    <x v="1"/>
    <s v="USD"/>
    <n v="1454370941"/>
    <d v="2016-02-01T23:55:41"/>
    <n v="1449186941"/>
    <x v="3979"/>
    <b v="0"/>
    <n v="3"/>
    <n v="41.33"/>
    <b v="0"/>
    <x v="2"/>
    <x v="23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2"/>
    <x v="1"/>
    <s v="USD"/>
    <n v="1468108198"/>
    <d v="2016-07-09T23:49:58"/>
    <n v="1465516198"/>
    <x v="3980"/>
    <b v="0"/>
    <n v="348"/>
    <n v="244.8"/>
    <b v="0"/>
    <x v="0"/>
    <x v="24"/>
  </r>
  <r>
    <n v="298"/>
    <s v="DisHonesty - A Documentary Feature Film"/>
    <s v="The truth is, we all lie - and by &quot;we,&quot; we mean everyone!"/>
    <n v="126000"/>
    <n v="137254.84"/>
    <n v="109"/>
    <x v="0"/>
    <x v="1"/>
    <s v="USD"/>
    <n v="1399669200"/>
    <d v="2014-05-09T21:00:00"/>
    <n v="1394536048"/>
    <x v="3981"/>
    <b v="1"/>
    <n v="2436"/>
    <n v="56.34"/>
    <b v="1"/>
    <x v="5"/>
    <x v="27"/>
  </r>
  <r>
    <n v="150"/>
    <s v="Star Trek First Frontier (Canceled)"/>
    <s v="The untold story of Captain Robert April and the first launching of the starship U.S.S. Enterprise,  NCC-1701"/>
    <n v="130000"/>
    <n v="30112"/>
    <n v="23"/>
    <x v="2"/>
    <x v="1"/>
    <s v="USD"/>
    <n v="1432612382"/>
    <d v="2015-05-26T03:53:02"/>
    <n v="1427428382"/>
    <x v="3982"/>
    <b v="0"/>
    <n v="67"/>
    <n v="449.43"/>
    <b v="0"/>
    <x v="5"/>
    <x v="3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1"/>
    <x v="1"/>
    <s v="USD"/>
    <n v="1385136000"/>
    <d v="2013-11-22T16:00:00"/>
    <n v="1381923548"/>
    <x v="3983"/>
    <b v="0"/>
    <n v="890"/>
    <n v="120.39"/>
    <b v="0"/>
    <x v="2"/>
    <x v="1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1"/>
    <x v="6"/>
    <s v="EUR"/>
    <n v="1434286855"/>
    <d v="2015-06-14T13:00:55"/>
    <n v="1431694855"/>
    <x v="3984"/>
    <b v="0"/>
    <n v="0"/>
    <n v="0"/>
    <b v="0"/>
    <x v="7"/>
    <x v="20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2"/>
    <x v="1"/>
    <s v="USD"/>
    <n v="1457721287"/>
    <d v="2016-03-11T18:34:47"/>
    <n v="1455129287"/>
    <x v="3985"/>
    <b v="0"/>
    <n v="276"/>
    <n v="51.82"/>
    <b v="0"/>
    <x v="2"/>
    <x v="16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1"/>
    <x v="1"/>
    <s v="USD"/>
    <n v="1405021211"/>
    <d v="2014-07-10T19:40:11"/>
    <n v="1402429211"/>
    <x v="3986"/>
    <b v="0"/>
    <n v="0"/>
    <n v="0"/>
    <b v="0"/>
    <x v="6"/>
    <x v="3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1"/>
    <x v="5"/>
    <s v="NOK"/>
    <n v="1486313040"/>
    <d v="2017-02-05T16:44:00"/>
    <n v="1483131966"/>
    <x v="3987"/>
    <b v="0"/>
    <n v="4"/>
    <n v="501.25"/>
    <b v="0"/>
    <x v="3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2"/>
    <x v="1"/>
    <s v="USD"/>
    <n v="1438405140"/>
    <d v="2015-08-01T04:59:00"/>
    <n v="1435731041"/>
    <x v="3988"/>
    <b v="0"/>
    <n v="58"/>
    <n v="81.239999999999995"/>
    <b v="0"/>
    <x v="5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1"/>
    <x v="1"/>
    <s v="USD"/>
    <n v="1451952000"/>
    <d v="2016-01-05T00:00:00"/>
    <n v="1447380099"/>
    <x v="3989"/>
    <b v="0"/>
    <n v="0"/>
    <n v="0"/>
    <b v="0"/>
    <x v="5"/>
    <x v="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x v="1"/>
    <s v="USD"/>
    <n v="1489532220"/>
    <d v="2017-03-14T22:57:00"/>
    <n v="1486625606"/>
    <x v="3990"/>
    <b v="1"/>
    <n v="1151"/>
    <n v="147.16999999999999"/>
    <b v="1"/>
    <x v="5"/>
    <x v="27"/>
  </r>
  <r>
    <n v="371"/>
    <s v="Unbranded"/>
    <s v="3,000 Miles. 18 Wild Horses. 6 Months. 5 States. 4 men. A documentary about Conservation, Exploration, and Wild Mustangs."/>
    <n v="150000"/>
    <n v="171253"/>
    <n v="114"/>
    <x v="0"/>
    <x v="1"/>
    <s v="USD"/>
    <n v="1359743139"/>
    <d v="2013-02-01T18:25:39"/>
    <n v="1355855139"/>
    <x v="3991"/>
    <b v="0"/>
    <n v="1062"/>
    <n v="161.26"/>
    <b v="1"/>
    <x v="5"/>
    <x v="2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1"/>
    <x v="6"/>
    <s v="EUR"/>
    <n v="1480721803"/>
    <d v="2016-12-02T23:36:43"/>
    <n v="1478126203"/>
    <x v="3992"/>
    <b v="0"/>
    <n v="20"/>
    <n v="68.3"/>
    <b v="0"/>
    <x v="2"/>
    <x v="2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2"/>
    <x v="1"/>
    <s v="USD"/>
    <n v="1434405980"/>
    <d v="2015-06-15T22:06:20"/>
    <n v="1431813980"/>
    <x v="3993"/>
    <b v="0"/>
    <n v="5"/>
    <n v="292.2"/>
    <b v="0"/>
    <x v="2"/>
    <x v="22"/>
  </r>
  <r>
    <n v="694"/>
    <s v="Airlock bike helmet"/>
    <s v="You can control how much air enters the helmet by opening or closing the vents. This is very useful in bad weather, or for competition."/>
    <n v="150000"/>
    <n v="590"/>
    <n v="0"/>
    <x v="1"/>
    <x v="1"/>
    <s v="USD"/>
    <n v="1485964559"/>
    <d v="2017-02-01T15:55:59"/>
    <n v="1483372559"/>
    <x v="3994"/>
    <b v="0"/>
    <n v="7"/>
    <n v="84.29"/>
    <b v="0"/>
    <x v="2"/>
    <x v="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1"/>
    <x v="7"/>
    <s v="AUD"/>
    <n v="1439515497"/>
    <d v="2015-08-14T01:24:57"/>
    <n v="1435627497"/>
    <x v="3995"/>
    <b v="0"/>
    <n v="18"/>
    <n v="160.5"/>
    <b v="0"/>
    <x v="2"/>
    <x v="16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1"/>
    <x v="2"/>
    <s v="CAD"/>
    <n v="1415865720"/>
    <d v="2014-11-13T08:02:00"/>
    <n v="1413270690"/>
    <x v="3996"/>
    <b v="0"/>
    <n v="40"/>
    <n v="292.08"/>
    <b v="0"/>
    <x v="2"/>
    <x v="16"/>
  </r>
  <r>
    <n v="1066"/>
    <s v="So I'm A Dark Lord"/>
    <s v="A parody of old school RPGs where you are a new Dark Lord on a quest to amass monsters and allies on your side."/>
    <n v="150000"/>
    <n v="5051"/>
    <n v="3"/>
    <x v="1"/>
    <x v="1"/>
    <s v="USD"/>
    <n v="1375657582"/>
    <d v="2013-08-04T23:06:22"/>
    <n v="1371769582"/>
    <x v="3997"/>
    <b v="0"/>
    <n v="148"/>
    <n v="34.130000000000003"/>
    <b v="0"/>
    <x v="1"/>
    <x v="1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2"/>
    <x v="1"/>
    <s v="USD"/>
    <n v="1469199740"/>
    <d v="2016-07-22T15:02:20"/>
    <n v="1465311740"/>
    <x v="3998"/>
    <b v="0"/>
    <n v="3"/>
    <n v="342"/>
    <b v="0"/>
    <x v="2"/>
    <x v="22"/>
  </r>
  <r>
    <n v="2519"/>
    <s v="Kelli's Kitchen"/>
    <s v="Better than your mom's, better than Cracker Barrel, only at Kelli's Kitchen (all from scratch)."/>
    <n v="150000"/>
    <n v="65"/>
    <n v="0"/>
    <x v="1"/>
    <x v="1"/>
    <s v="USD"/>
    <n v="1405741404"/>
    <d v="2014-07-19T03:43:24"/>
    <n v="1403149404"/>
    <x v="3999"/>
    <b v="0"/>
    <n v="4"/>
    <n v="16.25"/>
    <b v="0"/>
    <x v="3"/>
    <x v="39"/>
  </r>
  <r>
    <n v="2656"/>
    <s v="MoonWatcher: A 24/7 Live Video of the Moon for Everyone (Canceled)"/>
    <s v="MoonWatcher will be bringing the Moon closer to all of us."/>
    <n v="150000"/>
    <n v="17155"/>
    <n v="11"/>
    <x v="2"/>
    <x v="1"/>
    <s v="USD"/>
    <n v="1489345200"/>
    <d v="2017-03-12T19:00:00"/>
    <n v="1485966688"/>
    <x v="4000"/>
    <b v="0"/>
    <n v="152"/>
    <n v="112.86"/>
    <b v="0"/>
    <x v="2"/>
    <x v="2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x v="1"/>
    <s v="USD"/>
    <n v="1450971684"/>
    <d v="2015-12-24T15:41:24"/>
    <n v="1447515684"/>
    <x v="4001"/>
    <b v="1"/>
    <n v="1420"/>
    <n v="108"/>
    <b v="1"/>
    <x v="0"/>
    <x v="24"/>
  </r>
  <r>
    <n v="3636"/>
    <s v="The Brother's of B-Block"/>
    <s v="The Brotherâ€™s of B-block is a musical play. A new take on &quot;OZ&quot; _x000a_The Wizard of OZ meets HBO's OZ."/>
    <n v="150000"/>
    <n v="0"/>
    <n v="0"/>
    <x v="1"/>
    <x v="1"/>
    <s v="USD"/>
    <n v="1442248829"/>
    <d v="2015-09-14T16:40:29"/>
    <n v="1439224829"/>
    <x v="4002"/>
    <b v="0"/>
    <n v="0"/>
    <n v="0"/>
    <b v="0"/>
    <x v="0"/>
    <x v="19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1"/>
    <x v="1"/>
    <s v="USD"/>
    <n v="1411852640"/>
    <d v="2014-09-27T21:17:20"/>
    <n v="1406668640"/>
    <x v="4003"/>
    <b v="0"/>
    <n v="2"/>
    <n v="1.5"/>
    <b v="0"/>
    <x v="0"/>
    <x v="19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1"/>
    <x v="1"/>
    <s v="USD"/>
    <n v="1437069079"/>
    <d v="2015-07-16T17:51:19"/>
    <n v="1434477079"/>
    <x v="4004"/>
    <b v="0"/>
    <n v="0"/>
    <n v="0"/>
    <b v="0"/>
    <x v="0"/>
    <x v="0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1"/>
    <x v="1"/>
    <s v="USD"/>
    <n v="1440412396"/>
    <d v="2015-08-24T10:33:16"/>
    <n v="1437820396"/>
    <x v="4005"/>
    <b v="0"/>
    <n v="1"/>
    <n v="25"/>
    <b v="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1"/>
    <x v="1"/>
    <s v="USD"/>
    <n v="1467155733"/>
    <d v="2016-06-28T23:15:33"/>
    <n v="1465427733"/>
    <x v="4006"/>
    <b v="0"/>
    <n v="2"/>
    <n v="13"/>
    <b v="0"/>
    <x v="1"/>
    <x v="15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x v="1"/>
    <s v="USD"/>
    <n v="1468019014"/>
    <d v="2016-07-08T23:03:34"/>
    <n v="1462835014"/>
    <x v="4007"/>
    <b v="1"/>
    <n v="4562"/>
    <n v="173.58"/>
    <b v="1"/>
    <x v="2"/>
    <x v="2"/>
  </r>
  <r>
    <n v="978"/>
    <s v="hidn tempo - a wearable stress coach"/>
    <s v="hidn tempo is an intelligent watch band that allows you to monitor your stress and manage it anywhere, anytime."/>
    <n v="172889"/>
    <n v="97273"/>
    <n v="56"/>
    <x v="1"/>
    <x v="14"/>
    <s v="SEK"/>
    <n v="1456385101"/>
    <d v="2016-02-25T07:25:01"/>
    <n v="1453793101"/>
    <x v="4008"/>
    <b v="0"/>
    <n v="123"/>
    <n v="790.84"/>
    <b v="0"/>
    <x v="2"/>
    <x v="16"/>
  </r>
  <r>
    <n v="696"/>
    <s v="trustee"/>
    <s v="Show your fidelity by wearing the Trustee rings! Show where you are (at)!"/>
    <n v="175000"/>
    <n v="1"/>
    <n v="0"/>
    <x v="1"/>
    <x v="10"/>
    <s v="EUR"/>
    <n v="1406326502"/>
    <d v="2014-07-25T22:15:02"/>
    <n v="1403734502"/>
    <x v="4009"/>
    <b v="0"/>
    <n v="1"/>
    <n v="1"/>
    <b v="0"/>
    <x v="2"/>
    <x v="16"/>
  </r>
  <r>
    <n v="1176"/>
    <s v="Mirlin's Sushi"/>
    <s v="Mirlins Sushi!_x000a_Find us on Facebook!_x000a_(Gives backers a voice, and a direct link to us! No kickstarter disappearing act here!)"/>
    <n v="175000"/>
    <n v="10"/>
    <n v="0"/>
    <x v="1"/>
    <x v="7"/>
    <s v="AUD"/>
    <n v="1488805200"/>
    <d v="2017-03-06T13:00:00"/>
    <n v="1484094498"/>
    <x v="4010"/>
    <b v="0"/>
    <n v="1"/>
    <n v="10"/>
    <b v="0"/>
    <x v="3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2"/>
    <x v="1"/>
    <s v="USD"/>
    <n v="1451348200"/>
    <d v="2015-12-29T00:16:40"/>
    <n v="1447460200"/>
    <x v="4011"/>
    <b v="0"/>
    <n v="0"/>
    <n v="0"/>
    <b v="0"/>
    <x v="2"/>
    <x v="22"/>
  </r>
  <r>
    <n v="2076"/>
    <s v="Earin - The Worlds Smallest Wireless Earbuds"/>
    <s v="Wireless earbuds filled with sound, yet so small they are almost invisible!"/>
    <n v="179000"/>
    <n v="972594.99"/>
    <n v="543"/>
    <x v="0"/>
    <x v="0"/>
    <s v="GBP"/>
    <n v="1406149689"/>
    <d v="2014-07-23T21:08:09"/>
    <n v="1402693689"/>
    <x v="4012"/>
    <b v="0"/>
    <n v="8359"/>
    <n v="116.35"/>
    <b v="1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2"/>
    <x v="1"/>
    <s v="USD"/>
    <n v="1477065860"/>
    <d v="2016-10-21T16:04:20"/>
    <n v="1471881860"/>
    <x v="4013"/>
    <b v="0"/>
    <n v="11"/>
    <n v="184.36"/>
    <b v="0"/>
    <x v="2"/>
    <x v="16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1"/>
    <x v="0"/>
    <s v="GBP"/>
    <n v="1441995769"/>
    <d v="2015-09-11T18:22:49"/>
    <n v="1436811769"/>
    <x v="4014"/>
    <b v="0"/>
    <n v="3"/>
    <n v="673.33"/>
    <b v="0"/>
    <x v="7"/>
    <x v="20"/>
  </r>
  <r>
    <n v="1982"/>
    <s v="Lonely Boy: 55 male models 200s sensual expression"/>
    <s v="Express a very dark place in my childhood. Release my emotions through photography in a form of Art."/>
    <n v="180000"/>
    <n v="0"/>
    <n v="0"/>
    <x v="1"/>
    <x v="20"/>
    <s v="HKD"/>
    <n v="1480863887"/>
    <d v="2016-12-04T15:04:47"/>
    <n v="1478268287"/>
    <x v="4015"/>
    <b v="0"/>
    <n v="0"/>
    <n v="0"/>
    <b v="0"/>
    <x v="6"/>
    <x v="38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1"/>
    <x v="6"/>
    <s v="EUR"/>
    <n v="1488067789"/>
    <d v="2017-02-26T00:09:49"/>
    <n v="1482883789"/>
    <x v="4016"/>
    <b v="0"/>
    <n v="0"/>
    <n v="0"/>
    <b v="0"/>
    <x v="3"/>
    <x v="39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1"/>
    <x v="1"/>
    <s v="USD"/>
    <n v="1416944760"/>
    <d v="2014-11-25T19:46:00"/>
    <n v="1413527001"/>
    <x v="4017"/>
    <b v="0"/>
    <n v="1"/>
    <n v="20"/>
    <b v="0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x v="1"/>
    <s v="USD"/>
    <n v="1470466800"/>
    <d v="2016-08-06T07:00:00"/>
    <n v="1467134464"/>
    <x v="4018"/>
    <b v="1"/>
    <n v="2051"/>
    <n v="247.94"/>
    <b v="1"/>
    <x v="2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2"/>
    <x v="1"/>
    <s v="USD"/>
    <n v="1426823132"/>
    <d v="2015-03-20T03:45:32"/>
    <n v="1424234732"/>
    <x v="4019"/>
    <b v="0"/>
    <n v="0"/>
    <n v="0"/>
    <b v="0"/>
    <x v="5"/>
    <x v="30"/>
  </r>
  <r>
    <n v="506"/>
    <s v="Age of Spirit: The Battle in Heaven"/>
    <s v="A feature-length 3D animation that depicts what happened when the Son of the Morning rebelled against God."/>
    <n v="200000"/>
    <n v="250"/>
    <n v="0"/>
    <x v="1"/>
    <x v="1"/>
    <s v="USD"/>
    <n v="1376140520"/>
    <d v="2013-08-10T13:15:20"/>
    <n v="1373548520"/>
    <x v="4020"/>
    <b v="0"/>
    <n v="1"/>
    <n v="250"/>
    <b v="0"/>
    <x v="5"/>
    <x v="2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2"/>
    <x v="7"/>
    <s v="AUD"/>
    <n v="1463239108"/>
    <d v="2016-05-14T15:18:28"/>
    <n v="1460647108"/>
    <x v="4021"/>
    <b v="0"/>
    <n v="3"/>
    <n v="116.67"/>
    <b v="0"/>
    <x v="2"/>
    <x v="22"/>
  </r>
  <r>
    <n v="638"/>
    <s v="W (Canceled)"/>
    <s v="O0"/>
    <n v="200000"/>
    <n v="18"/>
    <n v="0"/>
    <x v="2"/>
    <x v="6"/>
    <s v="EUR"/>
    <n v="1490447662"/>
    <d v="2017-03-25T13:14:22"/>
    <n v="1485267262"/>
    <x v="4022"/>
    <b v="0"/>
    <n v="6"/>
    <n v="3"/>
    <b v="0"/>
    <x v="2"/>
    <x v="22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1"/>
    <x v="13"/>
    <s v="DKK"/>
    <n v="1437250456"/>
    <d v="2015-07-18T20:14:16"/>
    <n v="1434658456"/>
    <x v="4023"/>
    <b v="0"/>
    <n v="7"/>
    <n v="100"/>
    <b v="0"/>
    <x v="2"/>
    <x v="16"/>
  </r>
  <r>
    <n v="666"/>
    <s v="Ducky Diapers"/>
    <s v="Have you ever dreamed of having a pet duckling, but concerned about all the pooping, here is a a solution to help solve that issue."/>
    <n v="200000"/>
    <n v="8"/>
    <n v="0"/>
    <x v="1"/>
    <x v="1"/>
    <s v="USD"/>
    <n v="1408305498"/>
    <d v="2014-08-17T19:58:18"/>
    <n v="1405713498"/>
    <x v="4024"/>
    <b v="0"/>
    <n v="4"/>
    <n v="2"/>
    <b v="0"/>
    <x v="2"/>
    <x v="16"/>
  </r>
  <r>
    <n v="669"/>
    <s v="Christian DiLusso Watches"/>
    <s v="Beautiful automatic watches, made for every moment._x000a_Sports, business, casual.....it fits every moment of your life."/>
    <n v="200000"/>
    <n v="43015"/>
    <n v="22"/>
    <x v="1"/>
    <x v="14"/>
    <s v="SEK"/>
    <n v="1467817258"/>
    <d v="2016-07-06T15:00:58"/>
    <n v="1465225258"/>
    <x v="4025"/>
    <b v="0"/>
    <n v="28"/>
    <n v="1536.25"/>
    <b v="0"/>
    <x v="2"/>
    <x v="16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1"/>
    <x v="1"/>
    <s v="USD"/>
    <n v="1481173140"/>
    <d v="2016-12-08T04:59:00"/>
    <n v="1478016097"/>
    <x v="4026"/>
    <b v="0"/>
    <n v="336"/>
    <n v="343.15"/>
    <b v="0"/>
    <x v="2"/>
    <x v="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1"/>
    <x v="1"/>
    <s v="USD"/>
    <n v="1417388340"/>
    <d v="2014-11-30T22:59:00"/>
    <n v="1412835530"/>
    <x v="4027"/>
    <b v="0"/>
    <n v="11"/>
    <n v="424.45"/>
    <b v="0"/>
    <x v="2"/>
    <x v="16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2"/>
    <x v="1"/>
    <s v="USD"/>
    <n v="1446217183"/>
    <d v="2015-10-30T14:59:43"/>
    <n v="1443538783"/>
    <x v="4028"/>
    <b v="0"/>
    <n v="161"/>
    <n v="932.31"/>
    <b v="0"/>
    <x v="2"/>
    <x v="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2"/>
    <x v="13"/>
    <s v="DKK"/>
    <n v="1469109600"/>
    <d v="2016-07-21T14:00:00"/>
    <n v="1464586746"/>
    <x v="4029"/>
    <b v="0"/>
    <n v="19"/>
    <n v="603.53"/>
    <b v="0"/>
    <x v="2"/>
    <x v="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1"/>
    <x v="14"/>
    <s v="SEK"/>
    <n v="1423432709"/>
    <d v="2015-02-08T21:58:29"/>
    <n v="1420840709"/>
    <x v="4030"/>
    <b v="0"/>
    <n v="2"/>
    <n v="100"/>
    <b v="0"/>
    <x v="7"/>
    <x v="20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1"/>
    <x v="7"/>
    <s v="AUD"/>
    <n v="1432272300"/>
    <d v="2015-05-22T05:25:00"/>
    <n v="1429655318"/>
    <x v="4031"/>
    <b v="0"/>
    <n v="0"/>
    <n v="0"/>
    <b v="0"/>
    <x v="7"/>
    <x v="20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x v="1"/>
    <s v="USD"/>
    <n v="1447909140"/>
    <d v="2015-11-19T04:59:00"/>
    <n v="1444734146"/>
    <x v="4032"/>
    <b v="1"/>
    <n v="813"/>
    <n v="282.66000000000003"/>
    <b v="1"/>
    <x v="2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2"/>
    <x v="1"/>
    <s v="USD"/>
    <n v="1410810903"/>
    <d v="2014-09-15T19:55:03"/>
    <n v="1405626903"/>
    <x v="4033"/>
    <b v="0"/>
    <n v="12"/>
    <n v="23.08"/>
    <b v="0"/>
    <x v="3"/>
    <x v="3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1"/>
    <x v="2"/>
    <s v="CAD"/>
    <n v="1450297080"/>
    <d v="2015-12-16T20:18:00"/>
    <n v="1448565459"/>
    <x v="4034"/>
    <b v="0"/>
    <n v="202"/>
    <n v="202.23"/>
    <b v="0"/>
    <x v="0"/>
    <x v="2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1"/>
    <x v="9"/>
    <s v="EUR"/>
    <n v="1462301342"/>
    <d v="2016-05-03T18:49:02"/>
    <n v="1457120942"/>
    <x v="4035"/>
    <b v="0"/>
    <n v="1"/>
    <n v="1"/>
    <b v="0"/>
    <x v="0"/>
    <x v="0"/>
  </r>
  <r>
    <n v="476"/>
    <s v="Sight Word Music Videos"/>
    <s v="Animated Music Videos that teach kids how to read."/>
    <n v="220000"/>
    <n v="4906.59"/>
    <n v="2"/>
    <x v="1"/>
    <x v="1"/>
    <s v="USD"/>
    <n v="1401767940"/>
    <d v="2014-06-03T03:59:00"/>
    <n v="1398727441"/>
    <x v="4036"/>
    <b v="0"/>
    <n v="124"/>
    <n v="39.57"/>
    <b v="0"/>
    <x v="5"/>
    <x v="29"/>
  </r>
  <r>
    <n v="3060"/>
    <s v="Save the Roxy Theatre in Bremerton WA"/>
    <s v="Save the historic Roxy theatre in Bremerton WA from being repurposed as office space."/>
    <n v="220000"/>
    <n v="335"/>
    <n v="0"/>
    <x v="1"/>
    <x v="1"/>
    <s v="USD"/>
    <n v="1443422134"/>
    <d v="2015-09-28T06:35:34"/>
    <n v="1440830134"/>
    <x v="4037"/>
    <b v="0"/>
    <n v="6"/>
    <n v="55.83"/>
    <b v="0"/>
    <x v="0"/>
    <x v="24"/>
  </r>
  <r>
    <n v="3090"/>
    <s v="Save the Stage"/>
    <s v="To create a space by restoring a historic church in Burlington, Ky where community theater, dance and music and art can be performed."/>
    <n v="225000"/>
    <n v="11432"/>
    <n v="5"/>
    <x v="1"/>
    <x v="1"/>
    <s v="USD"/>
    <n v="1430505545"/>
    <d v="2015-05-01T18:39:05"/>
    <n v="1425325145"/>
    <x v="4038"/>
    <b v="0"/>
    <n v="9"/>
    <n v="1270.22"/>
    <b v="0"/>
    <x v="0"/>
    <x v="2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1"/>
    <x v="1"/>
    <s v="USD"/>
    <n v="1449989260"/>
    <d v="2015-12-13T06:47:40"/>
    <n v="1447397260"/>
    <x v="4039"/>
    <b v="0"/>
    <n v="1"/>
    <n v="50"/>
    <b v="0"/>
    <x v="2"/>
    <x v="2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2"/>
    <x v="7"/>
    <s v="AUD"/>
    <n v="1434633191"/>
    <d v="2015-06-18T13:13:11"/>
    <n v="1429449191"/>
    <x v="4040"/>
    <b v="0"/>
    <n v="5"/>
    <n v="28"/>
    <b v="0"/>
    <x v="5"/>
    <x v="3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1"/>
    <x v="1"/>
    <s v="USD"/>
    <n v="1462293716"/>
    <d v="2016-05-03T16:41:56"/>
    <n v="1457113316"/>
    <x v="4041"/>
    <b v="0"/>
    <n v="1"/>
    <n v="1"/>
    <b v="0"/>
    <x v="2"/>
    <x v="2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2"/>
    <x v="1"/>
    <s v="USD"/>
    <n v="1448125935"/>
    <d v="2015-11-21T17:12:15"/>
    <n v="1444666335"/>
    <x v="4042"/>
    <b v="0"/>
    <n v="355"/>
    <n v="161.12"/>
    <b v="0"/>
    <x v="2"/>
    <x v="16"/>
  </r>
  <r>
    <n v="1121"/>
    <s v="Pwincess"/>
    <s v="An action packed, side scrolling, platform jumping, laser shooting ADVENTURE that will be fun for everyone."/>
    <n v="250000"/>
    <n v="29"/>
    <n v="0"/>
    <x v="1"/>
    <x v="1"/>
    <s v="USD"/>
    <n v="1457904316"/>
    <d v="2016-03-13T21:25:16"/>
    <n v="1455315916"/>
    <x v="4043"/>
    <b v="0"/>
    <n v="5"/>
    <n v="5.8"/>
    <b v="0"/>
    <x v="1"/>
    <x v="1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2"/>
    <x v="1"/>
    <s v="USD"/>
    <n v="1480536919"/>
    <d v="2016-11-30T20:15:19"/>
    <n v="1477509319"/>
    <x v="4044"/>
    <b v="0"/>
    <n v="100"/>
    <n v="800.7"/>
    <b v="0"/>
    <x v="2"/>
    <x v="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2"/>
    <x v="1"/>
    <s v="USD"/>
    <n v="1471435554"/>
    <d v="2016-08-17T12:05:54"/>
    <n v="1468843554"/>
    <x v="4045"/>
    <b v="0"/>
    <n v="34"/>
    <n v="100.5"/>
    <b v="0"/>
    <x v="2"/>
    <x v="16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1"/>
    <x v="0"/>
    <s v="GBP"/>
    <n v="1422256341"/>
    <d v="2015-01-26T07:12:21"/>
    <n v="1419664341"/>
    <x v="4046"/>
    <b v="0"/>
    <n v="0"/>
    <n v="0"/>
    <b v="0"/>
    <x v="1"/>
    <x v="15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x v="1"/>
    <s v="USD"/>
    <n v="1400137131"/>
    <d v="2014-05-15T06:58:51"/>
    <n v="1397545131"/>
    <x v="4047"/>
    <b v="1"/>
    <n v="4883"/>
    <n v="64.569999999999993"/>
    <b v="1"/>
    <x v="2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1"/>
    <x v="14"/>
    <s v="SEK"/>
    <n v="1444027186"/>
    <d v="2015-10-05T06:39:46"/>
    <n v="1441435186"/>
    <x v="4048"/>
    <b v="0"/>
    <n v="4"/>
    <n v="306"/>
    <b v="0"/>
    <x v="3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1"/>
    <x v="1"/>
    <s v="USD"/>
    <n v="1445013352"/>
    <d v="2015-10-16T16:35:52"/>
    <n v="1442421352"/>
    <x v="4049"/>
    <b v="0"/>
    <n v="2"/>
    <n v="87.5"/>
    <b v="0"/>
    <x v="0"/>
    <x v="2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x v="1"/>
    <s v="USD"/>
    <n v="1370001600"/>
    <d v="2013-05-31T12:00:00"/>
    <n v="1366879523"/>
    <x v="4050"/>
    <b v="0"/>
    <n v="5812"/>
    <n v="86.16"/>
    <b v="1"/>
    <x v="2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2"/>
    <x v="1"/>
    <s v="USD"/>
    <n v="1450380009"/>
    <d v="2015-12-17T19:20:09"/>
    <n v="1447960809"/>
    <x v="4051"/>
    <b v="0"/>
    <n v="17"/>
    <n v="307.82"/>
    <b v="0"/>
    <x v="2"/>
    <x v="2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1"/>
    <x v="7"/>
    <s v="AUD"/>
    <n v="1470319203"/>
    <d v="2016-08-04T14:00:03"/>
    <n v="1467727203"/>
    <x v="4052"/>
    <b v="0"/>
    <n v="1293"/>
    <n v="117.68"/>
    <b v="0"/>
    <x v="5"/>
    <x v="2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1"/>
    <x v="1"/>
    <s v="USD"/>
    <n v="1473750300"/>
    <d v="2016-09-13T07:05:00"/>
    <n v="1470294300"/>
    <x v="4053"/>
    <b v="0"/>
    <n v="93"/>
    <n v="182.62"/>
    <b v="0"/>
    <x v="2"/>
    <x v="16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x v="5"/>
    <s v="NOK"/>
    <n v="1458104697"/>
    <d v="2016-03-16T05:04:57"/>
    <n v="1455516297"/>
    <x v="4054"/>
    <b v="1"/>
    <n v="555"/>
    <n v="849.67"/>
    <b v="1"/>
    <x v="6"/>
    <x v="1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1"/>
    <s v="USD"/>
    <n v="1491007211"/>
    <d v="2017-04-01T00:40:11"/>
    <n v="1488418811"/>
    <x v="4055"/>
    <b v="0"/>
    <n v="0"/>
    <n v="0"/>
    <b v="0"/>
    <x v="4"/>
    <x v="28"/>
  </r>
  <r>
    <n v="2158"/>
    <s v="PerfectGolf"/>
    <s v="A next generation golf game with a course designer and a massively multiplayer online tour. Join the fun and help us create it"/>
    <n v="300000"/>
    <n v="19770.11"/>
    <n v="7"/>
    <x v="1"/>
    <x v="1"/>
    <s v="USD"/>
    <n v="1360009774"/>
    <d v="2013-02-04T20:29:34"/>
    <n v="1356121774"/>
    <x v="4056"/>
    <b v="0"/>
    <n v="311"/>
    <n v="63.57"/>
    <b v="0"/>
    <x v="1"/>
    <x v="18"/>
  </r>
  <r>
    <n v="684"/>
    <s v="Arcus Motion Analyzer | The Versatile Smart Ring"/>
    <s v="Arcus gives your fingers super powers."/>
    <n v="320000"/>
    <n v="23948"/>
    <n v="7"/>
    <x v="1"/>
    <x v="1"/>
    <s v="USD"/>
    <n v="1406257200"/>
    <d v="2014-07-25T03:00:00"/>
    <n v="1403176891"/>
    <x v="4057"/>
    <b v="0"/>
    <n v="135"/>
    <n v="177.39"/>
    <b v="0"/>
    <x v="2"/>
    <x v="16"/>
  </r>
  <r>
    <n v="233"/>
    <s v="Area 4 - The Film"/>
    <s v="â€œArea 4â€ revolves around Frank Hammond, a counselor at a high school, who discovers the scandals that took place."/>
    <n v="350000"/>
    <n v="0"/>
    <n v="0"/>
    <x v="1"/>
    <x v="1"/>
    <s v="USD"/>
    <n v="1475185972"/>
    <d v="2016-09-29T21:52:52"/>
    <n v="1472593972"/>
    <x v="4058"/>
    <b v="0"/>
    <n v="0"/>
    <n v="0"/>
    <b v="0"/>
    <x v="5"/>
    <x v="25"/>
  </r>
  <r>
    <n v="3066"/>
    <s v="Gold Coast Wake Park"/>
    <s v="Our mission is to offer an innovative family watersports attraction that is fun, safe, economical and a leader in its field."/>
    <n v="350000"/>
    <n v="41950"/>
    <n v="12"/>
    <x v="1"/>
    <x v="7"/>
    <s v="AUD"/>
    <n v="1468128537"/>
    <d v="2016-07-10T05:28:57"/>
    <n v="1465536537"/>
    <x v="4059"/>
    <b v="0"/>
    <n v="15"/>
    <n v="2796.67"/>
    <b v="0"/>
    <x v="0"/>
    <x v="24"/>
  </r>
  <r>
    <n v="2153"/>
    <s v="It's The GOD Complex"/>
    <s v="Crowdfunding the Gamers Way. An online game with real world consequences.Do you dare to play? Can you turn the world around?"/>
    <n v="372625"/>
    <n v="34"/>
    <n v="0"/>
    <x v="1"/>
    <x v="1"/>
    <s v="USD"/>
    <n v="1420876740"/>
    <d v="2015-01-10T07:59:00"/>
    <n v="1417470718"/>
    <x v="4060"/>
    <b v="0"/>
    <n v="4"/>
    <n v="8.5"/>
    <b v="0"/>
    <x v="1"/>
    <x v="18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2"/>
    <x v="1"/>
    <s v="USD"/>
    <n v="1462834191"/>
    <d v="2016-05-09T22:49:51"/>
    <n v="1460242191"/>
    <x v="4061"/>
    <b v="0"/>
    <n v="0"/>
    <n v="0"/>
    <b v="0"/>
    <x v="0"/>
    <x v="19"/>
  </r>
  <r>
    <n v="152"/>
    <s v="The Great Dark (Canceled)"/>
    <s v="The Great Dark is a journey through the unimaginable...and un foreseeable..."/>
    <n v="380000"/>
    <n v="30"/>
    <n v="0"/>
    <x v="2"/>
    <x v="1"/>
    <s v="USD"/>
    <n v="1411437100"/>
    <d v="2014-09-23T01:51:40"/>
    <n v="1408845100"/>
    <x v="4062"/>
    <b v="0"/>
    <n v="2"/>
    <n v="15"/>
    <b v="0"/>
    <x v="5"/>
    <x v="30"/>
  </r>
  <r>
    <n v="1917"/>
    <s v="Chronovisor:The MOST innovative watch for night time reading"/>
    <s v="Let's build a legendary brand altogether"/>
    <n v="390000"/>
    <n v="205025"/>
    <n v="53"/>
    <x v="1"/>
    <x v="20"/>
    <s v="HKD"/>
    <n v="1486708133"/>
    <d v="2017-02-10T06:28:53"/>
    <n v="1484116133"/>
    <x v="4063"/>
    <b v="0"/>
    <n v="70"/>
    <n v="2928.93"/>
    <b v="0"/>
    <x v="2"/>
    <x v="33"/>
  </r>
  <r>
    <n v="2147"/>
    <s v="Johnny Rocketfingers 3"/>
    <s v="A Point and Click Adventure on Steroids."/>
    <n v="390000"/>
    <n v="2716"/>
    <n v="1"/>
    <x v="1"/>
    <x v="1"/>
    <s v="USD"/>
    <n v="1416125148"/>
    <d v="2014-11-16T08:05:48"/>
    <n v="1413356748"/>
    <x v="4064"/>
    <b v="0"/>
    <n v="55"/>
    <n v="49.38"/>
    <b v="0"/>
    <x v="1"/>
    <x v="1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x v="1"/>
    <s v="USD"/>
    <n v="1384488000"/>
    <d v="2013-11-15T04:00:00"/>
    <n v="1381752061"/>
    <x v="4065"/>
    <b v="1"/>
    <n v="3863"/>
    <n v="272.36"/>
    <b v="1"/>
    <x v="2"/>
    <x v="2"/>
  </r>
  <r>
    <n v="2953"/>
    <s v="Pueblo Underground Theater (Canceled)"/>
    <s v="I want to purchase the former Bread Of Life Church and convert it into a multipurpose theater space for local talent."/>
    <n v="400000"/>
    <n v="605"/>
    <n v="0"/>
    <x v="2"/>
    <x v="1"/>
    <s v="USD"/>
    <n v="1444330821"/>
    <d v="2015-10-08T19:00:21"/>
    <n v="1441738821"/>
    <x v="4066"/>
    <b v="0"/>
    <n v="3"/>
    <n v="201.67"/>
    <b v="0"/>
    <x v="0"/>
    <x v="2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2"/>
    <x v="14"/>
    <s v="SEK"/>
    <n v="1457996400"/>
    <d v="2016-03-14T23:00:00"/>
    <n v="1452842511"/>
    <x v="4067"/>
    <b v="0"/>
    <n v="1"/>
    <n v="90"/>
    <b v="0"/>
    <x v="2"/>
    <x v="2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2"/>
    <x v="14"/>
    <s v="SEK"/>
    <n v="1482515937"/>
    <d v="2016-12-23T17:58:57"/>
    <n v="1479923937"/>
    <x v="4068"/>
    <b v="0"/>
    <n v="7"/>
    <n v="859.86"/>
    <b v="0"/>
    <x v="2"/>
    <x v="1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2"/>
    <x v="14"/>
    <s v="SEK"/>
    <n v="1439318228"/>
    <d v="2015-08-11T18:37:08"/>
    <n v="1436812628"/>
    <x v="4069"/>
    <b v="0"/>
    <n v="0"/>
    <n v="0"/>
    <b v="0"/>
    <x v="2"/>
    <x v="2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2"/>
    <x v="1"/>
    <s v="USD"/>
    <n v="1467541545"/>
    <d v="2016-07-03T10:25:45"/>
    <n v="1464085545"/>
    <x v="4070"/>
    <b v="0"/>
    <n v="1"/>
    <n v="10"/>
    <b v="0"/>
    <x v="5"/>
    <x v="30"/>
  </r>
  <r>
    <n v="178"/>
    <s v="El viaje de LucÃ­a"/>
    <s v="El viaje de LucÃ­a es un largometraje de ficciÃ³n con temÃ¡tica sobre el cÃ¡ncer infantil."/>
    <n v="500000"/>
    <n v="0"/>
    <n v="0"/>
    <x v="1"/>
    <x v="8"/>
    <s v="EUR"/>
    <n v="1448582145"/>
    <d v="2015-11-26T23:55:45"/>
    <n v="1445986545"/>
    <x v="4071"/>
    <b v="0"/>
    <n v="0"/>
    <n v="0"/>
    <b v="0"/>
    <x v="5"/>
    <x v="25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1"/>
    <x v="1"/>
    <s v="USD"/>
    <n v="1472920477"/>
    <d v="2016-09-03T16:34:37"/>
    <n v="1467736477"/>
    <x v="4072"/>
    <b v="0"/>
    <n v="5"/>
    <n v="69"/>
    <b v="0"/>
    <x v="5"/>
    <x v="25"/>
  </r>
  <r>
    <n v="686"/>
    <s v="Vivi di Cuore - Heart Rate Watch"/>
    <s v="La tua giornata sportiva monitorata nel tuo polso??!!!_x000a_Rendiamolo possibile... VIVI DI CUORE --- All MADE in ITALY"/>
    <n v="500000"/>
    <n v="0"/>
    <n v="0"/>
    <x v="1"/>
    <x v="4"/>
    <s v="EUR"/>
    <n v="1438618170"/>
    <d v="2015-08-03T16:09:30"/>
    <n v="1436026170"/>
    <x v="4073"/>
    <b v="0"/>
    <n v="0"/>
    <n v="0"/>
    <b v="0"/>
    <x v="2"/>
    <x v="16"/>
  </r>
  <r>
    <n v="1095"/>
    <s v="Project Snowstorm"/>
    <s v="MMORPG with Real-Time Pet Battles, Expansive 3D World and Ranked Individual &amp; Guild PvP arenas all on your mobile device!"/>
    <n v="500000"/>
    <n v="25174"/>
    <n v="5"/>
    <x v="1"/>
    <x v="1"/>
    <s v="USD"/>
    <n v="1377867220"/>
    <d v="2013-08-30T12:53:40"/>
    <n v="1375275220"/>
    <x v="4074"/>
    <b v="0"/>
    <n v="94"/>
    <n v="267.81"/>
    <b v="0"/>
    <x v="1"/>
    <x v="18"/>
  </r>
  <r>
    <n v="1116"/>
    <s v="Quest Remnants of Chaos"/>
    <s v="A medieval, post apocolyptic, Online, MMORPG. Class morphing, character customization game."/>
    <n v="500000"/>
    <n v="178.52"/>
    <n v="0"/>
    <x v="1"/>
    <x v="1"/>
    <s v="USD"/>
    <n v="1339273208"/>
    <d v="2012-06-09T20:20:08"/>
    <n v="1334089208"/>
    <x v="4075"/>
    <b v="0"/>
    <n v="10"/>
    <n v="17.850000000000001"/>
    <b v="0"/>
    <x v="1"/>
    <x v="1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2"/>
    <x v="1"/>
    <s v="USD"/>
    <n v="1298589630"/>
    <d v="2011-02-24T23:20:30"/>
    <n v="1295997630"/>
    <x v="4076"/>
    <b v="0"/>
    <n v="0"/>
    <n v="0"/>
    <b v="0"/>
    <x v="4"/>
    <x v="37"/>
  </r>
  <r>
    <n v="1447"/>
    <s v="Indian Language Dictionary"/>
    <s v="I'm creating a dictionary of multiple Indian languages."/>
    <n v="500000"/>
    <n v="75"/>
    <n v="0"/>
    <x v="1"/>
    <x v="1"/>
    <s v="USD"/>
    <n v="1467999134"/>
    <d v="2016-07-08T17:32:14"/>
    <n v="1465407134"/>
    <x v="4077"/>
    <b v="0"/>
    <n v="3"/>
    <n v="25"/>
    <b v="0"/>
    <x v="7"/>
    <x v="2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1"/>
    <x v="1"/>
    <s v="USD"/>
    <n v="1357934424"/>
    <d v="2013-01-11T20:00:24"/>
    <n v="1355342424"/>
    <x v="4078"/>
    <b v="0"/>
    <n v="11"/>
    <n v="50.91"/>
    <b v="0"/>
    <x v="1"/>
    <x v="1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1"/>
    <x v="6"/>
    <s v="EUR"/>
    <n v="1468565820"/>
    <d v="2016-07-15T06:57:00"/>
    <n v="1465970108"/>
    <x v="4079"/>
    <b v="0"/>
    <n v="0"/>
    <n v="0"/>
    <b v="0"/>
    <x v="2"/>
    <x v="2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2"/>
    <x v="1"/>
    <s v="USD"/>
    <n v="1441783869"/>
    <d v="2015-09-09T07:31:09"/>
    <n v="1439191869"/>
    <x v="4080"/>
    <b v="1"/>
    <n v="535"/>
    <n v="78.67"/>
    <b v="0"/>
    <x v="2"/>
    <x v="23"/>
  </r>
  <r>
    <n v="2948"/>
    <s v="Xenu's Space Opera"/>
    <s v="The Space Opera is an action packed reenactment of Xenu's story, a sacred teaching thats considered a secret of the Scientology church"/>
    <n v="500000"/>
    <n v="24"/>
    <n v="0"/>
    <x v="1"/>
    <x v="1"/>
    <s v="USD"/>
    <n v="1433259293"/>
    <d v="2015-06-02T15:34:53"/>
    <n v="1428075293"/>
    <x v="4081"/>
    <b v="0"/>
    <n v="9"/>
    <n v="2.67"/>
    <b v="0"/>
    <x v="0"/>
    <x v="24"/>
  </r>
  <r>
    <n v="3118"/>
    <s v="Garden Eden, theatre, meeting, culture, music, art"/>
    <s v="a magical place for all kind of people, like a fairytaile in all colours"/>
    <n v="500000"/>
    <n v="1550"/>
    <n v="0"/>
    <x v="1"/>
    <x v="14"/>
    <s v="SEK"/>
    <n v="1467473723"/>
    <d v="2016-07-02T15:35:23"/>
    <n v="1465832123"/>
    <x v="4082"/>
    <b v="0"/>
    <n v="2"/>
    <n v="775"/>
    <b v="0"/>
    <x v="0"/>
    <x v="2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2"/>
    <x v="7"/>
    <s v="AUD"/>
    <n v="1420352264"/>
    <d v="2015-01-04T06:17:44"/>
    <n v="1416896264"/>
    <x v="4083"/>
    <b v="0"/>
    <n v="0"/>
    <n v="0"/>
    <b v="0"/>
    <x v="2"/>
    <x v="2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1"/>
    <x v="7"/>
    <s v="AUD"/>
    <n v="1401662239"/>
    <d v="2014-06-01T22:37:19"/>
    <n v="1399070239"/>
    <x v="4084"/>
    <b v="0"/>
    <n v="1"/>
    <n v="50"/>
    <b v="0"/>
    <x v="5"/>
    <x v="29"/>
  </r>
  <r>
    <n v="3124"/>
    <s v="Theater &amp; Arts &amp; Day Care (Canceled)"/>
    <s v="A place where kids/ teens' dreams come true, and one finds there home without sparkly red shoes!"/>
    <n v="800000"/>
    <n v="26"/>
    <n v="0"/>
    <x v="2"/>
    <x v="1"/>
    <s v="USD"/>
    <n v="1422902601"/>
    <d v="2015-02-02T18:43:21"/>
    <n v="1417718601"/>
    <x v="4085"/>
    <b v="0"/>
    <n v="4"/>
    <n v="6.5"/>
    <b v="0"/>
    <x v="0"/>
    <x v="24"/>
  </r>
  <r>
    <n v="2373"/>
    <s v="Cykelauktion.com (Canceled)"/>
    <s v="We want to create a safe marketplace for buying and selling bicycles."/>
    <n v="850000"/>
    <n v="50"/>
    <n v="0"/>
    <x v="2"/>
    <x v="14"/>
    <s v="SEK"/>
    <n v="1440863624"/>
    <d v="2015-08-29T15:53:44"/>
    <n v="1438271624"/>
    <x v="4086"/>
    <b v="0"/>
    <n v="1"/>
    <n v="50"/>
    <b v="0"/>
    <x v="2"/>
    <x v="22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2"/>
    <x v="1"/>
    <s v="USD"/>
    <n v="1489537560"/>
    <d v="2017-03-15T00:26:00"/>
    <n v="1484357160"/>
    <x v="4087"/>
    <b v="0"/>
    <n v="6"/>
    <n v="3304"/>
    <b v="0"/>
    <x v="2"/>
    <x v="16"/>
  </r>
  <r>
    <n v="1105"/>
    <s v="Nightmare Zombies"/>
    <s v="Nightmare Zombies is the first Oculus Rift Only immersive zombie simulator in the Post-Apocalypse urban environment of New York City."/>
    <n v="900000"/>
    <n v="1431"/>
    <n v="0"/>
    <x v="1"/>
    <x v="1"/>
    <s v="USD"/>
    <n v="1395627327"/>
    <d v="2014-03-24T02:15:27"/>
    <n v="1393038927"/>
    <x v="4088"/>
    <b v="0"/>
    <n v="20"/>
    <n v="71.55"/>
    <b v="0"/>
    <x v="1"/>
    <x v="1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1"/>
    <x v="1"/>
    <s v="USD"/>
    <n v="1413572432"/>
    <d v="2014-10-17T19:00:32"/>
    <n v="1410980432"/>
    <x v="4089"/>
    <b v="0"/>
    <n v="3"/>
    <n v="5.67"/>
    <b v="0"/>
    <x v="5"/>
    <x v="25"/>
  </r>
  <r>
    <n v="639"/>
    <s v="Kids Educational Social Media Site (Canceled)"/>
    <s v="Development of a Safe and Educational Social Media site for kids."/>
    <n v="1000000"/>
    <n v="1"/>
    <n v="0"/>
    <x v="2"/>
    <x v="1"/>
    <s v="USD"/>
    <n v="1413208795"/>
    <d v="2014-10-13T13:59:55"/>
    <n v="1408024795"/>
    <x v="4090"/>
    <b v="0"/>
    <n v="1"/>
    <n v="1"/>
    <b v="0"/>
    <x v="2"/>
    <x v="2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2"/>
    <x v="1"/>
    <s v="USD"/>
    <n v="1482307140"/>
    <d v="2016-12-21T07:59:00"/>
    <n v="1479218315"/>
    <x v="4091"/>
    <b v="1"/>
    <n v="1501"/>
    <n v="223.58"/>
    <b v="0"/>
    <x v="2"/>
    <x v="23"/>
  </r>
  <r>
    <n v="3061"/>
    <s v="Help Save Parkway Cinemas!"/>
    <s v="Save a historic Local theater."/>
    <n v="1000000"/>
    <n v="0"/>
    <n v="0"/>
    <x v="1"/>
    <x v="1"/>
    <s v="USD"/>
    <n v="1407955748"/>
    <d v="2014-08-13T18:49:08"/>
    <n v="1405363748"/>
    <x v="4092"/>
    <b v="0"/>
    <n v="0"/>
    <n v="0"/>
    <b v="0"/>
    <x v="0"/>
    <x v="2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1"/>
    <x v="1"/>
    <s v="USD"/>
    <n v="1442722891"/>
    <d v="2015-09-20T04:21:31"/>
    <n v="1440130891"/>
    <x v="4093"/>
    <b v="0"/>
    <n v="5"/>
    <n v="420.6"/>
    <b v="0"/>
    <x v="0"/>
    <x v="2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1"/>
    <x v="1"/>
    <s v="USD"/>
    <n v="1462467600"/>
    <d v="2016-05-05T17:00:00"/>
    <n v="1457403364"/>
    <x v="4094"/>
    <b v="0"/>
    <n v="2"/>
    <n v="1"/>
    <b v="0"/>
    <x v="0"/>
    <x v="19"/>
  </r>
  <r>
    <n v="3120"/>
    <s v="Subtropisch zwemparadijs Tropicana"/>
    <s v="Wij willen Tropicana het subtropisch zwemparadijs van Rotterdam op een nieuwe locatie gaan bouwen."/>
    <n v="1300000"/>
    <n v="128"/>
    <n v="0"/>
    <x v="1"/>
    <x v="10"/>
    <s v="EUR"/>
    <n v="1462484196"/>
    <d v="2016-05-05T21:36:36"/>
    <n v="1457303796"/>
    <x v="4095"/>
    <b v="0"/>
    <n v="10"/>
    <n v="12.8"/>
    <b v="0"/>
    <x v="0"/>
    <x v="2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1"/>
    <x v="1"/>
    <s v="USD"/>
    <n v="1427040435"/>
    <d v="2015-03-22T16:07:15"/>
    <n v="1424452035"/>
    <x v="4096"/>
    <b v="0"/>
    <n v="27"/>
    <n v="415.78"/>
    <b v="0"/>
    <x v="0"/>
    <x v="24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2"/>
    <x v="1"/>
    <s v="USD"/>
    <n v="1437657935"/>
    <d v="2015-07-23T13:25:35"/>
    <n v="1434201935"/>
    <x v="4097"/>
    <b v="0"/>
    <n v="4"/>
    <n v="20.25"/>
    <b v="0"/>
    <x v="5"/>
    <x v="30"/>
  </r>
  <r>
    <n v="223"/>
    <s v="The Pass"/>
    <s v="An old man, a U.S Marine Corps veteran remembers his combat experience in the battle of Toktong Pass 1950, during the Korean War."/>
    <n v="1500000"/>
    <n v="0"/>
    <n v="0"/>
    <x v="1"/>
    <x v="1"/>
    <s v="USD"/>
    <n v="1463879100"/>
    <d v="2016-05-22T01:05:00"/>
    <n v="1461287350"/>
    <x v="4098"/>
    <b v="0"/>
    <n v="0"/>
    <n v="0"/>
    <b v="0"/>
    <x v="5"/>
    <x v="2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1"/>
    <x v="1"/>
    <s v="USD"/>
    <n v="1451775651"/>
    <d v="2016-01-02T23:00:51"/>
    <n v="1449183651"/>
    <x v="4099"/>
    <b v="0"/>
    <n v="0"/>
    <n v="0"/>
    <b v="0"/>
    <x v="5"/>
    <x v="25"/>
  </r>
  <r>
    <n v="3125"/>
    <s v="N/A (Canceled)"/>
    <s v="N/A"/>
    <n v="1500000"/>
    <n v="0"/>
    <n v="0"/>
    <x v="2"/>
    <x v="1"/>
    <s v="USD"/>
    <n v="1452142672"/>
    <d v="2016-01-07T04:57:52"/>
    <n v="1449550672"/>
    <x v="4100"/>
    <b v="0"/>
    <n v="0"/>
    <n v="0"/>
    <b v="0"/>
    <x v="0"/>
    <x v="24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1"/>
    <x v="1"/>
    <s v="USD"/>
    <n v="1443657600"/>
    <d v="2015-10-01T00:00:00"/>
    <n v="1440716654"/>
    <x v="4101"/>
    <b v="0"/>
    <n v="0"/>
    <n v="0"/>
    <b v="0"/>
    <x v="5"/>
    <x v="25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1"/>
    <x v="1"/>
    <s v="USD"/>
    <n v="1436544332"/>
    <d v="2015-07-10T16:05:32"/>
    <n v="1431360332"/>
    <x v="4102"/>
    <b v="0"/>
    <n v="0"/>
    <n v="0"/>
    <b v="0"/>
    <x v="5"/>
    <x v="25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1"/>
    <x v="1"/>
    <s v="USD"/>
    <n v="1419644444"/>
    <d v="2014-12-27T01:40:44"/>
    <n v="1414456844"/>
    <x v="4103"/>
    <b v="0"/>
    <n v="7"/>
    <n v="53.71"/>
    <b v="0"/>
    <x v="0"/>
    <x v="24"/>
  </r>
  <r>
    <n v="619"/>
    <s v="Big Data (Canceled)"/>
    <s v="Big Data Sets for researchers interested in improving the quality of life."/>
    <n v="2500000"/>
    <n v="1"/>
    <n v="0"/>
    <x v="2"/>
    <x v="1"/>
    <s v="USD"/>
    <n v="1416933390"/>
    <d v="2014-11-25T16:36:30"/>
    <n v="1411745790"/>
    <x v="4104"/>
    <b v="0"/>
    <n v="1"/>
    <n v="1"/>
    <b v="0"/>
    <x v="2"/>
    <x v="22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1"/>
    <x v="1"/>
    <s v="USD"/>
    <n v="1434309540"/>
    <d v="2015-06-14T19:19:00"/>
    <n v="1429287900"/>
    <x v="4105"/>
    <b v="0"/>
    <n v="7"/>
    <n v="92.14"/>
    <b v="0"/>
    <x v="0"/>
    <x v="24"/>
  </r>
  <r>
    <n v="3196"/>
    <s v="Our Modern Lives"/>
    <s v="Help five college students as they journey to bring their groundbreaking new musical &quot;Our Modern Lives&quot; to Broadway!"/>
    <n v="3000000"/>
    <n v="1800"/>
    <n v="0"/>
    <x v="1"/>
    <x v="1"/>
    <s v="USD"/>
    <n v="1438437600"/>
    <d v="2015-08-01T14:00:00"/>
    <n v="1433254875"/>
    <x v="4106"/>
    <b v="0"/>
    <n v="6"/>
    <n v="300"/>
    <b v="0"/>
    <x v="0"/>
    <x v="1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1"/>
    <x v="1"/>
    <s v="USD"/>
    <n v="1453538752"/>
    <d v="2016-01-23T08:45:52"/>
    <n v="1450946752"/>
    <x v="4107"/>
    <b v="0"/>
    <n v="0"/>
    <n v="0"/>
    <b v="0"/>
    <x v="0"/>
    <x v="2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1"/>
    <x v="7"/>
    <s v="AUD"/>
    <n v="1436506726"/>
    <d v="2015-07-10T05:38:46"/>
    <n v="1431322726"/>
    <x v="4108"/>
    <b v="0"/>
    <n v="0"/>
    <n v="0"/>
    <b v="0"/>
    <x v="5"/>
    <x v="25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1"/>
    <x v="8"/>
    <s v="EUR"/>
    <n v="1443121765"/>
    <d v="2015-09-24T19:09:25"/>
    <n v="1440529765"/>
    <x v="4109"/>
    <b v="0"/>
    <n v="2"/>
    <n v="550"/>
    <b v="0"/>
    <x v="2"/>
    <x v="36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1"/>
    <x v="14"/>
    <s v="SEK"/>
    <n v="1476319830"/>
    <d v="2016-10-13T00:50:30"/>
    <n v="1471135830"/>
    <x v="4110"/>
    <b v="0"/>
    <n v="0"/>
    <n v="0"/>
    <b v="0"/>
    <x v="5"/>
    <x v="29"/>
  </r>
  <r>
    <n v="1460"/>
    <s v="KJV2015 (Canceled)"/>
    <s v="KJV2015 Easier to understand for our kids and family not leaving out one verse or changing a meaning one bit."/>
    <n v="25000000"/>
    <n v="0"/>
    <n v="0"/>
    <x v="2"/>
    <x v="1"/>
    <s v="USD"/>
    <n v="1417391100"/>
    <d v="2014-11-30T23:45:00"/>
    <n v="1412371898"/>
    <x v="4111"/>
    <b v="0"/>
    <n v="0"/>
    <n v="0"/>
    <b v="0"/>
    <x v="7"/>
    <x v="20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2"/>
    <x v="1"/>
    <s v="USD"/>
    <n v="1410459023"/>
    <d v="2014-09-11T18:10:23"/>
    <n v="1407867023"/>
    <x v="4112"/>
    <b v="0"/>
    <n v="0"/>
    <n v="0"/>
    <b v="0"/>
    <x v="0"/>
    <x v="24"/>
  </r>
  <r>
    <n v="122"/>
    <s v="The Time Jumper (Canceled)"/>
    <s v="My ambition for this knows no bounds.  Seeing Sephoria in a live-action is a dream of mine."/>
    <n v="100000000"/>
    <n v="0"/>
    <n v="0"/>
    <x v="2"/>
    <x v="1"/>
    <s v="USD"/>
    <n v="1476094907"/>
    <d v="2016-10-10T10:21:47"/>
    <n v="1470910907"/>
    <x v="4113"/>
    <b v="0"/>
    <n v="0"/>
    <n v="0"/>
    <b v="0"/>
    <x v="5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D3DF2-5EFB-4009-946F-99E0E95A9444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F19" firstHeaderRow="1" firstDataRow="2" firstDataCol="1" rowPageCount="3" colPageCount="1"/>
  <pivotFields count="21">
    <pivotField showAll="0"/>
    <pivotField showAll="0"/>
    <pivotField showAll="0"/>
    <pivotField numFmtId="44" showAll="0"/>
    <pivotField numFmtId="164" showAll="0"/>
    <pivotField numFmtId="164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5"/>
        <item h="1" x="3"/>
        <item h="1" x="1"/>
        <item h="1" x="8"/>
        <item h="1" x="4"/>
        <item h="1" x="6"/>
        <item h="1" x="7"/>
        <item h="1" x="2"/>
        <item x="0"/>
        <item t="default"/>
      </items>
    </pivotField>
    <pivotField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17" hier="-1"/>
    <pageField fld="19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18A6-4911-4B68-9B9D-122C1C89F3F1}">
  <sheetPr codeName="Sheet1"/>
  <dimension ref="A1:H13"/>
  <sheetViews>
    <sheetView workbookViewId="0">
      <pane ySplit="1" topLeftCell="A10" activePane="bottomLeft" state="frozen"/>
      <selection pane="bottomLeft" activeCell="K13" sqref="K13"/>
    </sheetView>
  </sheetViews>
  <sheetFormatPr defaultRowHeight="15" x14ac:dyDescent="0.25"/>
  <cols>
    <col min="1" max="2" width="19.7109375" customWidth="1"/>
    <col min="3" max="3" width="15.42578125" customWidth="1"/>
    <col min="4" max="4" width="17" customWidth="1"/>
    <col min="5" max="5" width="14.140625" customWidth="1"/>
    <col min="6" max="6" width="20" style="17" customWidth="1"/>
    <col min="7" max="7" width="18.28515625" customWidth="1"/>
    <col min="8" max="8" width="29" customWidth="1"/>
  </cols>
  <sheetData>
    <row r="1" spans="1:8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3" t="s">
        <v>6</v>
      </c>
      <c r="H1" s="3" t="s">
        <v>7</v>
      </c>
    </row>
    <row r="2" spans="1:8" x14ac:dyDescent="0.25">
      <c r="A2" t="s">
        <v>8</v>
      </c>
      <c r="B2">
        <f>COUNTIFS(kickstart!$G$2:$G$1067,"successful",kickstart!$D$2:$D$1067,"&lt;1000")</f>
        <v>141</v>
      </c>
      <c r="C2">
        <f>COUNTIFS(kickstart!$G$2:$G$1067,"failed",kickstart!$D$2:$D$1067,"&lt;1000")</f>
        <v>45</v>
      </c>
      <c r="D2">
        <f>COUNTIFS(kickstart!$G$2:$G$1067,"canceled",kickstart!$D$2:$D$1067,"&lt;1000")</f>
        <v>0</v>
      </c>
      <c r="E2">
        <f>B2+C2+D2</f>
        <v>186</v>
      </c>
      <c r="F2" s="17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25">
      <c r="A3" t="s">
        <v>9</v>
      </c>
      <c r="B3">
        <f>COUNTIFS(kickstart!$G$2:$G$1067,"successful",kickstart!$D$2:$D$1067,"&gt;=1000",kickstart!$D$2:$D$1067,"&lt;=4999")</f>
        <v>388</v>
      </c>
      <c r="C3">
        <f>COUNTIFS(kickstart!$G$2:$G$1067,"failed",kickstart!$D$2:$D$1067,"&gt;=1000",kickstart!$D$2:$D$1067,"&lt;=4999")</f>
        <v>146</v>
      </c>
      <c r="D3">
        <f>COUNTIFS(kickstart!$G$2:$G$1067,"canceled",kickstart!$D$2:$D$1067,"&gt;=1000",kickstart!$D$2:$D$1067,"&lt;=4999")</f>
        <v>0</v>
      </c>
      <c r="E3">
        <f>B3+C3+D3</f>
        <v>534</v>
      </c>
      <c r="F3" s="17">
        <f>ROUND(B3/E3*100,0)</f>
        <v>73</v>
      </c>
      <c r="G3">
        <f t="shared" ref="G3:G13" si="0">ROUND(C3/E3*100,0)</f>
        <v>27</v>
      </c>
      <c r="H3">
        <f t="shared" ref="H3:H13" si="1">ROUND(D3/E3*100,0)</f>
        <v>0</v>
      </c>
    </row>
    <row r="4" spans="1:8" x14ac:dyDescent="0.25">
      <c r="A4" t="s">
        <v>10</v>
      </c>
      <c r="B4">
        <f>COUNTIFS(kickstart!$G$2:$G$1067,"successful",kickstart!$D$2:$D$1067,"&gt;=5000",kickstart!$D$2:$D$1067,"&lt;=9999")</f>
        <v>93</v>
      </c>
      <c r="C4">
        <f>COUNTIFS(kickstart!$G$2:$G$1067,"failed",kickstart!$D$2:$D$1067,"&gt;=5000",kickstart!$D$2:$D$1067,"&lt;=9999")</f>
        <v>76</v>
      </c>
      <c r="D4">
        <f>COUNTIFS(kickstart!$G$2:$G$1067,"canceled",kickstart!$D$2:$D$1067,"&gt;=5000",kickstart!$D$2:$D$1067,"&lt;=9999")</f>
        <v>0</v>
      </c>
      <c r="E4">
        <f>B4+C4+D4</f>
        <v>169</v>
      </c>
      <c r="F4" s="17">
        <f>IFERROR(ROUND(B4/E4*100,0),2)</f>
        <v>55</v>
      </c>
      <c r="G4">
        <f t="shared" si="0"/>
        <v>45</v>
      </c>
      <c r="H4">
        <f t="shared" si="1"/>
        <v>0</v>
      </c>
    </row>
    <row r="5" spans="1:8" x14ac:dyDescent="0.25">
      <c r="A5" t="s">
        <v>11</v>
      </c>
      <c r="B5">
        <f>COUNTIFS(kickstart!$G$2:$G$1067,"successful",kickstart!$D$2:$D$1067,"&gt;=10000",kickstart!$D$2:$D$1067,"&lt;=14999")</f>
        <v>39</v>
      </c>
      <c r="C5">
        <f>COUNTIFS(kickstart!$G$2:$G$1067,"failed",kickstart!$D$2:$D$1067,"&gt;=10000",kickstart!$D$2:$D$1067,"&lt;=14999")</f>
        <v>33</v>
      </c>
      <c r="D5">
        <f>COUNTIFS(kickstart!$G$2:$G$1067,"canceled",kickstart!$D$2:$D$1067,"&gt;=10000",kickstart!$D$2:$D$1067,"&lt;=14999")</f>
        <v>0</v>
      </c>
      <c r="E5">
        <f t="shared" ref="E5:E13" si="2">B5+C5+D5</f>
        <v>72</v>
      </c>
      <c r="F5" s="17">
        <f t="shared" ref="F5:F13" si="3">IFERROR(ROUND(B5/E5*100,0),2)</f>
        <v>54</v>
      </c>
      <c r="G5">
        <f t="shared" si="0"/>
        <v>46</v>
      </c>
      <c r="H5">
        <f t="shared" si="1"/>
        <v>0</v>
      </c>
    </row>
    <row r="6" spans="1:8" x14ac:dyDescent="0.25">
      <c r="A6" t="s">
        <v>12</v>
      </c>
      <c r="B6">
        <f>COUNTIFS(kickstart!$G$2:$G$1067,"successful",kickstart!$D$2:$D$1067,"&gt;=15000",kickstart!$D$2:$D$1067,"&lt;=19999")</f>
        <v>12</v>
      </c>
      <c r="C6">
        <f>COUNTIFS(kickstart!$G$2:$G$1067,"failed",kickstart!$D$2:$D$1067,"&gt;=15000",kickstart!$D$2:$D$1067,"&lt;=19999")</f>
        <v>12</v>
      </c>
      <c r="D6">
        <f>COUNTIFS(kickstart!$G$2:$G$1067,"canceled",kickstart!$D$2:$D$1067,"&gt;=15000",kickstart!$D$2:$D$1067,"&lt;=19999")</f>
        <v>0</v>
      </c>
      <c r="E6">
        <f t="shared" si="2"/>
        <v>24</v>
      </c>
      <c r="F6" s="17">
        <f t="shared" si="3"/>
        <v>50</v>
      </c>
      <c r="G6">
        <f t="shared" si="0"/>
        <v>50</v>
      </c>
      <c r="H6">
        <f t="shared" si="1"/>
        <v>0</v>
      </c>
    </row>
    <row r="7" spans="1:8" x14ac:dyDescent="0.25">
      <c r="A7" t="s">
        <v>13</v>
      </c>
      <c r="B7">
        <f>COUNTIFS(kickstart!$G$2:$G$1067,"successful",kickstart!$D$2:$D$1067,"&gt;=20000",kickstart!$D$2:$D$1067,"&lt;=24999")</f>
        <v>9</v>
      </c>
      <c r="C7">
        <f>COUNTIFS(kickstart!$G$2:$G$1067,"failed",kickstart!$D$2:$D$1067,"&gt;=20000",kickstart!$D$2:$D$1067,"&lt;=24999")</f>
        <v>11</v>
      </c>
      <c r="D7">
        <f>COUNTIFS(kickstart!$G$2:$G$1067,"canceled",kickstart!$D$2:$D$1067,"&gt;=20000",kickstart!$D$2:$D$1067,"&lt;=24999")</f>
        <v>0</v>
      </c>
      <c r="E7">
        <f t="shared" si="2"/>
        <v>20</v>
      </c>
      <c r="F7" s="17">
        <f t="shared" si="3"/>
        <v>45</v>
      </c>
      <c r="G7">
        <f t="shared" si="0"/>
        <v>55</v>
      </c>
      <c r="H7">
        <f t="shared" si="1"/>
        <v>0</v>
      </c>
    </row>
    <row r="8" spans="1:8" x14ac:dyDescent="0.25">
      <c r="A8" t="s">
        <v>14</v>
      </c>
      <c r="B8">
        <f>COUNTIFS(kickstart!$G$2:$G$1067,"successful",kickstart!$D$2:$D$1067,"&gt;=25000",kickstart!$D$2:$D$1067,"&lt;=29999")</f>
        <v>1</v>
      </c>
      <c r="C8">
        <f>COUNTIFS(kickstart!$G$2:$G$1067,"failed",kickstart!$D$2:$D$1067,"&gt;=25000",kickstart!$D$2:$D$1067,"&lt;=29999")</f>
        <v>4</v>
      </c>
      <c r="D8">
        <f>COUNTIFS(kickstart!$G$2:$G$1067,"canceled",kickstart!$D$2:$D$1067,"&gt;=25000",kickstart!$D$2:$D$1067,"&lt;=29999")</f>
        <v>0</v>
      </c>
      <c r="E8">
        <f t="shared" si="2"/>
        <v>5</v>
      </c>
      <c r="F8" s="17">
        <f t="shared" si="3"/>
        <v>20</v>
      </c>
      <c r="G8">
        <f t="shared" si="0"/>
        <v>80</v>
      </c>
      <c r="H8">
        <f t="shared" si="1"/>
        <v>0</v>
      </c>
    </row>
    <row r="9" spans="1:8" x14ac:dyDescent="0.25">
      <c r="A9" t="s">
        <v>15</v>
      </c>
      <c r="B9">
        <f>COUNTIFS(kickstart!$G$2:$G$1067,"successful",kickstart!$D$2:$D$1067,"&gt;=30000",kickstart!$D$2:$D$1067,"&lt;=34999")</f>
        <v>3</v>
      </c>
      <c r="C9">
        <f>COUNTIFS(kickstart!$G$2:$G$1067,"failed",kickstart!$D$2:$D$1067,"&gt;=30000",kickstart!$D$2:$D$1067,"&lt;=34999")</f>
        <v>8</v>
      </c>
      <c r="D9">
        <f>COUNTIFS(kickstart!$G$2:$G$1067,"canceled",kickstart!$D$2:$D$1067,"&gt;=30000",kickstart!$D$2:$D$1067,"&lt;=34999")</f>
        <v>0</v>
      </c>
      <c r="E9">
        <f t="shared" si="2"/>
        <v>11</v>
      </c>
      <c r="F9" s="17">
        <f t="shared" si="3"/>
        <v>27</v>
      </c>
      <c r="G9">
        <f t="shared" si="0"/>
        <v>73</v>
      </c>
      <c r="H9">
        <f t="shared" si="1"/>
        <v>0</v>
      </c>
    </row>
    <row r="10" spans="1:8" x14ac:dyDescent="0.25">
      <c r="A10" t="s">
        <v>16</v>
      </c>
      <c r="B10">
        <f>COUNTIFS(kickstart!$G$2:$G$1067,"successful",kickstart!$D$2:$D$1067,"&gt;=35000",kickstart!$D$2:$D$1067,"&lt;=39999")</f>
        <v>4</v>
      </c>
      <c r="C10">
        <f>COUNTIFS(kickstart!$G$2:$G$1067,"failed",kickstart!$D$2:$D$1067,"&gt;=35000",kickstart!$D$2:$D$1067,"&lt;=39999")</f>
        <v>2</v>
      </c>
      <c r="D10">
        <f>COUNTIFS(kickstart!$G$2:$G$1067,"canceled",kickstart!$D$2:$D$1067,"&gt;=35000",kickstart!$D$2:$D$1067,"&lt;=39999")</f>
        <v>0</v>
      </c>
      <c r="E10">
        <f t="shared" si="2"/>
        <v>6</v>
      </c>
      <c r="F10" s="17">
        <f t="shared" si="3"/>
        <v>67</v>
      </c>
      <c r="G10">
        <f t="shared" si="0"/>
        <v>33</v>
      </c>
      <c r="H10">
        <f t="shared" si="1"/>
        <v>0</v>
      </c>
    </row>
    <row r="11" spans="1:8" x14ac:dyDescent="0.25">
      <c r="A11" t="s">
        <v>17</v>
      </c>
      <c r="B11">
        <f>COUNTIFS(kickstart!$G$2:$G$1067,"successful",kickstart!$D$2:$D$1067,"&gt;=40000",kickstart!$D$2:$D$1067,"&lt;=44999")</f>
        <v>2</v>
      </c>
      <c r="C11">
        <f>COUNTIFS(kickstart!$G$2:$G$1067,"failed",kickstart!$D$2:$D$1067,"&gt;=40000",kickstart!$D$2:$D$1067,"&lt;=44999")</f>
        <v>1</v>
      </c>
      <c r="D11">
        <f>COUNTIFS(kickstart!$G$2:$G$1067,"canceled",kickstart!$D$2:$D$1067,"&gt;=40000",kickstart!$D$2:$D$1067,"&lt;=44999")</f>
        <v>0</v>
      </c>
      <c r="E11">
        <f t="shared" si="2"/>
        <v>3</v>
      </c>
      <c r="F11" s="17">
        <f t="shared" si="3"/>
        <v>67</v>
      </c>
      <c r="G11">
        <f t="shared" si="0"/>
        <v>33</v>
      </c>
      <c r="H11">
        <f t="shared" si="1"/>
        <v>0</v>
      </c>
    </row>
    <row r="12" spans="1:8" x14ac:dyDescent="0.25">
      <c r="A12" t="s">
        <v>18</v>
      </c>
      <c r="B12">
        <f>COUNTIFS(kickstart!$G$2:$G$1067,"successful",kickstart!$D$2:$D$1067,"&gt;=45000",kickstart!$D$2:$D$1067,"&lt;=44999")</f>
        <v>0</v>
      </c>
      <c r="C12">
        <f>COUNTIFS(kickstart!$G$2:$G$1067,"failed",kickstart!$D$2:$D$1067,"&gt;=45000",kickstart!$D$2:$D$1067,"&lt;=49999")</f>
        <v>1</v>
      </c>
      <c r="D12">
        <f>COUNTIFS(kickstart!$G$2:$G$1067,"canceled",kickstart!$D$2:$D$1067,"&gt;=45000",kickstart!$D$2:$D$1067,"&lt;=49999")</f>
        <v>0</v>
      </c>
      <c r="E12">
        <f t="shared" si="2"/>
        <v>1</v>
      </c>
      <c r="F12" s="17">
        <v>0</v>
      </c>
      <c r="G12">
        <f>ROUND(C12/E12*100,0)</f>
        <v>100</v>
      </c>
      <c r="H12">
        <f>IFERROR(ROUND(D12/E12*100,2),0)</f>
        <v>0</v>
      </c>
    </row>
    <row r="13" spans="1:8" x14ac:dyDescent="0.25">
      <c r="A13" t="s">
        <v>19</v>
      </c>
      <c r="B13">
        <f>COUNTIFS(kickstart!$G$2:$G$1067,"successful",kickstart!$D$2:$D$1067,"&gt;=50000")</f>
        <v>2</v>
      </c>
      <c r="C13">
        <f>COUNTIFS(kickstart!$G$2:$G$1067,"failed",kickstart!$D$2:$D$1067,"&gt;=50000")</f>
        <v>14</v>
      </c>
      <c r="D13">
        <f>COUNTIFS(kickstart!$G$2:$G$1067,"canceled",kickstart!$D$2:$D$1067,"&gt;=50000")</f>
        <v>0</v>
      </c>
      <c r="E13">
        <f t="shared" si="2"/>
        <v>16</v>
      </c>
      <c r="F13" s="17">
        <f t="shared" si="3"/>
        <v>13</v>
      </c>
      <c r="G13">
        <f t="shared" si="0"/>
        <v>88</v>
      </c>
      <c r="H13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CF91-A444-4868-BBF8-1C14F920CFDB}">
  <sheetPr codeName="Sheet3"/>
  <dimension ref="A1:F19"/>
  <sheetViews>
    <sheetView workbookViewId="0">
      <selection activeCell="E25" sqref="E2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2" t="s">
        <v>20</v>
      </c>
      <c r="B1" t="s">
        <v>21</v>
      </c>
    </row>
    <row r="2" spans="1:6" x14ac:dyDescent="0.25">
      <c r="A2" s="2" t="s">
        <v>22</v>
      </c>
      <c r="B2" t="s">
        <v>23</v>
      </c>
    </row>
    <row r="3" spans="1:6" x14ac:dyDescent="0.25">
      <c r="A3" s="2" t="s">
        <v>24</v>
      </c>
      <c r="B3" t="s">
        <v>23</v>
      </c>
    </row>
    <row r="5" spans="1:6" x14ac:dyDescent="0.25">
      <c r="A5" s="2" t="s">
        <v>25</v>
      </c>
      <c r="B5" s="2" t="s">
        <v>26</v>
      </c>
    </row>
    <row r="6" spans="1:6" x14ac:dyDescent="0.25">
      <c r="A6" s="2" t="s">
        <v>27</v>
      </c>
      <c r="B6" t="s">
        <v>28</v>
      </c>
      <c r="C6" t="s">
        <v>29</v>
      </c>
      <c r="D6" t="s">
        <v>91</v>
      </c>
      <c r="E6" t="s">
        <v>30</v>
      </c>
      <c r="F6" t="s">
        <v>31</v>
      </c>
    </row>
    <row r="7" spans="1:6" x14ac:dyDescent="0.25">
      <c r="A7" s="1" t="s">
        <v>32</v>
      </c>
      <c r="B7" s="17">
        <v>7</v>
      </c>
      <c r="C7" s="17">
        <v>33</v>
      </c>
      <c r="D7" s="17">
        <v>2</v>
      </c>
      <c r="E7" s="17">
        <v>56</v>
      </c>
      <c r="F7" s="17">
        <v>98</v>
      </c>
    </row>
    <row r="8" spans="1:6" x14ac:dyDescent="0.25">
      <c r="A8" s="1" t="s">
        <v>33</v>
      </c>
      <c r="B8" s="17">
        <v>3</v>
      </c>
      <c r="C8" s="17">
        <v>39</v>
      </c>
      <c r="D8" s="17">
        <v>8</v>
      </c>
      <c r="E8" s="17">
        <v>71</v>
      </c>
      <c r="F8" s="17">
        <v>121</v>
      </c>
    </row>
    <row r="9" spans="1:6" x14ac:dyDescent="0.25">
      <c r="A9" s="1" t="s">
        <v>34</v>
      </c>
      <c r="B9" s="17">
        <v>3</v>
      </c>
      <c r="C9" s="17">
        <v>33</v>
      </c>
      <c r="D9" s="17">
        <v>14</v>
      </c>
      <c r="E9" s="17">
        <v>56</v>
      </c>
      <c r="F9" s="17">
        <v>106</v>
      </c>
    </row>
    <row r="10" spans="1:6" x14ac:dyDescent="0.25">
      <c r="A10" s="1" t="s">
        <v>35</v>
      </c>
      <c r="B10" s="17">
        <v>2</v>
      </c>
      <c r="C10" s="17">
        <v>40</v>
      </c>
      <c r="D10" s="17"/>
      <c r="E10" s="17">
        <v>71</v>
      </c>
      <c r="F10" s="17">
        <v>113</v>
      </c>
    </row>
    <row r="11" spans="1:6" x14ac:dyDescent="0.25">
      <c r="A11" s="1" t="s">
        <v>36</v>
      </c>
      <c r="B11" s="17">
        <v>3</v>
      </c>
      <c r="C11" s="17">
        <v>52</v>
      </c>
      <c r="D11" s="17"/>
      <c r="E11" s="17">
        <v>111</v>
      </c>
      <c r="F11" s="17">
        <v>166</v>
      </c>
    </row>
    <row r="12" spans="1:6" x14ac:dyDescent="0.25">
      <c r="A12" s="1" t="s">
        <v>37</v>
      </c>
      <c r="B12" s="17">
        <v>4</v>
      </c>
      <c r="C12" s="17">
        <v>49</v>
      </c>
      <c r="D12" s="17"/>
      <c r="E12" s="17">
        <v>100</v>
      </c>
      <c r="F12" s="17">
        <v>153</v>
      </c>
    </row>
    <row r="13" spans="1:6" x14ac:dyDescent="0.25">
      <c r="A13" s="1" t="s">
        <v>38</v>
      </c>
      <c r="B13" s="17">
        <v>1</v>
      </c>
      <c r="C13" s="17">
        <v>50</v>
      </c>
      <c r="D13" s="17"/>
      <c r="E13" s="17">
        <v>87</v>
      </c>
      <c r="F13" s="17">
        <v>138</v>
      </c>
    </row>
    <row r="14" spans="1:6" x14ac:dyDescent="0.25">
      <c r="A14" s="1" t="s">
        <v>39</v>
      </c>
      <c r="B14" s="17">
        <v>4</v>
      </c>
      <c r="C14" s="17">
        <v>47</v>
      </c>
      <c r="D14" s="17"/>
      <c r="E14" s="17">
        <v>72</v>
      </c>
      <c r="F14" s="17">
        <v>123</v>
      </c>
    </row>
    <row r="15" spans="1:6" x14ac:dyDescent="0.25">
      <c r="A15" s="1" t="s">
        <v>40</v>
      </c>
      <c r="B15" s="17">
        <v>4</v>
      </c>
      <c r="C15" s="17">
        <v>34</v>
      </c>
      <c r="D15" s="17"/>
      <c r="E15" s="17">
        <v>59</v>
      </c>
      <c r="F15" s="17">
        <v>97</v>
      </c>
    </row>
    <row r="16" spans="1:6" x14ac:dyDescent="0.25">
      <c r="A16" s="1" t="s">
        <v>41</v>
      </c>
      <c r="B16" s="17"/>
      <c r="C16" s="17">
        <v>50</v>
      </c>
      <c r="D16" s="17"/>
      <c r="E16" s="17">
        <v>65</v>
      </c>
      <c r="F16" s="17">
        <v>115</v>
      </c>
    </row>
    <row r="17" spans="1:6" x14ac:dyDescent="0.25">
      <c r="A17" s="1" t="s">
        <v>42</v>
      </c>
      <c r="B17" s="17">
        <v>3</v>
      </c>
      <c r="C17" s="17">
        <v>31</v>
      </c>
      <c r="D17" s="17"/>
      <c r="E17" s="17">
        <v>54</v>
      </c>
      <c r="F17" s="17">
        <v>88</v>
      </c>
    </row>
    <row r="18" spans="1:6" x14ac:dyDescent="0.25">
      <c r="A18" s="1" t="s">
        <v>43</v>
      </c>
      <c r="B18" s="17">
        <v>3</v>
      </c>
      <c r="C18" s="17">
        <v>35</v>
      </c>
      <c r="D18" s="17"/>
      <c r="E18" s="17">
        <v>37</v>
      </c>
      <c r="F18" s="17">
        <v>75</v>
      </c>
    </row>
    <row r="19" spans="1:6" x14ac:dyDescent="0.25">
      <c r="A19" s="1" t="s">
        <v>31</v>
      </c>
      <c r="B19" s="17">
        <v>37</v>
      </c>
      <c r="C19" s="17">
        <v>493</v>
      </c>
      <c r="D19" s="17">
        <v>24</v>
      </c>
      <c r="E19" s="17">
        <v>839</v>
      </c>
      <c r="F19" s="17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36E6-18A6-4F70-817C-D5016BD9B060}">
  <dimension ref="A1:Q1067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12.28515625" customWidth="1"/>
    <col min="2" max="2" width="15.140625" customWidth="1"/>
    <col min="3" max="3" width="32.28515625" style="21" customWidth="1"/>
    <col min="4" max="4" width="14.85546875" customWidth="1"/>
    <col min="5" max="5" width="15.7109375" customWidth="1"/>
    <col min="6" max="6" width="15" customWidth="1"/>
    <col min="7" max="7" width="15.140625" customWidth="1"/>
    <col min="8" max="9" width="12.42578125" customWidth="1"/>
    <col min="10" max="11" width="13.140625" customWidth="1"/>
    <col min="12" max="12" width="13.7109375" customWidth="1"/>
    <col min="13" max="13" width="12.7109375" customWidth="1"/>
    <col min="14" max="14" width="12.140625" customWidth="1"/>
    <col min="15" max="15" width="12.7109375" customWidth="1"/>
    <col min="16" max="16" width="14.5703125" customWidth="1"/>
    <col min="17" max="17" width="14" customWidth="1"/>
  </cols>
  <sheetData>
    <row r="1" spans="1:17" x14ac:dyDescent="0.25">
      <c r="A1" s="5"/>
      <c r="B1" s="6" t="s">
        <v>44</v>
      </c>
      <c r="C1" s="19" t="s">
        <v>45</v>
      </c>
      <c r="D1" s="12" t="s">
        <v>46</v>
      </c>
      <c r="E1" s="7" t="s">
        <v>47</v>
      </c>
      <c r="F1" s="7" t="s">
        <v>688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2213</v>
      </c>
      <c r="M1" s="5" t="s">
        <v>53</v>
      </c>
      <c r="N1" s="5" t="s">
        <v>54</v>
      </c>
      <c r="O1" s="5" t="s">
        <v>55</v>
      </c>
      <c r="P1" s="13" t="s">
        <v>689</v>
      </c>
      <c r="Q1" s="5" t="s">
        <v>690</v>
      </c>
    </row>
    <row r="2" spans="1:17" ht="60" x14ac:dyDescent="0.25">
      <c r="A2">
        <v>520</v>
      </c>
      <c r="B2" s="8" t="s">
        <v>58</v>
      </c>
      <c r="C2" s="20" t="s">
        <v>59</v>
      </c>
      <c r="D2" s="14">
        <v>5000</v>
      </c>
      <c r="E2" s="10">
        <v>5105</v>
      </c>
      <c r="F2" s="15">
        <v>102</v>
      </c>
      <c r="G2" t="s">
        <v>30</v>
      </c>
      <c r="H2" t="s">
        <v>56</v>
      </c>
      <c r="I2" t="s">
        <v>57</v>
      </c>
      <c r="J2">
        <v>1449766261</v>
      </c>
      <c r="K2">
        <v>1447174261</v>
      </c>
      <c r="L2" s="11">
        <f>K2/86400+DATE(1970,1,1)</f>
        <v>42318.702094907407</v>
      </c>
      <c r="M2" t="b">
        <v>0</v>
      </c>
      <c r="N2">
        <v>34</v>
      </c>
      <c r="O2" t="b">
        <v>1</v>
      </c>
      <c r="P2" s="16" t="s">
        <v>21</v>
      </c>
      <c r="Q2" t="s">
        <v>60</v>
      </c>
    </row>
    <row r="3" spans="1:17" ht="75" x14ac:dyDescent="0.25">
      <c r="A3">
        <v>521</v>
      </c>
      <c r="B3" s="8" t="s">
        <v>691</v>
      </c>
      <c r="C3" s="20" t="s">
        <v>692</v>
      </c>
      <c r="D3" s="14">
        <v>5000</v>
      </c>
      <c r="E3" s="10">
        <v>5232</v>
      </c>
      <c r="F3" s="15">
        <v>105</v>
      </c>
      <c r="G3" t="s">
        <v>30</v>
      </c>
      <c r="H3" t="s">
        <v>693</v>
      </c>
      <c r="I3" t="s">
        <v>694</v>
      </c>
      <c r="J3">
        <v>1477976340</v>
      </c>
      <c r="K3">
        <v>1475460819</v>
      </c>
      <c r="L3" s="11">
        <f t="shared" ref="L3:L66" si="0">K3/86400+DATE(1970,1,1)</f>
        <v>42646.092812499999</v>
      </c>
      <c r="M3" t="b">
        <v>0</v>
      </c>
      <c r="N3">
        <v>56</v>
      </c>
      <c r="O3" t="b">
        <v>1</v>
      </c>
      <c r="P3" s="16" t="s">
        <v>21</v>
      </c>
      <c r="Q3" t="s">
        <v>60</v>
      </c>
    </row>
    <row r="4" spans="1:17" ht="60" x14ac:dyDescent="0.25">
      <c r="A4">
        <v>522</v>
      </c>
      <c r="B4" s="8" t="s">
        <v>695</v>
      </c>
      <c r="C4" s="20" t="s">
        <v>696</v>
      </c>
      <c r="D4" s="14">
        <v>3000</v>
      </c>
      <c r="E4" s="10">
        <v>3440</v>
      </c>
      <c r="F4" s="15">
        <v>115</v>
      </c>
      <c r="G4" t="s">
        <v>30</v>
      </c>
      <c r="H4" t="s">
        <v>693</v>
      </c>
      <c r="I4" t="s">
        <v>694</v>
      </c>
      <c r="J4">
        <v>1458518325</v>
      </c>
      <c r="K4">
        <v>1456793925</v>
      </c>
      <c r="L4" s="11">
        <f t="shared" si="0"/>
        <v>42430.040798611109</v>
      </c>
      <c r="M4" t="b">
        <v>0</v>
      </c>
      <c r="N4">
        <v>31</v>
      </c>
      <c r="O4" t="b">
        <v>1</v>
      </c>
      <c r="P4" s="16" t="s">
        <v>21</v>
      </c>
      <c r="Q4" t="s">
        <v>60</v>
      </c>
    </row>
    <row r="5" spans="1:17" ht="60" x14ac:dyDescent="0.25">
      <c r="A5">
        <v>523</v>
      </c>
      <c r="B5" s="8" t="s">
        <v>697</v>
      </c>
      <c r="C5" s="20" t="s">
        <v>698</v>
      </c>
      <c r="D5" s="14">
        <v>5000</v>
      </c>
      <c r="E5" s="10">
        <v>6030</v>
      </c>
      <c r="F5" s="15">
        <v>121</v>
      </c>
      <c r="G5" t="s">
        <v>30</v>
      </c>
      <c r="H5" t="s">
        <v>693</v>
      </c>
      <c r="I5" t="s">
        <v>694</v>
      </c>
      <c r="J5">
        <v>1442805076</v>
      </c>
      <c r="K5">
        <v>1440213076</v>
      </c>
      <c r="L5" s="11">
        <f t="shared" si="0"/>
        <v>42238.13282407407</v>
      </c>
      <c r="M5" t="b">
        <v>0</v>
      </c>
      <c r="N5">
        <v>84</v>
      </c>
      <c r="O5" t="b">
        <v>1</v>
      </c>
      <c r="P5" s="16" t="s">
        <v>21</v>
      </c>
      <c r="Q5" t="s">
        <v>60</v>
      </c>
    </row>
    <row r="6" spans="1:17" ht="75" x14ac:dyDescent="0.25">
      <c r="A6">
        <v>524</v>
      </c>
      <c r="B6" s="8" t="s">
        <v>61</v>
      </c>
      <c r="C6" s="20" t="s">
        <v>62</v>
      </c>
      <c r="D6" s="14">
        <v>3500</v>
      </c>
      <c r="E6" s="10">
        <v>3803.55</v>
      </c>
      <c r="F6" s="15">
        <v>109</v>
      </c>
      <c r="G6" t="s">
        <v>30</v>
      </c>
      <c r="H6" t="s">
        <v>56</v>
      </c>
      <c r="I6" t="s">
        <v>57</v>
      </c>
      <c r="J6">
        <v>1464801169</v>
      </c>
      <c r="K6">
        <v>1462209169</v>
      </c>
      <c r="L6" s="11">
        <f t="shared" si="0"/>
        <v>42492.717233796298</v>
      </c>
      <c r="M6" t="b">
        <v>0</v>
      </c>
      <c r="N6">
        <v>130</v>
      </c>
      <c r="O6" t="b">
        <v>1</v>
      </c>
      <c r="P6" s="16" t="s">
        <v>21</v>
      </c>
      <c r="Q6" t="s">
        <v>60</v>
      </c>
    </row>
    <row r="7" spans="1:17" ht="60" x14ac:dyDescent="0.25">
      <c r="A7">
        <v>525</v>
      </c>
      <c r="B7" s="8" t="s">
        <v>699</v>
      </c>
      <c r="C7" s="20" t="s">
        <v>700</v>
      </c>
      <c r="D7" s="14">
        <v>12000</v>
      </c>
      <c r="E7" s="10">
        <v>12000</v>
      </c>
      <c r="F7" s="15">
        <v>100</v>
      </c>
      <c r="G7" t="s">
        <v>30</v>
      </c>
      <c r="H7" t="s">
        <v>693</v>
      </c>
      <c r="I7" t="s">
        <v>694</v>
      </c>
      <c r="J7">
        <v>1410601041</v>
      </c>
      <c r="K7">
        <v>1406713041</v>
      </c>
      <c r="L7" s="11">
        <f t="shared" si="0"/>
        <v>41850.400937500002</v>
      </c>
      <c r="M7" t="b">
        <v>0</v>
      </c>
      <c r="N7">
        <v>12</v>
      </c>
      <c r="O7" t="b">
        <v>1</v>
      </c>
      <c r="P7" s="16" t="s">
        <v>21</v>
      </c>
      <c r="Q7" t="s">
        <v>60</v>
      </c>
    </row>
    <row r="8" spans="1:17" ht="60" x14ac:dyDescent="0.25">
      <c r="A8">
        <v>526</v>
      </c>
      <c r="B8" s="8" t="s">
        <v>63</v>
      </c>
      <c r="C8" s="20" t="s">
        <v>64</v>
      </c>
      <c r="D8" s="14">
        <v>1500</v>
      </c>
      <c r="E8" s="10">
        <v>1710</v>
      </c>
      <c r="F8" s="15">
        <v>114</v>
      </c>
      <c r="G8" t="s">
        <v>30</v>
      </c>
      <c r="H8" t="s">
        <v>56</v>
      </c>
      <c r="I8" t="s">
        <v>57</v>
      </c>
      <c r="J8">
        <v>1438966800</v>
      </c>
      <c r="K8">
        <v>1436278344</v>
      </c>
      <c r="L8" s="11">
        <f t="shared" si="0"/>
        <v>42192.591944444444</v>
      </c>
      <c r="M8" t="b">
        <v>0</v>
      </c>
      <c r="N8">
        <v>23</v>
      </c>
      <c r="O8" t="b">
        <v>1</v>
      </c>
      <c r="P8" s="16" t="s">
        <v>21</v>
      </c>
      <c r="Q8" t="s">
        <v>60</v>
      </c>
    </row>
    <row r="9" spans="1:17" ht="75" x14ac:dyDescent="0.25">
      <c r="A9">
        <v>527</v>
      </c>
      <c r="B9" s="8" t="s">
        <v>701</v>
      </c>
      <c r="C9" s="20" t="s">
        <v>702</v>
      </c>
      <c r="D9" s="14">
        <v>10000</v>
      </c>
      <c r="E9" s="10">
        <v>10085</v>
      </c>
      <c r="F9" s="15">
        <v>101</v>
      </c>
      <c r="G9" t="s">
        <v>30</v>
      </c>
      <c r="H9" t="s">
        <v>693</v>
      </c>
      <c r="I9" t="s">
        <v>694</v>
      </c>
      <c r="J9">
        <v>1487347500</v>
      </c>
      <c r="K9">
        <v>1484715366</v>
      </c>
      <c r="L9" s="11">
        <f t="shared" si="0"/>
        <v>42753.205625000002</v>
      </c>
      <c r="M9" t="b">
        <v>0</v>
      </c>
      <c r="N9">
        <v>158</v>
      </c>
      <c r="O9" t="b">
        <v>1</v>
      </c>
      <c r="P9" s="16" t="s">
        <v>21</v>
      </c>
      <c r="Q9" t="s">
        <v>60</v>
      </c>
    </row>
    <row r="10" spans="1:17" ht="30" x14ac:dyDescent="0.25">
      <c r="A10">
        <v>528</v>
      </c>
      <c r="B10" s="8" t="s">
        <v>703</v>
      </c>
      <c r="C10" s="20" t="s">
        <v>704</v>
      </c>
      <c r="D10" s="14">
        <v>1150</v>
      </c>
      <c r="E10" s="10">
        <v>1330</v>
      </c>
      <c r="F10" s="15">
        <v>116</v>
      </c>
      <c r="G10" t="s">
        <v>30</v>
      </c>
      <c r="H10" t="s">
        <v>693</v>
      </c>
      <c r="I10" t="s">
        <v>694</v>
      </c>
      <c r="J10">
        <v>1434921600</v>
      </c>
      <c r="K10">
        <v>1433109907</v>
      </c>
      <c r="L10" s="11">
        <f t="shared" si="0"/>
        <v>42155.920219907406</v>
      </c>
      <c r="M10" t="b">
        <v>0</v>
      </c>
      <c r="N10">
        <v>30</v>
      </c>
      <c r="O10" t="b">
        <v>1</v>
      </c>
      <c r="P10" s="16" t="s">
        <v>21</v>
      </c>
      <c r="Q10" t="s">
        <v>60</v>
      </c>
    </row>
    <row r="11" spans="1:17" ht="75" x14ac:dyDescent="0.25">
      <c r="A11">
        <v>529</v>
      </c>
      <c r="B11" s="8" t="s">
        <v>705</v>
      </c>
      <c r="C11" s="20" t="s">
        <v>706</v>
      </c>
      <c r="D11" s="14">
        <v>1200</v>
      </c>
      <c r="E11" s="10">
        <v>1565</v>
      </c>
      <c r="F11" s="15">
        <v>130</v>
      </c>
      <c r="G11" t="s">
        <v>30</v>
      </c>
      <c r="H11" t="s">
        <v>707</v>
      </c>
      <c r="I11" t="s">
        <v>708</v>
      </c>
      <c r="J11">
        <v>1484110800</v>
      </c>
      <c r="K11">
        <v>1482281094</v>
      </c>
      <c r="L11" s="11">
        <f t="shared" si="0"/>
        <v>42725.031180555554</v>
      </c>
      <c r="M11" t="b">
        <v>0</v>
      </c>
      <c r="N11">
        <v>18</v>
      </c>
      <c r="O11" t="b">
        <v>1</v>
      </c>
      <c r="P11" s="16" t="s">
        <v>21</v>
      </c>
      <c r="Q11" t="s">
        <v>60</v>
      </c>
    </row>
    <row r="12" spans="1:17" ht="60" x14ac:dyDescent="0.25">
      <c r="A12">
        <v>530</v>
      </c>
      <c r="B12" s="8" t="s">
        <v>709</v>
      </c>
      <c r="C12" s="20" t="s">
        <v>710</v>
      </c>
      <c r="D12" s="14">
        <v>3405</v>
      </c>
      <c r="E12" s="10">
        <v>3670</v>
      </c>
      <c r="F12" s="15">
        <v>108</v>
      </c>
      <c r="G12" t="s">
        <v>30</v>
      </c>
      <c r="H12" t="s">
        <v>693</v>
      </c>
      <c r="I12" t="s">
        <v>694</v>
      </c>
      <c r="J12">
        <v>1435111200</v>
      </c>
      <c r="K12">
        <v>1433254268</v>
      </c>
      <c r="L12" s="11">
        <f t="shared" si="0"/>
        <v>42157.591064814813</v>
      </c>
      <c r="M12" t="b">
        <v>0</v>
      </c>
      <c r="N12">
        <v>29</v>
      </c>
      <c r="O12" t="b">
        <v>1</v>
      </c>
      <c r="P12" s="16" t="s">
        <v>21</v>
      </c>
      <c r="Q12" t="s">
        <v>60</v>
      </c>
    </row>
    <row r="13" spans="1:17" ht="75" x14ac:dyDescent="0.25">
      <c r="A13">
        <v>531</v>
      </c>
      <c r="B13" s="8" t="s">
        <v>711</v>
      </c>
      <c r="C13" s="20" t="s">
        <v>712</v>
      </c>
      <c r="D13" s="14">
        <v>4000</v>
      </c>
      <c r="E13" s="10">
        <v>4000</v>
      </c>
      <c r="F13" s="15">
        <v>100</v>
      </c>
      <c r="G13" t="s">
        <v>30</v>
      </c>
      <c r="H13" t="s">
        <v>693</v>
      </c>
      <c r="I13" t="s">
        <v>694</v>
      </c>
      <c r="J13">
        <v>1481957940</v>
      </c>
      <c r="K13">
        <v>1478050429</v>
      </c>
      <c r="L13" s="11">
        <f t="shared" si="0"/>
        <v>42676.065150462964</v>
      </c>
      <c r="M13" t="b">
        <v>0</v>
      </c>
      <c r="N13">
        <v>31</v>
      </c>
      <c r="O13" t="b">
        <v>1</v>
      </c>
      <c r="P13" s="16" t="s">
        <v>21</v>
      </c>
      <c r="Q13" t="s">
        <v>60</v>
      </c>
    </row>
    <row r="14" spans="1:17" ht="60" x14ac:dyDescent="0.25">
      <c r="A14">
        <v>532</v>
      </c>
      <c r="B14" s="8" t="s">
        <v>713</v>
      </c>
      <c r="C14" s="20" t="s">
        <v>714</v>
      </c>
      <c r="D14" s="14">
        <v>10000</v>
      </c>
      <c r="E14" s="10">
        <v>12325</v>
      </c>
      <c r="F14" s="15">
        <v>123</v>
      </c>
      <c r="G14" t="s">
        <v>30</v>
      </c>
      <c r="H14" t="s">
        <v>693</v>
      </c>
      <c r="I14" t="s">
        <v>694</v>
      </c>
      <c r="J14">
        <v>1463098208</v>
      </c>
      <c r="K14">
        <v>1460506208</v>
      </c>
      <c r="L14" s="11">
        <f t="shared" si="0"/>
        <v>42473.007037037038</v>
      </c>
      <c r="M14" t="b">
        <v>0</v>
      </c>
      <c r="N14">
        <v>173</v>
      </c>
      <c r="O14" t="b">
        <v>1</v>
      </c>
      <c r="P14" s="16" t="s">
        <v>21</v>
      </c>
      <c r="Q14" t="s">
        <v>60</v>
      </c>
    </row>
    <row r="15" spans="1:17" ht="60" x14ac:dyDescent="0.25">
      <c r="A15">
        <v>533</v>
      </c>
      <c r="B15" s="8" t="s">
        <v>65</v>
      </c>
      <c r="C15" s="20" t="s">
        <v>66</v>
      </c>
      <c r="D15" s="14">
        <v>2000</v>
      </c>
      <c r="E15" s="10">
        <v>2004</v>
      </c>
      <c r="F15" s="15">
        <v>100</v>
      </c>
      <c r="G15" t="s">
        <v>30</v>
      </c>
      <c r="H15" t="s">
        <v>56</v>
      </c>
      <c r="I15" t="s">
        <v>57</v>
      </c>
      <c r="J15">
        <v>1463394365</v>
      </c>
      <c r="K15">
        <v>1461320765</v>
      </c>
      <c r="L15" s="11">
        <f t="shared" si="0"/>
        <v>42482.43478009259</v>
      </c>
      <c r="M15" t="b">
        <v>0</v>
      </c>
      <c r="N15">
        <v>17</v>
      </c>
      <c r="O15" t="b">
        <v>1</v>
      </c>
      <c r="P15" s="16" t="s">
        <v>21</v>
      </c>
      <c r="Q15" t="s">
        <v>60</v>
      </c>
    </row>
    <row r="16" spans="1:17" ht="60" x14ac:dyDescent="0.25">
      <c r="A16">
        <v>534</v>
      </c>
      <c r="B16" s="8" t="s">
        <v>715</v>
      </c>
      <c r="C16" s="20" t="s">
        <v>716</v>
      </c>
      <c r="D16" s="14">
        <v>15000</v>
      </c>
      <c r="E16" s="10">
        <v>15700</v>
      </c>
      <c r="F16" s="15">
        <v>105</v>
      </c>
      <c r="G16" t="s">
        <v>30</v>
      </c>
      <c r="H16" t="s">
        <v>717</v>
      </c>
      <c r="I16" t="s">
        <v>718</v>
      </c>
      <c r="J16">
        <v>1446418800</v>
      </c>
      <c r="K16">
        <v>1443036470</v>
      </c>
      <c r="L16" s="11">
        <f t="shared" si="0"/>
        <v>42270.810995370368</v>
      </c>
      <c r="M16" t="b">
        <v>0</v>
      </c>
      <c r="N16">
        <v>48</v>
      </c>
      <c r="O16" t="b">
        <v>1</v>
      </c>
      <c r="P16" s="16" t="s">
        <v>21</v>
      </c>
      <c r="Q16" t="s">
        <v>60</v>
      </c>
    </row>
    <row r="17" spans="1:17" ht="60" x14ac:dyDescent="0.25">
      <c r="A17">
        <v>535</v>
      </c>
      <c r="B17" s="8" t="s">
        <v>67</v>
      </c>
      <c r="C17" s="20" t="s">
        <v>68</v>
      </c>
      <c r="D17" s="14">
        <v>2000</v>
      </c>
      <c r="E17" s="10">
        <v>2050</v>
      </c>
      <c r="F17" s="15">
        <v>103</v>
      </c>
      <c r="G17" t="s">
        <v>30</v>
      </c>
      <c r="H17" t="s">
        <v>56</v>
      </c>
      <c r="I17" t="s">
        <v>57</v>
      </c>
      <c r="J17">
        <v>1483707905</v>
      </c>
      <c r="K17">
        <v>1481115905</v>
      </c>
      <c r="L17" s="11">
        <f t="shared" si="0"/>
        <v>42711.54519675926</v>
      </c>
      <c r="M17" t="b">
        <v>0</v>
      </c>
      <c r="N17">
        <v>59</v>
      </c>
      <c r="O17" t="b">
        <v>1</v>
      </c>
      <c r="P17" s="16" t="s">
        <v>21</v>
      </c>
      <c r="Q17" t="s">
        <v>60</v>
      </c>
    </row>
    <row r="18" spans="1:17" ht="75" x14ac:dyDescent="0.25">
      <c r="A18">
        <v>536</v>
      </c>
      <c r="B18" s="8" t="s">
        <v>69</v>
      </c>
      <c r="C18" s="20" t="s">
        <v>70</v>
      </c>
      <c r="D18" s="14">
        <v>3300</v>
      </c>
      <c r="E18" s="10">
        <v>3902.5</v>
      </c>
      <c r="F18" s="15">
        <v>118</v>
      </c>
      <c r="G18" t="s">
        <v>30</v>
      </c>
      <c r="H18" t="s">
        <v>56</v>
      </c>
      <c r="I18" t="s">
        <v>57</v>
      </c>
      <c r="J18">
        <v>1438624800</v>
      </c>
      <c r="K18">
        <v>1435133807</v>
      </c>
      <c r="L18" s="11">
        <f t="shared" si="0"/>
        <v>42179.344988425924</v>
      </c>
      <c r="M18" t="b">
        <v>0</v>
      </c>
      <c r="N18">
        <v>39</v>
      </c>
      <c r="O18" t="b">
        <v>1</v>
      </c>
      <c r="P18" s="16" t="s">
        <v>21</v>
      </c>
      <c r="Q18" t="s">
        <v>60</v>
      </c>
    </row>
    <row r="19" spans="1:17" ht="60" x14ac:dyDescent="0.25">
      <c r="A19">
        <v>537</v>
      </c>
      <c r="B19" s="8" t="s">
        <v>719</v>
      </c>
      <c r="C19" s="20" t="s">
        <v>720</v>
      </c>
      <c r="D19" s="14">
        <v>2000</v>
      </c>
      <c r="E19" s="10">
        <v>2410</v>
      </c>
      <c r="F19" s="15">
        <v>121</v>
      </c>
      <c r="G19" t="s">
        <v>30</v>
      </c>
      <c r="H19" t="s">
        <v>693</v>
      </c>
      <c r="I19" t="s">
        <v>694</v>
      </c>
      <c r="J19">
        <v>1446665191</v>
      </c>
      <c r="K19">
        <v>1444069591</v>
      </c>
      <c r="L19" s="11">
        <f t="shared" si="0"/>
        <v>42282.768414351856</v>
      </c>
      <c r="M19" t="b">
        <v>0</v>
      </c>
      <c r="N19">
        <v>59</v>
      </c>
      <c r="O19" t="b">
        <v>1</v>
      </c>
      <c r="P19" s="16" t="s">
        <v>21</v>
      </c>
      <c r="Q19" t="s">
        <v>60</v>
      </c>
    </row>
    <row r="20" spans="1:17" ht="75" x14ac:dyDescent="0.25">
      <c r="A20">
        <v>538</v>
      </c>
      <c r="B20" s="8" t="s">
        <v>721</v>
      </c>
      <c r="C20" s="20" t="s">
        <v>722</v>
      </c>
      <c r="D20" s="14">
        <v>5000</v>
      </c>
      <c r="E20" s="10">
        <v>15121</v>
      </c>
      <c r="F20" s="15">
        <v>302</v>
      </c>
      <c r="G20" t="s">
        <v>30</v>
      </c>
      <c r="H20" t="s">
        <v>693</v>
      </c>
      <c r="I20" t="s">
        <v>694</v>
      </c>
      <c r="J20">
        <v>1463166263</v>
      </c>
      <c r="K20">
        <v>1460574263</v>
      </c>
      <c r="L20" s="11">
        <f t="shared" si="0"/>
        <v>42473.794710648144</v>
      </c>
      <c r="M20" t="b">
        <v>0</v>
      </c>
      <c r="N20">
        <v>60</v>
      </c>
      <c r="O20" t="b">
        <v>1</v>
      </c>
      <c r="P20" s="16" t="s">
        <v>21</v>
      </c>
      <c r="Q20" t="s">
        <v>60</v>
      </c>
    </row>
    <row r="21" spans="1:17" ht="60" x14ac:dyDescent="0.25">
      <c r="A21">
        <v>539</v>
      </c>
      <c r="B21" s="8" t="s">
        <v>71</v>
      </c>
      <c r="C21" s="20" t="s">
        <v>72</v>
      </c>
      <c r="D21" s="14">
        <v>500</v>
      </c>
      <c r="E21" s="10">
        <v>503.22</v>
      </c>
      <c r="F21" s="15">
        <v>101</v>
      </c>
      <c r="G21" t="s">
        <v>30</v>
      </c>
      <c r="H21" t="s">
        <v>56</v>
      </c>
      <c r="I21" t="s">
        <v>57</v>
      </c>
      <c r="J21">
        <v>1467681107</v>
      </c>
      <c r="K21">
        <v>1465866707</v>
      </c>
      <c r="L21" s="11">
        <f t="shared" si="0"/>
        <v>42535.049849537041</v>
      </c>
      <c r="M21" t="b">
        <v>0</v>
      </c>
      <c r="N21">
        <v>20</v>
      </c>
      <c r="O21" t="b">
        <v>1</v>
      </c>
      <c r="P21" s="16" t="s">
        <v>21</v>
      </c>
      <c r="Q21" t="s">
        <v>60</v>
      </c>
    </row>
    <row r="22" spans="1:17" ht="60" x14ac:dyDescent="0.25">
      <c r="A22">
        <v>1284</v>
      </c>
      <c r="B22" s="8" t="s">
        <v>723</v>
      </c>
      <c r="C22" s="20" t="s">
        <v>724</v>
      </c>
      <c r="D22" s="14">
        <v>2000</v>
      </c>
      <c r="E22" s="10">
        <v>2020</v>
      </c>
      <c r="F22" s="15">
        <v>101</v>
      </c>
      <c r="G22" t="s">
        <v>30</v>
      </c>
      <c r="H22" t="s">
        <v>693</v>
      </c>
      <c r="I22" t="s">
        <v>694</v>
      </c>
      <c r="J22">
        <v>1483203540</v>
      </c>
      <c r="K22">
        <v>1481175482</v>
      </c>
      <c r="L22" s="11">
        <f t="shared" si="0"/>
        <v>42712.23474537037</v>
      </c>
      <c r="M22" t="b">
        <v>0</v>
      </c>
      <c r="N22">
        <v>31</v>
      </c>
      <c r="O22" t="b">
        <v>1</v>
      </c>
      <c r="P22" s="16" t="s">
        <v>21</v>
      </c>
      <c r="Q22" t="s">
        <v>60</v>
      </c>
    </row>
    <row r="23" spans="1:17" ht="60" x14ac:dyDescent="0.25">
      <c r="A23">
        <v>1285</v>
      </c>
      <c r="B23" s="8" t="s">
        <v>73</v>
      </c>
      <c r="C23" s="20" t="s">
        <v>74</v>
      </c>
      <c r="D23" s="14">
        <v>2000</v>
      </c>
      <c r="E23" s="10">
        <v>2033</v>
      </c>
      <c r="F23" s="15">
        <v>102</v>
      </c>
      <c r="G23" t="s">
        <v>30</v>
      </c>
      <c r="H23" t="s">
        <v>56</v>
      </c>
      <c r="I23" t="s">
        <v>57</v>
      </c>
      <c r="J23">
        <v>1434808775</v>
      </c>
      <c r="K23">
        <v>1433512775</v>
      </c>
      <c r="L23" s="11">
        <f t="shared" si="0"/>
        <v>42160.583043981482</v>
      </c>
      <c r="M23" t="b">
        <v>0</v>
      </c>
      <c r="N23">
        <v>63</v>
      </c>
      <c r="O23" t="b">
        <v>1</v>
      </c>
      <c r="P23" s="16" t="s">
        <v>21</v>
      </c>
      <c r="Q23" t="s">
        <v>60</v>
      </c>
    </row>
    <row r="24" spans="1:17" ht="60" x14ac:dyDescent="0.25">
      <c r="A24">
        <v>1286</v>
      </c>
      <c r="B24" s="8" t="s">
        <v>75</v>
      </c>
      <c r="C24" s="20" t="s">
        <v>76</v>
      </c>
      <c r="D24" s="14">
        <v>1500</v>
      </c>
      <c r="E24" s="10">
        <v>1625</v>
      </c>
      <c r="F24" s="15">
        <v>108</v>
      </c>
      <c r="G24" t="s">
        <v>30</v>
      </c>
      <c r="H24" t="s">
        <v>56</v>
      </c>
      <c r="I24" t="s">
        <v>57</v>
      </c>
      <c r="J24">
        <v>1424181600</v>
      </c>
      <c r="K24">
        <v>1423041227</v>
      </c>
      <c r="L24" s="11">
        <f t="shared" si="0"/>
        <v>42039.384571759263</v>
      </c>
      <c r="M24" t="b">
        <v>0</v>
      </c>
      <c r="N24">
        <v>20</v>
      </c>
      <c r="O24" t="b">
        <v>1</v>
      </c>
      <c r="P24" s="16" t="s">
        <v>21</v>
      </c>
      <c r="Q24" t="s">
        <v>60</v>
      </c>
    </row>
    <row r="25" spans="1:17" ht="90" x14ac:dyDescent="0.25">
      <c r="A25">
        <v>1287</v>
      </c>
      <c r="B25" s="8" t="s">
        <v>77</v>
      </c>
      <c r="C25" s="20" t="s">
        <v>78</v>
      </c>
      <c r="D25" s="14">
        <v>250</v>
      </c>
      <c r="E25" s="10">
        <v>605</v>
      </c>
      <c r="F25" s="15">
        <v>242</v>
      </c>
      <c r="G25" t="s">
        <v>30</v>
      </c>
      <c r="H25" t="s">
        <v>56</v>
      </c>
      <c r="I25" t="s">
        <v>57</v>
      </c>
      <c r="J25">
        <v>1434120856</v>
      </c>
      <c r="K25">
        <v>1428936856</v>
      </c>
      <c r="L25" s="11">
        <f t="shared" si="0"/>
        <v>42107.621018518519</v>
      </c>
      <c r="M25" t="b">
        <v>0</v>
      </c>
      <c r="N25">
        <v>25</v>
      </c>
      <c r="O25" t="b">
        <v>1</v>
      </c>
      <c r="P25" s="16" t="s">
        <v>21</v>
      </c>
      <c r="Q25" t="s">
        <v>60</v>
      </c>
    </row>
    <row r="26" spans="1:17" ht="75" x14ac:dyDescent="0.25">
      <c r="A26">
        <v>1288</v>
      </c>
      <c r="B26" s="8" t="s">
        <v>725</v>
      </c>
      <c r="C26" s="20" t="s">
        <v>726</v>
      </c>
      <c r="D26" s="14">
        <v>4000</v>
      </c>
      <c r="E26" s="10">
        <v>4018</v>
      </c>
      <c r="F26" s="15">
        <v>100</v>
      </c>
      <c r="G26" t="s">
        <v>30</v>
      </c>
      <c r="H26" t="s">
        <v>693</v>
      </c>
      <c r="I26" t="s">
        <v>694</v>
      </c>
      <c r="J26">
        <v>1470801600</v>
      </c>
      <c r="K26">
        <v>1468122163</v>
      </c>
      <c r="L26" s="11">
        <f t="shared" si="0"/>
        <v>42561.154664351852</v>
      </c>
      <c r="M26" t="b">
        <v>0</v>
      </c>
      <c r="N26">
        <v>61</v>
      </c>
      <c r="O26" t="b">
        <v>1</v>
      </c>
      <c r="P26" s="16" t="s">
        <v>21</v>
      </c>
      <c r="Q26" t="s">
        <v>60</v>
      </c>
    </row>
    <row r="27" spans="1:17" ht="60" x14ac:dyDescent="0.25">
      <c r="A27">
        <v>1289</v>
      </c>
      <c r="B27" s="8" t="s">
        <v>727</v>
      </c>
      <c r="C27" s="20" t="s">
        <v>728</v>
      </c>
      <c r="D27" s="14">
        <v>1500</v>
      </c>
      <c r="E27" s="10">
        <v>1876</v>
      </c>
      <c r="F27" s="15">
        <v>125</v>
      </c>
      <c r="G27" t="s">
        <v>30</v>
      </c>
      <c r="H27" t="s">
        <v>693</v>
      </c>
      <c r="I27" t="s">
        <v>694</v>
      </c>
      <c r="J27">
        <v>1483499645</v>
      </c>
      <c r="K27">
        <v>1480907645</v>
      </c>
      <c r="L27" s="11">
        <f t="shared" si="0"/>
        <v>42709.134780092594</v>
      </c>
      <c r="M27" t="b">
        <v>0</v>
      </c>
      <c r="N27">
        <v>52</v>
      </c>
      <c r="O27" t="b">
        <v>1</v>
      </c>
      <c r="P27" s="16" t="s">
        <v>21</v>
      </c>
      <c r="Q27" t="s">
        <v>60</v>
      </c>
    </row>
    <row r="28" spans="1:17" ht="45" x14ac:dyDescent="0.25">
      <c r="A28">
        <v>1290</v>
      </c>
      <c r="B28" s="8" t="s">
        <v>729</v>
      </c>
      <c r="C28" s="20" t="s">
        <v>730</v>
      </c>
      <c r="D28" s="14">
        <v>3500</v>
      </c>
      <c r="E28" s="10">
        <v>3800</v>
      </c>
      <c r="F28" s="15">
        <v>109</v>
      </c>
      <c r="G28" t="s">
        <v>30</v>
      </c>
      <c r="H28" t="s">
        <v>693</v>
      </c>
      <c r="I28" t="s">
        <v>694</v>
      </c>
      <c r="J28">
        <v>1429772340</v>
      </c>
      <c r="K28">
        <v>1427121931</v>
      </c>
      <c r="L28" s="11">
        <f t="shared" si="0"/>
        <v>42086.614942129629</v>
      </c>
      <c r="M28" t="b">
        <v>0</v>
      </c>
      <c r="N28">
        <v>86</v>
      </c>
      <c r="O28" t="b">
        <v>1</v>
      </c>
      <c r="P28" s="16" t="s">
        <v>21</v>
      </c>
      <c r="Q28" t="s">
        <v>60</v>
      </c>
    </row>
    <row r="29" spans="1:17" ht="60" x14ac:dyDescent="0.25">
      <c r="A29">
        <v>1291</v>
      </c>
      <c r="B29" s="8" t="s">
        <v>731</v>
      </c>
      <c r="C29" s="20" t="s">
        <v>732</v>
      </c>
      <c r="D29" s="14">
        <v>3000</v>
      </c>
      <c r="E29" s="10">
        <v>4371</v>
      </c>
      <c r="F29" s="15">
        <v>146</v>
      </c>
      <c r="G29" t="s">
        <v>30</v>
      </c>
      <c r="H29" t="s">
        <v>693</v>
      </c>
      <c r="I29" t="s">
        <v>694</v>
      </c>
      <c r="J29">
        <v>1428390000</v>
      </c>
      <c r="K29">
        <v>1425224391</v>
      </c>
      <c r="L29" s="11">
        <f t="shared" si="0"/>
        <v>42064.652673611112</v>
      </c>
      <c r="M29" t="b">
        <v>0</v>
      </c>
      <c r="N29">
        <v>42</v>
      </c>
      <c r="O29" t="b">
        <v>1</v>
      </c>
      <c r="P29" s="16" t="s">
        <v>21</v>
      </c>
      <c r="Q29" t="s">
        <v>60</v>
      </c>
    </row>
    <row r="30" spans="1:17" ht="75" x14ac:dyDescent="0.25">
      <c r="A30">
        <v>1292</v>
      </c>
      <c r="B30" s="8" t="s">
        <v>79</v>
      </c>
      <c r="C30" s="20" t="s">
        <v>80</v>
      </c>
      <c r="D30" s="14">
        <v>1700</v>
      </c>
      <c r="E30" s="10">
        <v>1870</v>
      </c>
      <c r="F30" s="15">
        <v>110</v>
      </c>
      <c r="G30" t="s">
        <v>30</v>
      </c>
      <c r="H30" t="s">
        <v>56</v>
      </c>
      <c r="I30" t="s">
        <v>57</v>
      </c>
      <c r="J30">
        <v>1444172340</v>
      </c>
      <c r="K30">
        <v>1441822828</v>
      </c>
      <c r="L30" s="11">
        <f t="shared" si="0"/>
        <v>42256.764212962968</v>
      </c>
      <c r="M30" t="b">
        <v>0</v>
      </c>
      <c r="N30">
        <v>52</v>
      </c>
      <c r="O30" t="b">
        <v>1</v>
      </c>
      <c r="P30" s="16" t="s">
        <v>21</v>
      </c>
      <c r="Q30" t="s">
        <v>60</v>
      </c>
    </row>
    <row r="31" spans="1:17" ht="75" x14ac:dyDescent="0.25">
      <c r="A31">
        <v>1293</v>
      </c>
      <c r="B31" s="8" t="s">
        <v>733</v>
      </c>
      <c r="C31" s="20" t="s">
        <v>734</v>
      </c>
      <c r="D31" s="14">
        <v>15000</v>
      </c>
      <c r="E31" s="10">
        <v>15335</v>
      </c>
      <c r="F31" s="15">
        <v>102</v>
      </c>
      <c r="G31" t="s">
        <v>30</v>
      </c>
      <c r="H31" t="s">
        <v>693</v>
      </c>
      <c r="I31" t="s">
        <v>694</v>
      </c>
      <c r="J31">
        <v>1447523371</v>
      </c>
      <c r="K31">
        <v>1444927771</v>
      </c>
      <c r="L31" s="11">
        <f t="shared" si="0"/>
        <v>42292.701053240744</v>
      </c>
      <c r="M31" t="b">
        <v>0</v>
      </c>
      <c r="N31">
        <v>120</v>
      </c>
      <c r="O31" t="b">
        <v>1</v>
      </c>
      <c r="P31" s="16" t="s">
        <v>21</v>
      </c>
      <c r="Q31" t="s">
        <v>60</v>
      </c>
    </row>
    <row r="32" spans="1:17" ht="75" x14ac:dyDescent="0.25">
      <c r="A32">
        <v>1294</v>
      </c>
      <c r="B32" s="8" t="s">
        <v>81</v>
      </c>
      <c r="C32" s="20" t="s">
        <v>82</v>
      </c>
      <c r="D32" s="14">
        <v>500</v>
      </c>
      <c r="E32" s="10">
        <v>610</v>
      </c>
      <c r="F32" s="15">
        <v>122</v>
      </c>
      <c r="G32" t="s">
        <v>30</v>
      </c>
      <c r="H32" t="s">
        <v>56</v>
      </c>
      <c r="I32" t="s">
        <v>57</v>
      </c>
      <c r="J32">
        <v>1445252400</v>
      </c>
      <c r="K32">
        <v>1443696797</v>
      </c>
      <c r="L32" s="11">
        <f t="shared" si="0"/>
        <v>42278.453668981485</v>
      </c>
      <c r="M32" t="b">
        <v>0</v>
      </c>
      <c r="N32">
        <v>22</v>
      </c>
      <c r="O32" t="b">
        <v>1</v>
      </c>
      <c r="P32" s="16" t="s">
        <v>21</v>
      </c>
      <c r="Q32" t="s">
        <v>60</v>
      </c>
    </row>
    <row r="33" spans="1:17" ht="75" x14ac:dyDescent="0.25">
      <c r="A33">
        <v>1295</v>
      </c>
      <c r="B33" s="8" t="s">
        <v>83</v>
      </c>
      <c r="C33" s="20" t="s">
        <v>84</v>
      </c>
      <c r="D33" s="14">
        <v>2500</v>
      </c>
      <c r="E33" s="10">
        <v>2549</v>
      </c>
      <c r="F33" s="15">
        <v>102</v>
      </c>
      <c r="G33" t="s">
        <v>30</v>
      </c>
      <c r="H33" t="s">
        <v>56</v>
      </c>
      <c r="I33" t="s">
        <v>57</v>
      </c>
      <c r="J33">
        <v>1438189200</v>
      </c>
      <c r="K33">
        <v>1435585497</v>
      </c>
      <c r="L33" s="11">
        <f t="shared" si="0"/>
        <v>42184.572881944448</v>
      </c>
      <c r="M33" t="b">
        <v>0</v>
      </c>
      <c r="N33">
        <v>64</v>
      </c>
      <c r="O33" t="b">
        <v>1</v>
      </c>
      <c r="P33" s="16" t="s">
        <v>21</v>
      </c>
      <c r="Q33" t="s">
        <v>60</v>
      </c>
    </row>
    <row r="34" spans="1:17" ht="75" x14ac:dyDescent="0.25">
      <c r="A34">
        <v>1296</v>
      </c>
      <c r="B34" s="8" t="s">
        <v>85</v>
      </c>
      <c r="C34" s="20" t="s">
        <v>86</v>
      </c>
      <c r="D34" s="14">
        <v>850</v>
      </c>
      <c r="E34" s="10">
        <v>1200</v>
      </c>
      <c r="F34" s="15">
        <v>141</v>
      </c>
      <c r="G34" t="s">
        <v>30</v>
      </c>
      <c r="H34" t="s">
        <v>56</v>
      </c>
      <c r="I34" t="s">
        <v>57</v>
      </c>
      <c r="J34">
        <v>1457914373</v>
      </c>
      <c r="K34">
        <v>1456189973</v>
      </c>
      <c r="L34" s="11">
        <f t="shared" si="0"/>
        <v>42423.050613425927</v>
      </c>
      <c r="M34" t="b">
        <v>0</v>
      </c>
      <c r="N34">
        <v>23</v>
      </c>
      <c r="O34" t="b">
        <v>1</v>
      </c>
      <c r="P34" s="16" t="s">
        <v>21</v>
      </c>
      <c r="Q34" t="s">
        <v>60</v>
      </c>
    </row>
    <row r="35" spans="1:17" ht="75" x14ac:dyDescent="0.25">
      <c r="A35">
        <v>1297</v>
      </c>
      <c r="B35" s="8" t="s">
        <v>735</v>
      </c>
      <c r="C35" s="20" t="s">
        <v>736</v>
      </c>
      <c r="D35" s="14">
        <v>20000</v>
      </c>
      <c r="E35" s="10">
        <v>21905</v>
      </c>
      <c r="F35" s="15">
        <v>110</v>
      </c>
      <c r="G35" t="s">
        <v>30</v>
      </c>
      <c r="H35" t="s">
        <v>693</v>
      </c>
      <c r="I35" t="s">
        <v>694</v>
      </c>
      <c r="J35">
        <v>1462125358</v>
      </c>
      <c r="K35">
        <v>1459533358</v>
      </c>
      <c r="L35" s="11">
        <f t="shared" si="0"/>
        <v>42461.747199074074</v>
      </c>
      <c r="M35" t="b">
        <v>0</v>
      </c>
      <c r="N35">
        <v>238</v>
      </c>
      <c r="O35" t="b">
        <v>1</v>
      </c>
      <c r="P35" s="16" t="s">
        <v>21</v>
      </c>
      <c r="Q35" t="s">
        <v>60</v>
      </c>
    </row>
    <row r="36" spans="1:17" ht="60" x14ac:dyDescent="0.25">
      <c r="A36">
        <v>1298</v>
      </c>
      <c r="B36" s="8" t="s">
        <v>87</v>
      </c>
      <c r="C36" s="20" t="s">
        <v>88</v>
      </c>
      <c r="D36" s="14">
        <v>2000</v>
      </c>
      <c r="E36" s="10">
        <v>2093</v>
      </c>
      <c r="F36" s="15">
        <v>105</v>
      </c>
      <c r="G36" t="s">
        <v>30</v>
      </c>
      <c r="H36" t="s">
        <v>56</v>
      </c>
      <c r="I36" t="s">
        <v>57</v>
      </c>
      <c r="J36">
        <v>1461860432</v>
      </c>
      <c r="K36">
        <v>1459268432</v>
      </c>
      <c r="L36" s="11">
        <f t="shared" si="0"/>
        <v>42458.680925925924</v>
      </c>
      <c r="M36" t="b">
        <v>0</v>
      </c>
      <c r="N36">
        <v>33</v>
      </c>
      <c r="O36" t="b">
        <v>1</v>
      </c>
      <c r="P36" s="16" t="s">
        <v>21</v>
      </c>
      <c r="Q36" t="s">
        <v>60</v>
      </c>
    </row>
    <row r="37" spans="1:17" ht="60" x14ac:dyDescent="0.25">
      <c r="A37">
        <v>1299</v>
      </c>
      <c r="B37" s="8" t="s">
        <v>737</v>
      </c>
      <c r="C37" s="20" t="s">
        <v>738</v>
      </c>
      <c r="D37" s="14">
        <v>3500</v>
      </c>
      <c r="E37" s="10">
        <v>4340</v>
      </c>
      <c r="F37" s="15">
        <v>124</v>
      </c>
      <c r="G37" t="s">
        <v>30</v>
      </c>
      <c r="H37" t="s">
        <v>693</v>
      </c>
      <c r="I37" t="s">
        <v>694</v>
      </c>
      <c r="J37">
        <v>1436902359</v>
      </c>
      <c r="K37">
        <v>1434310359</v>
      </c>
      <c r="L37" s="11">
        <f t="shared" si="0"/>
        <v>42169.814340277779</v>
      </c>
      <c r="M37" t="b">
        <v>0</v>
      </c>
      <c r="N37">
        <v>32</v>
      </c>
      <c r="O37" t="b">
        <v>1</v>
      </c>
      <c r="P37" s="16" t="s">
        <v>21</v>
      </c>
      <c r="Q37" t="s">
        <v>60</v>
      </c>
    </row>
    <row r="38" spans="1:17" ht="75" x14ac:dyDescent="0.25">
      <c r="A38">
        <v>1300</v>
      </c>
      <c r="B38" s="8" t="s">
        <v>739</v>
      </c>
      <c r="C38" s="20" t="s">
        <v>740</v>
      </c>
      <c r="D38" s="14">
        <v>3000</v>
      </c>
      <c r="E38" s="10">
        <v>4050</v>
      </c>
      <c r="F38" s="15">
        <v>135</v>
      </c>
      <c r="G38" t="s">
        <v>30</v>
      </c>
      <c r="H38" t="s">
        <v>693</v>
      </c>
      <c r="I38" t="s">
        <v>694</v>
      </c>
      <c r="J38">
        <v>1464807420</v>
      </c>
      <c r="K38">
        <v>1461427938</v>
      </c>
      <c r="L38" s="11">
        <f t="shared" si="0"/>
        <v>42483.675208333334</v>
      </c>
      <c r="M38" t="b">
        <v>0</v>
      </c>
      <c r="N38">
        <v>24</v>
      </c>
      <c r="O38" t="b">
        <v>1</v>
      </c>
      <c r="P38" s="16" t="s">
        <v>21</v>
      </c>
      <c r="Q38" t="s">
        <v>60</v>
      </c>
    </row>
    <row r="39" spans="1:17" ht="75" x14ac:dyDescent="0.25">
      <c r="A39">
        <v>1301</v>
      </c>
      <c r="B39" s="8" t="s">
        <v>741</v>
      </c>
      <c r="C39" s="20" t="s">
        <v>742</v>
      </c>
      <c r="D39" s="14">
        <v>2000</v>
      </c>
      <c r="E39" s="10">
        <v>2055</v>
      </c>
      <c r="F39" s="15">
        <v>103</v>
      </c>
      <c r="G39" t="s">
        <v>30</v>
      </c>
      <c r="H39" t="s">
        <v>693</v>
      </c>
      <c r="I39" t="s">
        <v>694</v>
      </c>
      <c r="J39">
        <v>1437447600</v>
      </c>
      <c r="K39">
        <v>1436551178</v>
      </c>
      <c r="L39" s="11">
        <f t="shared" si="0"/>
        <v>42195.749745370369</v>
      </c>
      <c r="M39" t="b">
        <v>0</v>
      </c>
      <c r="N39">
        <v>29</v>
      </c>
      <c r="O39" t="b">
        <v>1</v>
      </c>
      <c r="P39" s="16" t="s">
        <v>21</v>
      </c>
      <c r="Q39" t="s">
        <v>60</v>
      </c>
    </row>
    <row r="40" spans="1:17" ht="60" x14ac:dyDescent="0.25">
      <c r="A40">
        <v>1302</v>
      </c>
      <c r="B40" s="8" t="s">
        <v>743</v>
      </c>
      <c r="C40" s="20" t="s">
        <v>744</v>
      </c>
      <c r="D40" s="14">
        <v>2500</v>
      </c>
      <c r="E40" s="10">
        <v>2500</v>
      </c>
      <c r="F40" s="15">
        <v>100</v>
      </c>
      <c r="G40" t="s">
        <v>30</v>
      </c>
      <c r="H40" t="s">
        <v>693</v>
      </c>
      <c r="I40" t="s">
        <v>694</v>
      </c>
      <c r="J40">
        <v>1480559011</v>
      </c>
      <c r="K40">
        <v>1477963411</v>
      </c>
      <c r="L40" s="11">
        <f t="shared" si="0"/>
        <v>42675.057997685188</v>
      </c>
      <c r="M40" t="b">
        <v>0</v>
      </c>
      <c r="N40">
        <v>50</v>
      </c>
      <c r="O40" t="b">
        <v>1</v>
      </c>
      <c r="P40" s="16" t="s">
        <v>21</v>
      </c>
      <c r="Q40" t="s">
        <v>60</v>
      </c>
    </row>
    <row r="41" spans="1:17" ht="75" x14ac:dyDescent="0.25">
      <c r="A41">
        <v>1303</v>
      </c>
      <c r="B41" s="8" t="s">
        <v>89</v>
      </c>
      <c r="C41" s="20" t="s">
        <v>90</v>
      </c>
      <c r="D41" s="14">
        <v>3500</v>
      </c>
      <c r="E41" s="10">
        <v>4559.13</v>
      </c>
      <c r="F41" s="15">
        <v>130</v>
      </c>
      <c r="G41" t="s">
        <v>30</v>
      </c>
      <c r="H41" t="s">
        <v>56</v>
      </c>
      <c r="I41" t="s">
        <v>57</v>
      </c>
      <c r="J41">
        <v>1469962800</v>
      </c>
      <c r="K41">
        <v>1468578920</v>
      </c>
      <c r="L41" s="11">
        <f t="shared" si="0"/>
        <v>42566.441203703704</v>
      </c>
      <c r="M41" t="b">
        <v>0</v>
      </c>
      <c r="N41">
        <v>108</v>
      </c>
      <c r="O41" t="b">
        <v>1</v>
      </c>
      <c r="P41" s="16" t="s">
        <v>21</v>
      </c>
      <c r="Q41" t="s">
        <v>60</v>
      </c>
    </row>
    <row r="42" spans="1:17" ht="75" x14ac:dyDescent="0.25">
      <c r="A42">
        <v>2781</v>
      </c>
      <c r="B42" s="8" t="s">
        <v>745</v>
      </c>
      <c r="C42" s="20" t="s">
        <v>746</v>
      </c>
      <c r="D42" s="14">
        <v>1250</v>
      </c>
      <c r="E42" s="10">
        <v>1316</v>
      </c>
      <c r="F42" s="15">
        <v>105</v>
      </c>
      <c r="G42" t="s">
        <v>30</v>
      </c>
      <c r="H42" t="s">
        <v>693</v>
      </c>
      <c r="I42" t="s">
        <v>694</v>
      </c>
      <c r="J42">
        <v>1423724400</v>
      </c>
      <c r="K42">
        <v>1421274954</v>
      </c>
      <c r="L42" s="11">
        <f t="shared" si="0"/>
        <v>42018.94159722222</v>
      </c>
      <c r="M42" t="b">
        <v>0</v>
      </c>
      <c r="N42">
        <v>28</v>
      </c>
      <c r="O42" t="b">
        <v>1</v>
      </c>
      <c r="P42" s="16" t="s">
        <v>21</v>
      </c>
      <c r="Q42" t="s">
        <v>60</v>
      </c>
    </row>
    <row r="43" spans="1:17" ht="75" x14ac:dyDescent="0.25">
      <c r="A43">
        <v>2782</v>
      </c>
      <c r="B43" s="8" t="s">
        <v>747</v>
      </c>
      <c r="C43" s="20" t="s">
        <v>748</v>
      </c>
      <c r="D43" s="14">
        <v>1000</v>
      </c>
      <c r="E43" s="10">
        <v>1200</v>
      </c>
      <c r="F43" s="15">
        <v>120</v>
      </c>
      <c r="G43" t="s">
        <v>30</v>
      </c>
      <c r="H43" t="s">
        <v>693</v>
      </c>
      <c r="I43" t="s">
        <v>694</v>
      </c>
      <c r="J43">
        <v>1424149140</v>
      </c>
      <c r="K43">
        <v>1421964718</v>
      </c>
      <c r="L43" s="11">
        <f t="shared" si="0"/>
        <v>42026.924976851849</v>
      </c>
      <c r="M43" t="b">
        <v>0</v>
      </c>
      <c r="N43">
        <v>18</v>
      </c>
      <c r="O43" t="b">
        <v>1</v>
      </c>
      <c r="P43" s="16" t="s">
        <v>21</v>
      </c>
      <c r="Q43" t="s">
        <v>60</v>
      </c>
    </row>
    <row r="44" spans="1:17" ht="75" x14ac:dyDescent="0.25">
      <c r="A44">
        <v>2783</v>
      </c>
      <c r="B44" s="8" t="s">
        <v>92</v>
      </c>
      <c r="C44" s="20" t="s">
        <v>93</v>
      </c>
      <c r="D44" s="14">
        <v>1000</v>
      </c>
      <c r="E44" s="10">
        <v>1145</v>
      </c>
      <c r="F44" s="15">
        <v>115</v>
      </c>
      <c r="G44" t="s">
        <v>30</v>
      </c>
      <c r="H44" t="s">
        <v>56</v>
      </c>
      <c r="I44" t="s">
        <v>57</v>
      </c>
      <c r="J44">
        <v>1429793446</v>
      </c>
      <c r="K44">
        <v>1428583846</v>
      </c>
      <c r="L44" s="11">
        <f t="shared" si="0"/>
        <v>42103.535254629634</v>
      </c>
      <c r="M44" t="b">
        <v>0</v>
      </c>
      <c r="N44">
        <v>61</v>
      </c>
      <c r="O44" t="b">
        <v>1</v>
      </c>
      <c r="P44" s="16" t="s">
        <v>21</v>
      </c>
      <c r="Q44" t="s">
        <v>60</v>
      </c>
    </row>
    <row r="45" spans="1:17" ht="75" x14ac:dyDescent="0.25">
      <c r="A45">
        <v>2784</v>
      </c>
      <c r="B45" s="8" t="s">
        <v>749</v>
      </c>
      <c r="C45" s="20" t="s">
        <v>750</v>
      </c>
      <c r="D45" s="14">
        <v>6000</v>
      </c>
      <c r="E45" s="10">
        <v>7140</v>
      </c>
      <c r="F45" s="15">
        <v>119</v>
      </c>
      <c r="G45" t="s">
        <v>30</v>
      </c>
      <c r="H45" t="s">
        <v>693</v>
      </c>
      <c r="I45" t="s">
        <v>694</v>
      </c>
      <c r="J45">
        <v>1414608843</v>
      </c>
      <c r="K45">
        <v>1412794443</v>
      </c>
      <c r="L45" s="11">
        <f t="shared" si="0"/>
        <v>41920.787534722222</v>
      </c>
      <c r="M45" t="b">
        <v>0</v>
      </c>
      <c r="N45">
        <v>108</v>
      </c>
      <c r="O45" t="b">
        <v>1</v>
      </c>
      <c r="P45" s="16" t="s">
        <v>21</v>
      </c>
      <c r="Q45" t="s">
        <v>60</v>
      </c>
    </row>
    <row r="46" spans="1:17" ht="60" x14ac:dyDescent="0.25">
      <c r="A46">
        <v>2785</v>
      </c>
      <c r="B46" s="8" t="s">
        <v>751</v>
      </c>
      <c r="C46" s="20" t="s">
        <v>752</v>
      </c>
      <c r="D46" s="14">
        <v>5000</v>
      </c>
      <c r="E46" s="10">
        <v>5234</v>
      </c>
      <c r="F46" s="15">
        <v>105</v>
      </c>
      <c r="G46" t="s">
        <v>30</v>
      </c>
      <c r="H46" t="s">
        <v>693</v>
      </c>
      <c r="I46" t="s">
        <v>694</v>
      </c>
      <c r="J46">
        <v>1470430800</v>
      </c>
      <c r="K46">
        <v>1467865967</v>
      </c>
      <c r="L46" s="11">
        <f t="shared" si="0"/>
        <v>42558.189432870371</v>
      </c>
      <c r="M46" t="b">
        <v>0</v>
      </c>
      <c r="N46">
        <v>142</v>
      </c>
      <c r="O46" t="b">
        <v>1</v>
      </c>
      <c r="P46" s="16" t="s">
        <v>21</v>
      </c>
      <c r="Q46" t="s">
        <v>60</v>
      </c>
    </row>
    <row r="47" spans="1:17" ht="45" x14ac:dyDescent="0.25">
      <c r="A47">
        <v>2786</v>
      </c>
      <c r="B47" s="8" t="s">
        <v>94</v>
      </c>
      <c r="C47" s="20" t="s">
        <v>95</v>
      </c>
      <c r="D47" s="14">
        <v>2500</v>
      </c>
      <c r="E47" s="10">
        <v>2946</v>
      </c>
      <c r="F47" s="15">
        <v>118</v>
      </c>
      <c r="G47" t="s">
        <v>30</v>
      </c>
      <c r="H47" t="s">
        <v>56</v>
      </c>
      <c r="I47" t="s">
        <v>57</v>
      </c>
      <c r="J47">
        <v>1404913180</v>
      </c>
      <c r="K47">
        <v>1403703580</v>
      </c>
      <c r="L47" s="11">
        <f t="shared" si="0"/>
        <v>41815.569212962961</v>
      </c>
      <c r="M47" t="b">
        <v>0</v>
      </c>
      <c r="N47">
        <v>74</v>
      </c>
      <c r="O47" t="b">
        <v>1</v>
      </c>
      <c r="P47" s="16" t="s">
        <v>21</v>
      </c>
      <c r="Q47" t="s">
        <v>60</v>
      </c>
    </row>
    <row r="48" spans="1:17" ht="75" x14ac:dyDescent="0.25">
      <c r="A48">
        <v>2787</v>
      </c>
      <c r="B48" s="8" t="s">
        <v>753</v>
      </c>
      <c r="C48" s="20" t="s">
        <v>754</v>
      </c>
      <c r="D48" s="14">
        <v>1000</v>
      </c>
      <c r="E48" s="10">
        <v>1197</v>
      </c>
      <c r="F48" s="15">
        <v>120</v>
      </c>
      <c r="G48" t="s">
        <v>30</v>
      </c>
      <c r="H48" t="s">
        <v>693</v>
      </c>
      <c r="I48" t="s">
        <v>694</v>
      </c>
      <c r="J48">
        <v>1405658752</v>
      </c>
      <c r="K48">
        <v>1403066752</v>
      </c>
      <c r="L48" s="11">
        <f t="shared" si="0"/>
        <v>41808.198518518519</v>
      </c>
      <c r="M48" t="b">
        <v>0</v>
      </c>
      <c r="N48">
        <v>38</v>
      </c>
      <c r="O48" t="b">
        <v>1</v>
      </c>
      <c r="P48" s="16" t="s">
        <v>21</v>
      </c>
      <c r="Q48" t="s">
        <v>60</v>
      </c>
    </row>
    <row r="49" spans="1:17" ht="60" x14ac:dyDescent="0.25">
      <c r="A49">
        <v>2788</v>
      </c>
      <c r="B49" s="8" t="s">
        <v>755</v>
      </c>
      <c r="C49" s="20" t="s">
        <v>756</v>
      </c>
      <c r="D49" s="14">
        <v>2000</v>
      </c>
      <c r="E49" s="10">
        <v>2050</v>
      </c>
      <c r="F49" s="15">
        <v>103</v>
      </c>
      <c r="G49" t="s">
        <v>30</v>
      </c>
      <c r="H49" t="s">
        <v>693</v>
      </c>
      <c r="I49" t="s">
        <v>694</v>
      </c>
      <c r="J49">
        <v>1469811043</v>
      </c>
      <c r="K49">
        <v>1467219043</v>
      </c>
      <c r="L49" s="11">
        <f t="shared" si="0"/>
        <v>42550.701886574076</v>
      </c>
      <c r="M49" t="b">
        <v>0</v>
      </c>
      <c r="N49">
        <v>20</v>
      </c>
      <c r="O49" t="b">
        <v>1</v>
      </c>
      <c r="P49" s="16" t="s">
        <v>21</v>
      </c>
      <c r="Q49" t="s">
        <v>60</v>
      </c>
    </row>
    <row r="50" spans="1:17" ht="45" x14ac:dyDescent="0.25">
      <c r="A50">
        <v>2789</v>
      </c>
      <c r="B50" s="8" t="s">
        <v>757</v>
      </c>
      <c r="C50" s="20" t="s">
        <v>758</v>
      </c>
      <c r="D50" s="14">
        <v>3000</v>
      </c>
      <c r="E50" s="10">
        <v>3035</v>
      </c>
      <c r="F50" s="15">
        <v>101</v>
      </c>
      <c r="G50" t="s">
        <v>30</v>
      </c>
      <c r="H50" t="s">
        <v>693</v>
      </c>
      <c r="I50" t="s">
        <v>694</v>
      </c>
      <c r="J50">
        <v>1426132800</v>
      </c>
      <c r="K50">
        <v>1424477934</v>
      </c>
      <c r="L50" s="11">
        <f t="shared" si="0"/>
        <v>42056.013124999998</v>
      </c>
      <c r="M50" t="b">
        <v>0</v>
      </c>
      <c r="N50">
        <v>24</v>
      </c>
      <c r="O50" t="b">
        <v>1</v>
      </c>
      <c r="P50" s="16" t="s">
        <v>21</v>
      </c>
      <c r="Q50" t="s">
        <v>60</v>
      </c>
    </row>
    <row r="51" spans="1:17" ht="60" x14ac:dyDescent="0.25">
      <c r="A51">
        <v>2790</v>
      </c>
      <c r="B51" s="8" t="s">
        <v>759</v>
      </c>
      <c r="C51" s="20" t="s">
        <v>760</v>
      </c>
      <c r="D51" s="14">
        <v>3000</v>
      </c>
      <c r="E51" s="10">
        <v>3160</v>
      </c>
      <c r="F51" s="15">
        <v>105</v>
      </c>
      <c r="G51" t="s">
        <v>30</v>
      </c>
      <c r="H51" t="s">
        <v>693</v>
      </c>
      <c r="I51" t="s">
        <v>694</v>
      </c>
      <c r="J51">
        <v>1423693903</v>
      </c>
      <c r="K51">
        <v>1421101903</v>
      </c>
      <c r="L51" s="11">
        <f t="shared" si="0"/>
        <v>42016.938692129625</v>
      </c>
      <c r="M51" t="b">
        <v>0</v>
      </c>
      <c r="N51">
        <v>66</v>
      </c>
      <c r="O51" t="b">
        <v>1</v>
      </c>
      <c r="P51" s="16" t="s">
        <v>21</v>
      </c>
      <c r="Q51" t="s">
        <v>60</v>
      </c>
    </row>
    <row r="52" spans="1:17" ht="75" x14ac:dyDescent="0.25">
      <c r="A52">
        <v>2791</v>
      </c>
      <c r="B52" s="8" t="s">
        <v>761</v>
      </c>
      <c r="C52" s="20" t="s">
        <v>762</v>
      </c>
      <c r="D52" s="14">
        <v>2000</v>
      </c>
      <c r="E52" s="10">
        <v>2050</v>
      </c>
      <c r="F52" s="15">
        <v>103</v>
      </c>
      <c r="G52" t="s">
        <v>30</v>
      </c>
      <c r="H52" t="s">
        <v>693</v>
      </c>
      <c r="I52" t="s">
        <v>694</v>
      </c>
      <c r="J52">
        <v>1473393600</v>
      </c>
      <c r="K52">
        <v>1470778559</v>
      </c>
      <c r="L52" s="11">
        <f t="shared" si="0"/>
        <v>42591.899988425925</v>
      </c>
      <c r="M52" t="b">
        <v>0</v>
      </c>
      <c r="N52">
        <v>28</v>
      </c>
      <c r="O52" t="b">
        <v>1</v>
      </c>
      <c r="P52" s="16" t="s">
        <v>21</v>
      </c>
      <c r="Q52" t="s">
        <v>60</v>
      </c>
    </row>
    <row r="53" spans="1:17" ht="75" x14ac:dyDescent="0.25">
      <c r="A53">
        <v>2792</v>
      </c>
      <c r="B53" s="8" t="s">
        <v>763</v>
      </c>
      <c r="C53" s="20" t="s">
        <v>764</v>
      </c>
      <c r="D53" s="14">
        <v>2000</v>
      </c>
      <c r="E53" s="10">
        <v>2152</v>
      </c>
      <c r="F53" s="15">
        <v>108</v>
      </c>
      <c r="G53" t="s">
        <v>30</v>
      </c>
      <c r="H53" t="s">
        <v>693</v>
      </c>
      <c r="I53" t="s">
        <v>694</v>
      </c>
      <c r="J53">
        <v>1439357559</v>
      </c>
      <c r="K53">
        <v>1435469559</v>
      </c>
      <c r="L53" s="11">
        <f t="shared" si="0"/>
        <v>42183.231006944443</v>
      </c>
      <c r="M53" t="b">
        <v>0</v>
      </c>
      <c r="N53">
        <v>24</v>
      </c>
      <c r="O53" t="b">
        <v>1</v>
      </c>
      <c r="P53" s="16" t="s">
        <v>21</v>
      </c>
      <c r="Q53" t="s">
        <v>60</v>
      </c>
    </row>
    <row r="54" spans="1:17" ht="90" x14ac:dyDescent="0.25">
      <c r="A54">
        <v>2793</v>
      </c>
      <c r="B54" s="8" t="s">
        <v>765</v>
      </c>
      <c r="C54" s="20" t="s">
        <v>766</v>
      </c>
      <c r="D54" s="14">
        <v>10000</v>
      </c>
      <c r="E54" s="10">
        <v>11056.75</v>
      </c>
      <c r="F54" s="15">
        <v>111</v>
      </c>
      <c r="G54" t="s">
        <v>30</v>
      </c>
      <c r="H54" t="s">
        <v>767</v>
      </c>
      <c r="I54" t="s">
        <v>768</v>
      </c>
      <c r="J54">
        <v>1437473005</v>
      </c>
      <c r="K54">
        <v>1434881005</v>
      </c>
      <c r="L54" s="11">
        <f t="shared" si="0"/>
        <v>42176.419039351851</v>
      </c>
      <c r="M54" t="b">
        <v>0</v>
      </c>
      <c r="N54">
        <v>73</v>
      </c>
      <c r="O54" t="b">
        <v>1</v>
      </c>
      <c r="P54" s="16" t="s">
        <v>21</v>
      </c>
      <c r="Q54" t="s">
        <v>60</v>
      </c>
    </row>
    <row r="55" spans="1:17" ht="75" x14ac:dyDescent="0.25">
      <c r="A55">
        <v>2794</v>
      </c>
      <c r="B55" s="8" t="s">
        <v>96</v>
      </c>
      <c r="C55" s="20" t="s">
        <v>97</v>
      </c>
      <c r="D55" s="14">
        <v>50</v>
      </c>
      <c r="E55" s="10">
        <v>75</v>
      </c>
      <c r="F55" s="15">
        <v>150</v>
      </c>
      <c r="G55" t="s">
        <v>30</v>
      </c>
      <c r="H55" t="s">
        <v>56</v>
      </c>
      <c r="I55" t="s">
        <v>57</v>
      </c>
      <c r="J55">
        <v>1457031600</v>
      </c>
      <c r="K55">
        <v>1455640559</v>
      </c>
      <c r="L55" s="11">
        <f t="shared" si="0"/>
        <v>42416.691655092596</v>
      </c>
      <c r="M55" t="b">
        <v>0</v>
      </c>
      <c r="N55">
        <v>3</v>
      </c>
      <c r="O55" t="b">
        <v>1</v>
      </c>
      <c r="P55" s="16" t="s">
        <v>21</v>
      </c>
      <c r="Q55" t="s">
        <v>60</v>
      </c>
    </row>
    <row r="56" spans="1:17" ht="60" x14ac:dyDescent="0.25">
      <c r="A56">
        <v>2795</v>
      </c>
      <c r="B56" s="8" t="s">
        <v>769</v>
      </c>
      <c r="C56" s="20" t="s">
        <v>770</v>
      </c>
      <c r="D56" s="14">
        <v>700</v>
      </c>
      <c r="E56" s="10">
        <v>730</v>
      </c>
      <c r="F56" s="15">
        <v>104</v>
      </c>
      <c r="G56" t="s">
        <v>30</v>
      </c>
      <c r="H56" t="s">
        <v>693</v>
      </c>
      <c r="I56" t="s">
        <v>694</v>
      </c>
      <c r="J56">
        <v>1402095600</v>
      </c>
      <c r="K56">
        <v>1400675841</v>
      </c>
      <c r="L56" s="11">
        <f t="shared" si="0"/>
        <v>41780.525937500002</v>
      </c>
      <c r="M56" t="b">
        <v>0</v>
      </c>
      <c r="N56">
        <v>20</v>
      </c>
      <c r="O56" t="b">
        <v>1</v>
      </c>
      <c r="P56" s="16" t="s">
        <v>21</v>
      </c>
      <c r="Q56" t="s">
        <v>60</v>
      </c>
    </row>
    <row r="57" spans="1:17" ht="60" x14ac:dyDescent="0.25">
      <c r="A57">
        <v>2796</v>
      </c>
      <c r="B57" s="8" t="s">
        <v>98</v>
      </c>
      <c r="C57" s="20" t="s">
        <v>99</v>
      </c>
      <c r="D57" s="14">
        <v>800</v>
      </c>
      <c r="E57" s="10">
        <v>924</v>
      </c>
      <c r="F57" s="15">
        <v>116</v>
      </c>
      <c r="G57" t="s">
        <v>30</v>
      </c>
      <c r="H57" t="s">
        <v>56</v>
      </c>
      <c r="I57" t="s">
        <v>57</v>
      </c>
      <c r="J57">
        <v>1404564028</v>
      </c>
      <c r="K57">
        <v>1401972028</v>
      </c>
      <c r="L57" s="11">
        <f t="shared" si="0"/>
        <v>41795.528101851851</v>
      </c>
      <c r="M57" t="b">
        <v>0</v>
      </c>
      <c r="N57">
        <v>21</v>
      </c>
      <c r="O57" t="b">
        <v>1</v>
      </c>
      <c r="P57" s="16" t="s">
        <v>21</v>
      </c>
      <c r="Q57" t="s">
        <v>60</v>
      </c>
    </row>
    <row r="58" spans="1:17" ht="60" x14ac:dyDescent="0.25">
      <c r="A58">
        <v>2797</v>
      </c>
      <c r="B58" s="8" t="s">
        <v>100</v>
      </c>
      <c r="C58" s="20" t="s">
        <v>101</v>
      </c>
      <c r="D58" s="14">
        <v>8000</v>
      </c>
      <c r="E58" s="10">
        <v>8211.61</v>
      </c>
      <c r="F58" s="15">
        <v>103</v>
      </c>
      <c r="G58" t="s">
        <v>30</v>
      </c>
      <c r="H58" t="s">
        <v>56</v>
      </c>
      <c r="I58" t="s">
        <v>57</v>
      </c>
      <c r="J58">
        <v>1404858840</v>
      </c>
      <c r="K58">
        <v>1402266840</v>
      </c>
      <c r="L58" s="11">
        <f t="shared" si="0"/>
        <v>41798.94027777778</v>
      </c>
      <c r="M58" t="b">
        <v>0</v>
      </c>
      <c r="N58">
        <v>94</v>
      </c>
      <c r="O58" t="b">
        <v>1</v>
      </c>
      <c r="P58" s="16" t="s">
        <v>21</v>
      </c>
      <c r="Q58" t="s">
        <v>60</v>
      </c>
    </row>
    <row r="59" spans="1:17" ht="75" x14ac:dyDescent="0.25">
      <c r="A59">
        <v>2798</v>
      </c>
      <c r="B59" s="8" t="s">
        <v>102</v>
      </c>
      <c r="C59" s="20" t="s">
        <v>103</v>
      </c>
      <c r="D59" s="14">
        <v>5000</v>
      </c>
      <c r="E59" s="10">
        <v>5070</v>
      </c>
      <c r="F59" s="15">
        <v>101</v>
      </c>
      <c r="G59" t="s">
        <v>30</v>
      </c>
      <c r="H59" t="s">
        <v>56</v>
      </c>
      <c r="I59" t="s">
        <v>57</v>
      </c>
      <c r="J59">
        <v>1438358400</v>
      </c>
      <c r="K59">
        <v>1437063121</v>
      </c>
      <c r="L59" s="11">
        <f t="shared" si="0"/>
        <v>42201.675011574072</v>
      </c>
      <c r="M59" t="b">
        <v>0</v>
      </c>
      <c r="N59">
        <v>139</v>
      </c>
      <c r="O59" t="b">
        <v>1</v>
      </c>
      <c r="P59" s="16" t="s">
        <v>21</v>
      </c>
      <c r="Q59" t="s">
        <v>60</v>
      </c>
    </row>
    <row r="60" spans="1:17" ht="75" x14ac:dyDescent="0.25">
      <c r="A60">
        <v>2799</v>
      </c>
      <c r="B60" s="8" t="s">
        <v>104</v>
      </c>
      <c r="C60" s="20" t="s">
        <v>105</v>
      </c>
      <c r="D60" s="14">
        <v>5000</v>
      </c>
      <c r="E60" s="10">
        <v>5831.74</v>
      </c>
      <c r="F60" s="15">
        <v>117</v>
      </c>
      <c r="G60" t="s">
        <v>30</v>
      </c>
      <c r="H60" t="s">
        <v>56</v>
      </c>
      <c r="I60" t="s">
        <v>57</v>
      </c>
      <c r="J60">
        <v>1466179200</v>
      </c>
      <c r="K60">
        <v>1463466070</v>
      </c>
      <c r="L60" s="11">
        <f t="shared" si="0"/>
        <v>42507.264699074076</v>
      </c>
      <c r="M60" t="b">
        <v>0</v>
      </c>
      <c r="N60">
        <v>130</v>
      </c>
      <c r="O60" t="b">
        <v>1</v>
      </c>
      <c r="P60" s="16" t="s">
        <v>21</v>
      </c>
      <c r="Q60" t="s">
        <v>60</v>
      </c>
    </row>
    <row r="61" spans="1:17" ht="60" x14ac:dyDescent="0.25">
      <c r="A61">
        <v>2800</v>
      </c>
      <c r="B61" s="8" t="s">
        <v>106</v>
      </c>
      <c r="C61" s="20" t="s">
        <v>107</v>
      </c>
      <c r="D61" s="14">
        <v>1000</v>
      </c>
      <c r="E61" s="10">
        <v>1330</v>
      </c>
      <c r="F61" s="15">
        <v>133</v>
      </c>
      <c r="G61" t="s">
        <v>30</v>
      </c>
      <c r="H61" t="s">
        <v>56</v>
      </c>
      <c r="I61" t="s">
        <v>57</v>
      </c>
      <c r="J61">
        <v>1420377366</v>
      </c>
      <c r="K61">
        <v>1415193366</v>
      </c>
      <c r="L61" s="11">
        <f t="shared" si="0"/>
        <v>41948.552847222221</v>
      </c>
      <c r="M61" t="b">
        <v>0</v>
      </c>
      <c r="N61">
        <v>31</v>
      </c>
      <c r="O61" t="b">
        <v>1</v>
      </c>
      <c r="P61" s="16" t="s">
        <v>21</v>
      </c>
      <c r="Q61" t="s">
        <v>60</v>
      </c>
    </row>
    <row r="62" spans="1:17" ht="60" x14ac:dyDescent="0.25">
      <c r="A62">
        <v>2801</v>
      </c>
      <c r="B62" s="8" t="s">
        <v>771</v>
      </c>
      <c r="C62" s="20" t="s">
        <v>772</v>
      </c>
      <c r="D62" s="14">
        <v>500</v>
      </c>
      <c r="E62" s="10">
        <v>666</v>
      </c>
      <c r="F62" s="15">
        <v>133</v>
      </c>
      <c r="G62" t="s">
        <v>30</v>
      </c>
      <c r="H62" t="s">
        <v>767</v>
      </c>
      <c r="I62" t="s">
        <v>768</v>
      </c>
      <c r="J62">
        <v>1412938800</v>
      </c>
      <c r="K62">
        <v>1411019409</v>
      </c>
      <c r="L62" s="11">
        <f t="shared" si="0"/>
        <v>41900.243159722224</v>
      </c>
      <c r="M62" t="b">
        <v>0</v>
      </c>
      <c r="N62">
        <v>13</v>
      </c>
      <c r="O62" t="b">
        <v>1</v>
      </c>
      <c r="P62" s="16" t="s">
        <v>21</v>
      </c>
      <c r="Q62" t="s">
        <v>60</v>
      </c>
    </row>
    <row r="63" spans="1:17" ht="75" x14ac:dyDescent="0.25">
      <c r="A63">
        <v>2802</v>
      </c>
      <c r="B63" s="8" t="s">
        <v>108</v>
      </c>
      <c r="C63" s="20" t="s">
        <v>109</v>
      </c>
      <c r="D63" s="14">
        <v>3000</v>
      </c>
      <c r="E63" s="10">
        <v>3055</v>
      </c>
      <c r="F63" s="15">
        <v>102</v>
      </c>
      <c r="G63" t="s">
        <v>30</v>
      </c>
      <c r="H63" t="s">
        <v>56</v>
      </c>
      <c r="I63" t="s">
        <v>57</v>
      </c>
      <c r="J63">
        <v>1438875107</v>
      </c>
      <c r="K63">
        <v>1436283107</v>
      </c>
      <c r="L63" s="11">
        <f t="shared" si="0"/>
        <v>42192.64707175926</v>
      </c>
      <c r="M63" t="b">
        <v>0</v>
      </c>
      <c r="N63">
        <v>90</v>
      </c>
      <c r="O63" t="b">
        <v>1</v>
      </c>
      <c r="P63" s="16" t="s">
        <v>21</v>
      </c>
      <c r="Q63" t="s">
        <v>60</v>
      </c>
    </row>
    <row r="64" spans="1:17" ht="75" x14ac:dyDescent="0.25">
      <c r="A64">
        <v>2803</v>
      </c>
      <c r="B64" s="8" t="s">
        <v>773</v>
      </c>
      <c r="C64" s="20" t="s">
        <v>774</v>
      </c>
      <c r="D64" s="14">
        <v>10000</v>
      </c>
      <c r="E64" s="10">
        <v>12795</v>
      </c>
      <c r="F64" s="15">
        <v>128</v>
      </c>
      <c r="G64" t="s">
        <v>30</v>
      </c>
      <c r="H64" t="s">
        <v>693</v>
      </c>
      <c r="I64" t="s">
        <v>694</v>
      </c>
      <c r="J64">
        <v>1437004800</v>
      </c>
      <c r="K64">
        <v>1433295276</v>
      </c>
      <c r="L64" s="11">
        <f t="shared" si="0"/>
        <v>42158.065694444449</v>
      </c>
      <c r="M64" t="b">
        <v>0</v>
      </c>
      <c r="N64">
        <v>141</v>
      </c>
      <c r="O64" t="b">
        <v>1</v>
      </c>
      <c r="P64" s="16" t="s">
        <v>21</v>
      </c>
      <c r="Q64" t="s">
        <v>60</v>
      </c>
    </row>
    <row r="65" spans="1:17" ht="75" x14ac:dyDescent="0.25">
      <c r="A65">
        <v>2804</v>
      </c>
      <c r="B65" s="8" t="s">
        <v>110</v>
      </c>
      <c r="C65" s="20" t="s">
        <v>111</v>
      </c>
      <c r="D65" s="14">
        <v>1000</v>
      </c>
      <c r="E65" s="10">
        <v>1150</v>
      </c>
      <c r="F65" s="15">
        <v>115</v>
      </c>
      <c r="G65" t="s">
        <v>30</v>
      </c>
      <c r="H65" t="s">
        <v>56</v>
      </c>
      <c r="I65" t="s">
        <v>57</v>
      </c>
      <c r="J65">
        <v>1411987990</v>
      </c>
      <c r="K65">
        <v>1409395990</v>
      </c>
      <c r="L65" s="11">
        <f t="shared" si="0"/>
        <v>41881.453587962962</v>
      </c>
      <c r="M65" t="b">
        <v>0</v>
      </c>
      <c r="N65">
        <v>23</v>
      </c>
      <c r="O65" t="b">
        <v>1</v>
      </c>
      <c r="P65" s="16" t="s">
        <v>21</v>
      </c>
      <c r="Q65" t="s">
        <v>60</v>
      </c>
    </row>
    <row r="66" spans="1:17" ht="75" x14ac:dyDescent="0.25">
      <c r="A66">
        <v>2805</v>
      </c>
      <c r="B66" s="8" t="s">
        <v>112</v>
      </c>
      <c r="C66" s="20" t="s">
        <v>113</v>
      </c>
      <c r="D66" s="14">
        <v>400</v>
      </c>
      <c r="E66" s="10">
        <v>440</v>
      </c>
      <c r="F66" s="15">
        <v>110</v>
      </c>
      <c r="G66" t="s">
        <v>30</v>
      </c>
      <c r="H66" t="s">
        <v>56</v>
      </c>
      <c r="I66" t="s">
        <v>57</v>
      </c>
      <c r="J66">
        <v>1440245273</v>
      </c>
      <c r="K66">
        <v>1438085273</v>
      </c>
      <c r="L66" s="11">
        <f t="shared" si="0"/>
        <v>42213.505474537036</v>
      </c>
      <c r="M66" t="b">
        <v>0</v>
      </c>
      <c r="N66">
        <v>18</v>
      </c>
      <c r="O66" t="b">
        <v>1</v>
      </c>
      <c r="P66" s="16" t="s">
        <v>21</v>
      </c>
      <c r="Q66" t="s">
        <v>60</v>
      </c>
    </row>
    <row r="67" spans="1:17" ht="60" x14ac:dyDescent="0.25">
      <c r="A67">
        <v>2806</v>
      </c>
      <c r="B67" s="8" t="s">
        <v>114</v>
      </c>
      <c r="C67" s="20" t="s">
        <v>115</v>
      </c>
      <c r="D67" s="14">
        <v>3000</v>
      </c>
      <c r="E67" s="10">
        <v>3363</v>
      </c>
      <c r="F67" s="15">
        <v>112</v>
      </c>
      <c r="G67" t="s">
        <v>30</v>
      </c>
      <c r="H67" t="s">
        <v>56</v>
      </c>
      <c r="I67" t="s">
        <v>57</v>
      </c>
      <c r="J67">
        <v>1438772400</v>
      </c>
      <c r="K67">
        <v>1435645490</v>
      </c>
      <c r="L67" s="11">
        <f t="shared" ref="L67:L130" si="1">K67/86400+DATE(1970,1,1)</f>
        <v>42185.267245370371</v>
      </c>
      <c r="M67" t="b">
        <v>0</v>
      </c>
      <c r="N67">
        <v>76</v>
      </c>
      <c r="O67" t="b">
        <v>1</v>
      </c>
      <c r="P67" s="16" t="s">
        <v>21</v>
      </c>
      <c r="Q67" t="s">
        <v>60</v>
      </c>
    </row>
    <row r="68" spans="1:17" ht="45" x14ac:dyDescent="0.25">
      <c r="A68">
        <v>2807</v>
      </c>
      <c r="B68" s="8" t="s">
        <v>775</v>
      </c>
      <c r="C68" s="20" t="s">
        <v>776</v>
      </c>
      <c r="D68" s="14">
        <v>5000</v>
      </c>
      <c r="E68" s="10">
        <v>6300</v>
      </c>
      <c r="F68" s="15">
        <v>126</v>
      </c>
      <c r="G68" t="s">
        <v>30</v>
      </c>
      <c r="H68" t="s">
        <v>693</v>
      </c>
      <c r="I68" t="s">
        <v>694</v>
      </c>
      <c r="J68">
        <v>1435611438</v>
      </c>
      <c r="K68">
        <v>1433019438</v>
      </c>
      <c r="L68" s="11">
        <f t="shared" si="1"/>
        <v>42154.873124999998</v>
      </c>
      <c r="M68" t="b">
        <v>0</v>
      </c>
      <c r="N68">
        <v>93</v>
      </c>
      <c r="O68" t="b">
        <v>1</v>
      </c>
      <c r="P68" s="16" t="s">
        <v>21</v>
      </c>
      <c r="Q68" t="s">
        <v>60</v>
      </c>
    </row>
    <row r="69" spans="1:17" ht="60" x14ac:dyDescent="0.25">
      <c r="A69">
        <v>2808</v>
      </c>
      <c r="B69" s="8" t="s">
        <v>777</v>
      </c>
      <c r="C69" s="20" t="s">
        <v>778</v>
      </c>
      <c r="D69" s="14">
        <v>4500</v>
      </c>
      <c r="E69" s="10">
        <v>4511</v>
      </c>
      <c r="F69" s="15">
        <v>100</v>
      </c>
      <c r="G69" t="s">
        <v>30</v>
      </c>
      <c r="H69" t="s">
        <v>693</v>
      </c>
      <c r="I69" t="s">
        <v>694</v>
      </c>
      <c r="J69">
        <v>1440274735</v>
      </c>
      <c r="K69">
        <v>1437682735</v>
      </c>
      <c r="L69" s="11">
        <f t="shared" si="1"/>
        <v>42208.84646990741</v>
      </c>
      <c r="M69" t="b">
        <v>0</v>
      </c>
      <c r="N69">
        <v>69</v>
      </c>
      <c r="O69" t="b">
        <v>1</v>
      </c>
      <c r="P69" s="16" t="s">
        <v>21</v>
      </c>
      <c r="Q69" t="s">
        <v>60</v>
      </c>
    </row>
    <row r="70" spans="1:17" ht="75" x14ac:dyDescent="0.25">
      <c r="A70">
        <v>2809</v>
      </c>
      <c r="B70" s="8" t="s">
        <v>779</v>
      </c>
      <c r="C70" s="20" t="s">
        <v>780</v>
      </c>
      <c r="D70" s="14">
        <v>2500</v>
      </c>
      <c r="E70" s="10">
        <v>2560</v>
      </c>
      <c r="F70" s="15">
        <v>102</v>
      </c>
      <c r="G70" t="s">
        <v>30</v>
      </c>
      <c r="H70" t="s">
        <v>693</v>
      </c>
      <c r="I70" t="s">
        <v>694</v>
      </c>
      <c r="J70">
        <v>1459348740</v>
      </c>
      <c r="K70">
        <v>1458647725</v>
      </c>
      <c r="L70" s="11">
        <f t="shared" si="1"/>
        <v>42451.496817129635</v>
      </c>
      <c r="M70" t="b">
        <v>0</v>
      </c>
      <c r="N70">
        <v>21</v>
      </c>
      <c r="O70" t="b">
        <v>1</v>
      </c>
      <c r="P70" s="16" t="s">
        <v>21</v>
      </c>
      <c r="Q70" t="s">
        <v>60</v>
      </c>
    </row>
    <row r="71" spans="1:17" ht="60" x14ac:dyDescent="0.25">
      <c r="A71">
        <v>2810</v>
      </c>
      <c r="B71" s="8" t="s">
        <v>781</v>
      </c>
      <c r="C71" s="20" t="s">
        <v>782</v>
      </c>
      <c r="D71" s="14">
        <v>2500</v>
      </c>
      <c r="E71" s="10">
        <v>2705</v>
      </c>
      <c r="F71" s="15">
        <v>108</v>
      </c>
      <c r="G71" t="s">
        <v>30</v>
      </c>
      <c r="H71" t="s">
        <v>693</v>
      </c>
      <c r="I71" t="s">
        <v>694</v>
      </c>
      <c r="J71">
        <v>1401595140</v>
      </c>
      <c r="K71">
        <v>1398828064</v>
      </c>
      <c r="L71" s="11">
        <f t="shared" si="1"/>
        <v>41759.13962962963</v>
      </c>
      <c r="M71" t="b">
        <v>0</v>
      </c>
      <c r="N71">
        <v>57</v>
      </c>
      <c r="O71" t="b">
        <v>1</v>
      </c>
      <c r="P71" s="16" t="s">
        <v>21</v>
      </c>
      <c r="Q71" t="s">
        <v>60</v>
      </c>
    </row>
    <row r="72" spans="1:17" ht="60" x14ac:dyDescent="0.25">
      <c r="A72">
        <v>2811</v>
      </c>
      <c r="B72" s="8" t="s">
        <v>116</v>
      </c>
      <c r="C72" s="20" t="s">
        <v>117</v>
      </c>
      <c r="D72" s="14">
        <v>10000</v>
      </c>
      <c r="E72" s="10">
        <v>10027</v>
      </c>
      <c r="F72" s="15">
        <v>100</v>
      </c>
      <c r="G72" t="s">
        <v>30</v>
      </c>
      <c r="H72" t="s">
        <v>56</v>
      </c>
      <c r="I72" t="s">
        <v>57</v>
      </c>
      <c r="J72">
        <v>1424692503</v>
      </c>
      <c r="K72">
        <v>1422100503</v>
      </c>
      <c r="L72" s="11">
        <f t="shared" si="1"/>
        <v>42028.496562500004</v>
      </c>
      <c r="M72" t="b">
        <v>0</v>
      </c>
      <c r="N72">
        <v>108</v>
      </c>
      <c r="O72" t="b">
        <v>1</v>
      </c>
      <c r="P72" s="16" t="s">
        <v>21</v>
      </c>
      <c r="Q72" t="s">
        <v>60</v>
      </c>
    </row>
    <row r="73" spans="1:17" ht="60" x14ac:dyDescent="0.25">
      <c r="A73">
        <v>2812</v>
      </c>
      <c r="B73" s="8" t="s">
        <v>783</v>
      </c>
      <c r="C73" s="20" t="s">
        <v>784</v>
      </c>
      <c r="D73" s="14">
        <v>5000</v>
      </c>
      <c r="E73" s="10">
        <v>5665</v>
      </c>
      <c r="F73" s="15">
        <v>113</v>
      </c>
      <c r="G73" t="s">
        <v>30</v>
      </c>
      <c r="H73" t="s">
        <v>707</v>
      </c>
      <c r="I73" t="s">
        <v>708</v>
      </c>
      <c r="J73">
        <v>1428292800</v>
      </c>
      <c r="K73">
        <v>1424368298</v>
      </c>
      <c r="L73" s="11">
        <f t="shared" si="1"/>
        <v>42054.74418981481</v>
      </c>
      <c r="M73" t="b">
        <v>0</v>
      </c>
      <c r="N73">
        <v>83</v>
      </c>
      <c r="O73" t="b">
        <v>1</v>
      </c>
      <c r="P73" s="16" t="s">
        <v>21</v>
      </c>
      <c r="Q73" t="s">
        <v>60</v>
      </c>
    </row>
    <row r="74" spans="1:17" ht="60" x14ac:dyDescent="0.25">
      <c r="A74">
        <v>2813</v>
      </c>
      <c r="B74" s="8" t="s">
        <v>785</v>
      </c>
      <c r="C74" s="20" t="s">
        <v>786</v>
      </c>
      <c r="D74" s="14">
        <v>2800</v>
      </c>
      <c r="E74" s="10">
        <v>3572.12</v>
      </c>
      <c r="F74" s="15">
        <v>128</v>
      </c>
      <c r="G74" t="s">
        <v>30</v>
      </c>
      <c r="H74" t="s">
        <v>693</v>
      </c>
      <c r="I74" t="s">
        <v>694</v>
      </c>
      <c r="J74">
        <v>1481737761</v>
      </c>
      <c r="K74">
        <v>1479577761</v>
      </c>
      <c r="L74" s="11">
        <f t="shared" si="1"/>
        <v>42693.742604166662</v>
      </c>
      <c r="M74" t="b">
        <v>0</v>
      </c>
      <c r="N74">
        <v>96</v>
      </c>
      <c r="O74" t="b">
        <v>1</v>
      </c>
      <c r="P74" s="16" t="s">
        <v>21</v>
      </c>
      <c r="Q74" t="s">
        <v>60</v>
      </c>
    </row>
    <row r="75" spans="1:17" ht="60" x14ac:dyDescent="0.25">
      <c r="A75">
        <v>2814</v>
      </c>
      <c r="B75" s="8" t="s">
        <v>118</v>
      </c>
      <c r="C75" s="20" t="s">
        <v>119</v>
      </c>
      <c r="D75" s="14">
        <v>1500</v>
      </c>
      <c r="E75" s="10">
        <v>1616</v>
      </c>
      <c r="F75" s="15">
        <v>108</v>
      </c>
      <c r="G75" t="s">
        <v>30</v>
      </c>
      <c r="H75" t="s">
        <v>56</v>
      </c>
      <c r="I75" t="s">
        <v>57</v>
      </c>
      <c r="J75">
        <v>1431164115</v>
      </c>
      <c r="K75">
        <v>1428572115</v>
      </c>
      <c r="L75" s="11">
        <f t="shared" si="1"/>
        <v>42103.399479166663</v>
      </c>
      <c r="M75" t="b">
        <v>0</v>
      </c>
      <c r="N75">
        <v>64</v>
      </c>
      <c r="O75" t="b">
        <v>1</v>
      </c>
      <c r="P75" s="16" t="s">
        <v>21</v>
      </c>
      <c r="Q75" t="s">
        <v>60</v>
      </c>
    </row>
    <row r="76" spans="1:17" ht="60" x14ac:dyDescent="0.25">
      <c r="A76">
        <v>2815</v>
      </c>
      <c r="B76" s="8" t="s">
        <v>787</v>
      </c>
      <c r="C76" s="20" t="s">
        <v>788</v>
      </c>
      <c r="D76" s="14">
        <v>250</v>
      </c>
      <c r="E76" s="10">
        <v>605</v>
      </c>
      <c r="F76" s="15">
        <v>242</v>
      </c>
      <c r="G76" t="s">
        <v>30</v>
      </c>
      <c r="H76" t="s">
        <v>707</v>
      </c>
      <c r="I76" t="s">
        <v>708</v>
      </c>
      <c r="J76">
        <v>1470595109</v>
      </c>
      <c r="K76">
        <v>1468003109</v>
      </c>
      <c r="L76" s="11">
        <f t="shared" si="1"/>
        <v>42559.776724537034</v>
      </c>
      <c r="M76" t="b">
        <v>0</v>
      </c>
      <c r="N76">
        <v>14</v>
      </c>
      <c r="O76" t="b">
        <v>1</v>
      </c>
      <c r="P76" s="16" t="s">
        <v>21</v>
      </c>
      <c r="Q76" t="s">
        <v>60</v>
      </c>
    </row>
    <row r="77" spans="1:17" ht="60" x14ac:dyDescent="0.25">
      <c r="A77">
        <v>2816</v>
      </c>
      <c r="B77" s="8" t="s">
        <v>120</v>
      </c>
      <c r="C77" s="20" t="s">
        <v>121</v>
      </c>
      <c r="D77" s="14">
        <v>3000</v>
      </c>
      <c r="E77" s="10">
        <v>4247</v>
      </c>
      <c r="F77" s="15">
        <v>142</v>
      </c>
      <c r="G77" t="s">
        <v>30</v>
      </c>
      <c r="H77" t="s">
        <v>56</v>
      </c>
      <c r="I77" t="s">
        <v>57</v>
      </c>
      <c r="J77">
        <v>1438531200</v>
      </c>
      <c r="K77">
        <v>1435921992</v>
      </c>
      <c r="L77" s="11">
        <f t="shared" si="1"/>
        <v>42188.467499999999</v>
      </c>
      <c r="M77" t="b">
        <v>0</v>
      </c>
      <c r="N77">
        <v>169</v>
      </c>
      <c r="O77" t="b">
        <v>1</v>
      </c>
      <c r="P77" s="16" t="s">
        <v>21</v>
      </c>
      <c r="Q77" t="s">
        <v>60</v>
      </c>
    </row>
    <row r="78" spans="1:17" ht="75" x14ac:dyDescent="0.25">
      <c r="A78">
        <v>2817</v>
      </c>
      <c r="B78" s="8" t="s">
        <v>122</v>
      </c>
      <c r="C78" s="20" t="s">
        <v>123</v>
      </c>
      <c r="D78" s="14">
        <v>600</v>
      </c>
      <c r="E78" s="10">
        <v>780</v>
      </c>
      <c r="F78" s="15">
        <v>130</v>
      </c>
      <c r="G78" t="s">
        <v>30</v>
      </c>
      <c r="H78" t="s">
        <v>56</v>
      </c>
      <c r="I78" t="s">
        <v>57</v>
      </c>
      <c r="J78">
        <v>1425136462</v>
      </c>
      <c r="K78">
        <v>1421680462</v>
      </c>
      <c r="L78" s="11">
        <f t="shared" si="1"/>
        <v>42023.634976851856</v>
      </c>
      <c r="M78" t="b">
        <v>0</v>
      </c>
      <c r="N78">
        <v>33</v>
      </c>
      <c r="O78" t="b">
        <v>1</v>
      </c>
      <c r="P78" s="16" t="s">
        <v>21</v>
      </c>
      <c r="Q78" t="s">
        <v>60</v>
      </c>
    </row>
    <row r="79" spans="1:17" ht="60" x14ac:dyDescent="0.25">
      <c r="A79">
        <v>2818</v>
      </c>
      <c r="B79" s="8" t="s">
        <v>789</v>
      </c>
      <c r="C79" s="20" t="s">
        <v>790</v>
      </c>
      <c r="D79" s="14">
        <v>10000</v>
      </c>
      <c r="E79" s="10">
        <v>10603</v>
      </c>
      <c r="F79" s="15">
        <v>106</v>
      </c>
      <c r="G79" t="s">
        <v>30</v>
      </c>
      <c r="H79" t="s">
        <v>693</v>
      </c>
      <c r="I79" t="s">
        <v>694</v>
      </c>
      <c r="J79">
        <v>1443018086</v>
      </c>
      <c r="K79">
        <v>1441290086</v>
      </c>
      <c r="L79" s="11">
        <f t="shared" si="1"/>
        <v>42250.598217592589</v>
      </c>
      <c r="M79" t="b">
        <v>0</v>
      </c>
      <c r="N79">
        <v>102</v>
      </c>
      <c r="O79" t="b">
        <v>1</v>
      </c>
      <c r="P79" s="16" t="s">
        <v>21</v>
      </c>
      <c r="Q79" t="s">
        <v>60</v>
      </c>
    </row>
    <row r="80" spans="1:17" ht="60" x14ac:dyDescent="0.25">
      <c r="A80">
        <v>2819</v>
      </c>
      <c r="B80" s="8" t="s">
        <v>124</v>
      </c>
      <c r="C80" s="20" t="s">
        <v>125</v>
      </c>
      <c r="D80" s="14">
        <v>5000</v>
      </c>
      <c r="E80" s="10">
        <v>5240</v>
      </c>
      <c r="F80" s="15">
        <v>105</v>
      </c>
      <c r="G80" t="s">
        <v>30</v>
      </c>
      <c r="H80" t="s">
        <v>56</v>
      </c>
      <c r="I80" t="s">
        <v>57</v>
      </c>
      <c r="J80">
        <v>1434285409</v>
      </c>
      <c r="K80">
        <v>1431693409</v>
      </c>
      <c r="L80" s="11">
        <f t="shared" si="1"/>
        <v>42139.525567129633</v>
      </c>
      <c r="M80" t="b">
        <v>0</v>
      </c>
      <c r="N80">
        <v>104</v>
      </c>
      <c r="O80" t="b">
        <v>1</v>
      </c>
      <c r="P80" s="16" t="s">
        <v>21</v>
      </c>
      <c r="Q80" t="s">
        <v>60</v>
      </c>
    </row>
    <row r="81" spans="1:17" ht="60" x14ac:dyDescent="0.25">
      <c r="A81">
        <v>2820</v>
      </c>
      <c r="B81" s="8" t="s">
        <v>126</v>
      </c>
      <c r="C81" s="20" t="s">
        <v>127</v>
      </c>
      <c r="D81" s="14">
        <v>200</v>
      </c>
      <c r="E81" s="10">
        <v>272</v>
      </c>
      <c r="F81" s="15">
        <v>136</v>
      </c>
      <c r="G81" t="s">
        <v>30</v>
      </c>
      <c r="H81" t="s">
        <v>56</v>
      </c>
      <c r="I81" t="s">
        <v>57</v>
      </c>
      <c r="J81">
        <v>1456444800</v>
      </c>
      <c r="K81">
        <v>1454337589</v>
      </c>
      <c r="L81" s="11">
        <f t="shared" si="1"/>
        <v>42401.610983796301</v>
      </c>
      <c r="M81" t="b">
        <v>0</v>
      </c>
      <c r="N81">
        <v>20</v>
      </c>
      <c r="O81" t="b">
        <v>1</v>
      </c>
      <c r="P81" s="16" t="s">
        <v>21</v>
      </c>
      <c r="Q81" t="s">
        <v>60</v>
      </c>
    </row>
    <row r="82" spans="1:17" ht="75" x14ac:dyDescent="0.25">
      <c r="A82">
        <v>2821</v>
      </c>
      <c r="B82" s="8" t="s">
        <v>128</v>
      </c>
      <c r="C82" s="20" t="s">
        <v>129</v>
      </c>
      <c r="D82" s="14">
        <v>1000</v>
      </c>
      <c r="E82" s="10">
        <v>1000</v>
      </c>
      <c r="F82" s="15">
        <v>100</v>
      </c>
      <c r="G82" t="s">
        <v>30</v>
      </c>
      <c r="H82" t="s">
        <v>56</v>
      </c>
      <c r="I82" t="s">
        <v>57</v>
      </c>
      <c r="J82">
        <v>1411510135</v>
      </c>
      <c r="K82">
        <v>1408918135</v>
      </c>
      <c r="L82" s="11">
        <f t="shared" si="1"/>
        <v>41875.922858796301</v>
      </c>
      <c r="M82" t="b">
        <v>0</v>
      </c>
      <c r="N82">
        <v>35</v>
      </c>
      <c r="O82" t="b">
        <v>1</v>
      </c>
      <c r="P82" s="16" t="s">
        <v>21</v>
      </c>
      <c r="Q82" t="s">
        <v>60</v>
      </c>
    </row>
    <row r="83" spans="1:17" ht="60" x14ac:dyDescent="0.25">
      <c r="A83">
        <v>2822</v>
      </c>
      <c r="B83" s="8" t="s">
        <v>791</v>
      </c>
      <c r="C83" s="20" t="s">
        <v>792</v>
      </c>
      <c r="D83" s="14">
        <v>6000</v>
      </c>
      <c r="E83" s="10">
        <v>6000</v>
      </c>
      <c r="F83" s="15">
        <v>100</v>
      </c>
      <c r="G83" t="s">
        <v>30</v>
      </c>
      <c r="H83" t="s">
        <v>693</v>
      </c>
      <c r="I83" t="s">
        <v>694</v>
      </c>
      <c r="J83">
        <v>1427469892</v>
      </c>
      <c r="K83">
        <v>1424881492</v>
      </c>
      <c r="L83" s="11">
        <f t="shared" si="1"/>
        <v>42060.683935185181</v>
      </c>
      <c r="M83" t="b">
        <v>0</v>
      </c>
      <c r="N83">
        <v>94</v>
      </c>
      <c r="O83" t="b">
        <v>1</v>
      </c>
      <c r="P83" s="16" t="s">
        <v>21</v>
      </c>
      <c r="Q83" t="s">
        <v>60</v>
      </c>
    </row>
    <row r="84" spans="1:17" ht="75" x14ac:dyDescent="0.25">
      <c r="A84">
        <v>2823</v>
      </c>
      <c r="B84" s="8" t="s">
        <v>130</v>
      </c>
      <c r="C84" s="20" t="s">
        <v>131</v>
      </c>
      <c r="D84" s="14">
        <v>100</v>
      </c>
      <c r="E84" s="10">
        <v>124</v>
      </c>
      <c r="F84" s="15">
        <v>124</v>
      </c>
      <c r="G84" t="s">
        <v>30</v>
      </c>
      <c r="H84" t="s">
        <v>56</v>
      </c>
      <c r="I84" t="s">
        <v>57</v>
      </c>
      <c r="J84">
        <v>1427842740</v>
      </c>
      <c r="K84">
        <v>1425428206</v>
      </c>
      <c r="L84" s="11">
        <f t="shared" si="1"/>
        <v>42067.011643518519</v>
      </c>
      <c r="M84" t="b">
        <v>0</v>
      </c>
      <c r="N84">
        <v>14</v>
      </c>
      <c r="O84" t="b">
        <v>1</v>
      </c>
      <c r="P84" s="16" t="s">
        <v>21</v>
      </c>
      <c r="Q84" t="s">
        <v>60</v>
      </c>
    </row>
    <row r="85" spans="1:17" ht="45" x14ac:dyDescent="0.25">
      <c r="A85">
        <v>2824</v>
      </c>
      <c r="B85" s="8" t="s">
        <v>793</v>
      </c>
      <c r="C85" s="20" t="s">
        <v>794</v>
      </c>
      <c r="D85" s="14">
        <v>650</v>
      </c>
      <c r="E85" s="10">
        <v>760</v>
      </c>
      <c r="F85" s="15">
        <v>117</v>
      </c>
      <c r="G85" t="s">
        <v>30</v>
      </c>
      <c r="H85" t="s">
        <v>693</v>
      </c>
      <c r="I85" t="s">
        <v>694</v>
      </c>
      <c r="J85">
        <v>1434159780</v>
      </c>
      <c r="K85">
        <v>1431412196</v>
      </c>
      <c r="L85" s="11">
        <f t="shared" si="1"/>
        <v>42136.270787037036</v>
      </c>
      <c r="M85" t="b">
        <v>0</v>
      </c>
      <c r="N85">
        <v>15</v>
      </c>
      <c r="O85" t="b">
        <v>1</v>
      </c>
      <c r="P85" s="16" t="s">
        <v>21</v>
      </c>
      <c r="Q85" t="s">
        <v>60</v>
      </c>
    </row>
    <row r="86" spans="1:17" ht="75" x14ac:dyDescent="0.25">
      <c r="A86">
        <v>2825</v>
      </c>
      <c r="B86" s="8" t="s">
        <v>132</v>
      </c>
      <c r="C86" s="20" t="s">
        <v>133</v>
      </c>
      <c r="D86" s="14">
        <v>3000</v>
      </c>
      <c r="E86" s="10">
        <v>3100</v>
      </c>
      <c r="F86" s="15">
        <v>103</v>
      </c>
      <c r="G86" t="s">
        <v>30</v>
      </c>
      <c r="H86" t="s">
        <v>56</v>
      </c>
      <c r="I86" t="s">
        <v>57</v>
      </c>
      <c r="J86">
        <v>1449255686</v>
      </c>
      <c r="K86">
        <v>1446663686</v>
      </c>
      <c r="L86" s="11">
        <f t="shared" si="1"/>
        <v>42312.792662037042</v>
      </c>
      <c r="M86" t="b">
        <v>0</v>
      </c>
      <c r="N86">
        <v>51</v>
      </c>
      <c r="O86" t="b">
        <v>1</v>
      </c>
      <c r="P86" s="16" t="s">
        <v>21</v>
      </c>
      <c r="Q86" t="s">
        <v>60</v>
      </c>
    </row>
    <row r="87" spans="1:17" ht="75" x14ac:dyDescent="0.25">
      <c r="A87">
        <v>2826</v>
      </c>
      <c r="B87" s="8" t="s">
        <v>795</v>
      </c>
      <c r="C87" s="20" t="s">
        <v>796</v>
      </c>
      <c r="D87" s="14">
        <v>2000</v>
      </c>
      <c r="E87" s="10">
        <v>2155</v>
      </c>
      <c r="F87" s="15">
        <v>108</v>
      </c>
      <c r="G87" t="s">
        <v>30</v>
      </c>
      <c r="H87" t="s">
        <v>693</v>
      </c>
      <c r="I87" t="s">
        <v>694</v>
      </c>
      <c r="J87">
        <v>1436511600</v>
      </c>
      <c r="K87">
        <v>1434415812</v>
      </c>
      <c r="L87" s="11">
        <f t="shared" si="1"/>
        <v>42171.034861111111</v>
      </c>
      <c r="M87" t="b">
        <v>0</v>
      </c>
      <c r="N87">
        <v>19</v>
      </c>
      <c r="O87" t="b">
        <v>1</v>
      </c>
      <c r="P87" s="16" t="s">
        <v>21</v>
      </c>
      <c r="Q87" t="s">
        <v>60</v>
      </c>
    </row>
    <row r="88" spans="1:17" ht="60" x14ac:dyDescent="0.25">
      <c r="A88">
        <v>2827</v>
      </c>
      <c r="B88" s="8" t="s">
        <v>797</v>
      </c>
      <c r="C88" s="20" t="s">
        <v>798</v>
      </c>
      <c r="D88" s="14">
        <v>2000</v>
      </c>
      <c r="E88" s="10">
        <v>2405</v>
      </c>
      <c r="F88" s="15">
        <v>120</v>
      </c>
      <c r="G88" t="s">
        <v>30</v>
      </c>
      <c r="H88" t="s">
        <v>693</v>
      </c>
      <c r="I88" t="s">
        <v>694</v>
      </c>
      <c r="J88">
        <v>1464971400</v>
      </c>
      <c r="K88">
        <v>1462379066</v>
      </c>
      <c r="L88" s="11">
        <f t="shared" si="1"/>
        <v>42494.683634259258</v>
      </c>
      <c r="M88" t="b">
        <v>0</v>
      </c>
      <c r="N88">
        <v>23</v>
      </c>
      <c r="O88" t="b">
        <v>1</v>
      </c>
      <c r="P88" s="16" t="s">
        <v>21</v>
      </c>
      <c r="Q88" t="s">
        <v>60</v>
      </c>
    </row>
    <row r="89" spans="1:17" ht="60" x14ac:dyDescent="0.25">
      <c r="A89">
        <v>2828</v>
      </c>
      <c r="B89" s="8" t="s">
        <v>134</v>
      </c>
      <c r="C89" s="20" t="s">
        <v>135</v>
      </c>
      <c r="D89" s="14">
        <v>9500</v>
      </c>
      <c r="E89" s="10">
        <v>9536</v>
      </c>
      <c r="F89" s="15">
        <v>100</v>
      </c>
      <c r="G89" t="s">
        <v>30</v>
      </c>
      <c r="H89" t="s">
        <v>56</v>
      </c>
      <c r="I89" t="s">
        <v>57</v>
      </c>
      <c r="J89">
        <v>1443826800</v>
      </c>
      <c r="K89">
        <v>1441606869</v>
      </c>
      <c r="L89" s="11">
        <f t="shared" si="1"/>
        <v>42254.264687499999</v>
      </c>
      <c r="M89" t="b">
        <v>0</v>
      </c>
      <c r="N89">
        <v>97</v>
      </c>
      <c r="O89" t="b">
        <v>1</v>
      </c>
      <c r="P89" s="16" t="s">
        <v>21</v>
      </c>
      <c r="Q89" t="s">
        <v>60</v>
      </c>
    </row>
    <row r="90" spans="1:17" ht="75" x14ac:dyDescent="0.25">
      <c r="A90">
        <v>2829</v>
      </c>
      <c r="B90" s="8" t="s">
        <v>136</v>
      </c>
      <c r="C90" s="20" t="s">
        <v>137</v>
      </c>
      <c r="D90" s="14">
        <v>2500</v>
      </c>
      <c r="E90" s="10">
        <v>2663</v>
      </c>
      <c r="F90" s="15">
        <v>107</v>
      </c>
      <c r="G90" t="s">
        <v>30</v>
      </c>
      <c r="H90" t="s">
        <v>56</v>
      </c>
      <c r="I90" t="s">
        <v>57</v>
      </c>
      <c r="J90">
        <v>1464863118</v>
      </c>
      <c r="K90">
        <v>1462443918</v>
      </c>
      <c r="L90" s="11">
        <f t="shared" si="1"/>
        <v>42495.434236111112</v>
      </c>
      <c r="M90" t="b">
        <v>0</v>
      </c>
      <c r="N90">
        <v>76</v>
      </c>
      <c r="O90" t="b">
        <v>1</v>
      </c>
      <c r="P90" s="16" t="s">
        <v>21</v>
      </c>
      <c r="Q90" t="s">
        <v>60</v>
      </c>
    </row>
    <row r="91" spans="1:17" ht="45" x14ac:dyDescent="0.25">
      <c r="A91">
        <v>2830</v>
      </c>
      <c r="B91" s="8" t="s">
        <v>799</v>
      </c>
      <c r="C91" s="20" t="s">
        <v>800</v>
      </c>
      <c r="D91" s="14">
        <v>3000</v>
      </c>
      <c r="E91" s="10">
        <v>3000</v>
      </c>
      <c r="F91" s="15">
        <v>100</v>
      </c>
      <c r="G91" t="s">
        <v>30</v>
      </c>
      <c r="H91" t="s">
        <v>693</v>
      </c>
      <c r="I91" t="s">
        <v>694</v>
      </c>
      <c r="J91">
        <v>1399867140</v>
      </c>
      <c r="K91">
        <v>1398802148</v>
      </c>
      <c r="L91" s="11">
        <f t="shared" si="1"/>
        <v>41758.839675925927</v>
      </c>
      <c r="M91" t="b">
        <v>0</v>
      </c>
      <c r="N91">
        <v>11</v>
      </c>
      <c r="O91" t="b">
        <v>1</v>
      </c>
      <c r="P91" s="16" t="s">
        <v>21</v>
      </c>
      <c r="Q91" t="s">
        <v>60</v>
      </c>
    </row>
    <row r="92" spans="1:17" ht="45" x14ac:dyDescent="0.25">
      <c r="A92">
        <v>2831</v>
      </c>
      <c r="B92" s="8" t="s">
        <v>801</v>
      </c>
      <c r="C92" s="20" t="s">
        <v>802</v>
      </c>
      <c r="D92" s="14">
        <v>3000</v>
      </c>
      <c r="E92" s="10">
        <v>3320</v>
      </c>
      <c r="F92" s="15">
        <v>111</v>
      </c>
      <c r="G92" t="s">
        <v>30</v>
      </c>
      <c r="H92" t="s">
        <v>693</v>
      </c>
      <c r="I92" t="s">
        <v>694</v>
      </c>
      <c r="J92">
        <v>1437076070</v>
      </c>
      <c r="K92">
        <v>1434484070</v>
      </c>
      <c r="L92" s="11">
        <f t="shared" si="1"/>
        <v>42171.824884259258</v>
      </c>
      <c r="M92" t="b">
        <v>0</v>
      </c>
      <c r="N92">
        <v>52</v>
      </c>
      <c r="O92" t="b">
        <v>1</v>
      </c>
      <c r="P92" s="16" t="s">
        <v>21</v>
      </c>
      <c r="Q92" t="s">
        <v>60</v>
      </c>
    </row>
    <row r="93" spans="1:17" ht="75" x14ac:dyDescent="0.25">
      <c r="A93">
        <v>2832</v>
      </c>
      <c r="B93" s="8" t="s">
        <v>138</v>
      </c>
      <c r="C93" s="20" t="s">
        <v>139</v>
      </c>
      <c r="D93" s="14">
        <v>2500</v>
      </c>
      <c r="E93" s="10">
        <v>2867.99</v>
      </c>
      <c r="F93" s="15">
        <v>115</v>
      </c>
      <c r="G93" t="s">
        <v>30</v>
      </c>
      <c r="H93" t="s">
        <v>56</v>
      </c>
      <c r="I93" t="s">
        <v>57</v>
      </c>
      <c r="J93">
        <v>1416780000</v>
      </c>
      <c r="K93">
        <v>1414342894</v>
      </c>
      <c r="L93" s="11">
        <f t="shared" si="1"/>
        <v>41938.709421296298</v>
      </c>
      <c r="M93" t="b">
        <v>0</v>
      </c>
      <c r="N93">
        <v>95</v>
      </c>
      <c r="O93" t="b">
        <v>1</v>
      </c>
      <c r="P93" s="16" t="s">
        <v>21</v>
      </c>
      <c r="Q93" t="s">
        <v>60</v>
      </c>
    </row>
    <row r="94" spans="1:17" ht="30" x14ac:dyDescent="0.25">
      <c r="A94">
        <v>2833</v>
      </c>
      <c r="B94" s="8" t="s">
        <v>803</v>
      </c>
      <c r="C94" s="20" t="s">
        <v>804</v>
      </c>
      <c r="D94" s="14">
        <v>2700</v>
      </c>
      <c r="E94" s="10">
        <v>2923</v>
      </c>
      <c r="F94" s="15">
        <v>108</v>
      </c>
      <c r="G94" t="s">
        <v>30</v>
      </c>
      <c r="H94" t="s">
        <v>693</v>
      </c>
      <c r="I94" t="s">
        <v>694</v>
      </c>
      <c r="J94">
        <v>1444528800</v>
      </c>
      <c r="K94">
        <v>1442804633</v>
      </c>
      <c r="L94" s="11">
        <f t="shared" si="1"/>
        <v>42268.127696759257</v>
      </c>
      <c r="M94" t="b">
        <v>0</v>
      </c>
      <c r="N94">
        <v>35</v>
      </c>
      <c r="O94" t="b">
        <v>1</v>
      </c>
      <c r="P94" s="16" t="s">
        <v>21</v>
      </c>
      <c r="Q94" t="s">
        <v>60</v>
      </c>
    </row>
    <row r="95" spans="1:17" ht="60" x14ac:dyDescent="0.25">
      <c r="A95">
        <v>2834</v>
      </c>
      <c r="B95" s="8" t="s">
        <v>140</v>
      </c>
      <c r="C95" s="20" t="s">
        <v>141</v>
      </c>
      <c r="D95" s="14">
        <v>800</v>
      </c>
      <c r="E95" s="10">
        <v>1360</v>
      </c>
      <c r="F95" s="15">
        <v>170</v>
      </c>
      <c r="G95" t="s">
        <v>30</v>
      </c>
      <c r="H95" t="s">
        <v>56</v>
      </c>
      <c r="I95" t="s">
        <v>57</v>
      </c>
      <c r="J95">
        <v>1422658930</v>
      </c>
      <c r="K95">
        <v>1421362930</v>
      </c>
      <c r="L95" s="11">
        <f t="shared" si="1"/>
        <v>42019.959837962961</v>
      </c>
      <c r="M95" t="b">
        <v>0</v>
      </c>
      <c r="N95">
        <v>21</v>
      </c>
      <c r="O95" t="b">
        <v>1</v>
      </c>
      <c r="P95" s="16" t="s">
        <v>21</v>
      </c>
      <c r="Q95" t="s">
        <v>60</v>
      </c>
    </row>
    <row r="96" spans="1:17" ht="60" x14ac:dyDescent="0.25">
      <c r="A96">
        <v>2835</v>
      </c>
      <c r="B96" s="8" t="s">
        <v>142</v>
      </c>
      <c r="C96" s="20" t="s">
        <v>143</v>
      </c>
      <c r="D96" s="14">
        <v>1000</v>
      </c>
      <c r="E96" s="10">
        <v>1870.99</v>
      </c>
      <c r="F96" s="15">
        <v>187</v>
      </c>
      <c r="G96" t="s">
        <v>30</v>
      </c>
      <c r="H96" t="s">
        <v>56</v>
      </c>
      <c r="I96" t="s">
        <v>57</v>
      </c>
      <c r="J96">
        <v>1449273600</v>
      </c>
      <c r="K96">
        <v>1446742417</v>
      </c>
      <c r="L96" s="11">
        <f t="shared" si="1"/>
        <v>42313.703900462962</v>
      </c>
      <c r="M96" t="b">
        <v>0</v>
      </c>
      <c r="N96">
        <v>93</v>
      </c>
      <c r="O96" t="b">
        <v>1</v>
      </c>
      <c r="P96" s="16" t="s">
        <v>21</v>
      </c>
      <c r="Q96" t="s">
        <v>60</v>
      </c>
    </row>
    <row r="97" spans="1:17" ht="60" x14ac:dyDescent="0.25">
      <c r="A97">
        <v>2836</v>
      </c>
      <c r="B97" s="8" t="s">
        <v>805</v>
      </c>
      <c r="C97" s="20" t="s">
        <v>806</v>
      </c>
      <c r="D97" s="14">
        <v>450</v>
      </c>
      <c r="E97" s="10">
        <v>485</v>
      </c>
      <c r="F97" s="15">
        <v>108</v>
      </c>
      <c r="G97" t="s">
        <v>30</v>
      </c>
      <c r="H97" t="s">
        <v>693</v>
      </c>
      <c r="I97" t="s">
        <v>694</v>
      </c>
      <c r="J97">
        <v>1487393940</v>
      </c>
      <c r="K97">
        <v>1484115418</v>
      </c>
      <c r="L97" s="11">
        <f t="shared" si="1"/>
        <v>42746.261782407411</v>
      </c>
      <c r="M97" t="b">
        <v>0</v>
      </c>
      <c r="N97">
        <v>11</v>
      </c>
      <c r="O97" t="b">
        <v>1</v>
      </c>
      <c r="P97" s="16" t="s">
        <v>21</v>
      </c>
      <c r="Q97" t="s">
        <v>60</v>
      </c>
    </row>
    <row r="98" spans="1:17" ht="90" x14ac:dyDescent="0.25">
      <c r="A98">
        <v>2837</v>
      </c>
      <c r="B98" s="8" t="s">
        <v>807</v>
      </c>
      <c r="C98" s="20" t="s">
        <v>808</v>
      </c>
      <c r="D98" s="14">
        <v>850</v>
      </c>
      <c r="E98" s="10">
        <v>850</v>
      </c>
      <c r="F98" s="15">
        <v>100</v>
      </c>
      <c r="G98" t="s">
        <v>30</v>
      </c>
      <c r="H98" t="s">
        <v>707</v>
      </c>
      <c r="I98" t="s">
        <v>708</v>
      </c>
      <c r="J98">
        <v>1449701284</v>
      </c>
      <c r="K98">
        <v>1446241684</v>
      </c>
      <c r="L98" s="11">
        <f t="shared" si="1"/>
        <v>42307.908379629633</v>
      </c>
      <c r="M98" t="b">
        <v>0</v>
      </c>
      <c r="N98">
        <v>21</v>
      </c>
      <c r="O98" t="b">
        <v>1</v>
      </c>
      <c r="P98" s="16" t="s">
        <v>21</v>
      </c>
      <c r="Q98" t="s">
        <v>60</v>
      </c>
    </row>
    <row r="99" spans="1:17" ht="90" x14ac:dyDescent="0.25">
      <c r="A99">
        <v>2838</v>
      </c>
      <c r="B99" s="8" t="s">
        <v>809</v>
      </c>
      <c r="C99" s="20" t="s">
        <v>810</v>
      </c>
      <c r="D99" s="14">
        <v>2000</v>
      </c>
      <c r="E99" s="10">
        <v>2405</v>
      </c>
      <c r="F99" s="15">
        <v>120</v>
      </c>
      <c r="G99" t="s">
        <v>30</v>
      </c>
      <c r="H99" t="s">
        <v>693</v>
      </c>
      <c r="I99" t="s">
        <v>694</v>
      </c>
      <c r="J99">
        <v>1407967200</v>
      </c>
      <c r="K99">
        <v>1406039696</v>
      </c>
      <c r="L99" s="11">
        <f t="shared" si="1"/>
        <v>41842.607592592591</v>
      </c>
      <c r="M99" t="b">
        <v>0</v>
      </c>
      <c r="N99">
        <v>54</v>
      </c>
      <c r="O99" t="b">
        <v>1</v>
      </c>
      <c r="P99" s="16" t="s">
        <v>21</v>
      </c>
      <c r="Q99" t="s">
        <v>60</v>
      </c>
    </row>
    <row r="100" spans="1:17" ht="75" x14ac:dyDescent="0.25">
      <c r="A100">
        <v>2839</v>
      </c>
      <c r="B100" s="8" t="s">
        <v>811</v>
      </c>
      <c r="C100" s="20" t="s">
        <v>812</v>
      </c>
      <c r="D100" s="14">
        <v>3500</v>
      </c>
      <c r="E100" s="10">
        <v>3900</v>
      </c>
      <c r="F100" s="15">
        <v>111</v>
      </c>
      <c r="G100" t="s">
        <v>30</v>
      </c>
      <c r="H100" t="s">
        <v>693</v>
      </c>
      <c r="I100" t="s">
        <v>694</v>
      </c>
      <c r="J100">
        <v>1408942740</v>
      </c>
      <c r="K100">
        <v>1406958354</v>
      </c>
      <c r="L100" s="11">
        <f t="shared" si="1"/>
        <v>41853.240208333329</v>
      </c>
      <c r="M100" t="b">
        <v>0</v>
      </c>
      <c r="N100">
        <v>31</v>
      </c>
      <c r="O100" t="b">
        <v>1</v>
      </c>
      <c r="P100" s="16" t="s">
        <v>21</v>
      </c>
      <c r="Q100" t="s">
        <v>60</v>
      </c>
    </row>
    <row r="101" spans="1:17" ht="75" x14ac:dyDescent="0.25">
      <c r="A101">
        <v>2840</v>
      </c>
      <c r="B101" s="8" t="s">
        <v>144</v>
      </c>
      <c r="C101" s="20" t="s">
        <v>145</v>
      </c>
      <c r="D101" s="14">
        <v>2500</v>
      </c>
      <c r="E101" s="10">
        <v>2600</v>
      </c>
      <c r="F101" s="15">
        <v>104</v>
      </c>
      <c r="G101" t="s">
        <v>30</v>
      </c>
      <c r="H101" t="s">
        <v>56</v>
      </c>
      <c r="I101" t="s">
        <v>57</v>
      </c>
      <c r="J101">
        <v>1426698000</v>
      </c>
      <c r="K101">
        <v>1424825479</v>
      </c>
      <c r="L101" s="11">
        <f t="shared" si="1"/>
        <v>42060.035636574074</v>
      </c>
      <c r="M101" t="b">
        <v>0</v>
      </c>
      <c r="N101">
        <v>132</v>
      </c>
      <c r="O101" t="b">
        <v>1</v>
      </c>
      <c r="P101" s="16" t="s">
        <v>21</v>
      </c>
      <c r="Q101" t="s">
        <v>60</v>
      </c>
    </row>
    <row r="102" spans="1:17" ht="75" x14ac:dyDescent="0.25">
      <c r="A102">
        <v>2841</v>
      </c>
      <c r="B102" s="8" t="s">
        <v>146</v>
      </c>
      <c r="C102" s="20" t="s">
        <v>147</v>
      </c>
      <c r="D102" s="9">
        <v>1000</v>
      </c>
      <c r="E102" s="10">
        <v>10</v>
      </c>
      <c r="F102" s="15">
        <v>1</v>
      </c>
      <c r="G102" t="s">
        <v>29</v>
      </c>
      <c r="H102" t="s">
        <v>56</v>
      </c>
      <c r="I102" t="s">
        <v>57</v>
      </c>
      <c r="J102">
        <v>1450032297</v>
      </c>
      <c r="K102">
        <v>1444844697</v>
      </c>
      <c r="L102" s="11">
        <f t="shared" si="1"/>
        <v>42291.739548611113</v>
      </c>
      <c r="M102" t="b">
        <v>0</v>
      </c>
      <c r="N102">
        <v>1</v>
      </c>
      <c r="O102" t="b">
        <v>0</v>
      </c>
      <c r="P102" s="16" t="s">
        <v>21</v>
      </c>
      <c r="Q102" t="s">
        <v>60</v>
      </c>
    </row>
    <row r="103" spans="1:17" ht="75" x14ac:dyDescent="0.25">
      <c r="A103">
        <v>2842</v>
      </c>
      <c r="B103" s="8" t="s">
        <v>148</v>
      </c>
      <c r="C103" s="20" t="s">
        <v>149</v>
      </c>
      <c r="D103" s="9">
        <v>1500</v>
      </c>
      <c r="E103" s="10">
        <v>0</v>
      </c>
      <c r="F103" s="15">
        <v>0</v>
      </c>
      <c r="G103" t="s">
        <v>29</v>
      </c>
      <c r="H103" t="s">
        <v>56</v>
      </c>
      <c r="I103" t="s">
        <v>57</v>
      </c>
      <c r="J103">
        <v>1403348400</v>
      </c>
      <c r="K103">
        <v>1401058295</v>
      </c>
      <c r="L103" s="11">
        <f t="shared" si="1"/>
        <v>41784.95248842593</v>
      </c>
      <c r="M103" t="b">
        <v>0</v>
      </c>
      <c r="N103">
        <v>0</v>
      </c>
      <c r="O103" t="b">
        <v>0</v>
      </c>
      <c r="P103" s="16" t="s">
        <v>21</v>
      </c>
      <c r="Q103" t="s">
        <v>60</v>
      </c>
    </row>
    <row r="104" spans="1:17" ht="75" x14ac:dyDescent="0.25">
      <c r="A104">
        <v>2843</v>
      </c>
      <c r="B104" s="8" t="s">
        <v>813</v>
      </c>
      <c r="C104" s="20" t="s">
        <v>814</v>
      </c>
      <c r="D104" s="9">
        <v>1200</v>
      </c>
      <c r="E104" s="10">
        <v>0</v>
      </c>
      <c r="F104" s="15">
        <v>0</v>
      </c>
      <c r="G104" t="s">
        <v>29</v>
      </c>
      <c r="H104" t="s">
        <v>693</v>
      </c>
      <c r="I104" t="s">
        <v>694</v>
      </c>
      <c r="J104">
        <v>1465790400</v>
      </c>
      <c r="K104">
        <v>1462210950</v>
      </c>
      <c r="L104" s="11">
        <f t="shared" si="1"/>
        <v>42492.737847222219</v>
      </c>
      <c r="M104" t="b">
        <v>0</v>
      </c>
      <c r="N104">
        <v>0</v>
      </c>
      <c r="O104" t="b">
        <v>0</v>
      </c>
      <c r="P104" s="16" t="s">
        <v>21</v>
      </c>
      <c r="Q104" t="s">
        <v>60</v>
      </c>
    </row>
    <row r="105" spans="1:17" ht="60" x14ac:dyDescent="0.25">
      <c r="A105">
        <v>2844</v>
      </c>
      <c r="B105" s="8" t="s">
        <v>815</v>
      </c>
      <c r="C105" s="20" t="s">
        <v>816</v>
      </c>
      <c r="D105" s="9">
        <v>550</v>
      </c>
      <c r="E105" s="10">
        <v>30</v>
      </c>
      <c r="F105" s="15">
        <v>5</v>
      </c>
      <c r="G105" t="s">
        <v>29</v>
      </c>
      <c r="H105" t="s">
        <v>817</v>
      </c>
      <c r="I105" t="s">
        <v>818</v>
      </c>
      <c r="J105">
        <v>1483535180</v>
      </c>
      <c r="K105">
        <v>1480943180</v>
      </c>
      <c r="L105" s="11">
        <f t="shared" si="1"/>
        <v>42709.546064814815</v>
      </c>
      <c r="M105" t="b">
        <v>0</v>
      </c>
      <c r="N105">
        <v>1</v>
      </c>
      <c r="O105" t="b">
        <v>0</v>
      </c>
      <c r="P105" s="16" t="s">
        <v>21</v>
      </c>
      <c r="Q105" t="s">
        <v>60</v>
      </c>
    </row>
    <row r="106" spans="1:17" ht="75" x14ac:dyDescent="0.25">
      <c r="A106">
        <v>2845</v>
      </c>
      <c r="B106" s="8" t="s">
        <v>819</v>
      </c>
      <c r="C106" s="20" t="s">
        <v>820</v>
      </c>
      <c r="D106" s="9">
        <v>7500</v>
      </c>
      <c r="E106" s="10">
        <v>2366</v>
      </c>
      <c r="F106" s="15">
        <v>32</v>
      </c>
      <c r="G106" t="s">
        <v>29</v>
      </c>
      <c r="H106" t="s">
        <v>693</v>
      </c>
      <c r="I106" t="s">
        <v>694</v>
      </c>
      <c r="J106">
        <v>1433723033</v>
      </c>
      <c r="K106">
        <v>1428539033</v>
      </c>
      <c r="L106" s="11">
        <f t="shared" si="1"/>
        <v>42103.016585648147</v>
      </c>
      <c r="M106" t="b">
        <v>0</v>
      </c>
      <c r="N106">
        <v>39</v>
      </c>
      <c r="O106" t="b">
        <v>0</v>
      </c>
      <c r="P106" s="16" t="s">
        <v>21</v>
      </c>
      <c r="Q106" t="s">
        <v>60</v>
      </c>
    </row>
    <row r="107" spans="1:17" ht="75" x14ac:dyDescent="0.25">
      <c r="A107">
        <v>2846</v>
      </c>
      <c r="B107" s="8" t="s">
        <v>821</v>
      </c>
      <c r="C107" s="20" t="s">
        <v>822</v>
      </c>
      <c r="D107" s="9">
        <v>8000</v>
      </c>
      <c r="E107" s="10">
        <v>0</v>
      </c>
      <c r="F107" s="15">
        <v>0</v>
      </c>
      <c r="G107" t="s">
        <v>29</v>
      </c>
      <c r="H107" t="s">
        <v>693</v>
      </c>
      <c r="I107" t="s">
        <v>694</v>
      </c>
      <c r="J107">
        <v>1432917394</v>
      </c>
      <c r="K107">
        <v>1429029394</v>
      </c>
      <c r="L107" s="11">
        <f t="shared" si="1"/>
        <v>42108.692060185189</v>
      </c>
      <c r="M107" t="b">
        <v>0</v>
      </c>
      <c r="N107">
        <v>0</v>
      </c>
      <c r="O107" t="b">
        <v>0</v>
      </c>
      <c r="P107" s="16" t="s">
        <v>21</v>
      </c>
      <c r="Q107" t="s">
        <v>60</v>
      </c>
    </row>
    <row r="108" spans="1:17" ht="60" x14ac:dyDescent="0.25">
      <c r="A108">
        <v>2847</v>
      </c>
      <c r="B108" s="8" t="s">
        <v>823</v>
      </c>
      <c r="C108" s="20" t="s">
        <v>824</v>
      </c>
      <c r="D108" s="9">
        <v>2000</v>
      </c>
      <c r="E108" s="10">
        <v>0</v>
      </c>
      <c r="F108" s="15">
        <v>0</v>
      </c>
      <c r="G108" t="s">
        <v>29</v>
      </c>
      <c r="H108" t="s">
        <v>693</v>
      </c>
      <c r="I108" t="s">
        <v>694</v>
      </c>
      <c r="J108">
        <v>1464031265</v>
      </c>
      <c r="K108">
        <v>1458847265</v>
      </c>
      <c r="L108" s="11">
        <f t="shared" si="1"/>
        <v>42453.806307870371</v>
      </c>
      <c r="M108" t="b">
        <v>0</v>
      </c>
      <c r="N108">
        <v>0</v>
      </c>
      <c r="O108" t="b">
        <v>0</v>
      </c>
      <c r="P108" s="16" t="s">
        <v>21</v>
      </c>
      <c r="Q108" t="s">
        <v>60</v>
      </c>
    </row>
    <row r="109" spans="1:17" ht="75" x14ac:dyDescent="0.25">
      <c r="A109">
        <v>2848</v>
      </c>
      <c r="B109" s="8" t="s">
        <v>825</v>
      </c>
      <c r="C109" s="20" t="s">
        <v>826</v>
      </c>
      <c r="D109" s="9">
        <v>35000</v>
      </c>
      <c r="E109" s="10">
        <v>70</v>
      </c>
      <c r="F109" s="15">
        <v>0</v>
      </c>
      <c r="G109" t="s">
        <v>29</v>
      </c>
      <c r="H109" t="s">
        <v>693</v>
      </c>
      <c r="I109" t="s">
        <v>694</v>
      </c>
      <c r="J109">
        <v>1432913659</v>
      </c>
      <c r="K109">
        <v>1430321659</v>
      </c>
      <c r="L109" s="11">
        <f t="shared" si="1"/>
        <v>42123.648831018523</v>
      </c>
      <c r="M109" t="b">
        <v>0</v>
      </c>
      <c r="N109">
        <v>3</v>
      </c>
      <c r="O109" t="b">
        <v>0</v>
      </c>
      <c r="P109" s="16" t="s">
        <v>21</v>
      </c>
      <c r="Q109" t="s">
        <v>60</v>
      </c>
    </row>
    <row r="110" spans="1:17" ht="60" x14ac:dyDescent="0.25">
      <c r="A110">
        <v>2849</v>
      </c>
      <c r="B110" s="8" t="s">
        <v>150</v>
      </c>
      <c r="C110" s="20" t="s">
        <v>151</v>
      </c>
      <c r="D110" s="9">
        <v>500</v>
      </c>
      <c r="E110" s="10">
        <v>5</v>
      </c>
      <c r="F110" s="15">
        <v>1</v>
      </c>
      <c r="G110" t="s">
        <v>29</v>
      </c>
      <c r="H110" t="s">
        <v>56</v>
      </c>
      <c r="I110" t="s">
        <v>57</v>
      </c>
      <c r="J110">
        <v>1461406600</v>
      </c>
      <c r="K110">
        <v>1458814600</v>
      </c>
      <c r="L110" s="11">
        <f t="shared" si="1"/>
        <v>42453.428240740745</v>
      </c>
      <c r="M110" t="b">
        <v>0</v>
      </c>
      <c r="N110">
        <v>1</v>
      </c>
      <c r="O110" t="b">
        <v>0</v>
      </c>
      <c r="P110" s="16" t="s">
        <v>21</v>
      </c>
      <c r="Q110" t="s">
        <v>60</v>
      </c>
    </row>
    <row r="111" spans="1:17" ht="60" x14ac:dyDescent="0.25">
      <c r="A111">
        <v>2850</v>
      </c>
      <c r="B111" s="8" t="s">
        <v>827</v>
      </c>
      <c r="C111" s="20" t="s">
        <v>828</v>
      </c>
      <c r="D111" s="9">
        <v>8000</v>
      </c>
      <c r="E111" s="10">
        <v>311</v>
      </c>
      <c r="F111" s="15">
        <v>4</v>
      </c>
      <c r="G111" t="s">
        <v>29</v>
      </c>
      <c r="H111" t="s">
        <v>693</v>
      </c>
      <c r="I111" t="s">
        <v>694</v>
      </c>
      <c r="J111">
        <v>1409962211</v>
      </c>
      <c r="K111">
        <v>1407370211</v>
      </c>
      <c r="L111" s="11">
        <f t="shared" si="1"/>
        <v>41858.007071759261</v>
      </c>
      <c r="M111" t="b">
        <v>0</v>
      </c>
      <c r="N111">
        <v>13</v>
      </c>
      <c r="O111" t="b">
        <v>0</v>
      </c>
      <c r="P111" s="16" t="s">
        <v>21</v>
      </c>
      <c r="Q111" t="s">
        <v>60</v>
      </c>
    </row>
    <row r="112" spans="1:17" ht="75" x14ac:dyDescent="0.25">
      <c r="A112">
        <v>2851</v>
      </c>
      <c r="B112" s="8" t="s">
        <v>829</v>
      </c>
      <c r="C112" s="20" t="s">
        <v>830</v>
      </c>
      <c r="D112" s="9">
        <v>4500</v>
      </c>
      <c r="E112" s="10">
        <v>0</v>
      </c>
      <c r="F112" s="15">
        <v>0</v>
      </c>
      <c r="G112" t="s">
        <v>29</v>
      </c>
      <c r="H112" t="s">
        <v>831</v>
      </c>
      <c r="I112" t="s">
        <v>818</v>
      </c>
      <c r="J112">
        <v>1454109420</v>
      </c>
      <c r="K112">
        <v>1453334629</v>
      </c>
      <c r="L112" s="11">
        <f t="shared" si="1"/>
        <v>42390.002650462964</v>
      </c>
      <c r="M112" t="b">
        <v>0</v>
      </c>
      <c r="N112">
        <v>0</v>
      </c>
      <c r="O112" t="b">
        <v>0</v>
      </c>
      <c r="P112" s="16" t="s">
        <v>21</v>
      </c>
      <c r="Q112" t="s">
        <v>60</v>
      </c>
    </row>
    <row r="113" spans="1:17" ht="60" x14ac:dyDescent="0.25">
      <c r="A113">
        <v>2852</v>
      </c>
      <c r="B113" s="8" t="s">
        <v>832</v>
      </c>
      <c r="C113" s="20" t="s">
        <v>833</v>
      </c>
      <c r="D113" s="9">
        <v>5000</v>
      </c>
      <c r="E113" s="10">
        <v>95</v>
      </c>
      <c r="F113" s="15">
        <v>2</v>
      </c>
      <c r="G113" t="s">
        <v>29</v>
      </c>
      <c r="H113" t="s">
        <v>693</v>
      </c>
      <c r="I113" t="s">
        <v>694</v>
      </c>
      <c r="J113">
        <v>1403312703</v>
      </c>
      <c r="K113">
        <v>1400720703</v>
      </c>
      <c r="L113" s="11">
        <f t="shared" si="1"/>
        <v>41781.045173611114</v>
      </c>
      <c r="M113" t="b">
        <v>0</v>
      </c>
      <c r="N113">
        <v>6</v>
      </c>
      <c r="O113" t="b">
        <v>0</v>
      </c>
      <c r="P113" s="16" t="s">
        <v>21</v>
      </c>
      <c r="Q113" t="s">
        <v>60</v>
      </c>
    </row>
    <row r="114" spans="1:17" ht="60" x14ac:dyDescent="0.25">
      <c r="A114">
        <v>2853</v>
      </c>
      <c r="B114" s="8" t="s">
        <v>834</v>
      </c>
      <c r="C114" s="20" t="s">
        <v>835</v>
      </c>
      <c r="D114" s="9">
        <v>9500</v>
      </c>
      <c r="E114" s="10">
        <v>0</v>
      </c>
      <c r="F114" s="15">
        <v>0</v>
      </c>
      <c r="G114" t="s">
        <v>29</v>
      </c>
      <c r="H114" t="s">
        <v>707</v>
      </c>
      <c r="I114" t="s">
        <v>708</v>
      </c>
      <c r="J114">
        <v>1410669297</v>
      </c>
      <c r="K114">
        <v>1405485297</v>
      </c>
      <c r="L114" s="11">
        <f t="shared" si="1"/>
        <v>41836.190937499996</v>
      </c>
      <c r="M114" t="b">
        <v>0</v>
      </c>
      <c r="N114">
        <v>0</v>
      </c>
      <c r="O114" t="b">
        <v>0</v>
      </c>
      <c r="P114" s="16" t="s">
        <v>21</v>
      </c>
      <c r="Q114" t="s">
        <v>60</v>
      </c>
    </row>
    <row r="115" spans="1:17" ht="60" x14ac:dyDescent="0.25">
      <c r="A115">
        <v>2854</v>
      </c>
      <c r="B115" s="8" t="s">
        <v>152</v>
      </c>
      <c r="C115" s="20" t="s">
        <v>153</v>
      </c>
      <c r="D115" s="9">
        <v>1000</v>
      </c>
      <c r="E115" s="10">
        <v>417</v>
      </c>
      <c r="F115" s="15">
        <v>42</v>
      </c>
      <c r="G115" t="s">
        <v>29</v>
      </c>
      <c r="H115" t="s">
        <v>56</v>
      </c>
      <c r="I115" t="s">
        <v>57</v>
      </c>
      <c r="J115">
        <v>1431018719</v>
      </c>
      <c r="K115">
        <v>1429290719</v>
      </c>
      <c r="L115" s="11">
        <f t="shared" si="1"/>
        <v>42111.71665509259</v>
      </c>
      <c r="M115" t="b">
        <v>0</v>
      </c>
      <c r="N115">
        <v>14</v>
      </c>
      <c r="O115" t="b">
        <v>0</v>
      </c>
      <c r="P115" s="16" t="s">
        <v>21</v>
      </c>
      <c r="Q115" t="s">
        <v>60</v>
      </c>
    </row>
    <row r="116" spans="1:17" ht="75" x14ac:dyDescent="0.25">
      <c r="A116">
        <v>2855</v>
      </c>
      <c r="B116" s="8" t="s">
        <v>836</v>
      </c>
      <c r="C116" s="20" t="s">
        <v>837</v>
      </c>
      <c r="D116" s="9">
        <v>600</v>
      </c>
      <c r="E116" s="10">
        <v>300</v>
      </c>
      <c r="F116" s="15">
        <v>50</v>
      </c>
      <c r="G116" t="s">
        <v>29</v>
      </c>
      <c r="H116" t="s">
        <v>693</v>
      </c>
      <c r="I116" t="s">
        <v>694</v>
      </c>
      <c r="J116">
        <v>1454110440</v>
      </c>
      <c r="K116">
        <v>1451607071</v>
      </c>
      <c r="L116" s="11">
        <f t="shared" si="1"/>
        <v>42370.007766203707</v>
      </c>
      <c r="M116" t="b">
        <v>0</v>
      </c>
      <c r="N116">
        <v>5</v>
      </c>
      <c r="O116" t="b">
        <v>0</v>
      </c>
      <c r="P116" s="16" t="s">
        <v>21</v>
      </c>
      <c r="Q116" t="s">
        <v>60</v>
      </c>
    </row>
    <row r="117" spans="1:17" ht="75" x14ac:dyDescent="0.25">
      <c r="A117">
        <v>2856</v>
      </c>
      <c r="B117" s="8" t="s">
        <v>838</v>
      </c>
      <c r="C117" s="20" t="s">
        <v>839</v>
      </c>
      <c r="D117" s="9">
        <v>3000</v>
      </c>
      <c r="E117" s="10">
        <v>146</v>
      </c>
      <c r="F117" s="15">
        <v>5</v>
      </c>
      <c r="G117" t="s">
        <v>29</v>
      </c>
      <c r="H117" t="s">
        <v>693</v>
      </c>
      <c r="I117" t="s">
        <v>694</v>
      </c>
      <c r="J117">
        <v>1439069640</v>
      </c>
      <c r="K117">
        <v>1433897647</v>
      </c>
      <c r="L117" s="11">
        <f t="shared" si="1"/>
        <v>42165.037581018521</v>
      </c>
      <c r="M117" t="b">
        <v>0</v>
      </c>
      <c r="N117">
        <v>6</v>
      </c>
      <c r="O117" t="b">
        <v>0</v>
      </c>
      <c r="P117" s="16" t="s">
        <v>21</v>
      </c>
      <c r="Q117" t="s">
        <v>60</v>
      </c>
    </row>
    <row r="118" spans="1:17" ht="75" x14ac:dyDescent="0.25">
      <c r="A118">
        <v>2857</v>
      </c>
      <c r="B118" s="8" t="s">
        <v>840</v>
      </c>
      <c r="C118" s="20" t="s">
        <v>841</v>
      </c>
      <c r="D118" s="9">
        <v>38000</v>
      </c>
      <c r="E118" s="10">
        <v>7500</v>
      </c>
      <c r="F118" s="15">
        <v>20</v>
      </c>
      <c r="G118" t="s">
        <v>29</v>
      </c>
      <c r="H118" t="s">
        <v>842</v>
      </c>
      <c r="I118" t="s">
        <v>843</v>
      </c>
      <c r="J118">
        <v>1487613600</v>
      </c>
      <c r="K118">
        <v>1482444295</v>
      </c>
      <c r="L118" s="11">
        <f t="shared" si="1"/>
        <v>42726.920081018514</v>
      </c>
      <c r="M118" t="b">
        <v>0</v>
      </c>
      <c r="N118">
        <v>15</v>
      </c>
      <c r="O118" t="b">
        <v>0</v>
      </c>
      <c r="P118" s="16" t="s">
        <v>21</v>
      </c>
      <c r="Q118" t="s">
        <v>60</v>
      </c>
    </row>
    <row r="119" spans="1:17" ht="60" x14ac:dyDescent="0.25">
      <c r="A119">
        <v>2858</v>
      </c>
      <c r="B119" s="8" t="s">
        <v>844</v>
      </c>
      <c r="C119" s="20" t="s">
        <v>845</v>
      </c>
      <c r="D119" s="9">
        <v>1000</v>
      </c>
      <c r="E119" s="10">
        <v>0</v>
      </c>
      <c r="F119" s="15">
        <v>0</v>
      </c>
      <c r="G119" t="s">
        <v>29</v>
      </c>
      <c r="H119" t="s">
        <v>846</v>
      </c>
      <c r="I119" t="s">
        <v>818</v>
      </c>
      <c r="J119">
        <v>1417778880</v>
      </c>
      <c r="K119">
        <v>1415711095</v>
      </c>
      <c r="L119" s="11">
        <f t="shared" si="1"/>
        <v>41954.545081018514</v>
      </c>
      <c r="M119" t="b">
        <v>0</v>
      </c>
      <c r="N119">
        <v>0</v>
      </c>
      <c r="O119" t="b">
        <v>0</v>
      </c>
      <c r="P119" s="16" t="s">
        <v>21</v>
      </c>
      <c r="Q119" t="s">
        <v>60</v>
      </c>
    </row>
    <row r="120" spans="1:17" ht="45" x14ac:dyDescent="0.25">
      <c r="A120">
        <v>2859</v>
      </c>
      <c r="B120" s="8" t="s">
        <v>847</v>
      </c>
      <c r="C120" s="20" t="s">
        <v>848</v>
      </c>
      <c r="D120" s="9">
        <v>2000</v>
      </c>
      <c r="E120" s="10">
        <v>35</v>
      </c>
      <c r="F120" s="15">
        <v>2</v>
      </c>
      <c r="G120" t="s">
        <v>29</v>
      </c>
      <c r="H120" t="s">
        <v>767</v>
      </c>
      <c r="I120" t="s">
        <v>768</v>
      </c>
      <c r="J120">
        <v>1444984904</v>
      </c>
      <c r="K120">
        <v>1439800904</v>
      </c>
      <c r="L120" s="11">
        <f t="shared" si="1"/>
        <v>42233.362314814818</v>
      </c>
      <c r="M120" t="b">
        <v>0</v>
      </c>
      <c r="N120">
        <v>1</v>
      </c>
      <c r="O120" t="b">
        <v>0</v>
      </c>
      <c r="P120" s="16" t="s">
        <v>21</v>
      </c>
      <c r="Q120" t="s">
        <v>60</v>
      </c>
    </row>
    <row r="121" spans="1:17" ht="75" x14ac:dyDescent="0.25">
      <c r="A121">
        <v>2860</v>
      </c>
      <c r="B121" s="8" t="s">
        <v>849</v>
      </c>
      <c r="C121" s="20" t="s">
        <v>850</v>
      </c>
      <c r="D121" s="9">
        <v>4000</v>
      </c>
      <c r="E121" s="10">
        <v>266</v>
      </c>
      <c r="F121" s="15">
        <v>7</v>
      </c>
      <c r="G121" t="s">
        <v>29</v>
      </c>
      <c r="H121" t="s">
        <v>693</v>
      </c>
      <c r="I121" t="s">
        <v>694</v>
      </c>
      <c r="J121">
        <v>1466363576</v>
      </c>
      <c r="K121">
        <v>1461179576</v>
      </c>
      <c r="L121" s="11">
        <f t="shared" si="1"/>
        <v>42480.80064814815</v>
      </c>
      <c r="M121" t="b">
        <v>0</v>
      </c>
      <c r="N121">
        <v>9</v>
      </c>
      <c r="O121" t="b">
        <v>0</v>
      </c>
      <c r="P121" s="16" t="s">
        <v>21</v>
      </c>
      <c r="Q121" t="s">
        <v>60</v>
      </c>
    </row>
    <row r="122" spans="1:17" ht="75" x14ac:dyDescent="0.25">
      <c r="A122">
        <v>2861</v>
      </c>
      <c r="B122" s="8" t="s">
        <v>851</v>
      </c>
      <c r="C122" s="20" t="s">
        <v>852</v>
      </c>
      <c r="D122" s="9">
        <v>250</v>
      </c>
      <c r="E122" s="10">
        <v>80</v>
      </c>
      <c r="F122" s="15">
        <v>32</v>
      </c>
      <c r="G122" t="s">
        <v>29</v>
      </c>
      <c r="H122" t="s">
        <v>767</v>
      </c>
      <c r="I122" t="s">
        <v>768</v>
      </c>
      <c r="J122">
        <v>1443103848</v>
      </c>
      <c r="K122">
        <v>1441894248</v>
      </c>
      <c r="L122" s="11">
        <f t="shared" si="1"/>
        <v>42257.590833333335</v>
      </c>
      <c r="M122" t="b">
        <v>0</v>
      </c>
      <c r="N122">
        <v>3</v>
      </c>
      <c r="O122" t="b">
        <v>0</v>
      </c>
      <c r="P122" s="16" t="s">
        <v>21</v>
      </c>
      <c r="Q122" t="s">
        <v>60</v>
      </c>
    </row>
    <row r="123" spans="1:17" ht="60" x14ac:dyDescent="0.25">
      <c r="A123">
        <v>2862</v>
      </c>
      <c r="B123" s="8" t="s">
        <v>853</v>
      </c>
      <c r="C123" s="20" t="s">
        <v>854</v>
      </c>
      <c r="D123" s="9">
        <v>12700</v>
      </c>
      <c r="E123" s="10">
        <v>55</v>
      </c>
      <c r="F123" s="15">
        <v>0</v>
      </c>
      <c r="G123" t="s">
        <v>29</v>
      </c>
      <c r="H123" t="s">
        <v>693</v>
      </c>
      <c r="I123" t="s">
        <v>694</v>
      </c>
      <c r="J123">
        <v>1403636229</v>
      </c>
      <c r="K123">
        <v>1401044229</v>
      </c>
      <c r="L123" s="11">
        <f t="shared" si="1"/>
        <v>41784.789687500001</v>
      </c>
      <c r="M123" t="b">
        <v>0</v>
      </c>
      <c r="N123">
        <v>3</v>
      </c>
      <c r="O123" t="b">
        <v>0</v>
      </c>
      <c r="P123" s="16" t="s">
        <v>21</v>
      </c>
      <c r="Q123" t="s">
        <v>60</v>
      </c>
    </row>
    <row r="124" spans="1:17" ht="75" x14ac:dyDescent="0.25">
      <c r="A124">
        <v>2863</v>
      </c>
      <c r="B124" s="8" t="s">
        <v>855</v>
      </c>
      <c r="C124" s="20" t="s">
        <v>856</v>
      </c>
      <c r="D124" s="9">
        <v>50000</v>
      </c>
      <c r="E124" s="10">
        <v>20</v>
      </c>
      <c r="F124" s="15">
        <v>0</v>
      </c>
      <c r="G124" t="s">
        <v>29</v>
      </c>
      <c r="H124" t="s">
        <v>693</v>
      </c>
      <c r="I124" t="s">
        <v>694</v>
      </c>
      <c r="J124">
        <v>1410279123</v>
      </c>
      <c r="K124">
        <v>1405095123</v>
      </c>
      <c r="L124" s="11">
        <f t="shared" si="1"/>
        <v>41831.675034722226</v>
      </c>
      <c r="M124" t="b">
        <v>0</v>
      </c>
      <c r="N124">
        <v>1</v>
      </c>
      <c r="O124" t="b">
        <v>0</v>
      </c>
      <c r="P124" s="16" t="s">
        <v>21</v>
      </c>
      <c r="Q124" t="s">
        <v>60</v>
      </c>
    </row>
    <row r="125" spans="1:17" ht="45" x14ac:dyDescent="0.25">
      <c r="A125">
        <v>2864</v>
      </c>
      <c r="B125" s="8" t="s">
        <v>154</v>
      </c>
      <c r="C125" s="20" t="s">
        <v>155</v>
      </c>
      <c r="D125" s="9">
        <v>2500</v>
      </c>
      <c r="E125" s="10">
        <v>40</v>
      </c>
      <c r="F125" s="15">
        <v>2</v>
      </c>
      <c r="G125" t="s">
        <v>29</v>
      </c>
      <c r="H125" t="s">
        <v>56</v>
      </c>
      <c r="I125" t="s">
        <v>57</v>
      </c>
      <c r="J125">
        <v>1437139080</v>
      </c>
      <c r="K125">
        <v>1434552207</v>
      </c>
      <c r="L125" s="11">
        <f t="shared" si="1"/>
        <v>42172.613506944443</v>
      </c>
      <c r="M125" t="b">
        <v>0</v>
      </c>
      <c r="N125">
        <v>3</v>
      </c>
      <c r="O125" t="b">
        <v>0</v>
      </c>
      <c r="P125" s="16" t="s">
        <v>21</v>
      </c>
      <c r="Q125" t="s">
        <v>60</v>
      </c>
    </row>
    <row r="126" spans="1:17" ht="60" x14ac:dyDescent="0.25">
      <c r="A126">
        <v>2865</v>
      </c>
      <c r="B126" s="8" t="s">
        <v>857</v>
      </c>
      <c r="C126" s="20" t="s">
        <v>858</v>
      </c>
      <c r="D126" s="9">
        <v>2888</v>
      </c>
      <c r="E126" s="10">
        <v>0</v>
      </c>
      <c r="F126" s="15">
        <v>0</v>
      </c>
      <c r="G126" t="s">
        <v>29</v>
      </c>
      <c r="H126" t="s">
        <v>693</v>
      </c>
      <c r="I126" t="s">
        <v>694</v>
      </c>
      <c r="J126">
        <v>1420512259</v>
      </c>
      <c r="K126">
        <v>1415328259</v>
      </c>
      <c r="L126" s="11">
        <f t="shared" si="1"/>
        <v>41950.114108796297</v>
      </c>
      <c r="M126" t="b">
        <v>0</v>
      </c>
      <c r="N126">
        <v>0</v>
      </c>
      <c r="O126" t="b">
        <v>0</v>
      </c>
      <c r="P126" s="16" t="s">
        <v>21</v>
      </c>
      <c r="Q126" t="s">
        <v>60</v>
      </c>
    </row>
    <row r="127" spans="1:17" ht="60" x14ac:dyDescent="0.25">
      <c r="A127">
        <v>2866</v>
      </c>
      <c r="B127" s="8" t="s">
        <v>859</v>
      </c>
      <c r="C127" s="20" t="s">
        <v>860</v>
      </c>
      <c r="D127" s="9">
        <v>5000</v>
      </c>
      <c r="E127" s="10">
        <v>45</v>
      </c>
      <c r="F127" s="15">
        <v>1</v>
      </c>
      <c r="G127" t="s">
        <v>29</v>
      </c>
      <c r="H127" t="s">
        <v>693</v>
      </c>
      <c r="I127" t="s">
        <v>694</v>
      </c>
      <c r="J127">
        <v>1476482400</v>
      </c>
      <c r="K127">
        <v>1473893721</v>
      </c>
      <c r="L127" s="11">
        <f t="shared" si="1"/>
        <v>42627.955104166671</v>
      </c>
      <c r="M127" t="b">
        <v>0</v>
      </c>
      <c r="N127">
        <v>2</v>
      </c>
      <c r="O127" t="b">
        <v>0</v>
      </c>
      <c r="P127" s="16" t="s">
        <v>21</v>
      </c>
      <c r="Q127" t="s">
        <v>60</v>
      </c>
    </row>
    <row r="128" spans="1:17" ht="75" x14ac:dyDescent="0.25">
      <c r="A128">
        <v>2867</v>
      </c>
      <c r="B128" s="8" t="s">
        <v>861</v>
      </c>
      <c r="C128" s="20" t="s">
        <v>862</v>
      </c>
      <c r="D128" s="9">
        <v>2500</v>
      </c>
      <c r="E128" s="10">
        <v>504</v>
      </c>
      <c r="F128" s="15">
        <v>20</v>
      </c>
      <c r="G128" t="s">
        <v>29</v>
      </c>
      <c r="H128" t="s">
        <v>693</v>
      </c>
      <c r="I128" t="s">
        <v>694</v>
      </c>
      <c r="J128">
        <v>1467604800</v>
      </c>
      <c r="K128">
        <v>1465533672</v>
      </c>
      <c r="L128" s="11">
        <f t="shared" si="1"/>
        <v>42531.195277777777</v>
      </c>
      <c r="M128" t="b">
        <v>0</v>
      </c>
      <c r="N128">
        <v>10</v>
      </c>
      <c r="O128" t="b">
        <v>0</v>
      </c>
      <c r="P128" s="16" t="s">
        <v>21</v>
      </c>
      <c r="Q128" t="s">
        <v>60</v>
      </c>
    </row>
    <row r="129" spans="1:17" ht="75" x14ac:dyDescent="0.25">
      <c r="A129">
        <v>2868</v>
      </c>
      <c r="B129" s="8" t="s">
        <v>863</v>
      </c>
      <c r="C129" s="20" t="s">
        <v>864</v>
      </c>
      <c r="D129" s="9">
        <v>15000</v>
      </c>
      <c r="E129" s="10">
        <v>6301.76</v>
      </c>
      <c r="F129" s="15">
        <v>42</v>
      </c>
      <c r="G129" t="s">
        <v>29</v>
      </c>
      <c r="H129" t="s">
        <v>693</v>
      </c>
      <c r="I129" t="s">
        <v>694</v>
      </c>
      <c r="J129">
        <v>1475697054</v>
      </c>
      <c r="K129">
        <v>1473105054</v>
      </c>
      <c r="L129" s="11">
        <f t="shared" si="1"/>
        <v>42618.827013888891</v>
      </c>
      <c r="M129" t="b">
        <v>0</v>
      </c>
      <c r="N129">
        <v>60</v>
      </c>
      <c r="O129" t="b">
        <v>0</v>
      </c>
      <c r="P129" s="16" t="s">
        <v>21</v>
      </c>
      <c r="Q129" t="s">
        <v>60</v>
      </c>
    </row>
    <row r="130" spans="1:17" ht="75" x14ac:dyDescent="0.25">
      <c r="A130">
        <v>2869</v>
      </c>
      <c r="B130" s="8" t="s">
        <v>865</v>
      </c>
      <c r="C130" s="20" t="s">
        <v>866</v>
      </c>
      <c r="D130" s="9">
        <v>20000</v>
      </c>
      <c r="E130" s="10">
        <v>177</v>
      </c>
      <c r="F130" s="15">
        <v>1</v>
      </c>
      <c r="G130" t="s">
        <v>29</v>
      </c>
      <c r="H130" t="s">
        <v>693</v>
      </c>
      <c r="I130" t="s">
        <v>694</v>
      </c>
      <c r="J130">
        <v>1468937681</v>
      </c>
      <c r="K130">
        <v>1466345681</v>
      </c>
      <c r="L130" s="11">
        <f t="shared" si="1"/>
        <v>42540.593530092592</v>
      </c>
      <c r="M130" t="b">
        <v>0</v>
      </c>
      <c r="N130">
        <v>5</v>
      </c>
      <c r="O130" t="b">
        <v>0</v>
      </c>
      <c r="P130" s="16" t="s">
        <v>21</v>
      </c>
      <c r="Q130" t="s">
        <v>60</v>
      </c>
    </row>
    <row r="131" spans="1:17" ht="75" x14ac:dyDescent="0.25">
      <c r="A131">
        <v>2870</v>
      </c>
      <c r="B131" s="8" t="s">
        <v>867</v>
      </c>
      <c r="C131" s="20" t="s">
        <v>868</v>
      </c>
      <c r="D131" s="9">
        <v>5000</v>
      </c>
      <c r="E131" s="10">
        <v>750</v>
      </c>
      <c r="F131" s="15">
        <v>15</v>
      </c>
      <c r="G131" t="s">
        <v>29</v>
      </c>
      <c r="H131" t="s">
        <v>693</v>
      </c>
      <c r="I131" t="s">
        <v>694</v>
      </c>
      <c r="J131">
        <v>1400301165</v>
      </c>
      <c r="K131">
        <v>1397709165</v>
      </c>
      <c r="L131" s="11">
        <f t="shared" ref="L131:L194" si="2">K131/86400+DATE(1970,1,1)</f>
        <v>41746.189409722225</v>
      </c>
      <c r="M131" t="b">
        <v>0</v>
      </c>
      <c r="N131">
        <v>9</v>
      </c>
      <c r="O131" t="b">
        <v>0</v>
      </c>
      <c r="P131" s="16" t="s">
        <v>21</v>
      </c>
      <c r="Q131" t="s">
        <v>60</v>
      </c>
    </row>
    <row r="132" spans="1:17" ht="60" x14ac:dyDescent="0.25">
      <c r="A132">
        <v>2871</v>
      </c>
      <c r="B132" s="8" t="s">
        <v>869</v>
      </c>
      <c r="C132" s="20" t="s">
        <v>870</v>
      </c>
      <c r="D132" s="9">
        <v>10000</v>
      </c>
      <c r="E132" s="10">
        <v>467</v>
      </c>
      <c r="F132" s="15">
        <v>5</v>
      </c>
      <c r="G132" t="s">
        <v>29</v>
      </c>
      <c r="H132" t="s">
        <v>693</v>
      </c>
      <c r="I132" t="s">
        <v>694</v>
      </c>
      <c r="J132">
        <v>1419183813</v>
      </c>
      <c r="K132">
        <v>1417455813</v>
      </c>
      <c r="L132" s="11">
        <f t="shared" si="2"/>
        <v>41974.738576388889</v>
      </c>
      <c r="M132" t="b">
        <v>0</v>
      </c>
      <c r="N132">
        <v>13</v>
      </c>
      <c r="O132" t="b">
        <v>0</v>
      </c>
      <c r="P132" s="16" t="s">
        <v>21</v>
      </c>
      <c r="Q132" t="s">
        <v>60</v>
      </c>
    </row>
    <row r="133" spans="1:17" ht="45" x14ac:dyDescent="0.25">
      <c r="A133">
        <v>2872</v>
      </c>
      <c r="B133" s="8" t="s">
        <v>871</v>
      </c>
      <c r="C133" s="20" t="s">
        <v>872</v>
      </c>
      <c r="D133" s="9">
        <v>3000</v>
      </c>
      <c r="E133" s="10">
        <v>0</v>
      </c>
      <c r="F133" s="15">
        <v>0</v>
      </c>
      <c r="G133" t="s">
        <v>29</v>
      </c>
      <c r="H133" t="s">
        <v>693</v>
      </c>
      <c r="I133" t="s">
        <v>694</v>
      </c>
      <c r="J133">
        <v>1434768438</v>
      </c>
      <c r="K133">
        <v>1429584438</v>
      </c>
      <c r="L133" s="11">
        <f t="shared" si="2"/>
        <v>42115.11618055556</v>
      </c>
      <c r="M133" t="b">
        <v>0</v>
      </c>
      <c r="N133">
        <v>0</v>
      </c>
      <c r="O133" t="b">
        <v>0</v>
      </c>
      <c r="P133" s="16" t="s">
        <v>21</v>
      </c>
      <c r="Q133" t="s">
        <v>60</v>
      </c>
    </row>
    <row r="134" spans="1:17" ht="75" x14ac:dyDescent="0.25">
      <c r="A134">
        <v>2873</v>
      </c>
      <c r="B134" s="8" t="s">
        <v>873</v>
      </c>
      <c r="C134" s="20" t="s">
        <v>874</v>
      </c>
      <c r="D134" s="9">
        <v>2500</v>
      </c>
      <c r="E134" s="10">
        <v>953</v>
      </c>
      <c r="F134" s="15">
        <v>38</v>
      </c>
      <c r="G134" t="s">
        <v>29</v>
      </c>
      <c r="H134" t="s">
        <v>693</v>
      </c>
      <c r="I134" t="s">
        <v>694</v>
      </c>
      <c r="J134">
        <v>1422473831</v>
      </c>
      <c r="K134">
        <v>1419881831</v>
      </c>
      <c r="L134" s="11">
        <f t="shared" si="2"/>
        <v>42002.817488425921</v>
      </c>
      <c r="M134" t="b">
        <v>0</v>
      </c>
      <c r="N134">
        <v>8</v>
      </c>
      <c r="O134" t="b">
        <v>0</v>
      </c>
      <c r="P134" s="16" t="s">
        <v>21</v>
      </c>
      <c r="Q134" t="s">
        <v>60</v>
      </c>
    </row>
    <row r="135" spans="1:17" ht="60" x14ac:dyDescent="0.25">
      <c r="A135">
        <v>2874</v>
      </c>
      <c r="B135" s="8" t="s">
        <v>875</v>
      </c>
      <c r="C135" s="20" t="s">
        <v>876</v>
      </c>
      <c r="D135" s="9">
        <v>5000</v>
      </c>
      <c r="E135" s="10">
        <v>271</v>
      </c>
      <c r="F135" s="15">
        <v>5</v>
      </c>
      <c r="G135" t="s">
        <v>29</v>
      </c>
      <c r="H135" t="s">
        <v>693</v>
      </c>
      <c r="I135" t="s">
        <v>694</v>
      </c>
      <c r="J135">
        <v>1484684186</v>
      </c>
      <c r="K135">
        <v>1482092186</v>
      </c>
      <c r="L135" s="11">
        <f t="shared" si="2"/>
        <v>42722.84474537037</v>
      </c>
      <c r="M135" t="b">
        <v>0</v>
      </c>
      <c r="N135">
        <v>3</v>
      </c>
      <c r="O135" t="b">
        <v>0</v>
      </c>
      <c r="P135" s="16" t="s">
        <v>21</v>
      </c>
      <c r="Q135" t="s">
        <v>60</v>
      </c>
    </row>
    <row r="136" spans="1:17" ht="75" x14ac:dyDescent="0.25">
      <c r="A136">
        <v>2875</v>
      </c>
      <c r="B136" s="8" t="s">
        <v>877</v>
      </c>
      <c r="C136" s="20" t="s">
        <v>878</v>
      </c>
      <c r="D136" s="9">
        <v>20000</v>
      </c>
      <c r="E136" s="10">
        <v>7</v>
      </c>
      <c r="F136" s="15">
        <v>0</v>
      </c>
      <c r="G136" t="s">
        <v>29</v>
      </c>
      <c r="H136" t="s">
        <v>693</v>
      </c>
      <c r="I136" t="s">
        <v>694</v>
      </c>
      <c r="J136">
        <v>1462417493</v>
      </c>
      <c r="K136">
        <v>1459825493</v>
      </c>
      <c r="L136" s="11">
        <f t="shared" si="2"/>
        <v>42465.128391203703</v>
      </c>
      <c r="M136" t="b">
        <v>0</v>
      </c>
      <c r="N136">
        <v>3</v>
      </c>
      <c r="O136" t="b">
        <v>0</v>
      </c>
      <c r="P136" s="16" t="s">
        <v>21</v>
      </c>
      <c r="Q136" t="s">
        <v>60</v>
      </c>
    </row>
    <row r="137" spans="1:17" ht="60" x14ac:dyDescent="0.25">
      <c r="A137">
        <v>2876</v>
      </c>
      <c r="B137" s="8" t="s">
        <v>879</v>
      </c>
      <c r="C137" s="20" t="s">
        <v>880</v>
      </c>
      <c r="D137" s="9">
        <v>150000</v>
      </c>
      <c r="E137" s="10">
        <v>0</v>
      </c>
      <c r="F137" s="15">
        <v>0</v>
      </c>
      <c r="G137" t="s">
        <v>29</v>
      </c>
      <c r="H137" t="s">
        <v>693</v>
      </c>
      <c r="I137" t="s">
        <v>694</v>
      </c>
      <c r="J137">
        <v>1437069079</v>
      </c>
      <c r="K137">
        <v>1434477079</v>
      </c>
      <c r="L137" s="11">
        <f t="shared" si="2"/>
        <v>42171.743969907402</v>
      </c>
      <c r="M137" t="b">
        <v>0</v>
      </c>
      <c r="N137">
        <v>0</v>
      </c>
      <c r="O137" t="b">
        <v>0</v>
      </c>
      <c r="P137" s="16" t="s">
        <v>21</v>
      </c>
      <c r="Q137" t="s">
        <v>60</v>
      </c>
    </row>
    <row r="138" spans="1:17" ht="75" x14ac:dyDescent="0.25">
      <c r="A138">
        <v>2877</v>
      </c>
      <c r="B138" s="8" t="s">
        <v>881</v>
      </c>
      <c r="C138" s="20" t="s">
        <v>882</v>
      </c>
      <c r="D138" s="9">
        <v>6000</v>
      </c>
      <c r="E138" s="10">
        <v>650</v>
      </c>
      <c r="F138" s="15">
        <v>11</v>
      </c>
      <c r="G138" t="s">
        <v>29</v>
      </c>
      <c r="H138" t="s">
        <v>693</v>
      </c>
      <c r="I138" t="s">
        <v>694</v>
      </c>
      <c r="J138">
        <v>1480525200</v>
      </c>
      <c r="K138">
        <v>1477781724</v>
      </c>
      <c r="L138" s="11">
        <f t="shared" si="2"/>
        <v>42672.955138888894</v>
      </c>
      <c r="M138" t="b">
        <v>0</v>
      </c>
      <c r="N138">
        <v>6</v>
      </c>
      <c r="O138" t="b">
        <v>0</v>
      </c>
      <c r="P138" s="16" t="s">
        <v>21</v>
      </c>
      <c r="Q138" t="s">
        <v>60</v>
      </c>
    </row>
    <row r="139" spans="1:17" ht="60" x14ac:dyDescent="0.25">
      <c r="A139">
        <v>2878</v>
      </c>
      <c r="B139" s="8" t="s">
        <v>156</v>
      </c>
      <c r="C139" s="20" t="s">
        <v>157</v>
      </c>
      <c r="D139" s="9">
        <v>3000</v>
      </c>
      <c r="E139" s="10">
        <v>63</v>
      </c>
      <c r="F139" s="15">
        <v>2</v>
      </c>
      <c r="G139" t="s">
        <v>29</v>
      </c>
      <c r="H139" t="s">
        <v>56</v>
      </c>
      <c r="I139" t="s">
        <v>57</v>
      </c>
      <c r="J139">
        <v>1435934795</v>
      </c>
      <c r="K139">
        <v>1430750795</v>
      </c>
      <c r="L139" s="11">
        <f t="shared" si="2"/>
        <v>42128.615682870368</v>
      </c>
      <c r="M139" t="b">
        <v>0</v>
      </c>
      <c r="N139">
        <v>4</v>
      </c>
      <c r="O139" t="b">
        <v>0</v>
      </c>
      <c r="P139" s="16" t="s">
        <v>21</v>
      </c>
      <c r="Q139" t="s">
        <v>60</v>
      </c>
    </row>
    <row r="140" spans="1:17" ht="60" x14ac:dyDescent="0.25">
      <c r="A140">
        <v>2879</v>
      </c>
      <c r="B140" s="8" t="s">
        <v>883</v>
      </c>
      <c r="C140" s="20" t="s">
        <v>884</v>
      </c>
      <c r="D140" s="9">
        <v>11200</v>
      </c>
      <c r="E140" s="10">
        <v>29</v>
      </c>
      <c r="F140" s="15">
        <v>0</v>
      </c>
      <c r="G140" t="s">
        <v>29</v>
      </c>
      <c r="H140" t="s">
        <v>693</v>
      </c>
      <c r="I140" t="s">
        <v>694</v>
      </c>
      <c r="J140">
        <v>1453310661</v>
      </c>
      <c r="K140">
        <v>1450718661</v>
      </c>
      <c r="L140" s="11">
        <f t="shared" si="2"/>
        <v>42359.725243055553</v>
      </c>
      <c r="M140" t="b">
        <v>0</v>
      </c>
      <c r="N140">
        <v>1</v>
      </c>
      <c r="O140" t="b">
        <v>0</v>
      </c>
      <c r="P140" s="16" t="s">
        <v>21</v>
      </c>
      <c r="Q140" t="s">
        <v>60</v>
      </c>
    </row>
    <row r="141" spans="1:17" ht="75" x14ac:dyDescent="0.25">
      <c r="A141">
        <v>2880</v>
      </c>
      <c r="B141" s="8" t="s">
        <v>885</v>
      </c>
      <c r="C141" s="20" t="s">
        <v>886</v>
      </c>
      <c r="D141" s="9">
        <v>12000</v>
      </c>
      <c r="E141" s="10">
        <v>2800</v>
      </c>
      <c r="F141" s="15">
        <v>23</v>
      </c>
      <c r="G141" t="s">
        <v>29</v>
      </c>
      <c r="H141" t="s">
        <v>693</v>
      </c>
      <c r="I141" t="s">
        <v>694</v>
      </c>
      <c r="J141">
        <v>1440090300</v>
      </c>
      <c r="K141">
        <v>1436305452</v>
      </c>
      <c r="L141" s="11">
        <f t="shared" si="2"/>
        <v>42192.905694444446</v>
      </c>
      <c r="M141" t="b">
        <v>0</v>
      </c>
      <c r="N141">
        <v>29</v>
      </c>
      <c r="O141" t="b">
        <v>0</v>
      </c>
      <c r="P141" s="16" t="s">
        <v>21</v>
      </c>
      <c r="Q141" t="s">
        <v>60</v>
      </c>
    </row>
    <row r="142" spans="1:17" ht="60" x14ac:dyDescent="0.25">
      <c r="A142">
        <v>2881</v>
      </c>
      <c r="B142" s="8" t="s">
        <v>887</v>
      </c>
      <c r="C142" s="20" t="s">
        <v>888</v>
      </c>
      <c r="D142" s="9">
        <v>5500</v>
      </c>
      <c r="E142" s="10">
        <v>0</v>
      </c>
      <c r="F142" s="15">
        <v>0</v>
      </c>
      <c r="G142" t="s">
        <v>29</v>
      </c>
      <c r="H142" t="s">
        <v>693</v>
      </c>
      <c r="I142" t="s">
        <v>694</v>
      </c>
      <c r="J142">
        <v>1417620036</v>
      </c>
      <c r="K142">
        <v>1412432436</v>
      </c>
      <c r="L142" s="11">
        <f t="shared" si="2"/>
        <v>41916.597638888888</v>
      </c>
      <c r="M142" t="b">
        <v>0</v>
      </c>
      <c r="N142">
        <v>0</v>
      </c>
      <c r="O142" t="b">
        <v>0</v>
      </c>
      <c r="P142" s="16" t="s">
        <v>21</v>
      </c>
      <c r="Q142" t="s">
        <v>60</v>
      </c>
    </row>
    <row r="143" spans="1:17" ht="90" x14ac:dyDescent="0.25">
      <c r="A143">
        <v>2882</v>
      </c>
      <c r="B143" s="8" t="s">
        <v>889</v>
      </c>
      <c r="C143" s="20" t="s">
        <v>890</v>
      </c>
      <c r="D143" s="9">
        <v>750</v>
      </c>
      <c r="E143" s="10">
        <v>252</v>
      </c>
      <c r="F143" s="15">
        <v>34</v>
      </c>
      <c r="G143" t="s">
        <v>29</v>
      </c>
      <c r="H143" t="s">
        <v>693</v>
      </c>
      <c r="I143" t="s">
        <v>694</v>
      </c>
      <c r="J143">
        <v>1462112318</v>
      </c>
      <c r="K143">
        <v>1459520318</v>
      </c>
      <c r="L143" s="11">
        <f t="shared" si="2"/>
        <v>42461.596273148149</v>
      </c>
      <c r="M143" t="b">
        <v>0</v>
      </c>
      <c r="N143">
        <v>4</v>
      </c>
      <c r="O143" t="b">
        <v>0</v>
      </c>
      <c r="P143" s="16" t="s">
        <v>21</v>
      </c>
      <c r="Q143" t="s">
        <v>60</v>
      </c>
    </row>
    <row r="144" spans="1:17" ht="75" x14ac:dyDescent="0.25">
      <c r="A144">
        <v>2883</v>
      </c>
      <c r="B144" s="8" t="s">
        <v>891</v>
      </c>
      <c r="C144" s="20" t="s">
        <v>892</v>
      </c>
      <c r="D144" s="9">
        <v>10000</v>
      </c>
      <c r="E144" s="10">
        <v>1908</v>
      </c>
      <c r="F144" s="15">
        <v>19</v>
      </c>
      <c r="G144" t="s">
        <v>29</v>
      </c>
      <c r="H144" t="s">
        <v>693</v>
      </c>
      <c r="I144" t="s">
        <v>694</v>
      </c>
      <c r="J144">
        <v>1454734740</v>
      </c>
      <c r="K144">
        <v>1451684437</v>
      </c>
      <c r="L144" s="11">
        <f t="shared" si="2"/>
        <v>42370.90320601852</v>
      </c>
      <c r="M144" t="b">
        <v>0</v>
      </c>
      <c r="N144">
        <v>5</v>
      </c>
      <c r="O144" t="b">
        <v>0</v>
      </c>
      <c r="P144" s="16" t="s">
        <v>21</v>
      </c>
      <c r="Q144" t="s">
        <v>60</v>
      </c>
    </row>
    <row r="145" spans="1:17" ht="45" x14ac:dyDescent="0.25">
      <c r="A145">
        <v>2884</v>
      </c>
      <c r="B145" s="8" t="s">
        <v>893</v>
      </c>
      <c r="C145" s="20" t="s">
        <v>894</v>
      </c>
      <c r="D145" s="9">
        <v>45000</v>
      </c>
      <c r="E145" s="10">
        <v>185</v>
      </c>
      <c r="F145" s="15">
        <v>0</v>
      </c>
      <c r="G145" t="s">
        <v>29</v>
      </c>
      <c r="H145" t="s">
        <v>693</v>
      </c>
      <c r="I145" t="s">
        <v>694</v>
      </c>
      <c r="J145">
        <v>1417800435</v>
      </c>
      <c r="K145">
        <v>1415208435</v>
      </c>
      <c r="L145" s="11">
        <f t="shared" si="2"/>
        <v>41948.727256944447</v>
      </c>
      <c r="M145" t="b">
        <v>0</v>
      </c>
      <c r="N145">
        <v>4</v>
      </c>
      <c r="O145" t="b">
        <v>0</v>
      </c>
      <c r="P145" s="16" t="s">
        <v>21</v>
      </c>
      <c r="Q145" t="s">
        <v>60</v>
      </c>
    </row>
    <row r="146" spans="1:17" ht="45" x14ac:dyDescent="0.25">
      <c r="A146">
        <v>2885</v>
      </c>
      <c r="B146" s="8" t="s">
        <v>895</v>
      </c>
      <c r="C146" s="20" t="s">
        <v>896</v>
      </c>
      <c r="D146" s="9">
        <v>400</v>
      </c>
      <c r="E146" s="10">
        <v>130</v>
      </c>
      <c r="F146" s="15">
        <v>33</v>
      </c>
      <c r="G146" t="s">
        <v>29</v>
      </c>
      <c r="H146" t="s">
        <v>693</v>
      </c>
      <c r="I146" t="s">
        <v>694</v>
      </c>
      <c r="J146">
        <v>1426294201</v>
      </c>
      <c r="K146">
        <v>1423705801</v>
      </c>
      <c r="L146" s="11">
        <f t="shared" si="2"/>
        <v>42047.07640046296</v>
      </c>
      <c r="M146" t="b">
        <v>0</v>
      </c>
      <c r="N146">
        <v>5</v>
      </c>
      <c r="O146" t="b">
        <v>0</v>
      </c>
      <c r="P146" s="16" t="s">
        <v>21</v>
      </c>
      <c r="Q146" t="s">
        <v>60</v>
      </c>
    </row>
    <row r="147" spans="1:17" ht="60" x14ac:dyDescent="0.25">
      <c r="A147">
        <v>2886</v>
      </c>
      <c r="B147" s="8" t="s">
        <v>897</v>
      </c>
      <c r="C147" s="20" t="s">
        <v>898</v>
      </c>
      <c r="D147" s="9">
        <v>200</v>
      </c>
      <c r="E147" s="10">
        <v>10</v>
      </c>
      <c r="F147" s="15">
        <v>5</v>
      </c>
      <c r="G147" t="s">
        <v>29</v>
      </c>
      <c r="H147" t="s">
        <v>693</v>
      </c>
      <c r="I147" t="s">
        <v>694</v>
      </c>
      <c r="J147">
        <v>1442635140</v>
      </c>
      <c r="K147">
        <v>1442243484</v>
      </c>
      <c r="L147" s="11">
        <f t="shared" si="2"/>
        <v>42261.632916666669</v>
      </c>
      <c r="M147" t="b">
        <v>0</v>
      </c>
      <c r="N147">
        <v>1</v>
      </c>
      <c r="O147" t="b">
        <v>0</v>
      </c>
      <c r="P147" s="16" t="s">
        <v>21</v>
      </c>
      <c r="Q147" t="s">
        <v>60</v>
      </c>
    </row>
    <row r="148" spans="1:17" ht="75" x14ac:dyDescent="0.25">
      <c r="A148">
        <v>2887</v>
      </c>
      <c r="B148" s="8" t="s">
        <v>899</v>
      </c>
      <c r="C148" s="20" t="s">
        <v>900</v>
      </c>
      <c r="D148" s="9">
        <v>3000</v>
      </c>
      <c r="E148" s="10">
        <v>5</v>
      </c>
      <c r="F148" s="15">
        <v>0</v>
      </c>
      <c r="G148" t="s">
        <v>29</v>
      </c>
      <c r="H148" t="s">
        <v>693</v>
      </c>
      <c r="I148" t="s">
        <v>694</v>
      </c>
      <c r="J148">
        <v>1420971324</v>
      </c>
      <c r="K148">
        <v>1418379324</v>
      </c>
      <c r="L148" s="11">
        <f t="shared" si="2"/>
        <v>41985.427361111113</v>
      </c>
      <c r="M148" t="b">
        <v>0</v>
      </c>
      <c r="N148">
        <v>1</v>
      </c>
      <c r="O148" t="b">
        <v>0</v>
      </c>
      <c r="P148" s="16" t="s">
        <v>21</v>
      </c>
      <c r="Q148" t="s">
        <v>60</v>
      </c>
    </row>
    <row r="149" spans="1:17" ht="75" x14ac:dyDescent="0.25">
      <c r="A149">
        <v>2888</v>
      </c>
      <c r="B149" s="8" t="s">
        <v>901</v>
      </c>
      <c r="C149" s="20" t="s">
        <v>902</v>
      </c>
      <c r="D149" s="9">
        <v>30000</v>
      </c>
      <c r="E149" s="10">
        <v>0</v>
      </c>
      <c r="F149" s="15">
        <v>0</v>
      </c>
      <c r="G149" t="s">
        <v>29</v>
      </c>
      <c r="H149" t="s">
        <v>693</v>
      </c>
      <c r="I149" t="s">
        <v>694</v>
      </c>
      <c r="J149">
        <v>1413608340</v>
      </c>
      <c r="K149">
        <v>1412945440</v>
      </c>
      <c r="L149" s="11">
        <f t="shared" si="2"/>
        <v>41922.535185185188</v>
      </c>
      <c r="M149" t="b">
        <v>0</v>
      </c>
      <c r="N149">
        <v>0</v>
      </c>
      <c r="O149" t="b">
        <v>0</v>
      </c>
      <c r="P149" s="16" t="s">
        <v>21</v>
      </c>
      <c r="Q149" t="s">
        <v>60</v>
      </c>
    </row>
    <row r="150" spans="1:17" ht="60" x14ac:dyDescent="0.25">
      <c r="A150">
        <v>2889</v>
      </c>
      <c r="B150" s="8" t="s">
        <v>903</v>
      </c>
      <c r="C150" s="20" t="s">
        <v>904</v>
      </c>
      <c r="D150" s="9">
        <v>3000</v>
      </c>
      <c r="E150" s="10">
        <v>1142</v>
      </c>
      <c r="F150" s="15">
        <v>38</v>
      </c>
      <c r="G150" t="s">
        <v>29</v>
      </c>
      <c r="H150" t="s">
        <v>693</v>
      </c>
      <c r="I150" t="s">
        <v>694</v>
      </c>
      <c r="J150">
        <v>1409344985</v>
      </c>
      <c r="K150">
        <v>1406752985</v>
      </c>
      <c r="L150" s="11">
        <f t="shared" si="2"/>
        <v>41850.863252314812</v>
      </c>
      <c r="M150" t="b">
        <v>0</v>
      </c>
      <c r="N150">
        <v>14</v>
      </c>
      <c r="O150" t="b">
        <v>0</v>
      </c>
      <c r="P150" s="16" t="s">
        <v>21</v>
      </c>
      <c r="Q150" t="s">
        <v>60</v>
      </c>
    </row>
    <row r="151" spans="1:17" ht="75" x14ac:dyDescent="0.25">
      <c r="A151">
        <v>2890</v>
      </c>
      <c r="B151" s="8" t="s">
        <v>905</v>
      </c>
      <c r="C151" s="20" t="s">
        <v>906</v>
      </c>
      <c r="D151" s="9">
        <v>2000</v>
      </c>
      <c r="E151" s="10">
        <v>21</v>
      </c>
      <c r="F151" s="15">
        <v>1</v>
      </c>
      <c r="G151" t="s">
        <v>29</v>
      </c>
      <c r="H151" t="s">
        <v>693</v>
      </c>
      <c r="I151" t="s">
        <v>694</v>
      </c>
      <c r="J151">
        <v>1407553200</v>
      </c>
      <c r="K151">
        <v>1405100992</v>
      </c>
      <c r="L151" s="11">
        <f t="shared" si="2"/>
        <v>41831.742962962962</v>
      </c>
      <c r="M151" t="b">
        <v>0</v>
      </c>
      <c r="N151">
        <v>3</v>
      </c>
      <c r="O151" t="b">
        <v>0</v>
      </c>
      <c r="P151" s="16" t="s">
        <v>21</v>
      </c>
      <c r="Q151" t="s">
        <v>60</v>
      </c>
    </row>
    <row r="152" spans="1:17" ht="75" x14ac:dyDescent="0.25">
      <c r="A152">
        <v>2891</v>
      </c>
      <c r="B152" s="8" t="s">
        <v>907</v>
      </c>
      <c r="C152" s="20" t="s">
        <v>908</v>
      </c>
      <c r="D152" s="9">
        <v>10000</v>
      </c>
      <c r="E152" s="10">
        <v>273</v>
      </c>
      <c r="F152" s="15">
        <v>3</v>
      </c>
      <c r="G152" t="s">
        <v>29</v>
      </c>
      <c r="H152" t="s">
        <v>693</v>
      </c>
      <c r="I152" t="s">
        <v>694</v>
      </c>
      <c r="J152">
        <v>1460751128</v>
      </c>
      <c r="K152">
        <v>1455570728</v>
      </c>
      <c r="L152" s="11">
        <f t="shared" si="2"/>
        <v>42415.883425925931</v>
      </c>
      <c r="M152" t="b">
        <v>0</v>
      </c>
      <c r="N152">
        <v>10</v>
      </c>
      <c r="O152" t="b">
        <v>0</v>
      </c>
      <c r="P152" s="16" t="s">
        <v>21</v>
      </c>
      <c r="Q152" t="s">
        <v>60</v>
      </c>
    </row>
    <row r="153" spans="1:17" ht="60" x14ac:dyDescent="0.25">
      <c r="A153">
        <v>2892</v>
      </c>
      <c r="B153" s="8" t="s">
        <v>909</v>
      </c>
      <c r="C153" s="20" t="s">
        <v>910</v>
      </c>
      <c r="D153" s="9">
        <v>5500</v>
      </c>
      <c r="E153" s="10">
        <v>500</v>
      </c>
      <c r="F153" s="15">
        <v>9</v>
      </c>
      <c r="G153" t="s">
        <v>29</v>
      </c>
      <c r="H153" t="s">
        <v>693</v>
      </c>
      <c r="I153" t="s">
        <v>694</v>
      </c>
      <c r="J153">
        <v>1409000400</v>
      </c>
      <c r="K153">
        <v>1408381704</v>
      </c>
      <c r="L153" s="11">
        <f t="shared" si="2"/>
        <v>41869.714166666665</v>
      </c>
      <c r="M153" t="b">
        <v>0</v>
      </c>
      <c r="N153">
        <v>17</v>
      </c>
      <c r="O153" t="b">
        <v>0</v>
      </c>
      <c r="P153" s="16" t="s">
        <v>21</v>
      </c>
      <c r="Q153" t="s">
        <v>60</v>
      </c>
    </row>
    <row r="154" spans="1:17" ht="30" x14ac:dyDescent="0.25">
      <c r="A154">
        <v>2893</v>
      </c>
      <c r="B154" s="8" t="s">
        <v>911</v>
      </c>
      <c r="C154" s="20" t="s">
        <v>912</v>
      </c>
      <c r="D154" s="9">
        <v>5000</v>
      </c>
      <c r="E154" s="10">
        <v>25</v>
      </c>
      <c r="F154" s="15">
        <v>1</v>
      </c>
      <c r="G154" t="s">
        <v>29</v>
      </c>
      <c r="H154" t="s">
        <v>693</v>
      </c>
      <c r="I154" t="s">
        <v>694</v>
      </c>
      <c r="J154">
        <v>1420768800</v>
      </c>
      <c r="K154">
        <v>1415644395</v>
      </c>
      <c r="L154" s="11">
        <f t="shared" si="2"/>
        <v>41953.773090277777</v>
      </c>
      <c r="M154" t="b">
        <v>0</v>
      </c>
      <c r="N154">
        <v>2</v>
      </c>
      <c r="O154" t="b">
        <v>0</v>
      </c>
      <c r="P154" s="16" t="s">
        <v>21</v>
      </c>
      <c r="Q154" t="s">
        <v>60</v>
      </c>
    </row>
    <row r="155" spans="1:17" ht="60" x14ac:dyDescent="0.25">
      <c r="A155">
        <v>2894</v>
      </c>
      <c r="B155" s="8" t="s">
        <v>913</v>
      </c>
      <c r="C155" s="20" t="s">
        <v>914</v>
      </c>
      <c r="D155" s="9">
        <v>50000</v>
      </c>
      <c r="E155" s="10">
        <v>0</v>
      </c>
      <c r="F155" s="15">
        <v>0</v>
      </c>
      <c r="G155" t="s">
        <v>29</v>
      </c>
      <c r="H155" t="s">
        <v>693</v>
      </c>
      <c r="I155" t="s">
        <v>694</v>
      </c>
      <c r="J155">
        <v>1428100815</v>
      </c>
      <c r="K155">
        <v>1422920415</v>
      </c>
      <c r="L155" s="11">
        <f t="shared" si="2"/>
        <v>42037.986284722225</v>
      </c>
      <c r="M155" t="b">
        <v>0</v>
      </c>
      <c r="N155">
        <v>0</v>
      </c>
      <c r="O155" t="b">
        <v>0</v>
      </c>
      <c r="P155" s="16" t="s">
        <v>21</v>
      </c>
      <c r="Q155" t="s">
        <v>60</v>
      </c>
    </row>
    <row r="156" spans="1:17" ht="75" x14ac:dyDescent="0.25">
      <c r="A156">
        <v>2895</v>
      </c>
      <c r="B156" s="8" t="s">
        <v>915</v>
      </c>
      <c r="C156" s="20" t="s">
        <v>916</v>
      </c>
      <c r="D156" s="9">
        <v>500</v>
      </c>
      <c r="E156" s="10">
        <v>23</v>
      </c>
      <c r="F156" s="15">
        <v>5</v>
      </c>
      <c r="G156" t="s">
        <v>29</v>
      </c>
      <c r="H156" t="s">
        <v>693</v>
      </c>
      <c r="I156" t="s">
        <v>694</v>
      </c>
      <c r="J156">
        <v>1403470800</v>
      </c>
      <c r="K156">
        <v>1403356792</v>
      </c>
      <c r="L156" s="11">
        <f t="shared" si="2"/>
        <v>41811.555462962962</v>
      </c>
      <c r="M156" t="b">
        <v>0</v>
      </c>
      <c r="N156">
        <v>4</v>
      </c>
      <c r="O156" t="b">
        <v>0</v>
      </c>
      <c r="P156" s="16" t="s">
        <v>21</v>
      </c>
      <c r="Q156" t="s">
        <v>60</v>
      </c>
    </row>
    <row r="157" spans="1:17" ht="75" x14ac:dyDescent="0.25">
      <c r="A157">
        <v>2896</v>
      </c>
      <c r="B157" s="8" t="s">
        <v>917</v>
      </c>
      <c r="C157" s="20" t="s">
        <v>918</v>
      </c>
      <c r="D157" s="9">
        <v>3000</v>
      </c>
      <c r="E157" s="10">
        <v>625</v>
      </c>
      <c r="F157" s="15">
        <v>21</v>
      </c>
      <c r="G157" t="s">
        <v>29</v>
      </c>
      <c r="H157" t="s">
        <v>693</v>
      </c>
      <c r="I157" t="s">
        <v>694</v>
      </c>
      <c r="J157">
        <v>1481522400</v>
      </c>
      <c r="K157">
        <v>1480283321</v>
      </c>
      <c r="L157" s="11">
        <f t="shared" si="2"/>
        <v>42701.908807870372</v>
      </c>
      <c r="M157" t="b">
        <v>0</v>
      </c>
      <c r="N157">
        <v>12</v>
      </c>
      <c r="O157" t="b">
        <v>0</v>
      </c>
      <c r="P157" s="16" t="s">
        <v>21</v>
      </c>
      <c r="Q157" t="s">
        <v>60</v>
      </c>
    </row>
    <row r="158" spans="1:17" ht="60" x14ac:dyDescent="0.25">
      <c r="A158">
        <v>2897</v>
      </c>
      <c r="B158" s="8" t="s">
        <v>919</v>
      </c>
      <c r="C158" s="20" t="s">
        <v>920</v>
      </c>
      <c r="D158" s="9">
        <v>12000</v>
      </c>
      <c r="E158" s="10">
        <v>550</v>
      </c>
      <c r="F158" s="15">
        <v>5</v>
      </c>
      <c r="G158" t="s">
        <v>29</v>
      </c>
      <c r="H158" t="s">
        <v>693</v>
      </c>
      <c r="I158" t="s">
        <v>694</v>
      </c>
      <c r="J158">
        <v>1444577345</v>
      </c>
      <c r="K158">
        <v>1441985458</v>
      </c>
      <c r="L158" s="11">
        <f t="shared" si="2"/>
        <v>42258.646504629629</v>
      </c>
      <c r="M158" t="b">
        <v>0</v>
      </c>
      <c r="N158">
        <v>3</v>
      </c>
      <c r="O158" t="b">
        <v>0</v>
      </c>
      <c r="P158" s="16" t="s">
        <v>21</v>
      </c>
      <c r="Q158" t="s">
        <v>60</v>
      </c>
    </row>
    <row r="159" spans="1:17" ht="75" x14ac:dyDescent="0.25">
      <c r="A159">
        <v>2898</v>
      </c>
      <c r="B159" s="8" t="s">
        <v>921</v>
      </c>
      <c r="C159" s="20" t="s">
        <v>922</v>
      </c>
      <c r="D159" s="9">
        <v>7500</v>
      </c>
      <c r="E159" s="10">
        <v>316</v>
      </c>
      <c r="F159" s="15">
        <v>4</v>
      </c>
      <c r="G159" t="s">
        <v>29</v>
      </c>
      <c r="H159" t="s">
        <v>693</v>
      </c>
      <c r="I159" t="s">
        <v>694</v>
      </c>
      <c r="J159">
        <v>1446307053</v>
      </c>
      <c r="K159">
        <v>1443715053</v>
      </c>
      <c r="L159" s="11">
        <f t="shared" si="2"/>
        <v>42278.664965277778</v>
      </c>
      <c r="M159" t="b">
        <v>0</v>
      </c>
      <c r="N159">
        <v>12</v>
      </c>
      <c r="O159" t="b">
        <v>0</v>
      </c>
      <c r="P159" s="16" t="s">
        <v>21</v>
      </c>
      <c r="Q159" t="s">
        <v>60</v>
      </c>
    </row>
    <row r="160" spans="1:17" ht="60" x14ac:dyDescent="0.25">
      <c r="A160">
        <v>2899</v>
      </c>
      <c r="B160" s="8" t="s">
        <v>923</v>
      </c>
      <c r="C160" s="20" t="s">
        <v>924</v>
      </c>
      <c r="D160" s="9">
        <v>10000</v>
      </c>
      <c r="E160" s="10">
        <v>0</v>
      </c>
      <c r="F160" s="15">
        <v>0</v>
      </c>
      <c r="G160" t="s">
        <v>29</v>
      </c>
      <c r="H160" t="s">
        <v>693</v>
      </c>
      <c r="I160" t="s">
        <v>694</v>
      </c>
      <c r="J160">
        <v>1469325158</v>
      </c>
      <c r="K160">
        <v>1464141158</v>
      </c>
      <c r="L160" s="11">
        <f t="shared" si="2"/>
        <v>42515.078217592592</v>
      </c>
      <c r="M160" t="b">
        <v>0</v>
      </c>
      <c r="N160">
        <v>0</v>
      </c>
      <c r="O160" t="b">
        <v>0</v>
      </c>
      <c r="P160" s="16" t="s">
        <v>21</v>
      </c>
      <c r="Q160" t="s">
        <v>60</v>
      </c>
    </row>
    <row r="161" spans="1:17" ht="75" x14ac:dyDescent="0.25">
      <c r="A161">
        <v>2900</v>
      </c>
      <c r="B161" s="8" t="s">
        <v>925</v>
      </c>
      <c r="C161" s="20" t="s">
        <v>926</v>
      </c>
      <c r="D161" s="9">
        <v>5500</v>
      </c>
      <c r="E161" s="10">
        <v>3405</v>
      </c>
      <c r="F161" s="15">
        <v>62</v>
      </c>
      <c r="G161" t="s">
        <v>29</v>
      </c>
      <c r="H161" t="s">
        <v>693</v>
      </c>
      <c r="I161" t="s">
        <v>694</v>
      </c>
      <c r="J161">
        <v>1407562632</v>
      </c>
      <c r="K161">
        <v>1404970632</v>
      </c>
      <c r="L161" s="11">
        <f t="shared" si="2"/>
        <v>41830.234166666669</v>
      </c>
      <c r="M161" t="b">
        <v>0</v>
      </c>
      <c r="N161">
        <v>7</v>
      </c>
      <c r="O161" t="b">
        <v>0</v>
      </c>
      <c r="P161" s="16" t="s">
        <v>21</v>
      </c>
      <c r="Q161" t="s">
        <v>60</v>
      </c>
    </row>
    <row r="162" spans="1:17" ht="60" x14ac:dyDescent="0.25">
      <c r="A162">
        <v>2901</v>
      </c>
      <c r="B162" s="8" t="s">
        <v>927</v>
      </c>
      <c r="C162" s="20" t="s">
        <v>928</v>
      </c>
      <c r="D162" s="9">
        <v>750</v>
      </c>
      <c r="E162" s="10">
        <v>6</v>
      </c>
      <c r="F162" s="15">
        <v>1</v>
      </c>
      <c r="G162" t="s">
        <v>29</v>
      </c>
      <c r="H162" t="s">
        <v>693</v>
      </c>
      <c r="I162" t="s">
        <v>694</v>
      </c>
      <c r="J162">
        <v>1423345339</v>
      </c>
      <c r="K162">
        <v>1418161339</v>
      </c>
      <c r="L162" s="11">
        <f t="shared" si="2"/>
        <v>41982.904386574075</v>
      </c>
      <c r="M162" t="b">
        <v>0</v>
      </c>
      <c r="N162">
        <v>2</v>
      </c>
      <c r="O162" t="b">
        <v>0</v>
      </c>
      <c r="P162" s="16" t="s">
        <v>21</v>
      </c>
      <c r="Q162" t="s">
        <v>60</v>
      </c>
    </row>
    <row r="163" spans="1:17" ht="60" x14ac:dyDescent="0.25">
      <c r="A163">
        <v>2902</v>
      </c>
      <c r="B163" s="8" t="s">
        <v>929</v>
      </c>
      <c r="C163" s="20" t="s">
        <v>930</v>
      </c>
      <c r="D163" s="9">
        <v>150000</v>
      </c>
      <c r="E163" s="10">
        <v>25</v>
      </c>
      <c r="F163" s="15">
        <v>0</v>
      </c>
      <c r="G163" t="s">
        <v>29</v>
      </c>
      <c r="H163" t="s">
        <v>693</v>
      </c>
      <c r="I163" t="s">
        <v>694</v>
      </c>
      <c r="J163">
        <v>1440412396</v>
      </c>
      <c r="K163">
        <v>1437820396</v>
      </c>
      <c r="L163" s="11">
        <f t="shared" si="2"/>
        <v>42210.439768518518</v>
      </c>
      <c r="M163" t="b">
        <v>0</v>
      </c>
      <c r="N163">
        <v>1</v>
      </c>
      <c r="O163" t="b">
        <v>0</v>
      </c>
      <c r="P163" s="16" t="s">
        <v>21</v>
      </c>
      <c r="Q163" t="s">
        <v>60</v>
      </c>
    </row>
    <row r="164" spans="1:17" ht="75" x14ac:dyDescent="0.25">
      <c r="A164">
        <v>2903</v>
      </c>
      <c r="B164" s="8" t="s">
        <v>931</v>
      </c>
      <c r="C164" s="20" t="s">
        <v>932</v>
      </c>
      <c r="D164" s="9">
        <v>5000</v>
      </c>
      <c r="E164" s="10">
        <v>39</v>
      </c>
      <c r="F164" s="15">
        <v>1</v>
      </c>
      <c r="G164" t="s">
        <v>29</v>
      </c>
      <c r="H164" t="s">
        <v>693</v>
      </c>
      <c r="I164" t="s">
        <v>694</v>
      </c>
      <c r="J164">
        <v>1441771218</v>
      </c>
      <c r="K164">
        <v>1436587218</v>
      </c>
      <c r="L164" s="11">
        <f t="shared" si="2"/>
        <v>42196.166874999995</v>
      </c>
      <c r="M164" t="b">
        <v>0</v>
      </c>
      <c r="N164">
        <v>4</v>
      </c>
      <c r="O164" t="b">
        <v>0</v>
      </c>
      <c r="P164" s="16" t="s">
        <v>21</v>
      </c>
      <c r="Q164" t="s">
        <v>60</v>
      </c>
    </row>
    <row r="165" spans="1:17" ht="60" x14ac:dyDescent="0.25">
      <c r="A165">
        <v>2904</v>
      </c>
      <c r="B165" s="8" t="s">
        <v>158</v>
      </c>
      <c r="C165" s="20" t="s">
        <v>159</v>
      </c>
      <c r="D165" s="9">
        <v>1500</v>
      </c>
      <c r="E165" s="10">
        <v>75</v>
      </c>
      <c r="F165" s="15">
        <v>5</v>
      </c>
      <c r="G165" t="s">
        <v>29</v>
      </c>
      <c r="H165" t="s">
        <v>56</v>
      </c>
      <c r="I165" t="s">
        <v>57</v>
      </c>
      <c r="J165">
        <v>1415534400</v>
      </c>
      <c r="K165">
        <v>1414538031</v>
      </c>
      <c r="L165" s="11">
        <f t="shared" si="2"/>
        <v>41940.967951388891</v>
      </c>
      <c r="M165" t="b">
        <v>0</v>
      </c>
      <c r="N165">
        <v>4</v>
      </c>
      <c r="O165" t="b">
        <v>0</v>
      </c>
      <c r="P165" s="16" t="s">
        <v>21</v>
      </c>
      <c r="Q165" t="s">
        <v>60</v>
      </c>
    </row>
    <row r="166" spans="1:17" ht="60" x14ac:dyDescent="0.25">
      <c r="A166">
        <v>2905</v>
      </c>
      <c r="B166" s="8" t="s">
        <v>933</v>
      </c>
      <c r="C166" s="20" t="s">
        <v>934</v>
      </c>
      <c r="D166" s="9">
        <v>3500</v>
      </c>
      <c r="E166" s="10">
        <v>622</v>
      </c>
      <c r="F166" s="15">
        <v>18</v>
      </c>
      <c r="G166" t="s">
        <v>29</v>
      </c>
      <c r="H166" t="s">
        <v>693</v>
      </c>
      <c r="I166" t="s">
        <v>694</v>
      </c>
      <c r="J166">
        <v>1473211313</v>
      </c>
      <c r="K166">
        <v>1472001713</v>
      </c>
      <c r="L166" s="11">
        <f t="shared" si="2"/>
        <v>42606.056863425925</v>
      </c>
      <c r="M166" t="b">
        <v>0</v>
      </c>
      <c r="N166">
        <v>17</v>
      </c>
      <c r="O166" t="b">
        <v>0</v>
      </c>
      <c r="P166" s="16" t="s">
        <v>21</v>
      </c>
      <c r="Q166" t="s">
        <v>60</v>
      </c>
    </row>
    <row r="167" spans="1:17" ht="75" x14ac:dyDescent="0.25">
      <c r="A167">
        <v>2906</v>
      </c>
      <c r="B167" s="8" t="s">
        <v>935</v>
      </c>
      <c r="C167" s="20" t="s">
        <v>936</v>
      </c>
      <c r="D167" s="9">
        <v>6000</v>
      </c>
      <c r="E167" s="10">
        <v>565</v>
      </c>
      <c r="F167" s="15">
        <v>9</v>
      </c>
      <c r="G167" t="s">
        <v>29</v>
      </c>
      <c r="H167" t="s">
        <v>693</v>
      </c>
      <c r="I167" t="s">
        <v>694</v>
      </c>
      <c r="J167">
        <v>1438390800</v>
      </c>
      <c r="K167">
        <v>1436888066</v>
      </c>
      <c r="L167" s="11">
        <f t="shared" si="2"/>
        <v>42199.648912037039</v>
      </c>
      <c r="M167" t="b">
        <v>0</v>
      </c>
      <c r="N167">
        <v>7</v>
      </c>
      <c r="O167" t="b">
        <v>0</v>
      </c>
      <c r="P167" s="16" t="s">
        <v>21</v>
      </c>
      <c r="Q167" t="s">
        <v>60</v>
      </c>
    </row>
    <row r="168" spans="1:17" ht="75" x14ac:dyDescent="0.25">
      <c r="A168">
        <v>2907</v>
      </c>
      <c r="B168" s="8" t="s">
        <v>937</v>
      </c>
      <c r="C168" s="20" t="s">
        <v>938</v>
      </c>
      <c r="D168" s="9">
        <v>2500</v>
      </c>
      <c r="E168" s="10">
        <v>2</v>
      </c>
      <c r="F168" s="15">
        <v>0</v>
      </c>
      <c r="G168" t="s">
        <v>29</v>
      </c>
      <c r="H168" t="s">
        <v>693</v>
      </c>
      <c r="I168" t="s">
        <v>694</v>
      </c>
      <c r="J168">
        <v>1463259837</v>
      </c>
      <c r="K168">
        <v>1458075837</v>
      </c>
      <c r="L168" s="11">
        <f t="shared" si="2"/>
        <v>42444.877743055556</v>
      </c>
      <c r="M168" t="b">
        <v>0</v>
      </c>
      <c r="N168">
        <v>2</v>
      </c>
      <c r="O168" t="b">
        <v>0</v>
      </c>
      <c r="P168" s="16" t="s">
        <v>21</v>
      </c>
      <c r="Q168" t="s">
        <v>60</v>
      </c>
    </row>
    <row r="169" spans="1:17" ht="75" x14ac:dyDescent="0.25">
      <c r="A169">
        <v>2908</v>
      </c>
      <c r="B169" s="8" t="s">
        <v>939</v>
      </c>
      <c r="C169" s="20" t="s">
        <v>940</v>
      </c>
      <c r="D169" s="9">
        <v>9600</v>
      </c>
      <c r="E169" s="10">
        <v>264</v>
      </c>
      <c r="F169" s="15">
        <v>3</v>
      </c>
      <c r="G169" t="s">
        <v>29</v>
      </c>
      <c r="H169" t="s">
        <v>693</v>
      </c>
      <c r="I169" t="s">
        <v>694</v>
      </c>
      <c r="J169">
        <v>1465407219</v>
      </c>
      <c r="K169">
        <v>1462815219</v>
      </c>
      <c r="L169" s="11">
        <f t="shared" si="2"/>
        <v>42499.73170138889</v>
      </c>
      <c r="M169" t="b">
        <v>0</v>
      </c>
      <c r="N169">
        <v>5</v>
      </c>
      <c r="O169" t="b">
        <v>0</v>
      </c>
      <c r="P169" s="16" t="s">
        <v>21</v>
      </c>
      <c r="Q169" t="s">
        <v>60</v>
      </c>
    </row>
    <row r="170" spans="1:17" ht="75" x14ac:dyDescent="0.25">
      <c r="A170">
        <v>2909</v>
      </c>
      <c r="B170" s="8" t="s">
        <v>941</v>
      </c>
      <c r="C170" s="20" t="s">
        <v>942</v>
      </c>
      <c r="D170" s="9">
        <v>180000</v>
      </c>
      <c r="E170" s="10">
        <v>20</v>
      </c>
      <c r="F170" s="15">
        <v>0</v>
      </c>
      <c r="G170" t="s">
        <v>29</v>
      </c>
      <c r="H170" t="s">
        <v>693</v>
      </c>
      <c r="I170" t="s">
        <v>694</v>
      </c>
      <c r="J170">
        <v>1416944760</v>
      </c>
      <c r="K170">
        <v>1413527001</v>
      </c>
      <c r="L170" s="11">
        <f t="shared" si="2"/>
        <v>41929.266215277778</v>
      </c>
      <c r="M170" t="b">
        <v>0</v>
      </c>
      <c r="N170">
        <v>1</v>
      </c>
      <c r="O170" t="b">
        <v>0</v>
      </c>
      <c r="P170" s="16" t="s">
        <v>21</v>
      </c>
      <c r="Q170" t="s">
        <v>60</v>
      </c>
    </row>
    <row r="171" spans="1:17" ht="75" x14ac:dyDescent="0.25">
      <c r="A171">
        <v>2910</v>
      </c>
      <c r="B171" s="8" t="s">
        <v>160</v>
      </c>
      <c r="C171" s="20" t="s">
        <v>161</v>
      </c>
      <c r="D171" s="9">
        <v>30000</v>
      </c>
      <c r="E171" s="10">
        <v>1</v>
      </c>
      <c r="F171" s="15">
        <v>0</v>
      </c>
      <c r="G171" t="s">
        <v>29</v>
      </c>
      <c r="H171" t="s">
        <v>56</v>
      </c>
      <c r="I171" t="s">
        <v>57</v>
      </c>
      <c r="J171">
        <v>1434139887</v>
      </c>
      <c r="K171">
        <v>1428955887</v>
      </c>
      <c r="L171" s="11">
        <f t="shared" si="2"/>
        <v>42107.841284722221</v>
      </c>
      <c r="M171" t="b">
        <v>0</v>
      </c>
      <c r="N171">
        <v>1</v>
      </c>
      <c r="O171" t="b">
        <v>0</v>
      </c>
      <c r="P171" s="16" t="s">
        <v>21</v>
      </c>
      <c r="Q171" t="s">
        <v>60</v>
      </c>
    </row>
    <row r="172" spans="1:17" ht="75" x14ac:dyDescent="0.25">
      <c r="A172">
        <v>2911</v>
      </c>
      <c r="B172" s="8" t="s">
        <v>943</v>
      </c>
      <c r="C172" s="20" t="s">
        <v>944</v>
      </c>
      <c r="D172" s="9">
        <v>1800</v>
      </c>
      <c r="E172" s="10">
        <v>657</v>
      </c>
      <c r="F172" s="15">
        <v>37</v>
      </c>
      <c r="G172" t="s">
        <v>29</v>
      </c>
      <c r="H172" t="s">
        <v>693</v>
      </c>
      <c r="I172" t="s">
        <v>694</v>
      </c>
      <c r="J172">
        <v>1435429626</v>
      </c>
      <c r="K172">
        <v>1431973626</v>
      </c>
      <c r="L172" s="11">
        <f t="shared" si="2"/>
        <v>42142.768819444449</v>
      </c>
      <c r="M172" t="b">
        <v>0</v>
      </c>
      <c r="N172">
        <v>14</v>
      </c>
      <c r="O172" t="b">
        <v>0</v>
      </c>
      <c r="P172" s="16" t="s">
        <v>21</v>
      </c>
      <c r="Q172" t="s">
        <v>60</v>
      </c>
    </row>
    <row r="173" spans="1:17" ht="60" x14ac:dyDescent="0.25">
      <c r="A173">
        <v>2912</v>
      </c>
      <c r="B173" s="8" t="s">
        <v>945</v>
      </c>
      <c r="C173" s="20" t="s">
        <v>946</v>
      </c>
      <c r="D173" s="9">
        <v>14440</v>
      </c>
      <c r="E173" s="10">
        <v>2030</v>
      </c>
      <c r="F173" s="15">
        <v>14</v>
      </c>
      <c r="G173" t="s">
        <v>29</v>
      </c>
      <c r="H173" t="s">
        <v>693</v>
      </c>
      <c r="I173" t="s">
        <v>694</v>
      </c>
      <c r="J173">
        <v>1452827374</v>
      </c>
      <c r="K173">
        <v>1450235374</v>
      </c>
      <c r="L173" s="11">
        <f t="shared" si="2"/>
        <v>42354.131643518514</v>
      </c>
      <c r="M173" t="b">
        <v>0</v>
      </c>
      <c r="N173">
        <v>26</v>
      </c>
      <c r="O173" t="b">
        <v>0</v>
      </c>
      <c r="P173" s="16" t="s">
        <v>21</v>
      </c>
      <c r="Q173" t="s">
        <v>60</v>
      </c>
    </row>
    <row r="174" spans="1:17" ht="60" x14ac:dyDescent="0.25">
      <c r="A174">
        <v>2913</v>
      </c>
      <c r="B174" s="8" t="s">
        <v>947</v>
      </c>
      <c r="C174" s="20" t="s">
        <v>948</v>
      </c>
      <c r="D174" s="9">
        <v>10000</v>
      </c>
      <c r="E174" s="10">
        <v>2</v>
      </c>
      <c r="F174" s="15">
        <v>0</v>
      </c>
      <c r="G174" t="s">
        <v>29</v>
      </c>
      <c r="H174" t="s">
        <v>693</v>
      </c>
      <c r="I174" t="s">
        <v>694</v>
      </c>
      <c r="J174">
        <v>1410041339</v>
      </c>
      <c r="K174">
        <v>1404857339</v>
      </c>
      <c r="L174" s="11">
        <f t="shared" si="2"/>
        <v>41828.922905092593</v>
      </c>
      <c r="M174" t="b">
        <v>0</v>
      </c>
      <c r="N174">
        <v>2</v>
      </c>
      <c r="O174" t="b">
        <v>0</v>
      </c>
      <c r="P174" s="16" t="s">
        <v>21</v>
      </c>
      <c r="Q174" t="s">
        <v>60</v>
      </c>
    </row>
    <row r="175" spans="1:17" ht="45" x14ac:dyDescent="0.25">
      <c r="A175">
        <v>2914</v>
      </c>
      <c r="B175" s="8" t="s">
        <v>162</v>
      </c>
      <c r="C175" s="20" t="s">
        <v>163</v>
      </c>
      <c r="D175" s="9">
        <v>25000</v>
      </c>
      <c r="E175" s="10">
        <v>1</v>
      </c>
      <c r="F175" s="15">
        <v>0</v>
      </c>
      <c r="G175" t="s">
        <v>29</v>
      </c>
      <c r="H175" t="s">
        <v>56</v>
      </c>
      <c r="I175" t="s">
        <v>57</v>
      </c>
      <c r="J175">
        <v>1426365994</v>
      </c>
      <c r="K175">
        <v>1421185594</v>
      </c>
      <c r="L175" s="11">
        <f t="shared" si="2"/>
        <v>42017.907337962963</v>
      </c>
      <c r="M175" t="b">
        <v>0</v>
      </c>
      <c r="N175">
        <v>1</v>
      </c>
      <c r="O175" t="b">
        <v>0</v>
      </c>
      <c r="P175" s="16" t="s">
        <v>21</v>
      </c>
      <c r="Q175" t="s">
        <v>60</v>
      </c>
    </row>
    <row r="176" spans="1:17" ht="60" x14ac:dyDescent="0.25">
      <c r="A176">
        <v>2915</v>
      </c>
      <c r="B176" s="8" t="s">
        <v>164</v>
      </c>
      <c r="C176" s="20" t="s">
        <v>165</v>
      </c>
      <c r="D176" s="9">
        <v>1000</v>
      </c>
      <c r="E176" s="10">
        <v>611</v>
      </c>
      <c r="F176" s="15">
        <v>61</v>
      </c>
      <c r="G176" t="s">
        <v>29</v>
      </c>
      <c r="H176" t="s">
        <v>56</v>
      </c>
      <c r="I176" t="s">
        <v>57</v>
      </c>
      <c r="J176">
        <v>1458117190</v>
      </c>
      <c r="K176">
        <v>1455528790</v>
      </c>
      <c r="L176" s="11">
        <f t="shared" si="2"/>
        <v>42415.398032407407</v>
      </c>
      <c r="M176" t="b">
        <v>0</v>
      </c>
      <c r="N176">
        <v>3</v>
      </c>
      <c r="O176" t="b">
        <v>0</v>
      </c>
      <c r="P176" s="16" t="s">
        <v>21</v>
      </c>
      <c r="Q176" t="s">
        <v>60</v>
      </c>
    </row>
    <row r="177" spans="1:17" ht="45" x14ac:dyDescent="0.25">
      <c r="A177">
        <v>2916</v>
      </c>
      <c r="B177" s="8" t="s">
        <v>166</v>
      </c>
      <c r="C177" s="20" t="s">
        <v>167</v>
      </c>
      <c r="D177" s="9">
        <v>1850</v>
      </c>
      <c r="E177" s="10">
        <v>145</v>
      </c>
      <c r="F177" s="15">
        <v>8</v>
      </c>
      <c r="G177" t="s">
        <v>29</v>
      </c>
      <c r="H177" t="s">
        <v>56</v>
      </c>
      <c r="I177" t="s">
        <v>57</v>
      </c>
      <c r="J177">
        <v>1400498789</v>
      </c>
      <c r="K177">
        <v>1398511589</v>
      </c>
      <c r="L177" s="11">
        <f t="shared" si="2"/>
        <v>41755.476724537039</v>
      </c>
      <c r="M177" t="b">
        <v>0</v>
      </c>
      <c r="N177">
        <v>7</v>
      </c>
      <c r="O177" t="b">
        <v>0</v>
      </c>
      <c r="P177" s="16" t="s">
        <v>21</v>
      </c>
      <c r="Q177" t="s">
        <v>60</v>
      </c>
    </row>
    <row r="178" spans="1:17" ht="60" x14ac:dyDescent="0.25">
      <c r="A178">
        <v>2917</v>
      </c>
      <c r="B178" s="8" t="s">
        <v>949</v>
      </c>
      <c r="C178" s="20" t="s">
        <v>950</v>
      </c>
      <c r="D178" s="9">
        <v>2000</v>
      </c>
      <c r="E178" s="10">
        <v>437</v>
      </c>
      <c r="F178" s="15">
        <v>22</v>
      </c>
      <c r="G178" t="s">
        <v>29</v>
      </c>
      <c r="H178" t="s">
        <v>693</v>
      </c>
      <c r="I178" t="s">
        <v>694</v>
      </c>
      <c r="J178">
        <v>1442381847</v>
      </c>
      <c r="K178">
        <v>1440826647</v>
      </c>
      <c r="L178" s="11">
        <f t="shared" si="2"/>
        <v>42245.234340277777</v>
      </c>
      <c r="M178" t="b">
        <v>0</v>
      </c>
      <c r="N178">
        <v>9</v>
      </c>
      <c r="O178" t="b">
        <v>0</v>
      </c>
      <c r="P178" s="16" t="s">
        <v>21</v>
      </c>
      <c r="Q178" t="s">
        <v>60</v>
      </c>
    </row>
    <row r="179" spans="1:17" ht="60" x14ac:dyDescent="0.25">
      <c r="A179">
        <v>2918</v>
      </c>
      <c r="B179" s="8" t="s">
        <v>951</v>
      </c>
      <c r="C179" s="20" t="s">
        <v>952</v>
      </c>
      <c r="D179" s="9">
        <v>5000</v>
      </c>
      <c r="E179" s="10">
        <v>1362</v>
      </c>
      <c r="F179" s="15">
        <v>27</v>
      </c>
      <c r="G179" t="s">
        <v>29</v>
      </c>
      <c r="H179" t="s">
        <v>693</v>
      </c>
      <c r="I179" t="s">
        <v>694</v>
      </c>
      <c r="J179">
        <v>1446131207</v>
      </c>
      <c r="K179">
        <v>1443712007</v>
      </c>
      <c r="L179" s="11">
        <f t="shared" si="2"/>
        <v>42278.629710648151</v>
      </c>
      <c r="M179" t="b">
        <v>0</v>
      </c>
      <c r="N179">
        <v>20</v>
      </c>
      <c r="O179" t="b">
        <v>0</v>
      </c>
      <c r="P179" s="16" t="s">
        <v>21</v>
      </c>
      <c r="Q179" t="s">
        <v>60</v>
      </c>
    </row>
    <row r="180" spans="1:17" ht="60" x14ac:dyDescent="0.25">
      <c r="A180">
        <v>2919</v>
      </c>
      <c r="B180" s="8" t="s">
        <v>953</v>
      </c>
      <c r="C180" s="20" t="s">
        <v>954</v>
      </c>
      <c r="D180" s="9">
        <v>600</v>
      </c>
      <c r="E180" s="10">
        <v>51</v>
      </c>
      <c r="F180" s="15">
        <v>9</v>
      </c>
      <c r="G180" t="s">
        <v>29</v>
      </c>
      <c r="H180" t="s">
        <v>693</v>
      </c>
      <c r="I180" t="s">
        <v>694</v>
      </c>
      <c r="J180">
        <v>1407250329</v>
      </c>
      <c r="K180">
        <v>1404658329</v>
      </c>
      <c r="L180" s="11">
        <f t="shared" si="2"/>
        <v>41826.61954861111</v>
      </c>
      <c r="M180" t="b">
        <v>0</v>
      </c>
      <c r="N180">
        <v>6</v>
      </c>
      <c r="O180" t="b">
        <v>0</v>
      </c>
      <c r="P180" s="16" t="s">
        <v>21</v>
      </c>
      <c r="Q180" t="s">
        <v>60</v>
      </c>
    </row>
    <row r="181" spans="1:17" ht="75" x14ac:dyDescent="0.25">
      <c r="A181">
        <v>2920</v>
      </c>
      <c r="B181" s="8" t="s">
        <v>955</v>
      </c>
      <c r="C181" s="20" t="s">
        <v>956</v>
      </c>
      <c r="D181" s="9">
        <v>2500</v>
      </c>
      <c r="E181" s="10">
        <v>671</v>
      </c>
      <c r="F181" s="15">
        <v>27</v>
      </c>
      <c r="G181" t="s">
        <v>29</v>
      </c>
      <c r="H181" t="s">
        <v>707</v>
      </c>
      <c r="I181" t="s">
        <v>708</v>
      </c>
      <c r="J181">
        <v>1427306470</v>
      </c>
      <c r="K181">
        <v>1424718070</v>
      </c>
      <c r="L181" s="11">
        <f t="shared" si="2"/>
        <v>42058.792476851857</v>
      </c>
      <c r="M181" t="b">
        <v>0</v>
      </c>
      <c r="N181">
        <v>13</v>
      </c>
      <c r="O181" t="b">
        <v>0</v>
      </c>
      <c r="P181" s="16" t="s">
        <v>21</v>
      </c>
      <c r="Q181" t="s">
        <v>60</v>
      </c>
    </row>
    <row r="182" spans="1:17" ht="60" x14ac:dyDescent="0.25">
      <c r="A182">
        <v>2961</v>
      </c>
      <c r="B182" s="8" t="s">
        <v>957</v>
      </c>
      <c r="C182" s="20" t="s">
        <v>958</v>
      </c>
      <c r="D182" s="14">
        <v>5000</v>
      </c>
      <c r="E182" s="10">
        <v>5481</v>
      </c>
      <c r="F182" s="15">
        <v>110</v>
      </c>
      <c r="G182" t="s">
        <v>30</v>
      </c>
      <c r="H182" t="s">
        <v>693</v>
      </c>
      <c r="I182" t="s">
        <v>694</v>
      </c>
      <c r="J182">
        <v>1427342400</v>
      </c>
      <c r="K182">
        <v>1424927159</v>
      </c>
      <c r="L182" s="11">
        <f t="shared" si="2"/>
        <v>42061.212488425925</v>
      </c>
      <c r="M182" t="b">
        <v>0</v>
      </c>
      <c r="N182">
        <v>108</v>
      </c>
      <c r="O182" t="b">
        <v>1</v>
      </c>
      <c r="P182" s="16" t="s">
        <v>21</v>
      </c>
      <c r="Q182" t="s">
        <v>60</v>
      </c>
    </row>
    <row r="183" spans="1:17" ht="75" x14ac:dyDescent="0.25">
      <c r="A183">
        <v>2962</v>
      </c>
      <c r="B183" s="8" t="s">
        <v>959</v>
      </c>
      <c r="C183" s="20" t="s">
        <v>960</v>
      </c>
      <c r="D183" s="14">
        <v>1000</v>
      </c>
      <c r="E183" s="10">
        <v>1218</v>
      </c>
      <c r="F183" s="15">
        <v>122</v>
      </c>
      <c r="G183" t="s">
        <v>30</v>
      </c>
      <c r="H183" t="s">
        <v>693</v>
      </c>
      <c r="I183" t="s">
        <v>694</v>
      </c>
      <c r="J183">
        <v>1425193140</v>
      </c>
      <c r="K183">
        <v>1422769906</v>
      </c>
      <c r="L183" s="11">
        <f t="shared" si="2"/>
        <v>42036.24428240741</v>
      </c>
      <c r="M183" t="b">
        <v>0</v>
      </c>
      <c r="N183">
        <v>20</v>
      </c>
      <c r="O183" t="b">
        <v>1</v>
      </c>
      <c r="P183" s="16" t="s">
        <v>21</v>
      </c>
      <c r="Q183" t="s">
        <v>60</v>
      </c>
    </row>
    <row r="184" spans="1:17" ht="75" x14ac:dyDescent="0.25">
      <c r="A184">
        <v>2963</v>
      </c>
      <c r="B184" s="8" t="s">
        <v>961</v>
      </c>
      <c r="C184" s="20" t="s">
        <v>962</v>
      </c>
      <c r="D184" s="14">
        <v>10000</v>
      </c>
      <c r="E184" s="10">
        <v>10685</v>
      </c>
      <c r="F184" s="15">
        <v>107</v>
      </c>
      <c r="G184" t="s">
        <v>30</v>
      </c>
      <c r="H184" t="s">
        <v>693</v>
      </c>
      <c r="I184" t="s">
        <v>694</v>
      </c>
      <c r="J184">
        <v>1435835824</v>
      </c>
      <c r="K184">
        <v>1433243824</v>
      </c>
      <c r="L184" s="11">
        <f t="shared" si="2"/>
        <v>42157.470185185186</v>
      </c>
      <c r="M184" t="b">
        <v>0</v>
      </c>
      <c r="N184">
        <v>98</v>
      </c>
      <c r="O184" t="b">
        <v>1</v>
      </c>
      <c r="P184" s="16" t="s">
        <v>21</v>
      </c>
      <c r="Q184" t="s">
        <v>60</v>
      </c>
    </row>
    <row r="185" spans="1:17" ht="60" x14ac:dyDescent="0.25">
      <c r="A185">
        <v>2964</v>
      </c>
      <c r="B185" s="8" t="s">
        <v>963</v>
      </c>
      <c r="C185" s="20" t="s">
        <v>964</v>
      </c>
      <c r="D185" s="14">
        <v>5000</v>
      </c>
      <c r="E185" s="10">
        <v>5035.6899999999996</v>
      </c>
      <c r="F185" s="15">
        <v>101</v>
      </c>
      <c r="G185" t="s">
        <v>30</v>
      </c>
      <c r="H185" t="s">
        <v>693</v>
      </c>
      <c r="I185" t="s">
        <v>694</v>
      </c>
      <c r="J185">
        <v>1407360720</v>
      </c>
      <c r="K185">
        <v>1404769819</v>
      </c>
      <c r="L185" s="11">
        <f t="shared" si="2"/>
        <v>41827.909942129627</v>
      </c>
      <c r="M185" t="b">
        <v>0</v>
      </c>
      <c r="N185">
        <v>196</v>
      </c>
      <c r="O185" t="b">
        <v>1</v>
      </c>
      <c r="P185" s="16" t="s">
        <v>21</v>
      </c>
      <c r="Q185" t="s">
        <v>60</v>
      </c>
    </row>
    <row r="186" spans="1:17" ht="90" x14ac:dyDescent="0.25">
      <c r="A186">
        <v>2965</v>
      </c>
      <c r="B186" s="8" t="s">
        <v>965</v>
      </c>
      <c r="C186" s="20" t="s">
        <v>966</v>
      </c>
      <c r="D186" s="14">
        <v>1500</v>
      </c>
      <c r="E186" s="10">
        <v>1635</v>
      </c>
      <c r="F186" s="15">
        <v>109</v>
      </c>
      <c r="G186" t="s">
        <v>30</v>
      </c>
      <c r="H186" t="s">
        <v>693</v>
      </c>
      <c r="I186" t="s">
        <v>694</v>
      </c>
      <c r="J186">
        <v>1436290233</v>
      </c>
      <c r="K186">
        <v>1433698233</v>
      </c>
      <c r="L186" s="11">
        <f t="shared" si="2"/>
        <v>42162.729548611111</v>
      </c>
      <c r="M186" t="b">
        <v>0</v>
      </c>
      <c r="N186">
        <v>39</v>
      </c>
      <c r="O186" t="b">
        <v>1</v>
      </c>
      <c r="P186" s="16" t="s">
        <v>21</v>
      </c>
      <c r="Q186" t="s">
        <v>60</v>
      </c>
    </row>
    <row r="187" spans="1:17" ht="60" x14ac:dyDescent="0.25">
      <c r="A187">
        <v>2966</v>
      </c>
      <c r="B187" s="8" t="s">
        <v>967</v>
      </c>
      <c r="C187" s="20" t="s">
        <v>968</v>
      </c>
      <c r="D187" s="14">
        <v>10000</v>
      </c>
      <c r="E187" s="10">
        <v>11363</v>
      </c>
      <c r="F187" s="15">
        <v>114</v>
      </c>
      <c r="G187" t="s">
        <v>30</v>
      </c>
      <c r="H187" t="s">
        <v>693</v>
      </c>
      <c r="I187" t="s">
        <v>694</v>
      </c>
      <c r="J187">
        <v>1442425412</v>
      </c>
      <c r="K187">
        <v>1439833412</v>
      </c>
      <c r="L187" s="11">
        <f t="shared" si="2"/>
        <v>42233.738564814819</v>
      </c>
      <c r="M187" t="b">
        <v>0</v>
      </c>
      <c r="N187">
        <v>128</v>
      </c>
      <c r="O187" t="b">
        <v>1</v>
      </c>
      <c r="P187" s="16" t="s">
        <v>21</v>
      </c>
      <c r="Q187" t="s">
        <v>60</v>
      </c>
    </row>
    <row r="188" spans="1:17" ht="60" x14ac:dyDescent="0.25">
      <c r="A188">
        <v>2967</v>
      </c>
      <c r="B188" s="8" t="s">
        <v>969</v>
      </c>
      <c r="C188" s="20" t="s">
        <v>970</v>
      </c>
      <c r="D188" s="14">
        <v>5000</v>
      </c>
      <c r="E188" s="10">
        <v>5696</v>
      </c>
      <c r="F188" s="15">
        <v>114</v>
      </c>
      <c r="G188" t="s">
        <v>30</v>
      </c>
      <c r="H188" t="s">
        <v>693</v>
      </c>
      <c r="I188" t="s">
        <v>694</v>
      </c>
      <c r="J188">
        <v>1425872692</v>
      </c>
      <c r="K188">
        <v>1423284292</v>
      </c>
      <c r="L188" s="11">
        <f t="shared" si="2"/>
        <v>42042.197824074072</v>
      </c>
      <c r="M188" t="b">
        <v>0</v>
      </c>
      <c r="N188">
        <v>71</v>
      </c>
      <c r="O188" t="b">
        <v>1</v>
      </c>
      <c r="P188" s="16" t="s">
        <v>21</v>
      </c>
      <c r="Q188" t="s">
        <v>60</v>
      </c>
    </row>
    <row r="189" spans="1:17" ht="60" x14ac:dyDescent="0.25">
      <c r="A189">
        <v>2968</v>
      </c>
      <c r="B189" s="8" t="s">
        <v>971</v>
      </c>
      <c r="C189" s="20" t="s">
        <v>972</v>
      </c>
      <c r="D189" s="14">
        <v>3500</v>
      </c>
      <c r="E189" s="10">
        <v>3710</v>
      </c>
      <c r="F189" s="15">
        <v>106</v>
      </c>
      <c r="G189" t="s">
        <v>30</v>
      </c>
      <c r="H189" t="s">
        <v>693</v>
      </c>
      <c r="I189" t="s">
        <v>694</v>
      </c>
      <c r="J189">
        <v>1471406340</v>
      </c>
      <c r="K189">
        <v>1470227660</v>
      </c>
      <c r="L189" s="11">
        <f t="shared" si="2"/>
        <v>42585.523842592593</v>
      </c>
      <c r="M189" t="b">
        <v>0</v>
      </c>
      <c r="N189">
        <v>47</v>
      </c>
      <c r="O189" t="b">
        <v>1</v>
      </c>
      <c r="P189" s="16" t="s">
        <v>21</v>
      </c>
      <c r="Q189" t="s">
        <v>60</v>
      </c>
    </row>
    <row r="190" spans="1:17" ht="60" x14ac:dyDescent="0.25">
      <c r="A190">
        <v>2969</v>
      </c>
      <c r="B190" s="8" t="s">
        <v>973</v>
      </c>
      <c r="C190" s="20" t="s">
        <v>974</v>
      </c>
      <c r="D190" s="14">
        <v>1000</v>
      </c>
      <c r="E190" s="10">
        <v>1625</v>
      </c>
      <c r="F190" s="15">
        <v>163</v>
      </c>
      <c r="G190" t="s">
        <v>30</v>
      </c>
      <c r="H190" t="s">
        <v>707</v>
      </c>
      <c r="I190" t="s">
        <v>708</v>
      </c>
      <c r="J190">
        <v>1430693460</v>
      </c>
      <c r="K190">
        <v>1428087153</v>
      </c>
      <c r="L190" s="11">
        <f t="shared" si="2"/>
        <v>42097.786493055552</v>
      </c>
      <c r="M190" t="b">
        <v>0</v>
      </c>
      <c r="N190">
        <v>17</v>
      </c>
      <c r="O190" t="b">
        <v>1</v>
      </c>
      <c r="P190" s="16" t="s">
        <v>21</v>
      </c>
      <c r="Q190" t="s">
        <v>60</v>
      </c>
    </row>
    <row r="191" spans="1:17" ht="75" x14ac:dyDescent="0.25">
      <c r="A191">
        <v>2970</v>
      </c>
      <c r="B191" s="8" t="s">
        <v>975</v>
      </c>
      <c r="C191" s="20" t="s">
        <v>976</v>
      </c>
      <c r="D191" s="14">
        <v>6000</v>
      </c>
      <c r="E191" s="10">
        <v>6360</v>
      </c>
      <c r="F191" s="15">
        <v>106</v>
      </c>
      <c r="G191" t="s">
        <v>30</v>
      </c>
      <c r="H191" t="s">
        <v>693</v>
      </c>
      <c r="I191" t="s">
        <v>694</v>
      </c>
      <c r="J191">
        <v>1405699451</v>
      </c>
      <c r="K191">
        <v>1403107451</v>
      </c>
      <c r="L191" s="11">
        <f t="shared" si="2"/>
        <v>41808.669571759259</v>
      </c>
      <c r="M191" t="b">
        <v>0</v>
      </c>
      <c r="N191">
        <v>91</v>
      </c>
      <c r="O191" t="b">
        <v>1</v>
      </c>
      <c r="P191" s="16" t="s">
        <v>21</v>
      </c>
      <c r="Q191" t="s">
        <v>60</v>
      </c>
    </row>
    <row r="192" spans="1:17" ht="75" x14ac:dyDescent="0.25">
      <c r="A192">
        <v>2971</v>
      </c>
      <c r="B192" s="8" t="s">
        <v>977</v>
      </c>
      <c r="C192" s="20" t="s">
        <v>978</v>
      </c>
      <c r="D192" s="14">
        <v>3200</v>
      </c>
      <c r="E192" s="10">
        <v>3205</v>
      </c>
      <c r="F192" s="15">
        <v>100</v>
      </c>
      <c r="G192" t="s">
        <v>30</v>
      </c>
      <c r="H192" t="s">
        <v>693</v>
      </c>
      <c r="I192" t="s">
        <v>694</v>
      </c>
      <c r="J192">
        <v>1409500078</v>
      </c>
      <c r="K192">
        <v>1406908078</v>
      </c>
      <c r="L192" s="11">
        <f t="shared" si="2"/>
        <v>41852.658310185187</v>
      </c>
      <c r="M192" t="b">
        <v>0</v>
      </c>
      <c r="N192">
        <v>43</v>
      </c>
      <c r="O192" t="b">
        <v>1</v>
      </c>
      <c r="P192" s="16" t="s">
        <v>21</v>
      </c>
      <c r="Q192" t="s">
        <v>60</v>
      </c>
    </row>
    <row r="193" spans="1:17" ht="45" x14ac:dyDescent="0.25">
      <c r="A193">
        <v>2972</v>
      </c>
      <c r="B193" s="8" t="s">
        <v>979</v>
      </c>
      <c r="C193" s="20" t="s">
        <v>980</v>
      </c>
      <c r="D193" s="14">
        <v>2000</v>
      </c>
      <c r="E193" s="10">
        <v>2107</v>
      </c>
      <c r="F193" s="15">
        <v>105</v>
      </c>
      <c r="G193" t="s">
        <v>30</v>
      </c>
      <c r="H193" t="s">
        <v>693</v>
      </c>
      <c r="I193" t="s">
        <v>694</v>
      </c>
      <c r="J193">
        <v>1480899600</v>
      </c>
      <c r="K193">
        <v>1479609520</v>
      </c>
      <c r="L193" s="11">
        <f t="shared" si="2"/>
        <v>42694.110185185185</v>
      </c>
      <c r="M193" t="b">
        <v>0</v>
      </c>
      <c r="N193">
        <v>17</v>
      </c>
      <c r="O193" t="b">
        <v>1</v>
      </c>
      <c r="P193" s="16" t="s">
        <v>21</v>
      </c>
      <c r="Q193" t="s">
        <v>60</v>
      </c>
    </row>
    <row r="194" spans="1:17" ht="60" x14ac:dyDescent="0.25">
      <c r="A194">
        <v>2973</v>
      </c>
      <c r="B194" s="8" t="s">
        <v>981</v>
      </c>
      <c r="C194" s="20" t="s">
        <v>982</v>
      </c>
      <c r="D194" s="14">
        <v>5000</v>
      </c>
      <c r="E194" s="10">
        <v>8740</v>
      </c>
      <c r="F194" s="15">
        <v>175</v>
      </c>
      <c r="G194" t="s">
        <v>30</v>
      </c>
      <c r="H194" t="s">
        <v>693</v>
      </c>
      <c r="I194" t="s">
        <v>694</v>
      </c>
      <c r="J194">
        <v>1451620800</v>
      </c>
      <c r="K194">
        <v>1449171508</v>
      </c>
      <c r="L194" s="11">
        <f t="shared" si="2"/>
        <v>42341.818379629629</v>
      </c>
      <c r="M194" t="b">
        <v>0</v>
      </c>
      <c r="N194">
        <v>33</v>
      </c>
      <c r="O194" t="b">
        <v>1</v>
      </c>
      <c r="P194" s="16" t="s">
        <v>21</v>
      </c>
      <c r="Q194" t="s">
        <v>60</v>
      </c>
    </row>
    <row r="195" spans="1:17" ht="75" x14ac:dyDescent="0.25">
      <c r="A195">
        <v>2974</v>
      </c>
      <c r="B195" s="8" t="s">
        <v>983</v>
      </c>
      <c r="C195" s="20" t="s">
        <v>984</v>
      </c>
      <c r="D195" s="14">
        <v>5000</v>
      </c>
      <c r="E195" s="10">
        <v>5100</v>
      </c>
      <c r="F195" s="15">
        <v>102</v>
      </c>
      <c r="G195" t="s">
        <v>30</v>
      </c>
      <c r="H195" t="s">
        <v>693</v>
      </c>
      <c r="I195" t="s">
        <v>694</v>
      </c>
      <c r="J195">
        <v>1411695300</v>
      </c>
      <c r="K195">
        <v>1409275671</v>
      </c>
      <c r="L195" s="11">
        <f t="shared" ref="L195:L258" si="3">K195/86400+DATE(1970,1,1)</f>
        <v>41880.061006944445</v>
      </c>
      <c r="M195" t="b">
        <v>0</v>
      </c>
      <c r="N195">
        <v>87</v>
      </c>
      <c r="O195" t="b">
        <v>1</v>
      </c>
      <c r="P195" s="16" t="s">
        <v>21</v>
      </c>
      <c r="Q195" t="s">
        <v>60</v>
      </c>
    </row>
    <row r="196" spans="1:17" ht="75" x14ac:dyDescent="0.25">
      <c r="A196">
        <v>2975</v>
      </c>
      <c r="B196" s="8" t="s">
        <v>985</v>
      </c>
      <c r="C196" s="20" t="s">
        <v>986</v>
      </c>
      <c r="D196" s="14">
        <v>8000</v>
      </c>
      <c r="E196" s="10">
        <v>8010</v>
      </c>
      <c r="F196" s="15">
        <v>100</v>
      </c>
      <c r="G196" t="s">
        <v>30</v>
      </c>
      <c r="H196" t="s">
        <v>693</v>
      </c>
      <c r="I196" t="s">
        <v>694</v>
      </c>
      <c r="J196">
        <v>1417057200</v>
      </c>
      <c r="K196">
        <v>1414599886</v>
      </c>
      <c r="L196" s="11">
        <f t="shared" si="3"/>
        <v>41941.683865740742</v>
      </c>
      <c r="M196" t="b">
        <v>0</v>
      </c>
      <c r="N196">
        <v>113</v>
      </c>
      <c r="O196" t="b">
        <v>1</v>
      </c>
      <c r="P196" s="16" t="s">
        <v>21</v>
      </c>
      <c r="Q196" t="s">
        <v>60</v>
      </c>
    </row>
    <row r="197" spans="1:17" ht="60" x14ac:dyDescent="0.25">
      <c r="A197">
        <v>2976</v>
      </c>
      <c r="B197" s="8" t="s">
        <v>168</v>
      </c>
      <c r="C197" s="20" t="s">
        <v>169</v>
      </c>
      <c r="D197" s="14">
        <v>70</v>
      </c>
      <c r="E197" s="10">
        <v>120</v>
      </c>
      <c r="F197" s="15">
        <v>171</v>
      </c>
      <c r="G197" t="s">
        <v>30</v>
      </c>
      <c r="H197" t="s">
        <v>56</v>
      </c>
      <c r="I197" t="s">
        <v>57</v>
      </c>
      <c r="J197">
        <v>1457870400</v>
      </c>
      <c r="K197">
        <v>1456421530</v>
      </c>
      <c r="L197" s="11">
        <f t="shared" si="3"/>
        <v>42425.730671296296</v>
      </c>
      <c r="M197" t="b">
        <v>0</v>
      </c>
      <c r="N197">
        <v>14</v>
      </c>
      <c r="O197" t="b">
        <v>1</v>
      </c>
      <c r="P197" s="16" t="s">
        <v>21</v>
      </c>
      <c r="Q197" t="s">
        <v>60</v>
      </c>
    </row>
    <row r="198" spans="1:17" ht="90" x14ac:dyDescent="0.25">
      <c r="A198">
        <v>2977</v>
      </c>
      <c r="B198" s="8" t="s">
        <v>987</v>
      </c>
      <c r="C198" s="20" t="s">
        <v>988</v>
      </c>
      <c r="D198" s="14">
        <v>3000</v>
      </c>
      <c r="E198" s="10">
        <v>3407</v>
      </c>
      <c r="F198" s="15">
        <v>114</v>
      </c>
      <c r="G198" t="s">
        <v>30</v>
      </c>
      <c r="H198" t="s">
        <v>693</v>
      </c>
      <c r="I198" t="s">
        <v>694</v>
      </c>
      <c r="J198">
        <v>1427076840</v>
      </c>
      <c r="K198">
        <v>1421960934</v>
      </c>
      <c r="L198" s="11">
        <f t="shared" si="3"/>
        <v>42026.88118055556</v>
      </c>
      <c r="M198" t="b">
        <v>0</v>
      </c>
      <c r="N198">
        <v>30</v>
      </c>
      <c r="O198" t="b">
        <v>1</v>
      </c>
      <c r="P198" s="16" t="s">
        <v>21</v>
      </c>
      <c r="Q198" t="s">
        <v>60</v>
      </c>
    </row>
    <row r="199" spans="1:17" ht="75" x14ac:dyDescent="0.25">
      <c r="A199">
        <v>2978</v>
      </c>
      <c r="B199" s="8" t="s">
        <v>989</v>
      </c>
      <c r="C199" s="20" t="s">
        <v>990</v>
      </c>
      <c r="D199" s="14">
        <v>750</v>
      </c>
      <c r="E199" s="10">
        <v>971</v>
      </c>
      <c r="F199" s="15">
        <v>129</v>
      </c>
      <c r="G199" t="s">
        <v>30</v>
      </c>
      <c r="H199" t="s">
        <v>693</v>
      </c>
      <c r="I199" t="s">
        <v>694</v>
      </c>
      <c r="J199">
        <v>1413784740</v>
      </c>
      <c r="K199">
        <v>1412954547</v>
      </c>
      <c r="L199" s="11">
        <f t="shared" si="3"/>
        <v>41922.640590277777</v>
      </c>
      <c r="M199" t="b">
        <v>0</v>
      </c>
      <c r="N199">
        <v>16</v>
      </c>
      <c r="O199" t="b">
        <v>1</v>
      </c>
      <c r="P199" s="16" t="s">
        <v>21</v>
      </c>
      <c r="Q199" t="s">
        <v>60</v>
      </c>
    </row>
    <row r="200" spans="1:17" ht="60" x14ac:dyDescent="0.25">
      <c r="A200">
        <v>2979</v>
      </c>
      <c r="B200" s="8" t="s">
        <v>991</v>
      </c>
      <c r="C200" s="20" t="s">
        <v>992</v>
      </c>
      <c r="D200" s="14">
        <v>5000</v>
      </c>
      <c r="E200" s="10">
        <v>5070</v>
      </c>
      <c r="F200" s="15">
        <v>101</v>
      </c>
      <c r="G200" t="s">
        <v>30</v>
      </c>
      <c r="H200" t="s">
        <v>693</v>
      </c>
      <c r="I200" t="s">
        <v>694</v>
      </c>
      <c r="J200">
        <v>1420524000</v>
      </c>
      <c r="K200">
        <v>1419104823</v>
      </c>
      <c r="L200" s="11">
        <f t="shared" si="3"/>
        <v>41993.824340277773</v>
      </c>
      <c r="M200" t="b">
        <v>0</v>
      </c>
      <c r="N200">
        <v>46</v>
      </c>
      <c r="O200" t="b">
        <v>1</v>
      </c>
      <c r="P200" s="16" t="s">
        <v>21</v>
      </c>
      <c r="Q200" t="s">
        <v>60</v>
      </c>
    </row>
    <row r="201" spans="1:17" ht="60" x14ac:dyDescent="0.25">
      <c r="A201">
        <v>2980</v>
      </c>
      <c r="B201" s="8" t="s">
        <v>993</v>
      </c>
      <c r="C201" s="20" t="s">
        <v>994</v>
      </c>
      <c r="D201" s="14">
        <v>3000</v>
      </c>
      <c r="E201" s="10">
        <v>3275</v>
      </c>
      <c r="F201" s="15">
        <v>109</v>
      </c>
      <c r="G201" t="s">
        <v>30</v>
      </c>
      <c r="H201" t="s">
        <v>693</v>
      </c>
      <c r="I201" t="s">
        <v>694</v>
      </c>
      <c r="J201">
        <v>1440381600</v>
      </c>
      <c r="K201">
        <v>1438639130</v>
      </c>
      <c r="L201" s="11">
        <f t="shared" si="3"/>
        <v>42219.915856481486</v>
      </c>
      <c r="M201" t="b">
        <v>0</v>
      </c>
      <c r="N201">
        <v>24</v>
      </c>
      <c r="O201" t="b">
        <v>1</v>
      </c>
      <c r="P201" s="16" t="s">
        <v>21</v>
      </c>
      <c r="Q201" t="s">
        <v>60</v>
      </c>
    </row>
    <row r="202" spans="1:17" ht="60" x14ac:dyDescent="0.25">
      <c r="A202">
        <v>3128</v>
      </c>
      <c r="B202" s="8" t="s">
        <v>995</v>
      </c>
      <c r="C202" s="20" t="s">
        <v>996</v>
      </c>
      <c r="D202" s="9">
        <v>15000</v>
      </c>
      <c r="E202" s="10">
        <v>16291</v>
      </c>
      <c r="F202" s="15">
        <v>109</v>
      </c>
      <c r="G202" t="s">
        <v>91</v>
      </c>
      <c r="H202" t="s">
        <v>693</v>
      </c>
      <c r="I202" t="s">
        <v>694</v>
      </c>
      <c r="J202">
        <v>1489690141</v>
      </c>
      <c r="K202">
        <v>1487101741</v>
      </c>
      <c r="L202" s="11">
        <f t="shared" si="3"/>
        <v>42780.825706018513</v>
      </c>
      <c r="M202" t="b">
        <v>0</v>
      </c>
      <c r="N202">
        <v>117</v>
      </c>
      <c r="O202" t="b">
        <v>0</v>
      </c>
      <c r="P202" s="16" t="s">
        <v>21</v>
      </c>
      <c r="Q202" t="s">
        <v>60</v>
      </c>
    </row>
    <row r="203" spans="1:17" ht="60" x14ac:dyDescent="0.25">
      <c r="A203">
        <v>3129</v>
      </c>
      <c r="B203" s="8" t="s">
        <v>997</v>
      </c>
      <c r="C203" s="20" t="s">
        <v>998</v>
      </c>
      <c r="D203" s="9">
        <v>1250</v>
      </c>
      <c r="E203" s="10">
        <v>10</v>
      </c>
      <c r="F203" s="15">
        <v>1</v>
      </c>
      <c r="G203" t="s">
        <v>91</v>
      </c>
      <c r="H203" t="s">
        <v>693</v>
      </c>
      <c r="I203" t="s">
        <v>694</v>
      </c>
      <c r="J203">
        <v>1492542819</v>
      </c>
      <c r="K203">
        <v>1489090419</v>
      </c>
      <c r="L203" s="11">
        <f t="shared" si="3"/>
        <v>42803.842812499999</v>
      </c>
      <c r="M203" t="b">
        <v>0</v>
      </c>
      <c r="N203">
        <v>1</v>
      </c>
      <c r="O203" t="b">
        <v>0</v>
      </c>
      <c r="P203" s="16" t="s">
        <v>21</v>
      </c>
      <c r="Q203" t="s">
        <v>60</v>
      </c>
    </row>
    <row r="204" spans="1:17" ht="45" x14ac:dyDescent="0.25">
      <c r="A204">
        <v>3130</v>
      </c>
      <c r="B204" s="8" t="s">
        <v>999</v>
      </c>
      <c r="C204" s="20" t="s">
        <v>1000</v>
      </c>
      <c r="D204" s="9">
        <v>10000</v>
      </c>
      <c r="E204" s="10">
        <v>375</v>
      </c>
      <c r="F204" s="15">
        <v>4</v>
      </c>
      <c r="G204" t="s">
        <v>91</v>
      </c>
      <c r="H204" t="s">
        <v>693</v>
      </c>
      <c r="I204" t="s">
        <v>694</v>
      </c>
      <c r="J204">
        <v>1492145940</v>
      </c>
      <c r="K204">
        <v>1489504916</v>
      </c>
      <c r="L204" s="11">
        <f t="shared" si="3"/>
        <v>42808.640231481477</v>
      </c>
      <c r="M204" t="b">
        <v>0</v>
      </c>
      <c r="N204">
        <v>4</v>
      </c>
      <c r="O204" t="b">
        <v>0</v>
      </c>
      <c r="P204" s="16" t="s">
        <v>21</v>
      </c>
      <c r="Q204" t="s">
        <v>60</v>
      </c>
    </row>
    <row r="205" spans="1:17" ht="30" x14ac:dyDescent="0.25">
      <c r="A205">
        <v>3131</v>
      </c>
      <c r="B205" s="8" t="s">
        <v>1001</v>
      </c>
      <c r="C205" s="20" t="s">
        <v>1002</v>
      </c>
      <c r="D205" s="9">
        <v>4100</v>
      </c>
      <c r="E205" s="10">
        <v>645</v>
      </c>
      <c r="F205" s="15">
        <v>16</v>
      </c>
      <c r="G205" t="s">
        <v>91</v>
      </c>
      <c r="H205" t="s">
        <v>693</v>
      </c>
      <c r="I205" t="s">
        <v>694</v>
      </c>
      <c r="J205">
        <v>1491656045</v>
      </c>
      <c r="K205">
        <v>1489067645</v>
      </c>
      <c r="L205" s="11">
        <f t="shared" si="3"/>
        <v>42803.579224537039</v>
      </c>
      <c r="M205" t="b">
        <v>0</v>
      </c>
      <c r="N205">
        <v>12</v>
      </c>
      <c r="O205" t="b">
        <v>0</v>
      </c>
      <c r="P205" s="16" t="s">
        <v>21</v>
      </c>
      <c r="Q205" t="s">
        <v>60</v>
      </c>
    </row>
    <row r="206" spans="1:17" ht="45" x14ac:dyDescent="0.25">
      <c r="A206">
        <v>3132</v>
      </c>
      <c r="B206" s="8" t="s">
        <v>1003</v>
      </c>
      <c r="C206" s="20" t="s">
        <v>1004</v>
      </c>
      <c r="D206" s="9">
        <v>30000</v>
      </c>
      <c r="E206" s="10">
        <v>10</v>
      </c>
      <c r="F206" s="15">
        <v>0</v>
      </c>
      <c r="G206" t="s">
        <v>91</v>
      </c>
      <c r="H206" t="s">
        <v>693</v>
      </c>
      <c r="I206" t="s">
        <v>694</v>
      </c>
      <c r="J206">
        <v>1492759460</v>
      </c>
      <c r="K206">
        <v>1487579060</v>
      </c>
      <c r="L206" s="11">
        <f t="shared" si="3"/>
        <v>42786.350231481483</v>
      </c>
      <c r="M206" t="b">
        <v>0</v>
      </c>
      <c r="N206">
        <v>1</v>
      </c>
      <c r="O206" t="b">
        <v>0</v>
      </c>
      <c r="P206" s="16" t="s">
        <v>21</v>
      </c>
      <c r="Q206" t="s">
        <v>60</v>
      </c>
    </row>
    <row r="207" spans="1:17" ht="75" x14ac:dyDescent="0.25">
      <c r="A207">
        <v>3133</v>
      </c>
      <c r="B207" s="8" t="s">
        <v>170</v>
      </c>
      <c r="C207" s="20" t="s">
        <v>171</v>
      </c>
      <c r="D207" s="9">
        <v>500</v>
      </c>
      <c r="E207" s="10">
        <v>540</v>
      </c>
      <c r="F207" s="15">
        <v>108</v>
      </c>
      <c r="G207" t="s">
        <v>91</v>
      </c>
      <c r="H207" t="s">
        <v>56</v>
      </c>
      <c r="I207" t="s">
        <v>57</v>
      </c>
      <c r="J207">
        <v>1490358834</v>
      </c>
      <c r="K207">
        <v>1487770434</v>
      </c>
      <c r="L207" s="11">
        <f t="shared" si="3"/>
        <v>42788.565208333333</v>
      </c>
      <c r="M207" t="b">
        <v>0</v>
      </c>
      <c r="N207">
        <v>16</v>
      </c>
      <c r="O207" t="b">
        <v>0</v>
      </c>
      <c r="P207" s="16" t="s">
        <v>21</v>
      </c>
      <c r="Q207" t="s">
        <v>60</v>
      </c>
    </row>
    <row r="208" spans="1:17" ht="75" x14ac:dyDescent="0.25">
      <c r="A208">
        <v>3134</v>
      </c>
      <c r="B208" s="8" t="s">
        <v>172</v>
      </c>
      <c r="C208" s="20" t="s">
        <v>173</v>
      </c>
      <c r="D208" s="9">
        <v>1000</v>
      </c>
      <c r="E208" s="10">
        <v>225</v>
      </c>
      <c r="F208" s="15">
        <v>23</v>
      </c>
      <c r="G208" t="s">
        <v>91</v>
      </c>
      <c r="H208" t="s">
        <v>56</v>
      </c>
      <c r="I208" t="s">
        <v>57</v>
      </c>
      <c r="J208">
        <v>1490631419</v>
      </c>
      <c r="K208">
        <v>1488820619</v>
      </c>
      <c r="L208" s="11">
        <f t="shared" si="3"/>
        <v>42800.720127314809</v>
      </c>
      <c r="M208" t="b">
        <v>0</v>
      </c>
      <c r="N208">
        <v>12</v>
      </c>
      <c r="O208" t="b">
        <v>0</v>
      </c>
      <c r="P208" s="16" t="s">
        <v>21</v>
      </c>
      <c r="Q208" t="s">
        <v>60</v>
      </c>
    </row>
    <row r="209" spans="1:17" ht="75" x14ac:dyDescent="0.25">
      <c r="A209">
        <v>3135</v>
      </c>
      <c r="B209" s="8" t="s">
        <v>1005</v>
      </c>
      <c r="C209" s="20" t="s">
        <v>1006</v>
      </c>
      <c r="D209" s="9">
        <v>777</v>
      </c>
      <c r="E209" s="10">
        <v>162</v>
      </c>
      <c r="F209" s="15">
        <v>21</v>
      </c>
      <c r="G209" t="s">
        <v>91</v>
      </c>
      <c r="H209" t="s">
        <v>693</v>
      </c>
      <c r="I209" t="s">
        <v>694</v>
      </c>
      <c r="J209">
        <v>1491277121</v>
      </c>
      <c r="K209">
        <v>1489376321</v>
      </c>
      <c r="L209" s="11">
        <f t="shared" si="3"/>
        <v>42807.151863425926</v>
      </c>
      <c r="M209" t="b">
        <v>0</v>
      </c>
      <c r="N209">
        <v>7</v>
      </c>
      <c r="O209" t="b">
        <v>0</v>
      </c>
      <c r="P209" s="16" t="s">
        <v>21</v>
      </c>
      <c r="Q209" t="s">
        <v>60</v>
      </c>
    </row>
    <row r="210" spans="1:17" ht="60" x14ac:dyDescent="0.25">
      <c r="A210">
        <v>3136</v>
      </c>
      <c r="B210" s="8" t="s">
        <v>174</v>
      </c>
      <c r="C210" s="20" t="s">
        <v>175</v>
      </c>
      <c r="D210" s="9">
        <v>500</v>
      </c>
      <c r="E210" s="10">
        <v>639</v>
      </c>
      <c r="F210" s="15">
        <v>128</v>
      </c>
      <c r="G210" t="s">
        <v>91</v>
      </c>
      <c r="H210" t="s">
        <v>56</v>
      </c>
      <c r="I210" t="s">
        <v>57</v>
      </c>
      <c r="J210">
        <v>1491001140</v>
      </c>
      <c r="K210">
        <v>1487847954</v>
      </c>
      <c r="L210" s="11">
        <f t="shared" si="3"/>
        <v>42789.462430555555</v>
      </c>
      <c r="M210" t="b">
        <v>0</v>
      </c>
      <c r="N210">
        <v>22</v>
      </c>
      <c r="O210" t="b">
        <v>0</v>
      </c>
      <c r="P210" s="16" t="s">
        <v>21</v>
      </c>
      <c r="Q210" t="s">
        <v>60</v>
      </c>
    </row>
    <row r="211" spans="1:17" ht="75" x14ac:dyDescent="0.25">
      <c r="A211">
        <v>3137</v>
      </c>
      <c r="B211" s="8" t="s">
        <v>1007</v>
      </c>
      <c r="C211" s="20" t="s">
        <v>1008</v>
      </c>
      <c r="D211" s="9">
        <v>1500</v>
      </c>
      <c r="E211" s="10">
        <v>50</v>
      </c>
      <c r="F211" s="15">
        <v>3</v>
      </c>
      <c r="G211" t="s">
        <v>91</v>
      </c>
      <c r="H211" t="s">
        <v>693</v>
      </c>
      <c r="I211" t="s">
        <v>694</v>
      </c>
      <c r="J211">
        <v>1493838720</v>
      </c>
      <c r="K211">
        <v>1489439669</v>
      </c>
      <c r="L211" s="11">
        <f t="shared" si="3"/>
        <v>42807.885057870371</v>
      </c>
      <c r="M211" t="b">
        <v>0</v>
      </c>
      <c r="N211">
        <v>1</v>
      </c>
      <c r="O211" t="b">
        <v>0</v>
      </c>
      <c r="P211" s="16" t="s">
        <v>21</v>
      </c>
      <c r="Q211" t="s">
        <v>60</v>
      </c>
    </row>
    <row r="212" spans="1:17" ht="75" x14ac:dyDescent="0.25">
      <c r="A212">
        <v>3138</v>
      </c>
      <c r="B212" s="8" t="s">
        <v>176</v>
      </c>
      <c r="C212" s="20" t="s">
        <v>177</v>
      </c>
      <c r="D212" s="9">
        <v>200</v>
      </c>
      <c r="E212" s="10">
        <v>0</v>
      </c>
      <c r="F212" s="15">
        <v>0</v>
      </c>
      <c r="G212" t="s">
        <v>91</v>
      </c>
      <c r="H212" t="s">
        <v>56</v>
      </c>
      <c r="I212" t="s">
        <v>57</v>
      </c>
      <c r="J212">
        <v>1491233407</v>
      </c>
      <c r="K212">
        <v>1489591807</v>
      </c>
      <c r="L212" s="11">
        <f t="shared" si="3"/>
        <v>42809.645914351851</v>
      </c>
      <c r="M212" t="b">
        <v>0</v>
      </c>
      <c r="N212">
        <v>0</v>
      </c>
      <c r="O212" t="b">
        <v>0</v>
      </c>
      <c r="P212" s="16" t="s">
        <v>21</v>
      </c>
      <c r="Q212" t="s">
        <v>60</v>
      </c>
    </row>
    <row r="213" spans="1:17" ht="75" x14ac:dyDescent="0.25">
      <c r="A213">
        <v>3139</v>
      </c>
      <c r="B213" s="8" t="s">
        <v>1009</v>
      </c>
      <c r="C213" s="20" t="s">
        <v>1010</v>
      </c>
      <c r="D213" s="9">
        <v>50000</v>
      </c>
      <c r="E213" s="10">
        <v>2700</v>
      </c>
      <c r="F213" s="15">
        <v>5</v>
      </c>
      <c r="G213" t="s">
        <v>91</v>
      </c>
      <c r="H213" t="s">
        <v>842</v>
      </c>
      <c r="I213" t="s">
        <v>843</v>
      </c>
      <c r="J213">
        <v>1490416380</v>
      </c>
      <c r="K213">
        <v>1487485760</v>
      </c>
      <c r="L213" s="11">
        <f t="shared" si="3"/>
        <v>42785.270370370374</v>
      </c>
      <c r="M213" t="b">
        <v>0</v>
      </c>
      <c r="N213">
        <v>6</v>
      </c>
      <c r="O213" t="b">
        <v>0</v>
      </c>
      <c r="P213" s="16" t="s">
        <v>21</v>
      </c>
      <c r="Q213" t="s">
        <v>60</v>
      </c>
    </row>
    <row r="214" spans="1:17" ht="75" x14ac:dyDescent="0.25">
      <c r="A214">
        <v>3140</v>
      </c>
      <c r="B214" s="8" t="s">
        <v>1011</v>
      </c>
      <c r="C214" s="20" t="s">
        <v>1012</v>
      </c>
      <c r="D214" s="9">
        <v>10000</v>
      </c>
      <c r="E214" s="10">
        <v>96</v>
      </c>
      <c r="F214" s="15">
        <v>1</v>
      </c>
      <c r="G214" t="s">
        <v>91</v>
      </c>
      <c r="H214" t="s">
        <v>1013</v>
      </c>
      <c r="I214" t="s">
        <v>818</v>
      </c>
      <c r="J214">
        <v>1491581703</v>
      </c>
      <c r="K214">
        <v>1488993303</v>
      </c>
      <c r="L214" s="11">
        <f t="shared" si="3"/>
        <v>42802.718784722223</v>
      </c>
      <c r="M214" t="b">
        <v>0</v>
      </c>
      <c r="N214">
        <v>4</v>
      </c>
      <c r="O214" t="b">
        <v>0</v>
      </c>
      <c r="P214" s="16" t="s">
        <v>21</v>
      </c>
      <c r="Q214" t="s">
        <v>60</v>
      </c>
    </row>
    <row r="215" spans="1:17" ht="75" x14ac:dyDescent="0.25">
      <c r="A215">
        <v>3141</v>
      </c>
      <c r="B215" s="8" t="s">
        <v>1014</v>
      </c>
      <c r="C215" s="20" t="s">
        <v>1015</v>
      </c>
      <c r="D215" s="9">
        <v>500</v>
      </c>
      <c r="E215" s="10">
        <v>258</v>
      </c>
      <c r="F215" s="15">
        <v>52</v>
      </c>
      <c r="G215" t="s">
        <v>91</v>
      </c>
      <c r="H215" t="s">
        <v>846</v>
      </c>
      <c r="I215" t="s">
        <v>818</v>
      </c>
      <c r="J215">
        <v>1492372800</v>
      </c>
      <c r="K215">
        <v>1488823488</v>
      </c>
      <c r="L215" s="11">
        <f t="shared" si="3"/>
        <v>42800.753333333334</v>
      </c>
      <c r="M215" t="b">
        <v>0</v>
      </c>
      <c r="N215">
        <v>8</v>
      </c>
      <c r="O215" t="b">
        <v>0</v>
      </c>
      <c r="P215" s="16" t="s">
        <v>21</v>
      </c>
      <c r="Q215" t="s">
        <v>60</v>
      </c>
    </row>
    <row r="216" spans="1:17" ht="60" x14ac:dyDescent="0.25">
      <c r="A216">
        <v>3142</v>
      </c>
      <c r="B216" s="8" t="s">
        <v>178</v>
      </c>
      <c r="C216" s="20" t="s">
        <v>179</v>
      </c>
      <c r="D216" s="9">
        <v>2750</v>
      </c>
      <c r="E216" s="10">
        <v>45</v>
      </c>
      <c r="F216" s="15">
        <v>2</v>
      </c>
      <c r="G216" t="s">
        <v>91</v>
      </c>
      <c r="H216" t="s">
        <v>56</v>
      </c>
      <c r="I216" t="s">
        <v>57</v>
      </c>
      <c r="J216">
        <v>1489922339</v>
      </c>
      <c r="K216">
        <v>1487333939</v>
      </c>
      <c r="L216" s="11">
        <f t="shared" si="3"/>
        <v>42783.513182870374</v>
      </c>
      <c r="M216" t="b">
        <v>0</v>
      </c>
      <c r="N216">
        <v>3</v>
      </c>
      <c r="O216" t="b">
        <v>0</v>
      </c>
      <c r="P216" s="16" t="s">
        <v>21</v>
      </c>
      <c r="Q216" t="s">
        <v>60</v>
      </c>
    </row>
    <row r="217" spans="1:17" ht="75" x14ac:dyDescent="0.25">
      <c r="A217">
        <v>3143</v>
      </c>
      <c r="B217" s="8" t="s">
        <v>180</v>
      </c>
      <c r="C217" s="20" t="s">
        <v>181</v>
      </c>
      <c r="D217" s="9">
        <v>700</v>
      </c>
      <c r="E217" s="10">
        <v>0</v>
      </c>
      <c r="F217" s="15">
        <v>0</v>
      </c>
      <c r="G217" t="s">
        <v>91</v>
      </c>
      <c r="H217" t="s">
        <v>56</v>
      </c>
      <c r="I217" t="s">
        <v>57</v>
      </c>
      <c r="J217">
        <v>1491726956</v>
      </c>
      <c r="K217">
        <v>1489480556</v>
      </c>
      <c r="L217" s="11">
        <f t="shared" si="3"/>
        <v>42808.358287037037</v>
      </c>
      <c r="M217" t="b">
        <v>0</v>
      </c>
      <c r="N217">
        <v>0</v>
      </c>
      <c r="O217" t="b">
        <v>0</v>
      </c>
      <c r="P217" s="16" t="s">
        <v>21</v>
      </c>
      <c r="Q217" t="s">
        <v>60</v>
      </c>
    </row>
    <row r="218" spans="1:17" ht="75" x14ac:dyDescent="0.25">
      <c r="A218">
        <v>3144</v>
      </c>
      <c r="B218" s="8" t="s">
        <v>1016</v>
      </c>
      <c r="C218" s="20" t="s">
        <v>1017</v>
      </c>
      <c r="D218" s="9">
        <v>10000</v>
      </c>
      <c r="E218" s="10">
        <v>7540</v>
      </c>
      <c r="F218" s="15">
        <v>75</v>
      </c>
      <c r="G218" t="s">
        <v>91</v>
      </c>
      <c r="H218" t="s">
        <v>693</v>
      </c>
      <c r="I218" t="s">
        <v>694</v>
      </c>
      <c r="J218">
        <v>1489903200</v>
      </c>
      <c r="K218">
        <v>1488459307</v>
      </c>
      <c r="L218" s="11">
        <f t="shared" si="3"/>
        <v>42796.538275462968</v>
      </c>
      <c r="M218" t="b">
        <v>0</v>
      </c>
      <c r="N218">
        <v>30</v>
      </c>
      <c r="O218" t="b">
        <v>0</v>
      </c>
      <c r="P218" s="16" t="s">
        <v>21</v>
      </c>
      <c r="Q218" t="s">
        <v>60</v>
      </c>
    </row>
    <row r="219" spans="1:17" ht="45" x14ac:dyDescent="0.25">
      <c r="A219">
        <v>3145</v>
      </c>
      <c r="B219" s="8" t="s">
        <v>1018</v>
      </c>
      <c r="C219" s="20" t="s">
        <v>1019</v>
      </c>
      <c r="D219" s="9">
        <v>25000</v>
      </c>
      <c r="E219" s="10">
        <v>0</v>
      </c>
      <c r="F219" s="15">
        <v>0</v>
      </c>
      <c r="G219" t="s">
        <v>91</v>
      </c>
      <c r="H219" t="s">
        <v>693</v>
      </c>
      <c r="I219" t="s">
        <v>694</v>
      </c>
      <c r="J219">
        <v>1490659134</v>
      </c>
      <c r="K219">
        <v>1485478734</v>
      </c>
      <c r="L219" s="11">
        <f t="shared" si="3"/>
        <v>42762.040902777779</v>
      </c>
      <c r="M219" t="b">
        <v>0</v>
      </c>
      <c r="N219">
        <v>0</v>
      </c>
      <c r="O219" t="b">
        <v>0</v>
      </c>
      <c r="P219" s="16" t="s">
        <v>21</v>
      </c>
      <c r="Q219" t="s">
        <v>60</v>
      </c>
    </row>
    <row r="220" spans="1:17" ht="45" x14ac:dyDescent="0.25">
      <c r="A220">
        <v>3146</v>
      </c>
      <c r="B220" s="8" t="s">
        <v>1020</v>
      </c>
      <c r="C220" s="20" t="s">
        <v>1021</v>
      </c>
      <c r="D220" s="9">
        <v>50000</v>
      </c>
      <c r="E220" s="10">
        <v>5250</v>
      </c>
      <c r="F220" s="15">
        <v>11</v>
      </c>
      <c r="G220" t="s">
        <v>91</v>
      </c>
      <c r="H220" t="s">
        <v>842</v>
      </c>
      <c r="I220" t="s">
        <v>843</v>
      </c>
      <c r="J220">
        <v>1492356166</v>
      </c>
      <c r="K220">
        <v>1488471766</v>
      </c>
      <c r="L220" s="11">
        <f t="shared" si="3"/>
        <v>42796.682476851856</v>
      </c>
      <c r="M220" t="b">
        <v>0</v>
      </c>
      <c r="N220">
        <v>12</v>
      </c>
      <c r="O220" t="b">
        <v>0</v>
      </c>
      <c r="P220" s="16" t="s">
        <v>21</v>
      </c>
      <c r="Q220" t="s">
        <v>60</v>
      </c>
    </row>
    <row r="221" spans="1:17" ht="75" x14ac:dyDescent="0.25">
      <c r="A221">
        <v>3147</v>
      </c>
      <c r="B221" s="8" t="s">
        <v>1022</v>
      </c>
      <c r="C221" s="20" t="s">
        <v>1023</v>
      </c>
      <c r="D221" s="14">
        <v>20000</v>
      </c>
      <c r="E221" s="10">
        <v>23505</v>
      </c>
      <c r="F221" s="15">
        <v>118</v>
      </c>
      <c r="G221" t="s">
        <v>30</v>
      </c>
      <c r="H221" t="s">
        <v>693</v>
      </c>
      <c r="I221" t="s">
        <v>694</v>
      </c>
      <c r="J221">
        <v>1415319355</v>
      </c>
      <c r="K221">
        <v>1411859755</v>
      </c>
      <c r="L221" s="11">
        <f t="shared" si="3"/>
        <v>41909.96938657407</v>
      </c>
      <c r="M221" t="b">
        <v>1</v>
      </c>
      <c r="N221">
        <v>213</v>
      </c>
      <c r="O221" t="b">
        <v>1</v>
      </c>
      <c r="P221" s="16" t="s">
        <v>21</v>
      </c>
      <c r="Q221" t="s">
        <v>60</v>
      </c>
    </row>
    <row r="222" spans="1:17" ht="60" x14ac:dyDescent="0.25">
      <c r="A222">
        <v>3148</v>
      </c>
      <c r="B222" s="8" t="s">
        <v>1024</v>
      </c>
      <c r="C222" s="20" t="s">
        <v>1025</v>
      </c>
      <c r="D222" s="14">
        <v>1800</v>
      </c>
      <c r="E222" s="10">
        <v>2361</v>
      </c>
      <c r="F222" s="15">
        <v>131</v>
      </c>
      <c r="G222" t="s">
        <v>30</v>
      </c>
      <c r="H222" t="s">
        <v>693</v>
      </c>
      <c r="I222" t="s">
        <v>694</v>
      </c>
      <c r="J222">
        <v>1412136000</v>
      </c>
      <c r="K222">
        <v>1410278284</v>
      </c>
      <c r="L222" s="11">
        <f t="shared" si="3"/>
        <v>41891.665324074071</v>
      </c>
      <c r="M222" t="b">
        <v>1</v>
      </c>
      <c r="N222">
        <v>57</v>
      </c>
      <c r="O222" t="b">
        <v>1</v>
      </c>
      <c r="P222" s="16" t="s">
        <v>21</v>
      </c>
      <c r="Q222" t="s">
        <v>60</v>
      </c>
    </row>
    <row r="223" spans="1:17" ht="75" x14ac:dyDescent="0.25">
      <c r="A223">
        <v>3149</v>
      </c>
      <c r="B223" s="8" t="s">
        <v>1026</v>
      </c>
      <c r="C223" s="20" t="s">
        <v>1027</v>
      </c>
      <c r="D223" s="14">
        <v>1250</v>
      </c>
      <c r="E223" s="10">
        <v>1300</v>
      </c>
      <c r="F223" s="15">
        <v>104</v>
      </c>
      <c r="G223" t="s">
        <v>30</v>
      </c>
      <c r="H223" t="s">
        <v>693</v>
      </c>
      <c r="I223" t="s">
        <v>694</v>
      </c>
      <c r="J223">
        <v>1354845600</v>
      </c>
      <c r="K223">
        <v>1352766300</v>
      </c>
      <c r="L223" s="11">
        <f t="shared" si="3"/>
        <v>41226.017361111109</v>
      </c>
      <c r="M223" t="b">
        <v>1</v>
      </c>
      <c r="N223">
        <v>25</v>
      </c>
      <c r="O223" t="b">
        <v>1</v>
      </c>
      <c r="P223" s="16" t="s">
        <v>21</v>
      </c>
      <c r="Q223" t="s">
        <v>60</v>
      </c>
    </row>
    <row r="224" spans="1:17" ht="90" x14ac:dyDescent="0.25">
      <c r="A224">
        <v>3150</v>
      </c>
      <c r="B224" s="8" t="s">
        <v>1028</v>
      </c>
      <c r="C224" s="20" t="s">
        <v>1029</v>
      </c>
      <c r="D224" s="14">
        <v>3500</v>
      </c>
      <c r="E224" s="10">
        <v>3535</v>
      </c>
      <c r="F224" s="15">
        <v>101</v>
      </c>
      <c r="G224" t="s">
        <v>30</v>
      </c>
      <c r="H224" t="s">
        <v>693</v>
      </c>
      <c r="I224" t="s">
        <v>694</v>
      </c>
      <c r="J224">
        <v>1295928000</v>
      </c>
      <c r="K224">
        <v>1288160403</v>
      </c>
      <c r="L224" s="11">
        <f t="shared" si="3"/>
        <v>40478.263923611114</v>
      </c>
      <c r="M224" t="b">
        <v>1</v>
      </c>
      <c r="N224">
        <v>104</v>
      </c>
      <c r="O224" t="b">
        <v>1</v>
      </c>
      <c r="P224" s="16" t="s">
        <v>21</v>
      </c>
      <c r="Q224" t="s">
        <v>60</v>
      </c>
    </row>
    <row r="225" spans="1:17" ht="45" x14ac:dyDescent="0.25">
      <c r="A225">
        <v>3151</v>
      </c>
      <c r="B225" s="8" t="s">
        <v>1030</v>
      </c>
      <c r="C225" s="20" t="s">
        <v>1031</v>
      </c>
      <c r="D225" s="14">
        <v>3500</v>
      </c>
      <c r="E225" s="10">
        <v>3514</v>
      </c>
      <c r="F225" s="15">
        <v>100</v>
      </c>
      <c r="G225" t="s">
        <v>30</v>
      </c>
      <c r="H225" t="s">
        <v>693</v>
      </c>
      <c r="I225" t="s">
        <v>694</v>
      </c>
      <c r="J225">
        <v>1410379774</v>
      </c>
      <c r="K225">
        <v>1407787774</v>
      </c>
      <c r="L225" s="11">
        <f t="shared" si="3"/>
        <v>41862.83997685185</v>
      </c>
      <c r="M225" t="b">
        <v>1</v>
      </c>
      <c r="N225">
        <v>34</v>
      </c>
      <c r="O225" t="b">
        <v>1</v>
      </c>
      <c r="P225" s="16" t="s">
        <v>21</v>
      </c>
      <c r="Q225" t="s">
        <v>60</v>
      </c>
    </row>
    <row r="226" spans="1:17" ht="60" x14ac:dyDescent="0.25">
      <c r="A226">
        <v>3152</v>
      </c>
      <c r="B226" s="8" t="s">
        <v>182</v>
      </c>
      <c r="C226" s="20" t="s">
        <v>183</v>
      </c>
      <c r="D226" s="14">
        <v>2200</v>
      </c>
      <c r="E226" s="10">
        <v>2331</v>
      </c>
      <c r="F226" s="15">
        <v>106</v>
      </c>
      <c r="G226" t="s">
        <v>30</v>
      </c>
      <c r="H226" t="s">
        <v>56</v>
      </c>
      <c r="I226" t="s">
        <v>57</v>
      </c>
      <c r="J226">
        <v>1383425367</v>
      </c>
      <c r="K226">
        <v>1380833367</v>
      </c>
      <c r="L226" s="11">
        <f t="shared" si="3"/>
        <v>41550.867673611108</v>
      </c>
      <c r="M226" t="b">
        <v>1</v>
      </c>
      <c r="N226">
        <v>67</v>
      </c>
      <c r="O226" t="b">
        <v>1</v>
      </c>
      <c r="P226" s="16" t="s">
        <v>21</v>
      </c>
      <c r="Q226" t="s">
        <v>60</v>
      </c>
    </row>
    <row r="227" spans="1:17" ht="60" x14ac:dyDescent="0.25">
      <c r="A227">
        <v>3153</v>
      </c>
      <c r="B227" s="8" t="s">
        <v>1032</v>
      </c>
      <c r="C227" s="20" t="s">
        <v>1033</v>
      </c>
      <c r="D227" s="14">
        <v>3000</v>
      </c>
      <c r="E227" s="10">
        <v>10067.5</v>
      </c>
      <c r="F227" s="15">
        <v>336</v>
      </c>
      <c r="G227" t="s">
        <v>30</v>
      </c>
      <c r="H227" t="s">
        <v>693</v>
      </c>
      <c r="I227" t="s">
        <v>694</v>
      </c>
      <c r="J227">
        <v>1304225940</v>
      </c>
      <c r="K227">
        <v>1301542937</v>
      </c>
      <c r="L227" s="11">
        <f t="shared" si="3"/>
        <v>40633.154363425929</v>
      </c>
      <c r="M227" t="b">
        <v>1</v>
      </c>
      <c r="N227">
        <v>241</v>
      </c>
      <c r="O227" t="b">
        <v>1</v>
      </c>
      <c r="P227" s="16" t="s">
        <v>21</v>
      </c>
      <c r="Q227" t="s">
        <v>60</v>
      </c>
    </row>
    <row r="228" spans="1:17" ht="75" x14ac:dyDescent="0.25">
      <c r="A228">
        <v>3154</v>
      </c>
      <c r="B228" s="8" t="s">
        <v>1034</v>
      </c>
      <c r="C228" s="20" t="s">
        <v>1035</v>
      </c>
      <c r="D228" s="14">
        <v>7000</v>
      </c>
      <c r="E228" s="10">
        <v>7905</v>
      </c>
      <c r="F228" s="15">
        <v>113</v>
      </c>
      <c r="G228" t="s">
        <v>30</v>
      </c>
      <c r="H228" t="s">
        <v>693</v>
      </c>
      <c r="I228" t="s">
        <v>694</v>
      </c>
      <c r="J228">
        <v>1333310458</v>
      </c>
      <c r="K228">
        <v>1330722058</v>
      </c>
      <c r="L228" s="11">
        <f t="shared" si="3"/>
        <v>40970.875671296293</v>
      </c>
      <c r="M228" t="b">
        <v>1</v>
      </c>
      <c r="N228">
        <v>123</v>
      </c>
      <c r="O228" t="b">
        <v>1</v>
      </c>
      <c r="P228" s="16" t="s">
        <v>21</v>
      </c>
      <c r="Q228" t="s">
        <v>60</v>
      </c>
    </row>
    <row r="229" spans="1:17" ht="75" x14ac:dyDescent="0.25">
      <c r="A229">
        <v>3155</v>
      </c>
      <c r="B229" s="8" t="s">
        <v>184</v>
      </c>
      <c r="C229" s="20" t="s">
        <v>185</v>
      </c>
      <c r="D229" s="14">
        <v>5000</v>
      </c>
      <c r="E229" s="10">
        <v>9425.23</v>
      </c>
      <c r="F229" s="15">
        <v>189</v>
      </c>
      <c r="G229" t="s">
        <v>30</v>
      </c>
      <c r="H229" t="s">
        <v>56</v>
      </c>
      <c r="I229" t="s">
        <v>57</v>
      </c>
      <c r="J229">
        <v>1356004725</v>
      </c>
      <c r="K229">
        <v>1353412725</v>
      </c>
      <c r="L229" s="11">
        <f t="shared" si="3"/>
        <v>41233.499131944445</v>
      </c>
      <c r="M229" t="b">
        <v>1</v>
      </c>
      <c r="N229">
        <v>302</v>
      </c>
      <c r="O229" t="b">
        <v>1</v>
      </c>
      <c r="P229" s="16" t="s">
        <v>21</v>
      </c>
      <c r="Q229" t="s">
        <v>60</v>
      </c>
    </row>
    <row r="230" spans="1:17" ht="75" x14ac:dyDescent="0.25">
      <c r="A230">
        <v>3156</v>
      </c>
      <c r="B230" s="8" t="s">
        <v>1036</v>
      </c>
      <c r="C230" s="20" t="s">
        <v>1037</v>
      </c>
      <c r="D230" s="14">
        <v>5500</v>
      </c>
      <c r="E230" s="10">
        <v>5600</v>
      </c>
      <c r="F230" s="15">
        <v>102</v>
      </c>
      <c r="G230" t="s">
        <v>30</v>
      </c>
      <c r="H230" t="s">
        <v>693</v>
      </c>
      <c r="I230" t="s">
        <v>694</v>
      </c>
      <c r="J230">
        <v>1338591144</v>
      </c>
      <c r="K230">
        <v>1335567144</v>
      </c>
      <c r="L230" s="11">
        <f t="shared" si="3"/>
        <v>41026.953055555554</v>
      </c>
      <c r="M230" t="b">
        <v>1</v>
      </c>
      <c r="N230">
        <v>89</v>
      </c>
      <c r="O230" t="b">
        <v>1</v>
      </c>
      <c r="P230" s="16" t="s">
        <v>21</v>
      </c>
      <c r="Q230" t="s">
        <v>60</v>
      </c>
    </row>
    <row r="231" spans="1:17" ht="30" x14ac:dyDescent="0.25">
      <c r="A231">
        <v>3157</v>
      </c>
      <c r="B231" s="8" t="s">
        <v>1038</v>
      </c>
      <c r="C231" s="20" t="s">
        <v>1039</v>
      </c>
      <c r="D231" s="14">
        <v>4000</v>
      </c>
      <c r="E231" s="10">
        <v>4040</v>
      </c>
      <c r="F231" s="15">
        <v>101</v>
      </c>
      <c r="G231" t="s">
        <v>30</v>
      </c>
      <c r="H231" t="s">
        <v>693</v>
      </c>
      <c r="I231" t="s">
        <v>694</v>
      </c>
      <c r="J231">
        <v>1405746000</v>
      </c>
      <c r="K231">
        <v>1404932105</v>
      </c>
      <c r="L231" s="11">
        <f t="shared" si="3"/>
        <v>41829.788252314815</v>
      </c>
      <c r="M231" t="b">
        <v>1</v>
      </c>
      <c r="N231">
        <v>41</v>
      </c>
      <c r="O231" t="b">
        <v>1</v>
      </c>
      <c r="P231" s="16" t="s">
        <v>21</v>
      </c>
      <c r="Q231" t="s">
        <v>60</v>
      </c>
    </row>
    <row r="232" spans="1:17" ht="30" x14ac:dyDescent="0.25">
      <c r="A232">
        <v>3158</v>
      </c>
      <c r="B232" s="8" t="s">
        <v>1040</v>
      </c>
      <c r="C232" s="20" t="s">
        <v>1041</v>
      </c>
      <c r="D232" s="14">
        <v>5000</v>
      </c>
      <c r="E232" s="10">
        <v>5700</v>
      </c>
      <c r="F232" s="15">
        <v>114</v>
      </c>
      <c r="G232" t="s">
        <v>30</v>
      </c>
      <c r="H232" t="s">
        <v>693</v>
      </c>
      <c r="I232" t="s">
        <v>694</v>
      </c>
      <c r="J232">
        <v>1374523752</v>
      </c>
      <c r="K232">
        <v>1371931752</v>
      </c>
      <c r="L232" s="11">
        <f t="shared" si="3"/>
        <v>41447.839722222227</v>
      </c>
      <c r="M232" t="b">
        <v>1</v>
      </c>
      <c r="N232">
        <v>69</v>
      </c>
      <c r="O232" t="b">
        <v>1</v>
      </c>
      <c r="P232" s="16" t="s">
        <v>21</v>
      </c>
      <c r="Q232" t="s">
        <v>60</v>
      </c>
    </row>
    <row r="233" spans="1:17" ht="60" x14ac:dyDescent="0.25">
      <c r="A233">
        <v>3159</v>
      </c>
      <c r="B233" s="8" t="s">
        <v>1042</v>
      </c>
      <c r="C233" s="20" t="s">
        <v>1043</v>
      </c>
      <c r="D233" s="14">
        <v>1500</v>
      </c>
      <c r="E233" s="10">
        <v>2002.22</v>
      </c>
      <c r="F233" s="15">
        <v>133</v>
      </c>
      <c r="G233" t="s">
        <v>30</v>
      </c>
      <c r="H233" t="s">
        <v>693</v>
      </c>
      <c r="I233" t="s">
        <v>694</v>
      </c>
      <c r="J233">
        <v>1326927600</v>
      </c>
      <c r="K233">
        <v>1323221761</v>
      </c>
      <c r="L233" s="11">
        <f t="shared" si="3"/>
        <v>40884.066678240742</v>
      </c>
      <c r="M233" t="b">
        <v>1</v>
      </c>
      <c r="N233">
        <v>52</v>
      </c>
      <c r="O233" t="b">
        <v>1</v>
      </c>
      <c r="P233" s="16" t="s">
        <v>21</v>
      </c>
      <c r="Q233" t="s">
        <v>60</v>
      </c>
    </row>
    <row r="234" spans="1:17" ht="75" x14ac:dyDescent="0.25">
      <c r="A234">
        <v>3160</v>
      </c>
      <c r="B234" s="8" t="s">
        <v>1044</v>
      </c>
      <c r="C234" s="20" t="s">
        <v>1045</v>
      </c>
      <c r="D234" s="14">
        <v>4500</v>
      </c>
      <c r="E234" s="10">
        <v>4569</v>
      </c>
      <c r="F234" s="15">
        <v>102</v>
      </c>
      <c r="G234" t="s">
        <v>30</v>
      </c>
      <c r="H234" t="s">
        <v>693</v>
      </c>
      <c r="I234" t="s">
        <v>694</v>
      </c>
      <c r="J234">
        <v>1407905940</v>
      </c>
      <c r="K234">
        <v>1405923687</v>
      </c>
      <c r="L234" s="11">
        <f t="shared" si="3"/>
        <v>41841.26489583333</v>
      </c>
      <c r="M234" t="b">
        <v>1</v>
      </c>
      <c r="N234">
        <v>57</v>
      </c>
      <c r="O234" t="b">
        <v>1</v>
      </c>
      <c r="P234" s="16" t="s">
        <v>21</v>
      </c>
      <c r="Q234" t="s">
        <v>60</v>
      </c>
    </row>
    <row r="235" spans="1:17" ht="75" x14ac:dyDescent="0.25">
      <c r="A235">
        <v>3161</v>
      </c>
      <c r="B235" s="8" t="s">
        <v>186</v>
      </c>
      <c r="C235" s="20" t="s">
        <v>187</v>
      </c>
      <c r="D235" s="14">
        <v>2000</v>
      </c>
      <c r="E235" s="10">
        <v>2102</v>
      </c>
      <c r="F235" s="15">
        <v>105</v>
      </c>
      <c r="G235" t="s">
        <v>30</v>
      </c>
      <c r="H235" t="s">
        <v>56</v>
      </c>
      <c r="I235" t="s">
        <v>57</v>
      </c>
      <c r="J235">
        <v>1413377522</v>
      </c>
      <c r="K235">
        <v>1410785522</v>
      </c>
      <c r="L235" s="11">
        <f t="shared" si="3"/>
        <v>41897.536134259259</v>
      </c>
      <c r="M235" t="b">
        <v>1</v>
      </c>
      <c r="N235">
        <v>74</v>
      </c>
      <c r="O235" t="b">
        <v>1</v>
      </c>
      <c r="P235" s="16" t="s">
        <v>21</v>
      </c>
      <c r="Q235" t="s">
        <v>60</v>
      </c>
    </row>
    <row r="236" spans="1:17" ht="60" x14ac:dyDescent="0.25">
      <c r="A236">
        <v>3162</v>
      </c>
      <c r="B236" s="8" t="s">
        <v>1046</v>
      </c>
      <c r="C236" s="20" t="s">
        <v>1047</v>
      </c>
      <c r="D236" s="14">
        <v>4000</v>
      </c>
      <c r="E236" s="10">
        <v>5086</v>
      </c>
      <c r="F236" s="15">
        <v>127</v>
      </c>
      <c r="G236" t="s">
        <v>30</v>
      </c>
      <c r="H236" t="s">
        <v>693</v>
      </c>
      <c r="I236" t="s">
        <v>694</v>
      </c>
      <c r="J236">
        <v>1404698400</v>
      </c>
      <c r="K236">
        <v>1402331262</v>
      </c>
      <c r="L236" s="11">
        <f t="shared" si="3"/>
        <v>41799.685902777775</v>
      </c>
      <c r="M236" t="b">
        <v>1</v>
      </c>
      <c r="N236">
        <v>63</v>
      </c>
      <c r="O236" t="b">
        <v>1</v>
      </c>
      <c r="P236" s="16" t="s">
        <v>21</v>
      </c>
      <c r="Q236" t="s">
        <v>60</v>
      </c>
    </row>
    <row r="237" spans="1:17" ht="60" x14ac:dyDescent="0.25">
      <c r="A237">
        <v>3163</v>
      </c>
      <c r="B237" s="8" t="s">
        <v>1048</v>
      </c>
      <c r="C237" s="20" t="s">
        <v>1049</v>
      </c>
      <c r="D237" s="14">
        <v>13000</v>
      </c>
      <c r="E237" s="10">
        <v>14450</v>
      </c>
      <c r="F237" s="15">
        <v>111</v>
      </c>
      <c r="G237" t="s">
        <v>30</v>
      </c>
      <c r="H237" t="s">
        <v>693</v>
      </c>
      <c r="I237" t="s">
        <v>694</v>
      </c>
      <c r="J237">
        <v>1402855525</v>
      </c>
      <c r="K237">
        <v>1400263525</v>
      </c>
      <c r="L237" s="11">
        <f t="shared" si="3"/>
        <v>41775.753761574073</v>
      </c>
      <c r="M237" t="b">
        <v>1</v>
      </c>
      <c r="N237">
        <v>72</v>
      </c>
      <c r="O237" t="b">
        <v>1</v>
      </c>
      <c r="P237" s="16" t="s">
        <v>21</v>
      </c>
      <c r="Q237" t="s">
        <v>60</v>
      </c>
    </row>
    <row r="238" spans="1:17" ht="75" x14ac:dyDescent="0.25">
      <c r="A238">
        <v>3164</v>
      </c>
      <c r="B238" s="8" t="s">
        <v>1050</v>
      </c>
      <c r="C238" s="20" t="s">
        <v>1051</v>
      </c>
      <c r="D238" s="14">
        <v>2500</v>
      </c>
      <c r="E238" s="10">
        <v>2669</v>
      </c>
      <c r="F238" s="15">
        <v>107</v>
      </c>
      <c r="G238" t="s">
        <v>30</v>
      </c>
      <c r="H238" t="s">
        <v>693</v>
      </c>
      <c r="I238" t="s">
        <v>694</v>
      </c>
      <c r="J238">
        <v>1402341615</v>
      </c>
      <c r="K238">
        <v>1399490415</v>
      </c>
      <c r="L238" s="11">
        <f t="shared" si="3"/>
        <v>41766.805729166663</v>
      </c>
      <c r="M238" t="b">
        <v>1</v>
      </c>
      <c r="N238">
        <v>71</v>
      </c>
      <c r="O238" t="b">
        <v>1</v>
      </c>
      <c r="P238" s="16" t="s">
        <v>21</v>
      </c>
      <c r="Q238" t="s">
        <v>60</v>
      </c>
    </row>
    <row r="239" spans="1:17" ht="75" x14ac:dyDescent="0.25">
      <c r="A239">
        <v>3165</v>
      </c>
      <c r="B239" s="8" t="s">
        <v>1052</v>
      </c>
      <c r="C239" s="20" t="s">
        <v>1053</v>
      </c>
      <c r="D239" s="14">
        <v>750</v>
      </c>
      <c r="E239" s="10">
        <v>1220</v>
      </c>
      <c r="F239" s="15">
        <v>163</v>
      </c>
      <c r="G239" t="s">
        <v>30</v>
      </c>
      <c r="H239" t="s">
        <v>693</v>
      </c>
      <c r="I239" t="s">
        <v>694</v>
      </c>
      <c r="J239">
        <v>1304395140</v>
      </c>
      <c r="K239">
        <v>1302493760</v>
      </c>
      <c r="L239" s="11">
        <f t="shared" si="3"/>
        <v>40644.159259259257</v>
      </c>
      <c r="M239" t="b">
        <v>1</v>
      </c>
      <c r="N239">
        <v>21</v>
      </c>
      <c r="O239" t="b">
        <v>1</v>
      </c>
      <c r="P239" s="16" t="s">
        <v>21</v>
      </c>
      <c r="Q239" t="s">
        <v>60</v>
      </c>
    </row>
    <row r="240" spans="1:17" ht="60" x14ac:dyDescent="0.25">
      <c r="A240">
        <v>3166</v>
      </c>
      <c r="B240" s="8" t="s">
        <v>1054</v>
      </c>
      <c r="C240" s="20" t="s">
        <v>1055</v>
      </c>
      <c r="D240" s="14">
        <v>35000</v>
      </c>
      <c r="E240" s="10">
        <v>56079.83</v>
      </c>
      <c r="F240" s="15">
        <v>160</v>
      </c>
      <c r="G240" t="s">
        <v>30</v>
      </c>
      <c r="H240" t="s">
        <v>693</v>
      </c>
      <c r="I240" t="s">
        <v>694</v>
      </c>
      <c r="J240">
        <v>1416988740</v>
      </c>
      <c r="K240">
        <v>1414514153</v>
      </c>
      <c r="L240" s="11">
        <f t="shared" si="3"/>
        <v>41940.69158564815</v>
      </c>
      <c r="M240" t="b">
        <v>1</v>
      </c>
      <c r="N240">
        <v>930</v>
      </c>
      <c r="O240" t="b">
        <v>1</v>
      </c>
      <c r="P240" s="16" t="s">
        <v>21</v>
      </c>
      <c r="Q240" t="s">
        <v>60</v>
      </c>
    </row>
    <row r="241" spans="1:17" ht="60" x14ac:dyDescent="0.25">
      <c r="A241">
        <v>3167</v>
      </c>
      <c r="B241" s="8" t="s">
        <v>1056</v>
      </c>
      <c r="C241" s="20" t="s">
        <v>1057</v>
      </c>
      <c r="D241" s="14">
        <v>3000</v>
      </c>
      <c r="E241" s="10">
        <v>3485</v>
      </c>
      <c r="F241" s="15">
        <v>116</v>
      </c>
      <c r="G241" t="s">
        <v>30</v>
      </c>
      <c r="H241" t="s">
        <v>693</v>
      </c>
      <c r="I241" t="s">
        <v>694</v>
      </c>
      <c r="J241">
        <v>1406952781</v>
      </c>
      <c r="K241">
        <v>1405743181</v>
      </c>
      <c r="L241" s="11">
        <f t="shared" si="3"/>
        <v>41839.175706018519</v>
      </c>
      <c r="M241" t="b">
        <v>1</v>
      </c>
      <c r="N241">
        <v>55</v>
      </c>
      <c r="O241" t="b">
        <v>1</v>
      </c>
      <c r="P241" s="16" t="s">
        <v>21</v>
      </c>
      <c r="Q241" t="s">
        <v>60</v>
      </c>
    </row>
    <row r="242" spans="1:17" ht="60" x14ac:dyDescent="0.25">
      <c r="A242">
        <v>3168</v>
      </c>
      <c r="B242" s="8" t="s">
        <v>1058</v>
      </c>
      <c r="C242" s="20" t="s">
        <v>1059</v>
      </c>
      <c r="D242" s="14">
        <v>2500</v>
      </c>
      <c r="E242" s="10">
        <v>3105</v>
      </c>
      <c r="F242" s="15">
        <v>124</v>
      </c>
      <c r="G242" t="s">
        <v>30</v>
      </c>
      <c r="H242" t="s">
        <v>693</v>
      </c>
      <c r="I242" t="s">
        <v>694</v>
      </c>
      <c r="J242">
        <v>1402696800</v>
      </c>
      <c r="K242">
        <v>1399948353</v>
      </c>
      <c r="L242" s="11">
        <f t="shared" si="3"/>
        <v>41772.105937500004</v>
      </c>
      <c r="M242" t="b">
        <v>1</v>
      </c>
      <c r="N242">
        <v>61</v>
      </c>
      <c r="O242" t="b">
        <v>1</v>
      </c>
      <c r="P242" s="16" t="s">
        <v>21</v>
      </c>
      <c r="Q242" t="s">
        <v>60</v>
      </c>
    </row>
    <row r="243" spans="1:17" ht="45" x14ac:dyDescent="0.25">
      <c r="A243">
        <v>3169</v>
      </c>
      <c r="B243" s="8" t="s">
        <v>1060</v>
      </c>
      <c r="C243" s="20" t="s">
        <v>1061</v>
      </c>
      <c r="D243" s="14">
        <v>8000</v>
      </c>
      <c r="E243" s="10">
        <v>8241</v>
      </c>
      <c r="F243" s="15">
        <v>103</v>
      </c>
      <c r="G243" t="s">
        <v>30</v>
      </c>
      <c r="H243" t="s">
        <v>693</v>
      </c>
      <c r="I243" t="s">
        <v>694</v>
      </c>
      <c r="J243">
        <v>1386910740</v>
      </c>
      <c r="K243">
        <v>1384364561</v>
      </c>
      <c r="L243" s="11">
        <f t="shared" si="3"/>
        <v>41591.737974537034</v>
      </c>
      <c r="M243" t="b">
        <v>1</v>
      </c>
      <c r="N243">
        <v>82</v>
      </c>
      <c r="O243" t="b">
        <v>1</v>
      </c>
      <c r="P243" s="16" t="s">
        <v>21</v>
      </c>
      <c r="Q243" t="s">
        <v>60</v>
      </c>
    </row>
    <row r="244" spans="1:17" ht="45" x14ac:dyDescent="0.25">
      <c r="A244">
        <v>3170</v>
      </c>
      <c r="B244" s="8" t="s">
        <v>1062</v>
      </c>
      <c r="C244" s="20" t="s">
        <v>1063</v>
      </c>
      <c r="D244" s="14">
        <v>2000</v>
      </c>
      <c r="E244" s="10">
        <v>2245</v>
      </c>
      <c r="F244" s="15">
        <v>112</v>
      </c>
      <c r="G244" t="s">
        <v>30</v>
      </c>
      <c r="H244" t="s">
        <v>693</v>
      </c>
      <c r="I244" t="s">
        <v>694</v>
      </c>
      <c r="J244">
        <v>1404273600</v>
      </c>
      <c r="K244">
        <v>1401414944</v>
      </c>
      <c r="L244" s="11">
        <f t="shared" si="3"/>
        <v>41789.080370370371</v>
      </c>
      <c r="M244" t="b">
        <v>1</v>
      </c>
      <c r="N244">
        <v>71</v>
      </c>
      <c r="O244" t="b">
        <v>1</v>
      </c>
      <c r="P244" s="16" t="s">
        <v>21</v>
      </c>
      <c r="Q244" t="s">
        <v>60</v>
      </c>
    </row>
    <row r="245" spans="1:17" ht="75" x14ac:dyDescent="0.25">
      <c r="A245">
        <v>3171</v>
      </c>
      <c r="B245" s="8" t="s">
        <v>188</v>
      </c>
      <c r="C245" s="20" t="s">
        <v>189</v>
      </c>
      <c r="D245" s="14">
        <v>7000</v>
      </c>
      <c r="E245" s="10">
        <v>7617</v>
      </c>
      <c r="F245" s="15">
        <v>109</v>
      </c>
      <c r="G245" t="s">
        <v>30</v>
      </c>
      <c r="H245" t="s">
        <v>56</v>
      </c>
      <c r="I245" t="s">
        <v>57</v>
      </c>
      <c r="J245">
        <v>1462545358</v>
      </c>
      <c r="K245">
        <v>1459953358</v>
      </c>
      <c r="L245" s="11">
        <f t="shared" si="3"/>
        <v>42466.608310185184</v>
      </c>
      <c r="M245" t="b">
        <v>1</v>
      </c>
      <c r="N245">
        <v>117</v>
      </c>
      <c r="O245" t="b">
        <v>1</v>
      </c>
      <c r="P245" s="16" t="s">
        <v>21</v>
      </c>
      <c r="Q245" t="s">
        <v>60</v>
      </c>
    </row>
    <row r="246" spans="1:17" ht="60" x14ac:dyDescent="0.25">
      <c r="A246">
        <v>3172</v>
      </c>
      <c r="B246" s="8" t="s">
        <v>1064</v>
      </c>
      <c r="C246" s="20" t="s">
        <v>1065</v>
      </c>
      <c r="D246" s="14">
        <v>2000</v>
      </c>
      <c r="E246" s="10">
        <v>2300</v>
      </c>
      <c r="F246" s="15">
        <v>115</v>
      </c>
      <c r="G246" t="s">
        <v>30</v>
      </c>
      <c r="H246" t="s">
        <v>693</v>
      </c>
      <c r="I246" t="s">
        <v>694</v>
      </c>
      <c r="J246">
        <v>1329240668</v>
      </c>
      <c r="K246">
        <v>1326648668</v>
      </c>
      <c r="L246" s="11">
        <f t="shared" si="3"/>
        <v>40923.729953703703</v>
      </c>
      <c r="M246" t="b">
        <v>1</v>
      </c>
      <c r="N246">
        <v>29</v>
      </c>
      <c r="O246" t="b">
        <v>1</v>
      </c>
      <c r="P246" s="16" t="s">
        <v>21</v>
      </c>
      <c r="Q246" t="s">
        <v>60</v>
      </c>
    </row>
    <row r="247" spans="1:17" ht="60" x14ac:dyDescent="0.25">
      <c r="A247">
        <v>3173</v>
      </c>
      <c r="B247" s="8" t="s">
        <v>1066</v>
      </c>
      <c r="C247" s="20" t="s">
        <v>1067</v>
      </c>
      <c r="D247" s="14">
        <v>10000</v>
      </c>
      <c r="E247" s="10">
        <v>10300</v>
      </c>
      <c r="F247" s="15">
        <v>103</v>
      </c>
      <c r="G247" t="s">
        <v>30</v>
      </c>
      <c r="H247" t="s">
        <v>693</v>
      </c>
      <c r="I247" t="s">
        <v>694</v>
      </c>
      <c r="J247">
        <v>1411765492</v>
      </c>
      <c r="K247">
        <v>1409173492</v>
      </c>
      <c r="L247" s="11">
        <f t="shared" si="3"/>
        <v>41878.878379629634</v>
      </c>
      <c r="M247" t="b">
        <v>1</v>
      </c>
      <c r="N247">
        <v>74</v>
      </c>
      <c r="O247" t="b">
        <v>1</v>
      </c>
      <c r="P247" s="16" t="s">
        <v>21</v>
      </c>
      <c r="Q247" t="s">
        <v>60</v>
      </c>
    </row>
    <row r="248" spans="1:17" ht="75" x14ac:dyDescent="0.25">
      <c r="A248">
        <v>3174</v>
      </c>
      <c r="B248" s="8" t="s">
        <v>1068</v>
      </c>
      <c r="C248" s="20" t="s">
        <v>1069</v>
      </c>
      <c r="D248" s="14">
        <v>3000</v>
      </c>
      <c r="E248" s="10">
        <v>3034</v>
      </c>
      <c r="F248" s="15">
        <v>101</v>
      </c>
      <c r="G248" t="s">
        <v>30</v>
      </c>
      <c r="H248" t="s">
        <v>693</v>
      </c>
      <c r="I248" t="s">
        <v>694</v>
      </c>
      <c r="J248">
        <v>1408999508</v>
      </c>
      <c r="K248">
        <v>1407789908</v>
      </c>
      <c r="L248" s="11">
        <f t="shared" si="3"/>
        <v>41862.864675925928</v>
      </c>
      <c r="M248" t="b">
        <v>1</v>
      </c>
      <c r="N248">
        <v>23</v>
      </c>
      <c r="O248" t="b">
        <v>1</v>
      </c>
      <c r="P248" s="16" t="s">
        <v>21</v>
      </c>
      <c r="Q248" t="s">
        <v>60</v>
      </c>
    </row>
    <row r="249" spans="1:17" ht="75" x14ac:dyDescent="0.25">
      <c r="A249">
        <v>3175</v>
      </c>
      <c r="B249" s="8" t="s">
        <v>1070</v>
      </c>
      <c r="C249" s="20" t="s">
        <v>1071</v>
      </c>
      <c r="D249" s="14">
        <v>5000</v>
      </c>
      <c r="E249" s="10">
        <v>5478</v>
      </c>
      <c r="F249" s="15">
        <v>110</v>
      </c>
      <c r="G249" t="s">
        <v>30</v>
      </c>
      <c r="H249" t="s">
        <v>693</v>
      </c>
      <c r="I249" t="s">
        <v>694</v>
      </c>
      <c r="J249">
        <v>1297977427</v>
      </c>
      <c r="K249">
        <v>1292793427</v>
      </c>
      <c r="L249" s="11">
        <f t="shared" si="3"/>
        <v>40531.886886574073</v>
      </c>
      <c r="M249" t="b">
        <v>1</v>
      </c>
      <c r="N249">
        <v>60</v>
      </c>
      <c r="O249" t="b">
        <v>1</v>
      </c>
      <c r="P249" s="16" t="s">
        <v>21</v>
      </c>
      <c r="Q249" t="s">
        <v>60</v>
      </c>
    </row>
    <row r="250" spans="1:17" ht="60" x14ac:dyDescent="0.25">
      <c r="A250">
        <v>3176</v>
      </c>
      <c r="B250" s="8" t="s">
        <v>1072</v>
      </c>
      <c r="C250" s="20" t="s">
        <v>1073</v>
      </c>
      <c r="D250" s="14">
        <v>1900</v>
      </c>
      <c r="E250" s="10">
        <v>2182</v>
      </c>
      <c r="F250" s="15">
        <v>115</v>
      </c>
      <c r="G250" t="s">
        <v>30</v>
      </c>
      <c r="H250" t="s">
        <v>693</v>
      </c>
      <c r="I250" t="s">
        <v>694</v>
      </c>
      <c r="J250">
        <v>1376838000</v>
      </c>
      <c r="K250">
        <v>1374531631</v>
      </c>
      <c r="L250" s="11">
        <f t="shared" si="3"/>
        <v>41477.930914351848</v>
      </c>
      <c r="M250" t="b">
        <v>1</v>
      </c>
      <c r="N250">
        <v>55</v>
      </c>
      <c r="O250" t="b">
        <v>1</v>
      </c>
      <c r="P250" s="16" t="s">
        <v>21</v>
      </c>
      <c r="Q250" t="s">
        <v>60</v>
      </c>
    </row>
    <row r="251" spans="1:17" ht="75" x14ac:dyDescent="0.25">
      <c r="A251">
        <v>3177</v>
      </c>
      <c r="B251" s="8" t="s">
        <v>1074</v>
      </c>
      <c r="C251" s="20" t="s">
        <v>1075</v>
      </c>
      <c r="D251" s="14">
        <v>2500</v>
      </c>
      <c r="E251" s="10">
        <v>2935</v>
      </c>
      <c r="F251" s="15">
        <v>117</v>
      </c>
      <c r="G251" t="s">
        <v>30</v>
      </c>
      <c r="H251" t="s">
        <v>693</v>
      </c>
      <c r="I251" t="s">
        <v>694</v>
      </c>
      <c r="J251">
        <v>1403366409</v>
      </c>
      <c r="K251">
        <v>1400774409</v>
      </c>
      <c r="L251" s="11">
        <f t="shared" si="3"/>
        <v>41781.666770833333</v>
      </c>
      <c r="M251" t="b">
        <v>1</v>
      </c>
      <c r="N251">
        <v>51</v>
      </c>
      <c r="O251" t="b">
        <v>1</v>
      </c>
      <c r="P251" s="16" t="s">
        <v>21</v>
      </c>
      <c r="Q251" t="s">
        <v>60</v>
      </c>
    </row>
    <row r="252" spans="1:17" ht="75" x14ac:dyDescent="0.25">
      <c r="A252">
        <v>3178</v>
      </c>
      <c r="B252" s="8" t="s">
        <v>190</v>
      </c>
      <c r="C252" s="20" t="s">
        <v>191</v>
      </c>
      <c r="D252" s="14">
        <v>1500</v>
      </c>
      <c r="E252" s="10">
        <v>2576</v>
      </c>
      <c r="F252" s="15">
        <v>172</v>
      </c>
      <c r="G252" t="s">
        <v>30</v>
      </c>
      <c r="H252" t="s">
        <v>56</v>
      </c>
      <c r="I252" t="s">
        <v>57</v>
      </c>
      <c r="J252">
        <v>1405521075</v>
      </c>
      <c r="K252">
        <v>1402929075</v>
      </c>
      <c r="L252" s="11">
        <f t="shared" si="3"/>
        <v>41806.605034722219</v>
      </c>
      <c r="M252" t="b">
        <v>1</v>
      </c>
      <c r="N252">
        <v>78</v>
      </c>
      <c r="O252" t="b">
        <v>1</v>
      </c>
      <c r="P252" s="16" t="s">
        <v>21</v>
      </c>
      <c r="Q252" t="s">
        <v>60</v>
      </c>
    </row>
    <row r="253" spans="1:17" ht="45" x14ac:dyDescent="0.25">
      <c r="A253">
        <v>3179</v>
      </c>
      <c r="B253" s="8" t="s">
        <v>1076</v>
      </c>
      <c r="C253" s="20" t="s">
        <v>1077</v>
      </c>
      <c r="D253" s="14">
        <v>4200</v>
      </c>
      <c r="E253" s="10">
        <v>4794.82</v>
      </c>
      <c r="F253" s="15">
        <v>114</v>
      </c>
      <c r="G253" t="s">
        <v>30</v>
      </c>
      <c r="H253" t="s">
        <v>693</v>
      </c>
      <c r="I253" t="s">
        <v>694</v>
      </c>
      <c r="J253">
        <v>1367859071</v>
      </c>
      <c r="K253">
        <v>1365699071</v>
      </c>
      <c r="L253" s="11">
        <f t="shared" si="3"/>
        <v>41375.702210648145</v>
      </c>
      <c r="M253" t="b">
        <v>1</v>
      </c>
      <c r="N253">
        <v>62</v>
      </c>
      <c r="O253" t="b">
        <v>1</v>
      </c>
      <c r="P253" s="16" t="s">
        <v>21</v>
      </c>
      <c r="Q253" t="s">
        <v>60</v>
      </c>
    </row>
    <row r="254" spans="1:17" ht="60" x14ac:dyDescent="0.25">
      <c r="A254">
        <v>3180</v>
      </c>
      <c r="B254" s="8" t="s">
        <v>192</v>
      </c>
      <c r="C254" s="20" t="s">
        <v>193</v>
      </c>
      <c r="D254" s="14">
        <v>1200</v>
      </c>
      <c r="E254" s="10">
        <v>1437</v>
      </c>
      <c r="F254" s="15">
        <v>120</v>
      </c>
      <c r="G254" t="s">
        <v>30</v>
      </c>
      <c r="H254" t="s">
        <v>56</v>
      </c>
      <c r="I254" t="s">
        <v>57</v>
      </c>
      <c r="J254">
        <v>1403258049</v>
      </c>
      <c r="K254">
        <v>1400666049</v>
      </c>
      <c r="L254" s="11">
        <f t="shared" si="3"/>
        <v>41780.412604166668</v>
      </c>
      <c r="M254" t="b">
        <v>1</v>
      </c>
      <c r="N254">
        <v>45</v>
      </c>
      <c r="O254" t="b">
        <v>1</v>
      </c>
      <c r="P254" s="16" t="s">
        <v>21</v>
      </c>
      <c r="Q254" t="s">
        <v>60</v>
      </c>
    </row>
    <row r="255" spans="1:17" ht="75" x14ac:dyDescent="0.25">
      <c r="A255">
        <v>3181</v>
      </c>
      <c r="B255" s="8" t="s">
        <v>194</v>
      </c>
      <c r="C255" s="20" t="s">
        <v>195</v>
      </c>
      <c r="D255" s="14">
        <v>500</v>
      </c>
      <c r="E255" s="10">
        <v>545</v>
      </c>
      <c r="F255" s="15">
        <v>109</v>
      </c>
      <c r="G255" t="s">
        <v>30</v>
      </c>
      <c r="H255" t="s">
        <v>56</v>
      </c>
      <c r="I255" t="s">
        <v>57</v>
      </c>
      <c r="J255">
        <v>1402848000</v>
      </c>
      <c r="K255">
        <v>1400570787</v>
      </c>
      <c r="L255" s="11">
        <f t="shared" si="3"/>
        <v>41779.310034722221</v>
      </c>
      <c r="M255" t="b">
        <v>1</v>
      </c>
      <c r="N255">
        <v>15</v>
      </c>
      <c r="O255" t="b">
        <v>1</v>
      </c>
      <c r="P255" s="16" t="s">
        <v>21</v>
      </c>
      <c r="Q255" t="s">
        <v>60</v>
      </c>
    </row>
    <row r="256" spans="1:17" ht="75" x14ac:dyDescent="0.25">
      <c r="A256">
        <v>3182</v>
      </c>
      <c r="B256" s="8" t="s">
        <v>1078</v>
      </c>
      <c r="C256" s="20" t="s">
        <v>1079</v>
      </c>
      <c r="D256" s="14">
        <v>7000</v>
      </c>
      <c r="E256" s="10">
        <v>7062</v>
      </c>
      <c r="F256" s="15">
        <v>101</v>
      </c>
      <c r="G256" t="s">
        <v>30</v>
      </c>
      <c r="H256" t="s">
        <v>693</v>
      </c>
      <c r="I256" t="s">
        <v>694</v>
      </c>
      <c r="J256">
        <v>1328029200</v>
      </c>
      <c r="K256">
        <v>1323211621</v>
      </c>
      <c r="L256" s="11">
        <f t="shared" si="3"/>
        <v>40883.949317129627</v>
      </c>
      <c r="M256" t="b">
        <v>1</v>
      </c>
      <c r="N256">
        <v>151</v>
      </c>
      <c r="O256" t="b">
        <v>1</v>
      </c>
      <c r="P256" s="16" t="s">
        <v>21</v>
      </c>
      <c r="Q256" t="s">
        <v>60</v>
      </c>
    </row>
    <row r="257" spans="1:17" ht="60" x14ac:dyDescent="0.25">
      <c r="A257">
        <v>3183</v>
      </c>
      <c r="B257" s="8" t="s">
        <v>1080</v>
      </c>
      <c r="C257" s="20" t="s">
        <v>1081</v>
      </c>
      <c r="D257" s="14">
        <v>2500</v>
      </c>
      <c r="E257" s="10">
        <v>2725</v>
      </c>
      <c r="F257" s="15">
        <v>109</v>
      </c>
      <c r="G257" t="s">
        <v>30</v>
      </c>
      <c r="H257" t="s">
        <v>693</v>
      </c>
      <c r="I257" t="s">
        <v>694</v>
      </c>
      <c r="J257">
        <v>1377284669</v>
      </c>
      <c r="K257">
        <v>1375729469</v>
      </c>
      <c r="L257" s="11">
        <f t="shared" si="3"/>
        <v>41491.79478009259</v>
      </c>
      <c r="M257" t="b">
        <v>1</v>
      </c>
      <c r="N257">
        <v>68</v>
      </c>
      <c r="O257" t="b">
        <v>1</v>
      </c>
      <c r="P257" s="16" t="s">
        <v>21</v>
      </c>
      <c r="Q257" t="s">
        <v>60</v>
      </c>
    </row>
    <row r="258" spans="1:17" ht="60" x14ac:dyDescent="0.25">
      <c r="A258">
        <v>3184</v>
      </c>
      <c r="B258" s="8" t="s">
        <v>1082</v>
      </c>
      <c r="C258" s="20" t="s">
        <v>1083</v>
      </c>
      <c r="D258" s="14">
        <v>4300</v>
      </c>
      <c r="E258" s="10">
        <v>4610</v>
      </c>
      <c r="F258" s="15">
        <v>107</v>
      </c>
      <c r="G258" t="s">
        <v>30</v>
      </c>
      <c r="H258" t="s">
        <v>693</v>
      </c>
      <c r="I258" t="s">
        <v>694</v>
      </c>
      <c r="J258">
        <v>1404258631</v>
      </c>
      <c r="K258">
        <v>1401666631</v>
      </c>
      <c r="L258" s="11">
        <f t="shared" si="3"/>
        <v>41791.993414351848</v>
      </c>
      <c r="M258" t="b">
        <v>1</v>
      </c>
      <c r="N258">
        <v>46</v>
      </c>
      <c r="O258" t="b">
        <v>1</v>
      </c>
      <c r="P258" s="16" t="s">
        <v>21</v>
      </c>
      <c r="Q258" t="s">
        <v>60</v>
      </c>
    </row>
    <row r="259" spans="1:17" ht="60" x14ac:dyDescent="0.25">
      <c r="A259">
        <v>3185</v>
      </c>
      <c r="B259" s="8" t="s">
        <v>196</v>
      </c>
      <c r="C259" s="20" t="s">
        <v>197</v>
      </c>
      <c r="D259" s="14">
        <v>1000</v>
      </c>
      <c r="E259" s="10">
        <v>1000</v>
      </c>
      <c r="F259" s="15">
        <v>100</v>
      </c>
      <c r="G259" t="s">
        <v>30</v>
      </c>
      <c r="H259" t="s">
        <v>56</v>
      </c>
      <c r="I259" t="s">
        <v>57</v>
      </c>
      <c r="J259">
        <v>1405553241</v>
      </c>
      <c r="K259">
        <v>1404948441</v>
      </c>
      <c r="L259" s="11">
        <f t="shared" ref="L259:L322" si="4">K259/86400+DATE(1970,1,1)</f>
        <v>41829.977326388893</v>
      </c>
      <c r="M259" t="b">
        <v>1</v>
      </c>
      <c r="N259">
        <v>24</v>
      </c>
      <c r="O259" t="b">
        <v>1</v>
      </c>
      <c r="P259" s="16" t="s">
        <v>21</v>
      </c>
      <c r="Q259" t="s">
        <v>60</v>
      </c>
    </row>
    <row r="260" spans="1:17" ht="60" x14ac:dyDescent="0.25">
      <c r="A260">
        <v>3186</v>
      </c>
      <c r="B260" s="8" t="s">
        <v>198</v>
      </c>
      <c r="C260" s="20" t="s">
        <v>199</v>
      </c>
      <c r="D260" s="14">
        <v>3200</v>
      </c>
      <c r="E260" s="10">
        <v>3270</v>
      </c>
      <c r="F260" s="15">
        <v>102</v>
      </c>
      <c r="G260" t="s">
        <v>30</v>
      </c>
      <c r="H260" t="s">
        <v>56</v>
      </c>
      <c r="I260" t="s">
        <v>57</v>
      </c>
      <c r="J260">
        <v>1410901200</v>
      </c>
      <c r="K260">
        <v>1408313438</v>
      </c>
      <c r="L260" s="11">
        <f t="shared" si="4"/>
        <v>41868.924050925925</v>
      </c>
      <c r="M260" t="b">
        <v>1</v>
      </c>
      <c r="N260">
        <v>70</v>
      </c>
      <c r="O260" t="b">
        <v>1</v>
      </c>
      <c r="P260" s="16" t="s">
        <v>21</v>
      </c>
      <c r="Q260" t="s">
        <v>60</v>
      </c>
    </row>
    <row r="261" spans="1:17" ht="75" x14ac:dyDescent="0.25">
      <c r="A261">
        <v>3187</v>
      </c>
      <c r="B261" s="8" t="s">
        <v>1084</v>
      </c>
      <c r="C261" s="20" t="s">
        <v>1085</v>
      </c>
      <c r="D261" s="14">
        <v>15000</v>
      </c>
      <c r="E261" s="10">
        <v>17444</v>
      </c>
      <c r="F261" s="15">
        <v>116</v>
      </c>
      <c r="G261" t="s">
        <v>30</v>
      </c>
      <c r="H261" t="s">
        <v>693</v>
      </c>
      <c r="I261" t="s">
        <v>694</v>
      </c>
      <c r="J261">
        <v>1407167973</v>
      </c>
      <c r="K261">
        <v>1405439973</v>
      </c>
      <c r="L261" s="11">
        <f t="shared" si="4"/>
        <v>41835.666354166664</v>
      </c>
      <c r="M261" t="b">
        <v>1</v>
      </c>
      <c r="N261">
        <v>244</v>
      </c>
      <c r="O261" t="b">
        <v>1</v>
      </c>
      <c r="P261" s="16" t="s">
        <v>21</v>
      </c>
      <c r="Q261" t="s">
        <v>60</v>
      </c>
    </row>
    <row r="262" spans="1:17" ht="60" x14ac:dyDescent="0.25">
      <c r="A262">
        <v>3208</v>
      </c>
      <c r="B262" s="8" t="s">
        <v>1086</v>
      </c>
      <c r="C262" s="20" t="s">
        <v>1087</v>
      </c>
      <c r="D262" s="14">
        <v>5000</v>
      </c>
      <c r="E262" s="10">
        <v>5175</v>
      </c>
      <c r="F262" s="15">
        <v>104</v>
      </c>
      <c r="G262" t="s">
        <v>30</v>
      </c>
      <c r="H262" t="s">
        <v>693</v>
      </c>
      <c r="I262" t="s">
        <v>694</v>
      </c>
      <c r="J262">
        <v>1406557877</v>
      </c>
      <c r="K262">
        <v>1404743477</v>
      </c>
      <c r="L262" s="11">
        <f t="shared" si="4"/>
        <v>41827.605057870373</v>
      </c>
      <c r="M262" t="b">
        <v>1</v>
      </c>
      <c r="N262">
        <v>82</v>
      </c>
      <c r="O262" t="b">
        <v>1</v>
      </c>
      <c r="P262" s="16" t="s">
        <v>21</v>
      </c>
      <c r="Q262" t="s">
        <v>60</v>
      </c>
    </row>
    <row r="263" spans="1:17" ht="60" x14ac:dyDescent="0.25">
      <c r="A263">
        <v>3209</v>
      </c>
      <c r="B263" s="8" t="s">
        <v>1088</v>
      </c>
      <c r="C263" s="20" t="s">
        <v>1089</v>
      </c>
      <c r="D263" s="14">
        <v>9500</v>
      </c>
      <c r="E263" s="10">
        <v>11335.7</v>
      </c>
      <c r="F263" s="15">
        <v>119</v>
      </c>
      <c r="G263" t="s">
        <v>30</v>
      </c>
      <c r="H263" t="s">
        <v>693</v>
      </c>
      <c r="I263" t="s">
        <v>694</v>
      </c>
      <c r="J263">
        <v>1403305200</v>
      </c>
      <c r="K263">
        <v>1400512658</v>
      </c>
      <c r="L263" s="11">
        <f t="shared" si="4"/>
        <v>41778.637245370366</v>
      </c>
      <c r="M263" t="b">
        <v>1</v>
      </c>
      <c r="N263">
        <v>226</v>
      </c>
      <c r="O263" t="b">
        <v>1</v>
      </c>
      <c r="P263" s="16" t="s">
        <v>21</v>
      </c>
      <c r="Q263" t="s">
        <v>60</v>
      </c>
    </row>
    <row r="264" spans="1:17" ht="60" x14ac:dyDescent="0.25">
      <c r="A264">
        <v>3210</v>
      </c>
      <c r="B264" s="8" t="s">
        <v>1090</v>
      </c>
      <c r="C264" s="20" t="s">
        <v>1091</v>
      </c>
      <c r="D264" s="14">
        <v>3000</v>
      </c>
      <c r="E264" s="10">
        <v>3773</v>
      </c>
      <c r="F264" s="15">
        <v>126</v>
      </c>
      <c r="G264" t="s">
        <v>30</v>
      </c>
      <c r="H264" t="s">
        <v>693</v>
      </c>
      <c r="I264" t="s">
        <v>694</v>
      </c>
      <c r="J264">
        <v>1338523140</v>
      </c>
      <c r="K264">
        <v>1334442519</v>
      </c>
      <c r="L264" s="11">
        <f t="shared" si="4"/>
        <v>41013.936562499999</v>
      </c>
      <c r="M264" t="b">
        <v>1</v>
      </c>
      <c r="N264">
        <v>60</v>
      </c>
      <c r="O264" t="b">
        <v>1</v>
      </c>
      <c r="P264" s="16" t="s">
        <v>21</v>
      </c>
      <c r="Q264" t="s">
        <v>60</v>
      </c>
    </row>
    <row r="265" spans="1:17" ht="60" x14ac:dyDescent="0.25">
      <c r="A265">
        <v>3211</v>
      </c>
      <c r="B265" s="8" t="s">
        <v>1092</v>
      </c>
      <c r="C265" s="20" t="s">
        <v>1093</v>
      </c>
      <c r="D265" s="14">
        <v>23000</v>
      </c>
      <c r="E265" s="10">
        <v>27541</v>
      </c>
      <c r="F265" s="15">
        <v>120</v>
      </c>
      <c r="G265" t="s">
        <v>30</v>
      </c>
      <c r="H265" t="s">
        <v>693</v>
      </c>
      <c r="I265" t="s">
        <v>694</v>
      </c>
      <c r="J265">
        <v>1408068000</v>
      </c>
      <c r="K265">
        <v>1405346680</v>
      </c>
      <c r="L265" s="11">
        <f t="shared" si="4"/>
        <v>41834.58657407407</v>
      </c>
      <c r="M265" t="b">
        <v>1</v>
      </c>
      <c r="N265">
        <v>322</v>
      </c>
      <c r="O265" t="b">
        <v>1</v>
      </c>
      <c r="P265" s="16" t="s">
        <v>21</v>
      </c>
      <c r="Q265" t="s">
        <v>60</v>
      </c>
    </row>
    <row r="266" spans="1:17" ht="45" x14ac:dyDescent="0.25">
      <c r="A266">
        <v>3212</v>
      </c>
      <c r="B266" s="8" t="s">
        <v>1094</v>
      </c>
      <c r="C266" s="20" t="s">
        <v>1095</v>
      </c>
      <c r="D266" s="14">
        <v>4000</v>
      </c>
      <c r="E266" s="10">
        <v>5050</v>
      </c>
      <c r="F266" s="15">
        <v>126</v>
      </c>
      <c r="G266" t="s">
        <v>30</v>
      </c>
      <c r="H266" t="s">
        <v>693</v>
      </c>
      <c r="I266" t="s">
        <v>694</v>
      </c>
      <c r="J266">
        <v>1407524751</v>
      </c>
      <c r="K266">
        <v>1404932751</v>
      </c>
      <c r="L266" s="11">
        <f t="shared" si="4"/>
        <v>41829.795729166668</v>
      </c>
      <c r="M266" t="b">
        <v>1</v>
      </c>
      <c r="N266">
        <v>94</v>
      </c>
      <c r="O266" t="b">
        <v>1</v>
      </c>
      <c r="P266" s="16" t="s">
        <v>21</v>
      </c>
      <c r="Q266" t="s">
        <v>60</v>
      </c>
    </row>
    <row r="267" spans="1:17" ht="60" x14ac:dyDescent="0.25">
      <c r="A267">
        <v>3213</v>
      </c>
      <c r="B267" s="8" t="s">
        <v>200</v>
      </c>
      <c r="C267" s="20" t="s">
        <v>201</v>
      </c>
      <c r="D267" s="14">
        <v>6000</v>
      </c>
      <c r="E267" s="10">
        <v>6007</v>
      </c>
      <c r="F267" s="15">
        <v>100</v>
      </c>
      <c r="G267" t="s">
        <v>30</v>
      </c>
      <c r="H267" t="s">
        <v>56</v>
      </c>
      <c r="I267" t="s">
        <v>57</v>
      </c>
      <c r="J267">
        <v>1437934759</v>
      </c>
      <c r="K267">
        <v>1434478759</v>
      </c>
      <c r="L267" s="11">
        <f t="shared" si="4"/>
        <v>42171.763414351852</v>
      </c>
      <c r="M267" t="b">
        <v>1</v>
      </c>
      <c r="N267">
        <v>47</v>
      </c>
      <c r="O267" t="b">
        <v>1</v>
      </c>
      <c r="P267" s="16" t="s">
        <v>21</v>
      </c>
      <c r="Q267" t="s">
        <v>60</v>
      </c>
    </row>
    <row r="268" spans="1:17" ht="75" x14ac:dyDescent="0.25">
      <c r="A268">
        <v>3214</v>
      </c>
      <c r="B268" s="8" t="s">
        <v>202</v>
      </c>
      <c r="C268" s="20" t="s">
        <v>203</v>
      </c>
      <c r="D268" s="14">
        <v>12000</v>
      </c>
      <c r="E268" s="10">
        <v>12256</v>
      </c>
      <c r="F268" s="15">
        <v>102</v>
      </c>
      <c r="G268" t="s">
        <v>30</v>
      </c>
      <c r="H268" t="s">
        <v>56</v>
      </c>
      <c r="I268" t="s">
        <v>57</v>
      </c>
      <c r="J268">
        <v>1452038100</v>
      </c>
      <c r="K268">
        <v>1448823673</v>
      </c>
      <c r="L268" s="11">
        <f t="shared" si="4"/>
        <v>42337.792511574073</v>
      </c>
      <c r="M268" t="b">
        <v>1</v>
      </c>
      <c r="N268">
        <v>115</v>
      </c>
      <c r="O268" t="b">
        <v>1</v>
      </c>
      <c r="P268" s="16" t="s">
        <v>21</v>
      </c>
      <c r="Q268" t="s">
        <v>60</v>
      </c>
    </row>
    <row r="269" spans="1:17" ht="90" x14ac:dyDescent="0.25">
      <c r="A269">
        <v>3215</v>
      </c>
      <c r="B269" s="8" t="s">
        <v>1096</v>
      </c>
      <c r="C269" s="20" t="s">
        <v>1097</v>
      </c>
      <c r="D269" s="14">
        <v>35000</v>
      </c>
      <c r="E269" s="10">
        <v>35123</v>
      </c>
      <c r="F269" s="15">
        <v>100</v>
      </c>
      <c r="G269" t="s">
        <v>30</v>
      </c>
      <c r="H269" t="s">
        <v>693</v>
      </c>
      <c r="I269" t="s">
        <v>694</v>
      </c>
      <c r="J269">
        <v>1441857540</v>
      </c>
      <c r="K269">
        <v>1438617471</v>
      </c>
      <c r="L269" s="11">
        <f t="shared" si="4"/>
        <v>42219.665173611109</v>
      </c>
      <c r="M269" t="b">
        <v>1</v>
      </c>
      <c r="N269">
        <v>134</v>
      </c>
      <c r="O269" t="b">
        <v>1</v>
      </c>
      <c r="P269" s="16" t="s">
        <v>21</v>
      </c>
      <c r="Q269" t="s">
        <v>60</v>
      </c>
    </row>
    <row r="270" spans="1:17" ht="75" x14ac:dyDescent="0.25">
      <c r="A270">
        <v>3216</v>
      </c>
      <c r="B270" s="8" t="s">
        <v>204</v>
      </c>
      <c r="C270" s="20" t="s">
        <v>205</v>
      </c>
      <c r="D270" s="14">
        <v>2000</v>
      </c>
      <c r="E270" s="10">
        <v>2001</v>
      </c>
      <c r="F270" s="15">
        <v>100</v>
      </c>
      <c r="G270" t="s">
        <v>30</v>
      </c>
      <c r="H270" t="s">
        <v>56</v>
      </c>
      <c r="I270" t="s">
        <v>57</v>
      </c>
      <c r="J270">
        <v>1436625000</v>
      </c>
      <c r="K270">
        <v>1433934371</v>
      </c>
      <c r="L270" s="11">
        <f t="shared" si="4"/>
        <v>42165.462627314817</v>
      </c>
      <c r="M270" t="b">
        <v>1</v>
      </c>
      <c r="N270">
        <v>35</v>
      </c>
      <c r="O270" t="b">
        <v>1</v>
      </c>
      <c r="P270" s="16" t="s">
        <v>21</v>
      </c>
      <c r="Q270" t="s">
        <v>60</v>
      </c>
    </row>
    <row r="271" spans="1:17" ht="45" x14ac:dyDescent="0.25">
      <c r="A271">
        <v>3217</v>
      </c>
      <c r="B271" s="8" t="s">
        <v>1098</v>
      </c>
      <c r="C271" s="20" t="s">
        <v>1099</v>
      </c>
      <c r="D271" s="14">
        <v>4500</v>
      </c>
      <c r="E271" s="10">
        <v>5221</v>
      </c>
      <c r="F271" s="15">
        <v>116</v>
      </c>
      <c r="G271" t="s">
        <v>30</v>
      </c>
      <c r="H271" t="s">
        <v>693</v>
      </c>
      <c r="I271" t="s">
        <v>694</v>
      </c>
      <c r="J271">
        <v>1478264784</v>
      </c>
      <c r="K271">
        <v>1475672784</v>
      </c>
      <c r="L271" s="11">
        <f t="shared" si="4"/>
        <v>42648.546111111107</v>
      </c>
      <c r="M271" t="b">
        <v>1</v>
      </c>
      <c r="N271">
        <v>104</v>
      </c>
      <c r="O271" t="b">
        <v>1</v>
      </c>
      <c r="P271" s="16" t="s">
        <v>21</v>
      </c>
      <c r="Q271" t="s">
        <v>60</v>
      </c>
    </row>
    <row r="272" spans="1:17" ht="75" x14ac:dyDescent="0.25">
      <c r="A272">
        <v>3218</v>
      </c>
      <c r="B272" s="8" t="s">
        <v>206</v>
      </c>
      <c r="C272" s="20" t="s">
        <v>207</v>
      </c>
      <c r="D272" s="14">
        <v>12000</v>
      </c>
      <c r="E272" s="10">
        <v>12252</v>
      </c>
      <c r="F272" s="15">
        <v>102</v>
      </c>
      <c r="G272" t="s">
        <v>30</v>
      </c>
      <c r="H272" t="s">
        <v>56</v>
      </c>
      <c r="I272" t="s">
        <v>57</v>
      </c>
      <c r="J272">
        <v>1419984000</v>
      </c>
      <c r="K272">
        <v>1417132986</v>
      </c>
      <c r="L272" s="11">
        <f t="shared" si="4"/>
        <v>41971.002152777779</v>
      </c>
      <c r="M272" t="b">
        <v>1</v>
      </c>
      <c r="N272">
        <v>184</v>
      </c>
      <c r="O272" t="b">
        <v>1</v>
      </c>
      <c r="P272" s="16" t="s">
        <v>21</v>
      </c>
      <c r="Q272" t="s">
        <v>60</v>
      </c>
    </row>
    <row r="273" spans="1:17" ht="60" x14ac:dyDescent="0.25">
      <c r="A273">
        <v>3219</v>
      </c>
      <c r="B273" s="8" t="s">
        <v>1100</v>
      </c>
      <c r="C273" s="20" t="s">
        <v>1101</v>
      </c>
      <c r="D273" s="14">
        <v>20000</v>
      </c>
      <c r="E273" s="10">
        <v>20022</v>
      </c>
      <c r="F273" s="15">
        <v>100</v>
      </c>
      <c r="G273" t="s">
        <v>30</v>
      </c>
      <c r="H273" t="s">
        <v>693</v>
      </c>
      <c r="I273" t="s">
        <v>694</v>
      </c>
      <c r="J273">
        <v>1427063747</v>
      </c>
      <c r="K273">
        <v>1424043347</v>
      </c>
      <c r="L273" s="11">
        <f t="shared" si="4"/>
        <v>42050.983182870375</v>
      </c>
      <c r="M273" t="b">
        <v>1</v>
      </c>
      <c r="N273">
        <v>119</v>
      </c>
      <c r="O273" t="b">
        <v>1</v>
      </c>
      <c r="P273" s="16" t="s">
        <v>21</v>
      </c>
      <c r="Q273" t="s">
        <v>60</v>
      </c>
    </row>
    <row r="274" spans="1:17" ht="30" x14ac:dyDescent="0.25">
      <c r="A274">
        <v>3220</v>
      </c>
      <c r="B274" s="8" t="s">
        <v>1102</v>
      </c>
      <c r="C274" s="20" t="s">
        <v>1103</v>
      </c>
      <c r="D274" s="14">
        <v>15000</v>
      </c>
      <c r="E274" s="10">
        <v>15126</v>
      </c>
      <c r="F274" s="15">
        <v>101</v>
      </c>
      <c r="G274" t="s">
        <v>30</v>
      </c>
      <c r="H274" t="s">
        <v>693</v>
      </c>
      <c r="I274" t="s">
        <v>694</v>
      </c>
      <c r="J274">
        <v>1489352400</v>
      </c>
      <c r="K274">
        <v>1486411204</v>
      </c>
      <c r="L274" s="11">
        <f t="shared" si="4"/>
        <v>42772.833379629628</v>
      </c>
      <c r="M274" t="b">
        <v>1</v>
      </c>
      <c r="N274">
        <v>59</v>
      </c>
      <c r="O274" t="b">
        <v>1</v>
      </c>
      <c r="P274" s="16" t="s">
        <v>21</v>
      </c>
      <c r="Q274" t="s">
        <v>60</v>
      </c>
    </row>
    <row r="275" spans="1:17" ht="75" x14ac:dyDescent="0.25">
      <c r="A275">
        <v>3221</v>
      </c>
      <c r="B275" s="8" t="s">
        <v>208</v>
      </c>
      <c r="C275" s="20" t="s">
        <v>209</v>
      </c>
      <c r="D275" s="14">
        <v>4000</v>
      </c>
      <c r="E275" s="10">
        <v>4137</v>
      </c>
      <c r="F275" s="15">
        <v>103</v>
      </c>
      <c r="G275" t="s">
        <v>30</v>
      </c>
      <c r="H275" t="s">
        <v>56</v>
      </c>
      <c r="I275" t="s">
        <v>57</v>
      </c>
      <c r="J275">
        <v>1436114603</v>
      </c>
      <c r="K275">
        <v>1433090603</v>
      </c>
      <c r="L275" s="11">
        <f t="shared" si="4"/>
        <v>42155.696793981479</v>
      </c>
      <c r="M275" t="b">
        <v>1</v>
      </c>
      <c r="N275">
        <v>113</v>
      </c>
      <c r="O275" t="b">
        <v>1</v>
      </c>
      <c r="P275" s="16" t="s">
        <v>21</v>
      </c>
      <c r="Q275" t="s">
        <v>60</v>
      </c>
    </row>
    <row r="276" spans="1:17" ht="45" x14ac:dyDescent="0.25">
      <c r="A276">
        <v>3222</v>
      </c>
      <c r="B276" s="8" t="s">
        <v>1104</v>
      </c>
      <c r="C276" s="20" t="s">
        <v>1105</v>
      </c>
      <c r="D276" s="14">
        <v>2500</v>
      </c>
      <c r="E276" s="10">
        <v>3120</v>
      </c>
      <c r="F276" s="15">
        <v>125</v>
      </c>
      <c r="G276" t="s">
        <v>30</v>
      </c>
      <c r="H276" t="s">
        <v>693</v>
      </c>
      <c r="I276" t="s">
        <v>694</v>
      </c>
      <c r="J276">
        <v>1445722140</v>
      </c>
      <c r="K276">
        <v>1443016697</v>
      </c>
      <c r="L276" s="11">
        <f t="shared" si="4"/>
        <v>42270.582141203704</v>
      </c>
      <c r="M276" t="b">
        <v>1</v>
      </c>
      <c r="N276">
        <v>84</v>
      </c>
      <c r="O276" t="b">
        <v>1</v>
      </c>
      <c r="P276" s="16" t="s">
        <v>21</v>
      </c>
      <c r="Q276" t="s">
        <v>60</v>
      </c>
    </row>
    <row r="277" spans="1:17" ht="75" x14ac:dyDescent="0.25">
      <c r="A277">
        <v>3223</v>
      </c>
      <c r="B277" s="8" t="s">
        <v>1106</v>
      </c>
      <c r="C277" s="20" t="s">
        <v>1107</v>
      </c>
      <c r="D277" s="14">
        <v>3100</v>
      </c>
      <c r="E277" s="10">
        <v>3395</v>
      </c>
      <c r="F277" s="15">
        <v>110</v>
      </c>
      <c r="G277" t="s">
        <v>30</v>
      </c>
      <c r="H277" t="s">
        <v>693</v>
      </c>
      <c r="I277" t="s">
        <v>694</v>
      </c>
      <c r="J277">
        <v>1440100976</v>
      </c>
      <c r="K277">
        <v>1437508976</v>
      </c>
      <c r="L277" s="11">
        <f t="shared" si="4"/>
        <v>42206.835370370369</v>
      </c>
      <c r="M277" t="b">
        <v>1</v>
      </c>
      <c r="N277">
        <v>74</v>
      </c>
      <c r="O277" t="b">
        <v>1</v>
      </c>
      <c r="P277" s="16" t="s">
        <v>21</v>
      </c>
      <c r="Q277" t="s">
        <v>60</v>
      </c>
    </row>
    <row r="278" spans="1:17" ht="60" x14ac:dyDescent="0.25">
      <c r="A278">
        <v>3224</v>
      </c>
      <c r="B278" s="8" t="s">
        <v>1108</v>
      </c>
      <c r="C278" s="20" t="s">
        <v>1109</v>
      </c>
      <c r="D278" s="14">
        <v>30000</v>
      </c>
      <c r="E278" s="10">
        <v>30610</v>
      </c>
      <c r="F278" s="15">
        <v>102</v>
      </c>
      <c r="G278" t="s">
        <v>30</v>
      </c>
      <c r="H278" t="s">
        <v>693</v>
      </c>
      <c r="I278" t="s">
        <v>694</v>
      </c>
      <c r="J278">
        <v>1484024400</v>
      </c>
      <c r="K278">
        <v>1479932713</v>
      </c>
      <c r="L278" s="11">
        <f t="shared" si="4"/>
        <v>42697.850844907407</v>
      </c>
      <c r="M278" t="b">
        <v>1</v>
      </c>
      <c r="N278">
        <v>216</v>
      </c>
      <c r="O278" t="b">
        <v>1</v>
      </c>
      <c r="P278" s="16" t="s">
        <v>21</v>
      </c>
      <c r="Q278" t="s">
        <v>60</v>
      </c>
    </row>
    <row r="279" spans="1:17" ht="75" x14ac:dyDescent="0.25">
      <c r="A279">
        <v>3225</v>
      </c>
      <c r="B279" s="8" t="s">
        <v>1110</v>
      </c>
      <c r="C279" s="20" t="s">
        <v>1111</v>
      </c>
      <c r="D279" s="14">
        <v>2000</v>
      </c>
      <c r="E279" s="10">
        <v>2047</v>
      </c>
      <c r="F279" s="15">
        <v>102</v>
      </c>
      <c r="G279" t="s">
        <v>30</v>
      </c>
      <c r="H279" t="s">
        <v>693</v>
      </c>
      <c r="I279" t="s">
        <v>694</v>
      </c>
      <c r="J279">
        <v>1464987600</v>
      </c>
      <c r="K279">
        <v>1463145938</v>
      </c>
      <c r="L279" s="11">
        <f t="shared" si="4"/>
        <v>42503.559467592597</v>
      </c>
      <c r="M279" t="b">
        <v>1</v>
      </c>
      <c r="N279">
        <v>39</v>
      </c>
      <c r="O279" t="b">
        <v>1</v>
      </c>
      <c r="P279" s="16" t="s">
        <v>21</v>
      </c>
      <c r="Q279" t="s">
        <v>60</v>
      </c>
    </row>
    <row r="280" spans="1:17" ht="60" x14ac:dyDescent="0.25">
      <c r="A280">
        <v>3226</v>
      </c>
      <c r="B280" s="8" t="s">
        <v>210</v>
      </c>
      <c r="C280" s="20" t="s">
        <v>211</v>
      </c>
      <c r="D280" s="14">
        <v>1200</v>
      </c>
      <c r="E280" s="10">
        <v>1250</v>
      </c>
      <c r="F280" s="15">
        <v>104</v>
      </c>
      <c r="G280" t="s">
        <v>30</v>
      </c>
      <c r="H280" t="s">
        <v>56</v>
      </c>
      <c r="I280" t="s">
        <v>57</v>
      </c>
      <c r="J280">
        <v>1446213612</v>
      </c>
      <c r="K280">
        <v>1443621612</v>
      </c>
      <c r="L280" s="11">
        <f t="shared" si="4"/>
        <v>42277.583472222221</v>
      </c>
      <c r="M280" t="b">
        <v>1</v>
      </c>
      <c r="N280">
        <v>21</v>
      </c>
      <c r="O280" t="b">
        <v>1</v>
      </c>
      <c r="P280" s="16" t="s">
        <v>21</v>
      </c>
      <c r="Q280" t="s">
        <v>60</v>
      </c>
    </row>
    <row r="281" spans="1:17" ht="60" x14ac:dyDescent="0.25">
      <c r="A281">
        <v>3227</v>
      </c>
      <c r="B281" s="8" t="s">
        <v>212</v>
      </c>
      <c r="C281" s="20" t="s">
        <v>213</v>
      </c>
      <c r="D281" s="14">
        <v>1200</v>
      </c>
      <c r="E281" s="10">
        <v>1500</v>
      </c>
      <c r="F281" s="15">
        <v>125</v>
      </c>
      <c r="G281" t="s">
        <v>30</v>
      </c>
      <c r="H281" t="s">
        <v>56</v>
      </c>
      <c r="I281" t="s">
        <v>57</v>
      </c>
      <c r="J281">
        <v>1484687436</v>
      </c>
      <c r="K281">
        <v>1482095436</v>
      </c>
      <c r="L281" s="11">
        <f t="shared" si="4"/>
        <v>42722.882361111115</v>
      </c>
      <c r="M281" t="b">
        <v>0</v>
      </c>
      <c r="N281">
        <v>30</v>
      </c>
      <c r="O281" t="b">
        <v>1</v>
      </c>
      <c r="P281" s="16" t="s">
        <v>21</v>
      </c>
      <c r="Q281" t="s">
        <v>60</v>
      </c>
    </row>
    <row r="282" spans="1:17" ht="60" x14ac:dyDescent="0.25">
      <c r="A282">
        <v>3228</v>
      </c>
      <c r="B282" s="8" t="s">
        <v>1112</v>
      </c>
      <c r="C282" s="20" t="s">
        <v>1113</v>
      </c>
      <c r="D282" s="14">
        <v>7000</v>
      </c>
      <c r="E282" s="10">
        <v>7164</v>
      </c>
      <c r="F282" s="15">
        <v>102</v>
      </c>
      <c r="G282" t="s">
        <v>30</v>
      </c>
      <c r="H282" t="s">
        <v>693</v>
      </c>
      <c r="I282" t="s">
        <v>694</v>
      </c>
      <c r="J282">
        <v>1450328340</v>
      </c>
      <c r="K282">
        <v>1447606884</v>
      </c>
      <c r="L282" s="11">
        <f t="shared" si="4"/>
        <v>42323.70930555556</v>
      </c>
      <c r="M282" t="b">
        <v>1</v>
      </c>
      <c r="N282">
        <v>37</v>
      </c>
      <c r="O282" t="b">
        <v>1</v>
      </c>
      <c r="P282" s="16" t="s">
        <v>21</v>
      </c>
      <c r="Q282" t="s">
        <v>60</v>
      </c>
    </row>
    <row r="283" spans="1:17" ht="60" x14ac:dyDescent="0.25">
      <c r="A283">
        <v>3229</v>
      </c>
      <c r="B283" s="8" t="s">
        <v>1114</v>
      </c>
      <c r="C283" s="20" t="s">
        <v>1115</v>
      </c>
      <c r="D283" s="14">
        <v>20000</v>
      </c>
      <c r="E283" s="10">
        <v>21573</v>
      </c>
      <c r="F283" s="15">
        <v>108</v>
      </c>
      <c r="G283" t="s">
        <v>30</v>
      </c>
      <c r="H283" t="s">
        <v>693</v>
      </c>
      <c r="I283" t="s">
        <v>694</v>
      </c>
      <c r="J283">
        <v>1416470398</v>
      </c>
      <c r="K283">
        <v>1413874798</v>
      </c>
      <c r="L283" s="11">
        <f t="shared" si="4"/>
        <v>41933.291643518518</v>
      </c>
      <c r="M283" t="b">
        <v>1</v>
      </c>
      <c r="N283">
        <v>202</v>
      </c>
      <c r="O283" t="b">
        <v>1</v>
      </c>
      <c r="P283" s="16" t="s">
        <v>21</v>
      </c>
      <c r="Q283" t="s">
        <v>60</v>
      </c>
    </row>
    <row r="284" spans="1:17" ht="75" x14ac:dyDescent="0.25">
      <c r="A284">
        <v>3230</v>
      </c>
      <c r="B284" s="8" t="s">
        <v>1116</v>
      </c>
      <c r="C284" s="20" t="s">
        <v>1117</v>
      </c>
      <c r="D284" s="14">
        <v>2600</v>
      </c>
      <c r="E284" s="10">
        <v>2857</v>
      </c>
      <c r="F284" s="15">
        <v>110</v>
      </c>
      <c r="G284" t="s">
        <v>30</v>
      </c>
      <c r="H284" t="s">
        <v>693</v>
      </c>
      <c r="I284" t="s">
        <v>694</v>
      </c>
      <c r="J284">
        <v>1412135940</v>
      </c>
      <c r="K284">
        <v>1410840126</v>
      </c>
      <c r="L284" s="11">
        <f t="shared" si="4"/>
        <v>41898.168124999997</v>
      </c>
      <c r="M284" t="b">
        <v>1</v>
      </c>
      <c r="N284">
        <v>37</v>
      </c>
      <c r="O284" t="b">
        <v>1</v>
      </c>
      <c r="P284" s="16" t="s">
        <v>21</v>
      </c>
      <c r="Q284" t="s">
        <v>60</v>
      </c>
    </row>
    <row r="285" spans="1:17" ht="75" x14ac:dyDescent="0.25">
      <c r="A285">
        <v>3231</v>
      </c>
      <c r="B285" s="8" t="s">
        <v>1118</v>
      </c>
      <c r="C285" s="20" t="s">
        <v>1119</v>
      </c>
      <c r="D285" s="14">
        <v>1000</v>
      </c>
      <c r="E285" s="10">
        <v>1610</v>
      </c>
      <c r="F285" s="15">
        <v>161</v>
      </c>
      <c r="G285" t="s">
        <v>30</v>
      </c>
      <c r="H285" t="s">
        <v>693</v>
      </c>
      <c r="I285" t="s">
        <v>694</v>
      </c>
      <c r="J285">
        <v>1460846347</v>
      </c>
      <c r="K285">
        <v>1458254347</v>
      </c>
      <c r="L285" s="11">
        <f t="shared" si="4"/>
        <v>42446.943831018521</v>
      </c>
      <c r="M285" t="b">
        <v>0</v>
      </c>
      <c r="N285">
        <v>28</v>
      </c>
      <c r="O285" t="b">
        <v>1</v>
      </c>
      <c r="P285" s="16" t="s">
        <v>21</v>
      </c>
      <c r="Q285" t="s">
        <v>60</v>
      </c>
    </row>
    <row r="286" spans="1:17" ht="60" x14ac:dyDescent="0.25">
      <c r="A286">
        <v>3232</v>
      </c>
      <c r="B286" s="8" t="s">
        <v>1120</v>
      </c>
      <c r="C286" s="20" t="s">
        <v>1121</v>
      </c>
      <c r="D286" s="14">
        <v>1000</v>
      </c>
      <c r="E286" s="10">
        <v>1312</v>
      </c>
      <c r="F286" s="15">
        <v>131</v>
      </c>
      <c r="G286" t="s">
        <v>30</v>
      </c>
      <c r="H286" t="s">
        <v>693</v>
      </c>
      <c r="I286" t="s">
        <v>694</v>
      </c>
      <c r="J286">
        <v>1462334340</v>
      </c>
      <c r="K286">
        <v>1459711917</v>
      </c>
      <c r="L286" s="11">
        <f t="shared" si="4"/>
        <v>42463.81385416667</v>
      </c>
      <c r="M286" t="b">
        <v>1</v>
      </c>
      <c r="N286">
        <v>26</v>
      </c>
      <c r="O286" t="b">
        <v>1</v>
      </c>
      <c r="P286" s="16" t="s">
        <v>21</v>
      </c>
      <c r="Q286" t="s">
        <v>60</v>
      </c>
    </row>
    <row r="287" spans="1:17" ht="60" x14ac:dyDescent="0.25">
      <c r="A287">
        <v>3233</v>
      </c>
      <c r="B287" s="8" t="s">
        <v>1122</v>
      </c>
      <c r="C287" s="20" t="s">
        <v>1123</v>
      </c>
      <c r="D287" s="14">
        <v>5000</v>
      </c>
      <c r="E287" s="10">
        <v>5940</v>
      </c>
      <c r="F287" s="15">
        <v>119</v>
      </c>
      <c r="G287" t="s">
        <v>30</v>
      </c>
      <c r="H287" t="s">
        <v>693</v>
      </c>
      <c r="I287" t="s">
        <v>694</v>
      </c>
      <c r="J287">
        <v>1488482355</v>
      </c>
      <c r="K287">
        <v>1485890355</v>
      </c>
      <c r="L287" s="11">
        <f t="shared" si="4"/>
        <v>42766.805034722223</v>
      </c>
      <c r="M287" t="b">
        <v>0</v>
      </c>
      <c r="N287">
        <v>61</v>
      </c>
      <c r="O287" t="b">
        <v>1</v>
      </c>
      <c r="P287" s="16" t="s">
        <v>21</v>
      </c>
      <c r="Q287" t="s">
        <v>60</v>
      </c>
    </row>
    <row r="288" spans="1:17" ht="75" x14ac:dyDescent="0.25">
      <c r="A288">
        <v>3234</v>
      </c>
      <c r="B288" s="8" t="s">
        <v>214</v>
      </c>
      <c r="C288" s="20" t="s">
        <v>215</v>
      </c>
      <c r="D288" s="14">
        <v>4000</v>
      </c>
      <c r="E288" s="10">
        <v>4015.71</v>
      </c>
      <c r="F288" s="15">
        <v>100</v>
      </c>
      <c r="G288" t="s">
        <v>30</v>
      </c>
      <c r="H288" t="s">
        <v>56</v>
      </c>
      <c r="I288" t="s">
        <v>57</v>
      </c>
      <c r="J288">
        <v>1485991860</v>
      </c>
      <c r="K288">
        <v>1483124208</v>
      </c>
      <c r="L288" s="11">
        <f t="shared" si="4"/>
        <v>42734.789444444439</v>
      </c>
      <c r="M288" t="b">
        <v>0</v>
      </c>
      <c r="N288">
        <v>115</v>
      </c>
      <c r="O288" t="b">
        <v>1</v>
      </c>
      <c r="P288" s="16" t="s">
        <v>21</v>
      </c>
      <c r="Q288" t="s">
        <v>60</v>
      </c>
    </row>
    <row r="289" spans="1:17" ht="75" x14ac:dyDescent="0.25">
      <c r="A289">
        <v>3235</v>
      </c>
      <c r="B289" s="8" t="s">
        <v>1124</v>
      </c>
      <c r="C289" s="20" t="s">
        <v>1125</v>
      </c>
      <c r="D289" s="14">
        <v>15000</v>
      </c>
      <c r="E289" s="10">
        <v>15481</v>
      </c>
      <c r="F289" s="15">
        <v>103</v>
      </c>
      <c r="G289" t="s">
        <v>30</v>
      </c>
      <c r="H289" t="s">
        <v>693</v>
      </c>
      <c r="I289" t="s">
        <v>694</v>
      </c>
      <c r="J289">
        <v>1467361251</v>
      </c>
      <c r="K289">
        <v>1464769251</v>
      </c>
      <c r="L289" s="11">
        <f t="shared" si="4"/>
        <v>42522.347812499997</v>
      </c>
      <c r="M289" t="b">
        <v>1</v>
      </c>
      <c r="N289">
        <v>181</v>
      </c>
      <c r="O289" t="b">
        <v>1</v>
      </c>
      <c r="P289" s="16" t="s">
        <v>21</v>
      </c>
      <c r="Q289" t="s">
        <v>60</v>
      </c>
    </row>
    <row r="290" spans="1:17" ht="75" x14ac:dyDescent="0.25">
      <c r="A290">
        <v>3236</v>
      </c>
      <c r="B290" s="8" t="s">
        <v>1126</v>
      </c>
      <c r="C290" s="20" t="s">
        <v>1127</v>
      </c>
      <c r="D290" s="14">
        <v>20000</v>
      </c>
      <c r="E290" s="10">
        <v>20120</v>
      </c>
      <c r="F290" s="15">
        <v>101</v>
      </c>
      <c r="G290" t="s">
        <v>30</v>
      </c>
      <c r="H290" t="s">
        <v>693</v>
      </c>
      <c r="I290" t="s">
        <v>694</v>
      </c>
      <c r="J290">
        <v>1482962433</v>
      </c>
      <c r="K290">
        <v>1480370433</v>
      </c>
      <c r="L290" s="11">
        <f t="shared" si="4"/>
        <v>42702.917048611111</v>
      </c>
      <c r="M290" t="b">
        <v>0</v>
      </c>
      <c r="N290">
        <v>110</v>
      </c>
      <c r="O290" t="b">
        <v>1</v>
      </c>
      <c r="P290" s="16" t="s">
        <v>21</v>
      </c>
      <c r="Q290" t="s">
        <v>60</v>
      </c>
    </row>
    <row r="291" spans="1:17" ht="75" x14ac:dyDescent="0.25">
      <c r="A291">
        <v>3237</v>
      </c>
      <c r="B291" s="8" t="s">
        <v>1128</v>
      </c>
      <c r="C291" s="20" t="s">
        <v>1129</v>
      </c>
      <c r="D291" s="14">
        <v>35000</v>
      </c>
      <c r="E291" s="10">
        <v>35275.64</v>
      </c>
      <c r="F291" s="15">
        <v>101</v>
      </c>
      <c r="G291" t="s">
        <v>30</v>
      </c>
      <c r="H291" t="s">
        <v>693</v>
      </c>
      <c r="I291" t="s">
        <v>694</v>
      </c>
      <c r="J291">
        <v>1443499140</v>
      </c>
      <c r="K291">
        <v>1441452184</v>
      </c>
      <c r="L291" s="11">
        <f t="shared" si="4"/>
        <v>42252.474351851852</v>
      </c>
      <c r="M291" t="b">
        <v>1</v>
      </c>
      <c r="N291">
        <v>269</v>
      </c>
      <c r="O291" t="b">
        <v>1</v>
      </c>
      <c r="P291" s="16" t="s">
        <v>21</v>
      </c>
      <c r="Q291" t="s">
        <v>60</v>
      </c>
    </row>
    <row r="292" spans="1:17" ht="75" x14ac:dyDescent="0.25">
      <c r="A292">
        <v>3238</v>
      </c>
      <c r="B292" s="8" t="s">
        <v>216</v>
      </c>
      <c r="C292" s="20" t="s">
        <v>217</v>
      </c>
      <c r="D292" s="14">
        <v>2800</v>
      </c>
      <c r="E292" s="10">
        <v>3145</v>
      </c>
      <c r="F292" s="15">
        <v>112</v>
      </c>
      <c r="G292" t="s">
        <v>30</v>
      </c>
      <c r="H292" t="s">
        <v>56</v>
      </c>
      <c r="I292" t="s">
        <v>57</v>
      </c>
      <c r="J292">
        <v>1435752898</v>
      </c>
      <c r="K292">
        <v>1433160898</v>
      </c>
      <c r="L292" s="11">
        <f t="shared" si="4"/>
        <v>42156.510393518518</v>
      </c>
      <c r="M292" t="b">
        <v>1</v>
      </c>
      <c r="N292">
        <v>79</v>
      </c>
      <c r="O292" t="b">
        <v>1</v>
      </c>
      <c r="P292" s="16" t="s">
        <v>21</v>
      </c>
      <c r="Q292" t="s">
        <v>60</v>
      </c>
    </row>
    <row r="293" spans="1:17" ht="75" x14ac:dyDescent="0.25">
      <c r="A293">
        <v>3239</v>
      </c>
      <c r="B293" s="8" t="s">
        <v>218</v>
      </c>
      <c r="C293" s="20" t="s">
        <v>219</v>
      </c>
      <c r="D293" s="14">
        <v>5862</v>
      </c>
      <c r="E293" s="10">
        <v>6208.98</v>
      </c>
      <c r="F293" s="15">
        <v>106</v>
      </c>
      <c r="G293" t="s">
        <v>30</v>
      </c>
      <c r="H293" t="s">
        <v>56</v>
      </c>
      <c r="I293" t="s">
        <v>57</v>
      </c>
      <c r="J293">
        <v>1445817540</v>
      </c>
      <c r="K293">
        <v>1443665293</v>
      </c>
      <c r="L293" s="11">
        <f t="shared" si="4"/>
        <v>42278.089039351849</v>
      </c>
      <c r="M293" t="b">
        <v>1</v>
      </c>
      <c r="N293">
        <v>104</v>
      </c>
      <c r="O293" t="b">
        <v>1</v>
      </c>
      <c r="P293" s="16" t="s">
        <v>21</v>
      </c>
      <c r="Q293" t="s">
        <v>60</v>
      </c>
    </row>
    <row r="294" spans="1:17" ht="75" x14ac:dyDescent="0.25">
      <c r="A294">
        <v>3240</v>
      </c>
      <c r="B294" s="8" t="s">
        <v>220</v>
      </c>
      <c r="C294" s="20" t="s">
        <v>221</v>
      </c>
      <c r="D294" s="14">
        <v>3000</v>
      </c>
      <c r="E294" s="10">
        <v>3017</v>
      </c>
      <c r="F294" s="15">
        <v>101</v>
      </c>
      <c r="G294" t="s">
        <v>30</v>
      </c>
      <c r="H294" t="s">
        <v>56</v>
      </c>
      <c r="I294" t="s">
        <v>57</v>
      </c>
      <c r="J294">
        <v>1487286000</v>
      </c>
      <c r="K294">
        <v>1484843948</v>
      </c>
      <c r="L294" s="11">
        <f t="shared" si="4"/>
        <v>42754.693842592591</v>
      </c>
      <c r="M294" t="b">
        <v>0</v>
      </c>
      <c r="N294">
        <v>34</v>
      </c>
      <c r="O294" t="b">
        <v>1</v>
      </c>
      <c r="P294" s="16" t="s">
        <v>21</v>
      </c>
      <c r="Q294" t="s">
        <v>60</v>
      </c>
    </row>
    <row r="295" spans="1:17" ht="75" x14ac:dyDescent="0.25">
      <c r="A295">
        <v>3241</v>
      </c>
      <c r="B295" s="8" t="s">
        <v>1130</v>
      </c>
      <c r="C295" s="20" t="s">
        <v>1131</v>
      </c>
      <c r="D295" s="14">
        <v>8500</v>
      </c>
      <c r="E295" s="10">
        <v>9801</v>
      </c>
      <c r="F295" s="15">
        <v>115</v>
      </c>
      <c r="G295" t="s">
        <v>30</v>
      </c>
      <c r="H295" t="s">
        <v>693</v>
      </c>
      <c r="I295" t="s">
        <v>694</v>
      </c>
      <c r="J295">
        <v>1413269940</v>
      </c>
      <c r="K295">
        <v>1410421670</v>
      </c>
      <c r="L295" s="11">
        <f t="shared" si="4"/>
        <v>41893.324884259258</v>
      </c>
      <c r="M295" t="b">
        <v>1</v>
      </c>
      <c r="N295">
        <v>167</v>
      </c>
      <c r="O295" t="b">
        <v>1</v>
      </c>
      <c r="P295" s="16" t="s">
        <v>21</v>
      </c>
      <c r="Q295" t="s">
        <v>60</v>
      </c>
    </row>
    <row r="296" spans="1:17" ht="60" x14ac:dyDescent="0.25">
      <c r="A296">
        <v>3242</v>
      </c>
      <c r="B296" s="8" t="s">
        <v>1132</v>
      </c>
      <c r="C296" s="20" t="s">
        <v>1133</v>
      </c>
      <c r="D296" s="14">
        <v>10000</v>
      </c>
      <c r="E296" s="10">
        <v>12730.42</v>
      </c>
      <c r="F296" s="15">
        <v>127</v>
      </c>
      <c r="G296" t="s">
        <v>30</v>
      </c>
      <c r="H296" t="s">
        <v>693</v>
      </c>
      <c r="I296" t="s">
        <v>694</v>
      </c>
      <c r="J296">
        <v>1411150092</v>
      </c>
      <c r="K296">
        <v>1408558092</v>
      </c>
      <c r="L296" s="11">
        <f t="shared" si="4"/>
        <v>41871.755694444444</v>
      </c>
      <c r="M296" t="b">
        <v>1</v>
      </c>
      <c r="N296">
        <v>183</v>
      </c>
      <c r="O296" t="b">
        <v>1</v>
      </c>
      <c r="P296" s="16" t="s">
        <v>21</v>
      </c>
      <c r="Q296" t="s">
        <v>60</v>
      </c>
    </row>
    <row r="297" spans="1:17" ht="75" x14ac:dyDescent="0.25">
      <c r="A297">
        <v>3243</v>
      </c>
      <c r="B297" s="8" t="s">
        <v>1134</v>
      </c>
      <c r="C297" s="20" t="s">
        <v>1135</v>
      </c>
      <c r="D297" s="14">
        <v>8000</v>
      </c>
      <c r="E297" s="10">
        <v>8227</v>
      </c>
      <c r="F297" s="15">
        <v>103</v>
      </c>
      <c r="G297" t="s">
        <v>30</v>
      </c>
      <c r="H297" t="s">
        <v>693</v>
      </c>
      <c r="I297" t="s">
        <v>694</v>
      </c>
      <c r="J297">
        <v>1444348800</v>
      </c>
      <c r="K297">
        <v>1442283562</v>
      </c>
      <c r="L297" s="11">
        <f t="shared" si="4"/>
        <v>42262.096782407403</v>
      </c>
      <c r="M297" t="b">
        <v>1</v>
      </c>
      <c r="N297">
        <v>71</v>
      </c>
      <c r="O297" t="b">
        <v>1</v>
      </c>
      <c r="P297" s="16" t="s">
        <v>21</v>
      </c>
      <c r="Q297" t="s">
        <v>60</v>
      </c>
    </row>
    <row r="298" spans="1:17" ht="60" x14ac:dyDescent="0.25">
      <c r="A298">
        <v>3244</v>
      </c>
      <c r="B298" s="8" t="s">
        <v>222</v>
      </c>
      <c r="C298" s="20" t="s">
        <v>223</v>
      </c>
      <c r="D298" s="14">
        <v>1600</v>
      </c>
      <c r="E298" s="10">
        <v>1647</v>
      </c>
      <c r="F298" s="15">
        <v>103</v>
      </c>
      <c r="G298" t="s">
        <v>30</v>
      </c>
      <c r="H298" t="s">
        <v>56</v>
      </c>
      <c r="I298" t="s">
        <v>57</v>
      </c>
      <c r="J298">
        <v>1480613982</v>
      </c>
      <c r="K298">
        <v>1478018382</v>
      </c>
      <c r="L298" s="11">
        <f t="shared" si="4"/>
        <v>42675.694236111114</v>
      </c>
      <c r="M298" t="b">
        <v>0</v>
      </c>
      <c r="N298">
        <v>69</v>
      </c>
      <c r="O298" t="b">
        <v>1</v>
      </c>
      <c r="P298" s="16" t="s">
        <v>21</v>
      </c>
      <c r="Q298" t="s">
        <v>60</v>
      </c>
    </row>
    <row r="299" spans="1:17" ht="75" x14ac:dyDescent="0.25">
      <c r="A299">
        <v>3245</v>
      </c>
      <c r="B299" s="8" t="s">
        <v>1136</v>
      </c>
      <c r="C299" s="20" t="s">
        <v>1137</v>
      </c>
      <c r="D299" s="14">
        <v>21000</v>
      </c>
      <c r="E299" s="10">
        <v>21904</v>
      </c>
      <c r="F299" s="15">
        <v>104</v>
      </c>
      <c r="G299" t="s">
        <v>30</v>
      </c>
      <c r="H299" t="s">
        <v>693</v>
      </c>
      <c r="I299" t="s">
        <v>694</v>
      </c>
      <c r="J299">
        <v>1434074400</v>
      </c>
      <c r="K299">
        <v>1431354258</v>
      </c>
      <c r="L299" s="11">
        <f t="shared" si="4"/>
        <v>42135.60020833333</v>
      </c>
      <c r="M299" t="b">
        <v>0</v>
      </c>
      <c r="N299">
        <v>270</v>
      </c>
      <c r="O299" t="b">
        <v>1</v>
      </c>
      <c r="P299" s="16" t="s">
        <v>21</v>
      </c>
      <c r="Q299" t="s">
        <v>60</v>
      </c>
    </row>
    <row r="300" spans="1:17" ht="60" x14ac:dyDescent="0.25">
      <c r="A300">
        <v>3246</v>
      </c>
      <c r="B300" s="8" t="s">
        <v>1138</v>
      </c>
      <c r="C300" s="20" t="s">
        <v>1139</v>
      </c>
      <c r="D300" s="14">
        <v>10000</v>
      </c>
      <c r="E300" s="10">
        <v>11122</v>
      </c>
      <c r="F300" s="15">
        <v>111</v>
      </c>
      <c r="G300" t="s">
        <v>30</v>
      </c>
      <c r="H300" t="s">
        <v>693</v>
      </c>
      <c r="I300" t="s">
        <v>694</v>
      </c>
      <c r="J300">
        <v>1442030340</v>
      </c>
      <c r="K300">
        <v>1439551200</v>
      </c>
      <c r="L300" s="11">
        <f t="shared" si="4"/>
        <v>42230.472222222219</v>
      </c>
      <c r="M300" t="b">
        <v>1</v>
      </c>
      <c r="N300">
        <v>193</v>
      </c>
      <c r="O300" t="b">
        <v>1</v>
      </c>
      <c r="P300" s="16" t="s">
        <v>21</v>
      </c>
      <c r="Q300" t="s">
        <v>60</v>
      </c>
    </row>
    <row r="301" spans="1:17" ht="60" x14ac:dyDescent="0.25">
      <c r="A301">
        <v>3247</v>
      </c>
      <c r="B301" s="8" t="s">
        <v>224</v>
      </c>
      <c r="C301" s="20" t="s">
        <v>225</v>
      </c>
      <c r="D301" s="14">
        <v>2500</v>
      </c>
      <c r="E301" s="10">
        <v>2646.5</v>
      </c>
      <c r="F301" s="15">
        <v>106</v>
      </c>
      <c r="G301" t="s">
        <v>30</v>
      </c>
      <c r="H301" t="s">
        <v>56</v>
      </c>
      <c r="I301" t="s">
        <v>57</v>
      </c>
      <c r="J301">
        <v>1436696712</v>
      </c>
      <c r="K301">
        <v>1434104712</v>
      </c>
      <c r="L301" s="11">
        <f t="shared" si="4"/>
        <v>42167.434166666666</v>
      </c>
      <c r="M301" t="b">
        <v>1</v>
      </c>
      <c r="N301">
        <v>57</v>
      </c>
      <c r="O301" t="b">
        <v>1</v>
      </c>
      <c r="P301" s="16" t="s">
        <v>21</v>
      </c>
      <c r="Q301" t="s">
        <v>60</v>
      </c>
    </row>
    <row r="302" spans="1:17" ht="60" x14ac:dyDescent="0.25">
      <c r="A302">
        <v>3248</v>
      </c>
      <c r="B302" s="8" t="s">
        <v>1140</v>
      </c>
      <c r="C302" s="20" t="s">
        <v>1141</v>
      </c>
      <c r="D302" s="14">
        <v>12000</v>
      </c>
      <c r="E302" s="10">
        <v>12095</v>
      </c>
      <c r="F302" s="15">
        <v>101</v>
      </c>
      <c r="G302" t="s">
        <v>30</v>
      </c>
      <c r="H302" t="s">
        <v>693</v>
      </c>
      <c r="I302" t="s">
        <v>694</v>
      </c>
      <c r="J302">
        <v>1428178757</v>
      </c>
      <c r="K302">
        <v>1425590357</v>
      </c>
      <c r="L302" s="11">
        <f t="shared" si="4"/>
        <v>42068.888391203705</v>
      </c>
      <c r="M302" t="b">
        <v>1</v>
      </c>
      <c r="N302">
        <v>200</v>
      </c>
      <c r="O302" t="b">
        <v>1</v>
      </c>
      <c r="P302" s="16" t="s">
        <v>21</v>
      </c>
      <c r="Q302" t="s">
        <v>60</v>
      </c>
    </row>
    <row r="303" spans="1:17" ht="60" x14ac:dyDescent="0.25">
      <c r="A303">
        <v>3249</v>
      </c>
      <c r="B303" s="8" t="s">
        <v>1142</v>
      </c>
      <c r="C303" s="20" t="s">
        <v>1143</v>
      </c>
      <c r="D303" s="14">
        <v>5500</v>
      </c>
      <c r="E303" s="10">
        <v>5771</v>
      </c>
      <c r="F303" s="15">
        <v>105</v>
      </c>
      <c r="G303" t="s">
        <v>30</v>
      </c>
      <c r="H303" t="s">
        <v>693</v>
      </c>
      <c r="I303" t="s">
        <v>694</v>
      </c>
      <c r="J303">
        <v>1434822914</v>
      </c>
      <c r="K303">
        <v>1432230914</v>
      </c>
      <c r="L303" s="11">
        <f t="shared" si="4"/>
        <v>42145.746689814812</v>
      </c>
      <c r="M303" t="b">
        <v>1</v>
      </c>
      <c r="N303">
        <v>88</v>
      </c>
      <c r="O303" t="b">
        <v>1</v>
      </c>
      <c r="P303" s="16" t="s">
        <v>21</v>
      </c>
      <c r="Q303" t="s">
        <v>60</v>
      </c>
    </row>
    <row r="304" spans="1:17" ht="75" x14ac:dyDescent="0.25">
      <c r="A304">
        <v>3250</v>
      </c>
      <c r="B304" s="8" t="s">
        <v>1144</v>
      </c>
      <c r="C304" s="20" t="s">
        <v>1145</v>
      </c>
      <c r="D304" s="14">
        <v>25000</v>
      </c>
      <c r="E304" s="10">
        <v>25388</v>
      </c>
      <c r="F304" s="15">
        <v>102</v>
      </c>
      <c r="G304" t="s">
        <v>30</v>
      </c>
      <c r="H304" t="s">
        <v>693</v>
      </c>
      <c r="I304" t="s">
        <v>694</v>
      </c>
      <c r="J304">
        <v>1415213324</v>
      </c>
      <c r="K304">
        <v>1412617724</v>
      </c>
      <c r="L304" s="11">
        <f t="shared" si="4"/>
        <v>41918.742175925923</v>
      </c>
      <c r="M304" t="b">
        <v>1</v>
      </c>
      <c r="N304">
        <v>213</v>
      </c>
      <c r="O304" t="b">
        <v>1</v>
      </c>
      <c r="P304" s="16" t="s">
        <v>21</v>
      </c>
      <c r="Q304" t="s">
        <v>60</v>
      </c>
    </row>
    <row r="305" spans="1:17" ht="60" x14ac:dyDescent="0.25">
      <c r="A305">
        <v>3251</v>
      </c>
      <c r="B305" s="8" t="s">
        <v>1146</v>
      </c>
      <c r="C305" s="20" t="s">
        <v>1147</v>
      </c>
      <c r="D305" s="14">
        <v>1500</v>
      </c>
      <c r="E305" s="10">
        <v>1661</v>
      </c>
      <c r="F305" s="15">
        <v>111</v>
      </c>
      <c r="G305" t="s">
        <v>30</v>
      </c>
      <c r="H305" t="s">
        <v>693</v>
      </c>
      <c r="I305" t="s">
        <v>694</v>
      </c>
      <c r="J305">
        <v>1434907966</v>
      </c>
      <c r="K305">
        <v>1432315966</v>
      </c>
      <c r="L305" s="11">
        <f t="shared" si="4"/>
        <v>42146.731087962966</v>
      </c>
      <c r="M305" t="b">
        <v>1</v>
      </c>
      <c r="N305">
        <v>20</v>
      </c>
      <c r="O305" t="b">
        <v>1</v>
      </c>
      <c r="P305" s="16" t="s">
        <v>21</v>
      </c>
      <c r="Q305" t="s">
        <v>60</v>
      </c>
    </row>
    <row r="306" spans="1:17" ht="60" x14ac:dyDescent="0.25">
      <c r="A306">
        <v>3252</v>
      </c>
      <c r="B306" s="8" t="s">
        <v>226</v>
      </c>
      <c r="C306" s="20" t="s">
        <v>227</v>
      </c>
      <c r="D306" s="14">
        <v>2250</v>
      </c>
      <c r="E306" s="10">
        <v>2876</v>
      </c>
      <c r="F306" s="15">
        <v>128</v>
      </c>
      <c r="G306" t="s">
        <v>30</v>
      </c>
      <c r="H306" t="s">
        <v>56</v>
      </c>
      <c r="I306" t="s">
        <v>57</v>
      </c>
      <c r="J306">
        <v>1473247240</v>
      </c>
      <c r="K306">
        <v>1470655240</v>
      </c>
      <c r="L306" s="11">
        <f t="shared" si="4"/>
        <v>42590.472685185188</v>
      </c>
      <c r="M306" t="b">
        <v>1</v>
      </c>
      <c r="N306">
        <v>50</v>
      </c>
      <c r="O306" t="b">
        <v>1</v>
      </c>
      <c r="P306" s="16" t="s">
        <v>21</v>
      </c>
      <c r="Q306" t="s">
        <v>60</v>
      </c>
    </row>
    <row r="307" spans="1:17" ht="45" x14ac:dyDescent="0.25">
      <c r="A307">
        <v>3253</v>
      </c>
      <c r="B307" s="8" t="s">
        <v>1148</v>
      </c>
      <c r="C307" s="20" t="s">
        <v>1149</v>
      </c>
      <c r="D307" s="14">
        <v>20000</v>
      </c>
      <c r="E307" s="10">
        <v>20365</v>
      </c>
      <c r="F307" s="15">
        <v>102</v>
      </c>
      <c r="G307" t="s">
        <v>30</v>
      </c>
      <c r="H307" t="s">
        <v>693</v>
      </c>
      <c r="I307" t="s">
        <v>694</v>
      </c>
      <c r="J307">
        <v>1473306300</v>
      </c>
      <c r="K307">
        <v>1471701028</v>
      </c>
      <c r="L307" s="11">
        <f t="shared" si="4"/>
        <v>42602.576712962968</v>
      </c>
      <c r="M307" t="b">
        <v>1</v>
      </c>
      <c r="N307">
        <v>115</v>
      </c>
      <c r="O307" t="b">
        <v>1</v>
      </c>
      <c r="P307" s="16" t="s">
        <v>21</v>
      </c>
      <c r="Q307" t="s">
        <v>60</v>
      </c>
    </row>
    <row r="308" spans="1:17" ht="90" x14ac:dyDescent="0.25">
      <c r="A308">
        <v>3254</v>
      </c>
      <c r="B308" s="8" t="s">
        <v>228</v>
      </c>
      <c r="C308" s="20" t="s">
        <v>229</v>
      </c>
      <c r="D308" s="14">
        <v>13000</v>
      </c>
      <c r="E308" s="10">
        <v>13163.5</v>
      </c>
      <c r="F308" s="15">
        <v>101</v>
      </c>
      <c r="G308" t="s">
        <v>30</v>
      </c>
      <c r="H308" t="s">
        <v>56</v>
      </c>
      <c r="I308" t="s">
        <v>57</v>
      </c>
      <c r="J308">
        <v>1427331809</v>
      </c>
      <c r="K308">
        <v>1424743409</v>
      </c>
      <c r="L308" s="11">
        <f t="shared" si="4"/>
        <v>42059.085752314815</v>
      </c>
      <c r="M308" t="b">
        <v>1</v>
      </c>
      <c r="N308">
        <v>186</v>
      </c>
      <c r="O308" t="b">
        <v>1</v>
      </c>
      <c r="P308" s="16" t="s">
        <v>21</v>
      </c>
      <c r="Q308" t="s">
        <v>60</v>
      </c>
    </row>
    <row r="309" spans="1:17" ht="75" x14ac:dyDescent="0.25">
      <c r="A309">
        <v>3255</v>
      </c>
      <c r="B309" s="8" t="s">
        <v>230</v>
      </c>
      <c r="C309" s="20" t="s">
        <v>231</v>
      </c>
      <c r="D309" s="14">
        <v>300</v>
      </c>
      <c r="E309" s="10">
        <v>525</v>
      </c>
      <c r="F309" s="15">
        <v>175</v>
      </c>
      <c r="G309" t="s">
        <v>30</v>
      </c>
      <c r="H309" t="s">
        <v>56</v>
      </c>
      <c r="I309" t="s">
        <v>57</v>
      </c>
      <c r="J309">
        <v>1412706375</v>
      </c>
      <c r="K309">
        <v>1410114375</v>
      </c>
      <c r="L309" s="11">
        <f t="shared" si="4"/>
        <v>41889.768229166664</v>
      </c>
      <c r="M309" t="b">
        <v>1</v>
      </c>
      <c r="N309">
        <v>18</v>
      </c>
      <c r="O309" t="b">
        <v>1</v>
      </c>
      <c r="P309" s="16" t="s">
        <v>21</v>
      </c>
      <c r="Q309" t="s">
        <v>60</v>
      </c>
    </row>
    <row r="310" spans="1:17" ht="75" x14ac:dyDescent="0.25">
      <c r="A310">
        <v>3256</v>
      </c>
      <c r="B310" s="8" t="s">
        <v>1150</v>
      </c>
      <c r="C310" s="20" t="s">
        <v>1151</v>
      </c>
      <c r="D310" s="14">
        <v>10000</v>
      </c>
      <c r="E310" s="10">
        <v>12806</v>
      </c>
      <c r="F310" s="15">
        <v>128</v>
      </c>
      <c r="G310" t="s">
        <v>30</v>
      </c>
      <c r="H310" t="s">
        <v>693</v>
      </c>
      <c r="I310" t="s">
        <v>694</v>
      </c>
      <c r="J310">
        <v>1433995140</v>
      </c>
      <c r="K310">
        <v>1432129577</v>
      </c>
      <c r="L310" s="11">
        <f t="shared" si="4"/>
        <v>42144.573807870373</v>
      </c>
      <c r="M310" t="b">
        <v>1</v>
      </c>
      <c r="N310">
        <v>176</v>
      </c>
      <c r="O310" t="b">
        <v>1</v>
      </c>
      <c r="P310" s="16" t="s">
        <v>21</v>
      </c>
      <c r="Q310" t="s">
        <v>60</v>
      </c>
    </row>
    <row r="311" spans="1:17" ht="75" x14ac:dyDescent="0.25">
      <c r="A311">
        <v>3257</v>
      </c>
      <c r="B311" s="8" t="s">
        <v>232</v>
      </c>
      <c r="C311" s="20" t="s">
        <v>233</v>
      </c>
      <c r="D311" s="14">
        <v>2000</v>
      </c>
      <c r="E311" s="10">
        <v>2125.9899999999998</v>
      </c>
      <c r="F311" s="15">
        <v>106</v>
      </c>
      <c r="G311" t="s">
        <v>30</v>
      </c>
      <c r="H311" t="s">
        <v>56</v>
      </c>
      <c r="I311" t="s">
        <v>57</v>
      </c>
      <c r="J311">
        <v>1487769952</v>
      </c>
      <c r="K311">
        <v>1485177952</v>
      </c>
      <c r="L311" s="11">
        <f t="shared" si="4"/>
        <v>42758.559629629628</v>
      </c>
      <c r="M311" t="b">
        <v>0</v>
      </c>
      <c r="N311">
        <v>41</v>
      </c>
      <c r="O311" t="b">
        <v>1</v>
      </c>
      <c r="P311" s="16" t="s">
        <v>21</v>
      </c>
      <c r="Q311" t="s">
        <v>60</v>
      </c>
    </row>
    <row r="312" spans="1:17" ht="45" x14ac:dyDescent="0.25">
      <c r="A312">
        <v>3258</v>
      </c>
      <c r="B312" s="8" t="s">
        <v>1152</v>
      </c>
      <c r="C312" s="20" t="s">
        <v>1153</v>
      </c>
      <c r="D312" s="14">
        <v>7000</v>
      </c>
      <c r="E312" s="10">
        <v>7365</v>
      </c>
      <c r="F312" s="15">
        <v>105</v>
      </c>
      <c r="G312" t="s">
        <v>30</v>
      </c>
      <c r="H312" t="s">
        <v>693</v>
      </c>
      <c r="I312" t="s">
        <v>694</v>
      </c>
      <c r="J312">
        <v>1420751861</v>
      </c>
      <c r="K312">
        <v>1418159861</v>
      </c>
      <c r="L312" s="11">
        <f t="shared" si="4"/>
        <v>41982.887280092589</v>
      </c>
      <c r="M312" t="b">
        <v>1</v>
      </c>
      <c r="N312">
        <v>75</v>
      </c>
      <c r="O312" t="b">
        <v>1</v>
      </c>
      <c r="P312" s="16" t="s">
        <v>21</v>
      </c>
      <c r="Q312" t="s">
        <v>60</v>
      </c>
    </row>
    <row r="313" spans="1:17" ht="60" x14ac:dyDescent="0.25">
      <c r="A313">
        <v>3259</v>
      </c>
      <c r="B313" s="8" t="s">
        <v>1154</v>
      </c>
      <c r="C313" s="20" t="s">
        <v>1155</v>
      </c>
      <c r="D313" s="14">
        <v>23000</v>
      </c>
      <c r="E313" s="10">
        <v>24418.6</v>
      </c>
      <c r="F313" s="15">
        <v>106</v>
      </c>
      <c r="G313" t="s">
        <v>30</v>
      </c>
      <c r="H313" t="s">
        <v>693</v>
      </c>
      <c r="I313" t="s">
        <v>694</v>
      </c>
      <c r="J313">
        <v>1475294340</v>
      </c>
      <c r="K313">
        <v>1472753745</v>
      </c>
      <c r="L313" s="11">
        <f t="shared" si="4"/>
        <v>42614.760937500003</v>
      </c>
      <c r="M313" t="b">
        <v>1</v>
      </c>
      <c r="N313">
        <v>97</v>
      </c>
      <c r="O313" t="b">
        <v>1</v>
      </c>
      <c r="P313" s="16" t="s">
        <v>21</v>
      </c>
      <c r="Q313" t="s">
        <v>60</v>
      </c>
    </row>
    <row r="314" spans="1:17" ht="60" x14ac:dyDescent="0.25">
      <c r="A314">
        <v>3260</v>
      </c>
      <c r="B314" s="8" t="s">
        <v>1156</v>
      </c>
      <c r="C314" s="20" t="s">
        <v>1157</v>
      </c>
      <c r="D314" s="14">
        <v>5000</v>
      </c>
      <c r="E314" s="10">
        <v>5462</v>
      </c>
      <c r="F314" s="15">
        <v>109</v>
      </c>
      <c r="G314" t="s">
        <v>30</v>
      </c>
      <c r="H314" t="s">
        <v>693</v>
      </c>
      <c r="I314" t="s">
        <v>694</v>
      </c>
      <c r="J314">
        <v>1448903318</v>
      </c>
      <c r="K314">
        <v>1445875718</v>
      </c>
      <c r="L314" s="11">
        <f t="shared" si="4"/>
        <v>42303.672662037032</v>
      </c>
      <c r="M314" t="b">
        <v>1</v>
      </c>
      <c r="N314">
        <v>73</v>
      </c>
      <c r="O314" t="b">
        <v>1</v>
      </c>
      <c r="P314" s="16" t="s">
        <v>21</v>
      </c>
      <c r="Q314" t="s">
        <v>60</v>
      </c>
    </row>
    <row r="315" spans="1:17" ht="75" x14ac:dyDescent="0.25">
      <c r="A315">
        <v>3261</v>
      </c>
      <c r="B315" s="8" t="s">
        <v>1158</v>
      </c>
      <c r="C315" s="20" t="s">
        <v>1159</v>
      </c>
      <c r="D315" s="14">
        <v>3300</v>
      </c>
      <c r="E315" s="10">
        <v>3315</v>
      </c>
      <c r="F315" s="15">
        <v>100</v>
      </c>
      <c r="G315" t="s">
        <v>30</v>
      </c>
      <c r="H315" t="s">
        <v>693</v>
      </c>
      <c r="I315" t="s">
        <v>694</v>
      </c>
      <c r="J315">
        <v>1437067476</v>
      </c>
      <c r="K315">
        <v>1434475476</v>
      </c>
      <c r="L315" s="11">
        <f t="shared" si="4"/>
        <v>42171.725416666668</v>
      </c>
      <c r="M315" t="b">
        <v>1</v>
      </c>
      <c r="N315">
        <v>49</v>
      </c>
      <c r="O315" t="b">
        <v>1</v>
      </c>
      <c r="P315" s="16" t="s">
        <v>21</v>
      </c>
      <c r="Q315" t="s">
        <v>60</v>
      </c>
    </row>
    <row r="316" spans="1:17" ht="45" x14ac:dyDescent="0.25">
      <c r="A316">
        <v>3262</v>
      </c>
      <c r="B316" s="8" t="s">
        <v>1160</v>
      </c>
      <c r="C316" s="20" t="s">
        <v>1161</v>
      </c>
      <c r="D316" s="14">
        <v>12200</v>
      </c>
      <c r="E316" s="10">
        <v>12571</v>
      </c>
      <c r="F316" s="15">
        <v>103</v>
      </c>
      <c r="G316" t="s">
        <v>30</v>
      </c>
      <c r="H316" t="s">
        <v>693</v>
      </c>
      <c r="I316" t="s">
        <v>694</v>
      </c>
      <c r="J316">
        <v>1419220800</v>
      </c>
      <c r="K316">
        <v>1416555262</v>
      </c>
      <c r="L316" s="11">
        <f t="shared" si="4"/>
        <v>41964.315532407403</v>
      </c>
      <c r="M316" t="b">
        <v>1</v>
      </c>
      <c r="N316">
        <v>134</v>
      </c>
      <c r="O316" t="b">
        <v>1</v>
      </c>
      <c r="P316" s="16" t="s">
        <v>21</v>
      </c>
      <c r="Q316" t="s">
        <v>60</v>
      </c>
    </row>
    <row r="317" spans="1:17" ht="75" x14ac:dyDescent="0.25">
      <c r="A317">
        <v>3263</v>
      </c>
      <c r="B317" s="8" t="s">
        <v>1162</v>
      </c>
      <c r="C317" s="20" t="s">
        <v>1163</v>
      </c>
      <c r="D317" s="14">
        <v>2500</v>
      </c>
      <c r="E317" s="10">
        <v>2804.16</v>
      </c>
      <c r="F317" s="15">
        <v>112</v>
      </c>
      <c r="G317" t="s">
        <v>30</v>
      </c>
      <c r="H317" t="s">
        <v>693</v>
      </c>
      <c r="I317" t="s">
        <v>694</v>
      </c>
      <c r="J317">
        <v>1446238800</v>
      </c>
      <c r="K317">
        <v>1444220588</v>
      </c>
      <c r="L317" s="11">
        <f t="shared" si="4"/>
        <v>42284.516064814816</v>
      </c>
      <c r="M317" t="b">
        <v>1</v>
      </c>
      <c r="N317">
        <v>68</v>
      </c>
      <c r="O317" t="b">
        <v>1</v>
      </c>
      <c r="P317" s="16" t="s">
        <v>21</v>
      </c>
      <c r="Q317" t="s">
        <v>60</v>
      </c>
    </row>
    <row r="318" spans="1:17" ht="45" x14ac:dyDescent="0.25">
      <c r="A318">
        <v>3264</v>
      </c>
      <c r="B318" s="8" t="s">
        <v>1164</v>
      </c>
      <c r="C318" s="20" t="s">
        <v>1165</v>
      </c>
      <c r="D318" s="14">
        <v>2500</v>
      </c>
      <c r="E318" s="10">
        <v>2575</v>
      </c>
      <c r="F318" s="15">
        <v>103</v>
      </c>
      <c r="G318" t="s">
        <v>30</v>
      </c>
      <c r="H318" t="s">
        <v>693</v>
      </c>
      <c r="I318" t="s">
        <v>694</v>
      </c>
      <c r="J318">
        <v>1422482400</v>
      </c>
      <c r="K318">
        <v>1421089938</v>
      </c>
      <c r="L318" s="11">
        <f t="shared" si="4"/>
        <v>42016.800208333334</v>
      </c>
      <c r="M318" t="b">
        <v>1</v>
      </c>
      <c r="N318">
        <v>49</v>
      </c>
      <c r="O318" t="b">
        <v>1</v>
      </c>
      <c r="P318" s="16" t="s">
        <v>21</v>
      </c>
      <c r="Q318" t="s">
        <v>60</v>
      </c>
    </row>
    <row r="319" spans="1:17" ht="75" x14ac:dyDescent="0.25">
      <c r="A319">
        <v>3265</v>
      </c>
      <c r="B319" s="8" t="s">
        <v>1166</v>
      </c>
      <c r="C319" s="20" t="s">
        <v>1167</v>
      </c>
      <c r="D319" s="14">
        <v>2700</v>
      </c>
      <c r="E319" s="10">
        <v>4428</v>
      </c>
      <c r="F319" s="15">
        <v>164</v>
      </c>
      <c r="G319" t="s">
        <v>30</v>
      </c>
      <c r="H319" t="s">
        <v>831</v>
      </c>
      <c r="I319" t="s">
        <v>818</v>
      </c>
      <c r="J319">
        <v>1449162000</v>
      </c>
      <c r="K319">
        <v>1446570315</v>
      </c>
      <c r="L319" s="11">
        <f t="shared" si="4"/>
        <v>42311.711979166663</v>
      </c>
      <c r="M319" t="b">
        <v>1</v>
      </c>
      <c r="N319">
        <v>63</v>
      </c>
      <c r="O319" t="b">
        <v>1</v>
      </c>
      <c r="P319" s="16" t="s">
        <v>21</v>
      </c>
      <c r="Q319" t="s">
        <v>60</v>
      </c>
    </row>
    <row r="320" spans="1:17" ht="60" x14ac:dyDescent="0.25">
      <c r="A320">
        <v>3266</v>
      </c>
      <c r="B320" s="8" t="s">
        <v>1168</v>
      </c>
      <c r="C320" s="20" t="s">
        <v>1169</v>
      </c>
      <c r="D320" s="14">
        <v>6000</v>
      </c>
      <c r="E320" s="10">
        <v>7877</v>
      </c>
      <c r="F320" s="15">
        <v>131</v>
      </c>
      <c r="G320" t="s">
        <v>30</v>
      </c>
      <c r="H320" t="s">
        <v>693</v>
      </c>
      <c r="I320" t="s">
        <v>694</v>
      </c>
      <c r="J320">
        <v>1434142800</v>
      </c>
      <c r="K320">
        <v>1431435122</v>
      </c>
      <c r="L320" s="11">
        <f t="shared" si="4"/>
        <v>42136.536134259259</v>
      </c>
      <c r="M320" t="b">
        <v>1</v>
      </c>
      <c r="N320">
        <v>163</v>
      </c>
      <c r="O320" t="b">
        <v>1</v>
      </c>
      <c r="P320" s="16" t="s">
        <v>21</v>
      </c>
      <c r="Q320" t="s">
        <v>60</v>
      </c>
    </row>
    <row r="321" spans="1:17" ht="75" x14ac:dyDescent="0.25">
      <c r="A321">
        <v>3267</v>
      </c>
      <c r="B321" s="8" t="s">
        <v>1170</v>
      </c>
      <c r="C321" s="20" t="s">
        <v>1171</v>
      </c>
      <c r="D321" s="14">
        <v>15000</v>
      </c>
      <c r="E321" s="10">
        <v>15315</v>
      </c>
      <c r="F321" s="15">
        <v>102</v>
      </c>
      <c r="G321" t="s">
        <v>30</v>
      </c>
      <c r="H321" t="s">
        <v>693</v>
      </c>
      <c r="I321" t="s">
        <v>694</v>
      </c>
      <c r="J321">
        <v>1437156660</v>
      </c>
      <c r="K321">
        <v>1434564660</v>
      </c>
      <c r="L321" s="11">
        <f t="shared" si="4"/>
        <v>42172.757638888885</v>
      </c>
      <c r="M321" t="b">
        <v>1</v>
      </c>
      <c r="N321">
        <v>288</v>
      </c>
      <c r="O321" t="b">
        <v>1</v>
      </c>
      <c r="P321" s="16" t="s">
        <v>21</v>
      </c>
      <c r="Q321" t="s">
        <v>60</v>
      </c>
    </row>
    <row r="322" spans="1:17" ht="75" x14ac:dyDescent="0.25">
      <c r="A322">
        <v>3268</v>
      </c>
      <c r="B322" s="8" t="s">
        <v>1172</v>
      </c>
      <c r="C322" s="20" t="s">
        <v>1173</v>
      </c>
      <c r="D322" s="14">
        <v>2000</v>
      </c>
      <c r="E322" s="10">
        <v>2560</v>
      </c>
      <c r="F322" s="15">
        <v>128</v>
      </c>
      <c r="G322" t="s">
        <v>30</v>
      </c>
      <c r="H322" t="s">
        <v>693</v>
      </c>
      <c r="I322" t="s">
        <v>694</v>
      </c>
      <c r="J322">
        <v>1472074928</v>
      </c>
      <c r="K322">
        <v>1470692528</v>
      </c>
      <c r="L322" s="11">
        <f t="shared" si="4"/>
        <v>42590.90425925926</v>
      </c>
      <c r="M322" t="b">
        <v>1</v>
      </c>
      <c r="N322">
        <v>42</v>
      </c>
      <c r="O322" t="b">
        <v>1</v>
      </c>
      <c r="P322" s="16" t="s">
        <v>21</v>
      </c>
      <c r="Q322" t="s">
        <v>60</v>
      </c>
    </row>
    <row r="323" spans="1:17" ht="60" x14ac:dyDescent="0.25">
      <c r="A323">
        <v>3269</v>
      </c>
      <c r="B323" s="8" t="s">
        <v>234</v>
      </c>
      <c r="C323" s="20" t="s">
        <v>235</v>
      </c>
      <c r="D323" s="14">
        <v>8000</v>
      </c>
      <c r="E323" s="10">
        <v>8120</v>
      </c>
      <c r="F323" s="15">
        <v>102</v>
      </c>
      <c r="G323" t="s">
        <v>30</v>
      </c>
      <c r="H323" t="s">
        <v>56</v>
      </c>
      <c r="I323" t="s">
        <v>57</v>
      </c>
      <c r="J323">
        <v>1434452400</v>
      </c>
      <c r="K323">
        <v>1431509397</v>
      </c>
      <c r="L323" s="11">
        <f t="shared" ref="L323:L386" si="5">K323/86400+DATE(1970,1,1)</f>
        <v>42137.395798611113</v>
      </c>
      <c r="M323" t="b">
        <v>1</v>
      </c>
      <c r="N323">
        <v>70</v>
      </c>
      <c r="O323" t="b">
        <v>1</v>
      </c>
      <c r="P323" s="16" t="s">
        <v>21</v>
      </c>
      <c r="Q323" t="s">
        <v>60</v>
      </c>
    </row>
    <row r="324" spans="1:17" ht="75" x14ac:dyDescent="0.25">
      <c r="A324">
        <v>3270</v>
      </c>
      <c r="B324" s="8" t="s">
        <v>236</v>
      </c>
      <c r="C324" s="20" t="s">
        <v>237</v>
      </c>
      <c r="D324" s="14">
        <v>1800</v>
      </c>
      <c r="E324" s="10">
        <v>1830</v>
      </c>
      <c r="F324" s="15">
        <v>102</v>
      </c>
      <c r="G324" t="s">
        <v>30</v>
      </c>
      <c r="H324" t="s">
        <v>56</v>
      </c>
      <c r="I324" t="s">
        <v>57</v>
      </c>
      <c r="J324">
        <v>1436705265</v>
      </c>
      <c r="K324">
        <v>1434113265</v>
      </c>
      <c r="L324" s="11">
        <f t="shared" si="5"/>
        <v>42167.533159722225</v>
      </c>
      <c r="M324" t="b">
        <v>1</v>
      </c>
      <c r="N324">
        <v>30</v>
      </c>
      <c r="O324" t="b">
        <v>1</v>
      </c>
      <c r="P324" s="16" t="s">
        <v>21</v>
      </c>
      <c r="Q324" t="s">
        <v>60</v>
      </c>
    </row>
    <row r="325" spans="1:17" ht="45" x14ac:dyDescent="0.25">
      <c r="A325">
        <v>3271</v>
      </c>
      <c r="B325" s="8" t="s">
        <v>238</v>
      </c>
      <c r="C325" s="20" t="s">
        <v>239</v>
      </c>
      <c r="D325" s="14">
        <v>1500</v>
      </c>
      <c r="E325" s="10">
        <v>1950</v>
      </c>
      <c r="F325" s="15">
        <v>130</v>
      </c>
      <c r="G325" t="s">
        <v>30</v>
      </c>
      <c r="H325" t="s">
        <v>56</v>
      </c>
      <c r="I325" t="s">
        <v>57</v>
      </c>
      <c r="J325">
        <v>1414927775</v>
      </c>
      <c r="K325">
        <v>1412332175</v>
      </c>
      <c r="L325" s="11">
        <f t="shared" si="5"/>
        <v>41915.437210648146</v>
      </c>
      <c r="M325" t="b">
        <v>1</v>
      </c>
      <c r="N325">
        <v>51</v>
      </c>
      <c r="O325" t="b">
        <v>1</v>
      </c>
      <c r="P325" s="16" t="s">
        <v>21</v>
      </c>
      <c r="Q325" t="s">
        <v>60</v>
      </c>
    </row>
    <row r="326" spans="1:17" ht="60" x14ac:dyDescent="0.25">
      <c r="A326">
        <v>3272</v>
      </c>
      <c r="B326" s="8" t="s">
        <v>1174</v>
      </c>
      <c r="C326" s="20" t="s">
        <v>1175</v>
      </c>
      <c r="D326" s="14">
        <v>10000</v>
      </c>
      <c r="E326" s="10">
        <v>15443</v>
      </c>
      <c r="F326" s="15">
        <v>154</v>
      </c>
      <c r="G326" t="s">
        <v>30</v>
      </c>
      <c r="H326" t="s">
        <v>693</v>
      </c>
      <c r="I326" t="s">
        <v>694</v>
      </c>
      <c r="J326">
        <v>1446814809</v>
      </c>
      <c r="K326">
        <v>1444219209</v>
      </c>
      <c r="L326" s="11">
        <f t="shared" si="5"/>
        <v>42284.500104166669</v>
      </c>
      <c r="M326" t="b">
        <v>1</v>
      </c>
      <c r="N326">
        <v>145</v>
      </c>
      <c r="O326" t="b">
        <v>1</v>
      </c>
      <c r="P326" s="16" t="s">
        <v>21</v>
      </c>
      <c r="Q326" t="s">
        <v>60</v>
      </c>
    </row>
    <row r="327" spans="1:17" ht="75" x14ac:dyDescent="0.25">
      <c r="A327">
        <v>3273</v>
      </c>
      <c r="B327" s="8" t="s">
        <v>1176</v>
      </c>
      <c r="C327" s="20" t="s">
        <v>1177</v>
      </c>
      <c r="D327" s="14">
        <v>4000</v>
      </c>
      <c r="E327" s="10">
        <v>4296</v>
      </c>
      <c r="F327" s="15">
        <v>107</v>
      </c>
      <c r="G327" t="s">
        <v>30</v>
      </c>
      <c r="H327" t="s">
        <v>693</v>
      </c>
      <c r="I327" t="s">
        <v>694</v>
      </c>
      <c r="J327">
        <v>1473879600</v>
      </c>
      <c r="K327">
        <v>1472498042</v>
      </c>
      <c r="L327" s="11">
        <f t="shared" si="5"/>
        <v>42611.801412037035</v>
      </c>
      <c r="M327" t="b">
        <v>1</v>
      </c>
      <c r="N327">
        <v>21</v>
      </c>
      <c r="O327" t="b">
        <v>1</v>
      </c>
      <c r="P327" s="16" t="s">
        <v>21</v>
      </c>
      <c r="Q327" t="s">
        <v>60</v>
      </c>
    </row>
    <row r="328" spans="1:17" ht="60" x14ac:dyDescent="0.25">
      <c r="A328">
        <v>3274</v>
      </c>
      <c r="B328" s="8" t="s">
        <v>1178</v>
      </c>
      <c r="C328" s="20" t="s">
        <v>1179</v>
      </c>
      <c r="D328" s="14">
        <v>15500</v>
      </c>
      <c r="E328" s="10">
        <v>15705</v>
      </c>
      <c r="F328" s="15">
        <v>101</v>
      </c>
      <c r="G328" t="s">
        <v>30</v>
      </c>
      <c r="H328" t="s">
        <v>693</v>
      </c>
      <c r="I328" t="s">
        <v>694</v>
      </c>
      <c r="J328">
        <v>1458075600</v>
      </c>
      <c r="K328">
        <v>1454259272</v>
      </c>
      <c r="L328" s="11">
        <f t="shared" si="5"/>
        <v>42400.704537037032</v>
      </c>
      <c r="M328" t="b">
        <v>1</v>
      </c>
      <c r="N328">
        <v>286</v>
      </c>
      <c r="O328" t="b">
        <v>1</v>
      </c>
      <c r="P328" s="16" t="s">
        <v>21</v>
      </c>
      <c r="Q328" t="s">
        <v>60</v>
      </c>
    </row>
    <row r="329" spans="1:17" ht="75" x14ac:dyDescent="0.25">
      <c r="A329">
        <v>3275</v>
      </c>
      <c r="B329" s="8" t="s">
        <v>1180</v>
      </c>
      <c r="C329" s="20" t="s">
        <v>1181</v>
      </c>
      <c r="D329" s="14">
        <v>1800</v>
      </c>
      <c r="E329" s="10">
        <v>1805</v>
      </c>
      <c r="F329" s="15">
        <v>100</v>
      </c>
      <c r="G329" t="s">
        <v>30</v>
      </c>
      <c r="H329" t="s">
        <v>693</v>
      </c>
      <c r="I329" t="s">
        <v>694</v>
      </c>
      <c r="J329">
        <v>1423456200</v>
      </c>
      <c r="K329">
        <v>1421183271</v>
      </c>
      <c r="L329" s="11">
        <f t="shared" si="5"/>
        <v>42017.88045138889</v>
      </c>
      <c r="M329" t="b">
        <v>1</v>
      </c>
      <c r="N329">
        <v>12</v>
      </c>
      <c r="O329" t="b">
        <v>1</v>
      </c>
      <c r="P329" s="16" t="s">
        <v>21</v>
      </c>
      <c r="Q329" t="s">
        <v>60</v>
      </c>
    </row>
    <row r="330" spans="1:17" ht="75" x14ac:dyDescent="0.25">
      <c r="A330">
        <v>3276</v>
      </c>
      <c r="B330" s="8" t="s">
        <v>1182</v>
      </c>
      <c r="C330" s="20" t="s">
        <v>1183</v>
      </c>
      <c r="D330" s="14">
        <v>4500</v>
      </c>
      <c r="E330" s="10">
        <v>5258</v>
      </c>
      <c r="F330" s="15">
        <v>117</v>
      </c>
      <c r="G330" t="s">
        <v>30</v>
      </c>
      <c r="H330" t="s">
        <v>707</v>
      </c>
      <c r="I330" t="s">
        <v>708</v>
      </c>
      <c r="J330">
        <v>1459483140</v>
      </c>
      <c r="K330">
        <v>1456526879</v>
      </c>
      <c r="L330" s="11">
        <f t="shared" si="5"/>
        <v>42426.949988425928</v>
      </c>
      <c r="M330" t="b">
        <v>1</v>
      </c>
      <c r="N330">
        <v>100</v>
      </c>
      <c r="O330" t="b">
        <v>1</v>
      </c>
      <c r="P330" s="16" t="s">
        <v>21</v>
      </c>
      <c r="Q330" t="s">
        <v>60</v>
      </c>
    </row>
    <row r="331" spans="1:17" ht="75" x14ac:dyDescent="0.25">
      <c r="A331">
        <v>3277</v>
      </c>
      <c r="B331" s="8" t="s">
        <v>240</v>
      </c>
      <c r="C331" s="20" t="s">
        <v>241</v>
      </c>
      <c r="D331" s="14">
        <v>5000</v>
      </c>
      <c r="E331" s="10">
        <v>5430</v>
      </c>
      <c r="F331" s="15">
        <v>109</v>
      </c>
      <c r="G331" t="s">
        <v>30</v>
      </c>
      <c r="H331" t="s">
        <v>56</v>
      </c>
      <c r="I331" t="s">
        <v>57</v>
      </c>
      <c r="J331">
        <v>1416331406</v>
      </c>
      <c r="K331">
        <v>1413735806</v>
      </c>
      <c r="L331" s="11">
        <f t="shared" si="5"/>
        <v>41931.682939814811</v>
      </c>
      <c r="M331" t="b">
        <v>1</v>
      </c>
      <c r="N331">
        <v>100</v>
      </c>
      <c r="O331" t="b">
        <v>1</v>
      </c>
      <c r="P331" s="16" t="s">
        <v>21</v>
      </c>
      <c r="Q331" t="s">
        <v>60</v>
      </c>
    </row>
    <row r="332" spans="1:17" ht="75" x14ac:dyDescent="0.25">
      <c r="A332">
        <v>3278</v>
      </c>
      <c r="B332" s="8" t="s">
        <v>242</v>
      </c>
      <c r="C332" s="20" t="s">
        <v>243</v>
      </c>
      <c r="D332" s="14">
        <v>2500</v>
      </c>
      <c r="E332" s="10">
        <v>2585</v>
      </c>
      <c r="F332" s="15">
        <v>103</v>
      </c>
      <c r="G332" t="s">
        <v>30</v>
      </c>
      <c r="H332" t="s">
        <v>56</v>
      </c>
      <c r="I332" t="s">
        <v>57</v>
      </c>
      <c r="J332">
        <v>1433017303</v>
      </c>
      <c r="K332">
        <v>1430425303</v>
      </c>
      <c r="L332" s="11">
        <f t="shared" si="5"/>
        <v>42124.848414351851</v>
      </c>
      <c r="M332" t="b">
        <v>1</v>
      </c>
      <c r="N332">
        <v>34</v>
      </c>
      <c r="O332" t="b">
        <v>1</v>
      </c>
      <c r="P332" s="16" t="s">
        <v>21</v>
      </c>
      <c r="Q332" t="s">
        <v>60</v>
      </c>
    </row>
    <row r="333" spans="1:17" ht="75" x14ac:dyDescent="0.25">
      <c r="A333">
        <v>3279</v>
      </c>
      <c r="B333" s="8" t="s">
        <v>1184</v>
      </c>
      <c r="C333" s="20" t="s">
        <v>1185</v>
      </c>
      <c r="D333" s="14">
        <v>5800</v>
      </c>
      <c r="E333" s="10">
        <v>6628</v>
      </c>
      <c r="F333" s="15">
        <v>114</v>
      </c>
      <c r="G333" t="s">
        <v>30</v>
      </c>
      <c r="H333" t="s">
        <v>693</v>
      </c>
      <c r="I333" t="s">
        <v>694</v>
      </c>
      <c r="J333">
        <v>1459474059</v>
      </c>
      <c r="K333">
        <v>1456885659</v>
      </c>
      <c r="L333" s="11">
        <f t="shared" si="5"/>
        <v>42431.102534722224</v>
      </c>
      <c r="M333" t="b">
        <v>0</v>
      </c>
      <c r="N333">
        <v>63</v>
      </c>
      <c r="O333" t="b">
        <v>1</v>
      </c>
      <c r="P333" s="16" t="s">
        <v>21</v>
      </c>
      <c r="Q333" t="s">
        <v>60</v>
      </c>
    </row>
    <row r="334" spans="1:17" ht="75" x14ac:dyDescent="0.25">
      <c r="A334">
        <v>3280</v>
      </c>
      <c r="B334" s="8" t="s">
        <v>1186</v>
      </c>
      <c r="C334" s="20" t="s">
        <v>1187</v>
      </c>
      <c r="D334" s="14">
        <v>2000</v>
      </c>
      <c r="E334" s="10">
        <v>2060</v>
      </c>
      <c r="F334" s="15">
        <v>103</v>
      </c>
      <c r="G334" t="s">
        <v>30</v>
      </c>
      <c r="H334" t="s">
        <v>693</v>
      </c>
      <c r="I334" t="s">
        <v>694</v>
      </c>
      <c r="J334">
        <v>1433134800</v>
      </c>
      <c r="K334">
        <v>1430158198</v>
      </c>
      <c r="L334" s="11">
        <f t="shared" si="5"/>
        <v>42121.756921296299</v>
      </c>
      <c r="M334" t="b">
        <v>0</v>
      </c>
      <c r="N334">
        <v>30</v>
      </c>
      <c r="O334" t="b">
        <v>1</v>
      </c>
      <c r="P334" s="16" t="s">
        <v>21</v>
      </c>
      <c r="Q334" t="s">
        <v>60</v>
      </c>
    </row>
    <row r="335" spans="1:17" ht="75" x14ac:dyDescent="0.25">
      <c r="A335">
        <v>3281</v>
      </c>
      <c r="B335" s="8" t="s">
        <v>1188</v>
      </c>
      <c r="C335" s="20" t="s">
        <v>1189</v>
      </c>
      <c r="D335" s="14">
        <v>5000</v>
      </c>
      <c r="E335" s="10">
        <v>6080</v>
      </c>
      <c r="F335" s="15">
        <v>122</v>
      </c>
      <c r="G335" t="s">
        <v>30</v>
      </c>
      <c r="H335" t="s">
        <v>693</v>
      </c>
      <c r="I335" t="s">
        <v>694</v>
      </c>
      <c r="J335">
        <v>1441153705</v>
      </c>
      <c r="K335">
        <v>1438561705</v>
      </c>
      <c r="L335" s="11">
        <f t="shared" si="5"/>
        <v>42219.019733796296</v>
      </c>
      <c r="M335" t="b">
        <v>0</v>
      </c>
      <c r="N335">
        <v>47</v>
      </c>
      <c r="O335" t="b">
        <v>1</v>
      </c>
      <c r="P335" s="16" t="s">
        <v>21</v>
      </c>
      <c r="Q335" t="s">
        <v>60</v>
      </c>
    </row>
    <row r="336" spans="1:17" ht="75" x14ac:dyDescent="0.25">
      <c r="A336">
        <v>3282</v>
      </c>
      <c r="B336" s="8" t="s">
        <v>1190</v>
      </c>
      <c r="C336" s="20" t="s">
        <v>1191</v>
      </c>
      <c r="D336" s="14">
        <v>31000</v>
      </c>
      <c r="E336" s="10">
        <v>31820.5</v>
      </c>
      <c r="F336" s="15">
        <v>103</v>
      </c>
      <c r="G336" t="s">
        <v>30</v>
      </c>
      <c r="H336" t="s">
        <v>693</v>
      </c>
      <c r="I336" t="s">
        <v>694</v>
      </c>
      <c r="J336">
        <v>1461904788</v>
      </c>
      <c r="K336">
        <v>1458103188</v>
      </c>
      <c r="L336" s="11">
        <f t="shared" si="5"/>
        <v>42445.19430555556</v>
      </c>
      <c r="M336" t="b">
        <v>0</v>
      </c>
      <c r="N336">
        <v>237</v>
      </c>
      <c r="O336" t="b">
        <v>1</v>
      </c>
      <c r="P336" s="16" t="s">
        <v>21</v>
      </c>
      <c r="Q336" t="s">
        <v>60</v>
      </c>
    </row>
    <row r="337" spans="1:17" ht="75" x14ac:dyDescent="0.25">
      <c r="A337">
        <v>3283</v>
      </c>
      <c r="B337" s="8" t="s">
        <v>244</v>
      </c>
      <c r="C337" s="20" t="s">
        <v>245</v>
      </c>
      <c r="D337" s="14">
        <v>800</v>
      </c>
      <c r="E337" s="10">
        <v>838</v>
      </c>
      <c r="F337" s="15">
        <v>105</v>
      </c>
      <c r="G337" t="s">
        <v>30</v>
      </c>
      <c r="H337" t="s">
        <v>56</v>
      </c>
      <c r="I337" t="s">
        <v>57</v>
      </c>
      <c r="J337">
        <v>1455138000</v>
      </c>
      <c r="K337">
        <v>1452448298</v>
      </c>
      <c r="L337" s="11">
        <f t="shared" si="5"/>
        <v>42379.74418981481</v>
      </c>
      <c r="M337" t="b">
        <v>0</v>
      </c>
      <c r="N337">
        <v>47</v>
      </c>
      <c r="O337" t="b">
        <v>1</v>
      </c>
      <c r="P337" s="16" t="s">
        <v>21</v>
      </c>
      <c r="Q337" t="s">
        <v>60</v>
      </c>
    </row>
    <row r="338" spans="1:17" ht="60" x14ac:dyDescent="0.25">
      <c r="A338">
        <v>3284</v>
      </c>
      <c r="B338" s="8" t="s">
        <v>1192</v>
      </c>
      <c r="C338" s="20" t="s">
        <v>1193</v>
      </c>
      <c r="D338" s="14">
        <v>3000</v>
      </c>
      <c r="E338" s="10">
        <v>3048</v>
      </c>
      <c r="F338" s="15">
        <v>102</v>
      </c>
      <c r="G338" t="s">
        <v>30</v>
      </c>
      <c r="H338" t="s">
        <v>693</v>
      </c>
      <c r="I338" t="s">
        <v>694</v>
      </c>
      <c r="J338">
        <v>1454047140</v>
      </c>
      <c r="K338">
        <v>1452546853</v>
      </c>
      <c r="L338" s="11">
        <f t="shared" si="5"/>
        <v>42380.884872685187</v>
      </c>
      <c r="M338" t="b">
        <v>0</v>
      </c>
      <c r="N338">
        <v>15</v>
      </c>
      <c r="O338" t="b">
        <v>1</v>
      </c>
      <c r="P338" s="16" t="s">
        <v>21</v>
      </c>
      <c r="Q338" t="s">
        <v>60</v>
      </c>
    </row>
    <row r="339" spans="1:17" x14ac:dyDescent="0.25">
      <c r="A339">
        <v>3285</v>
      </c>
      <c r="B339" s="8" t="s">
        <v>1194</v>
      </c>
      <c r="C339" s="20" t="s">
        <v>1195</v>
      </c>
      <c r="D339" s="14">
        <v>4999</v>
      </c>
      <c r="E339" s="10">
        <v>5604</v>
      </c>
      <c r="F339" s="15">
        <v>112</v>
      </c>
      <c r="G339" t="s">
        <v>30</v>
      </c>
      <c r="H339" t="s">
        <v>693</v>
      </c>
      <c r="I339" t="s">
        <v>694</v>
      </c>
      <c r="J339">
        <v>1488258000</v>
      </c>
      <c r="K339">
        <v>1485556626</v>
      </c>
      <c r="L339" s="11">
        <f t="shared" si="5"/>
        <v>42762.942430555559</v>
      </c>
      <c r="M339" t="b">
        <v>0</v>
      </c>
      <c r="N339">
        <v>81</v>
      </c>
      <c r="O339" t="b">
        <v>1</v>
      </c>
      <c r="P339" s="16" t="s">
        <v>21</v>
      </c>
      <c r="Q339" t="s">
        <v>60</v>
      </c>
    </row>
    <row r="340" spans="1:17" ht="75" x14ac:dyDescent="0.25">
      <c r="A340">
        <v>3286</v>
      </c>
      <c r="B340" s="8" t="s">
        <v>1196</v>
      </c>
      <c r="C340" s="20" t="s">
        <v>1197</v>
      </c>
      <c r="D340" s="14">
        <v>15000</v>
      </c>
      <c r="E340" s="10">
        <v>15265</v>
      </c>
      <c r="F340" s="15">
        <v>102</v>
      </c>
      <c r="G340" t="s">
        <v>30</v>
      </c>
      <c r="H340" t="s">
        <v>693</v>
      </c>
      <c r="I340" t="s">
        <v>694</v>
      </c>
      <c r="J340">
        <v>1471291782</v>
      </c>
      <c r="K340">
        <v>1468699782</v>
      </c>
      <c r="L340" s="11">
        <f t="shared" si="5"/>
        <v>42567.840069444443</v>
      </c>
      <c r="M340" t="b">
        <v>0</v>
      </c>
      <c r="N340">
        <v>122</v>
      </c>
      <c r="O340" t="b">
        <v>1</v>
      </c>
      <c r="P340" s="16" t="s">
        <v>21</v>
      </c>
      <c r="Q340" t="s">
        <v>60</v>
      </c>
    </row>
    <row r="341" spans="1:17" ht="45" x14ac:dyDescent="0.25">
      <c r="A341">
        <v>3287</v>
      </c>
      <c r="B341" s="8" t="s">
        <v>1198</v>
      </c>
      <c r="C341" s="20" t="s">
        <v>1199</v>
      </c>
      <c r="D341" s="14">
        <v>2500</v>
      </c>
      <c r="E341" s="10">
        <v>2500</v>
      </c>
      <c r="F341" s="15">
        <v>100</v>
      </c>
      <c r="G341" t="s">
        <v>30</v>
      </c>
      <c r="H341" t="s">
        <v>707</v>
      </c>
      <c r="I341" t="s">
        <v>708</v>
      </c>
      <c r="J341">
        <v>1448733628</v>
      </c>
      <c r="K341">
        <v>1446573628</v>
      </c>
      <c r="L341" s="11">
        <f t="shared" si="5"/>
        <v>42311.750324074077</v>
      </c>
      <c r="M341" t="b">
        <v>0</v>
      </c>
      <c r="N341">
        <v>34</v>
      </c>
      <c r="O341" t="b">
        <v>1</v>
      </c>
      <c r="P341" s="16" t="s">
        <v>21</v>
      </c>
      <c r="Q341" t="s">
        <v>60</v>
      </c>
    </row>
    <row r="342" spans="1:17" ht="75" x14ac:dyDescent="0.25">
      <c r="A342">
        <v>3288</v>
      </c>
      <c r="B342" s="8" t="s">
        <v>246</v>
      </c>
      <c r="C342" s="20" t="s">
        <v>247</v>
      </c>
      <c r="D342" s="14">
        <v>10000</v>
      </c>
      <c r="E342" s="10">
        <v>10026.49</v>
      </c>
      <c r="F342" s="15">
        <v>100</v>
      </c>
      <c r="G342" t="s">
        <v>30</v>
      </c>
      <c r="H342" t="s">
        <v>56</v>
      </c>
      <c r="I342" t="s">
        <v>57</v>
      </c>
      <c r="J342">
        <v>1466463600</v>
      </c>
      <c r="K342">
        <v>1463337315</v>
      </c>
      <c r="L342" s="11">
        <f t="shared" si="5"/>
        <v>42505.774479166663</v>
      </c>
      <c r="M342" t="b">
        <v>0</v>
      </c>
      <c r="N342">
        <v>207</v>
      </c>
      <c r="O342" t="b">
        <v>1</v>
      </c>
      <c r="P342" s="16" t="s">
        <v>21</v>
      </c>
      <c r="Q342" t="s">
        <v>60</v>
      </c>
    </row>
    <row r="343" spans="1:17" ht="75" x14ac:dyDescent="0.25">
      <c r="A343">
        <v>3289</v>
      </c>
      <c r="B343" s="8" t="s">
        <v>248</v>
      </c>
      <c r="C343" s="20" t="s">
        <v>249</v>
      </c>
      <c r="D343" s="14">
        <v>500</v>
      </c>
      <c r="E343" s="10">
        <v>665.21</v>
      </c>
      <c r="F343" s="15">
        <v>133</v>
      </c>
      <c r="G343" t="s">
        <v>30</v>
      </c>
      <c r="H343" t="s">
        <v>56</v>
      </c>
      <c r="I343" t="s">
        <v>57</v>
      </c>
      <c r="J343">
        <v>1487580602</v>
      </c>
      <c r="K343">
        <v>1485161402</v>
      </c>
      <c r="L343" s="11">
        <f t="shared" si="5"/>
        <v>42758.368078703701</v>
      </c>
      <c r="M343" t="b">
        <v>0</v>
      </c>
      <c r="N343">
        <v>25</v>
      </c>
      <c r="O343" t="b">
        <v>1</v>
      </c>
      <c r="P343" s="16" t="s">
        <v>21</v>
      </c>
      <c r="Q343" t="s">
        <v>60</v>
      </c>
    </row>
    <row r="344" spans="1:17" ht="90" x14ac:dyDescent="0.25">
      <c r="A344">
        <v>3290</v>
      </c>
      <c r="B344" s="8" t="s">
        <v>250</v>
      </c>
      <c r="C344" s="20" t="s">
        <v>251</v>
      </c>
      <c r="D344" s="14">
        <v>2000</v>
      </c>
      <c r="E344" s="10">
        <v>2424</v>
      </c>
      <c r="F344" s="15">
        <v>121</v>
      </c>
      <c r="G344" t="s">
        <v>30</v>
      </c>
      <c r="H344" t="s">
        <v>56</v>
      </c>
      <c r="I344" t="s">
        <v>57</v>
      </c>
      <c r="J344">
        <v>1489234891</v>
      </c>
      <c r="K344">
        <v>1486642891</v>
      </c>
      <c r="L344" s="11">
        <f t="shared" si="5"/>
        <v>42775.51494212963</v>
      </c>
      <c r="M344" t="b">
        <v>0</v>
      </c>
      <c r="N344">
        <v>72</v>
      </c>
      <c r="O344" t="b">
        <v>1</v>
      </c>
      <c r="P344" s="16" t="s">
        <v>21</v>
      </c>
      <c r="Q344" t="s">
        <v>60</v>
      </c>
    </row>
    <row r="345" spans="1:17" ht="75" x14ac:dyDescent="0.25">
      <c r="A345">
        <v>3291</v>
      </c>
      <c r="B345" s="8" t="s">
        <v>1200</v>
      </c>
      <c r="C345" s="20" t="s">
        <v>1201</v>
      </c>
      <c r="D345" s="14">
        <v>500</v>
      </c>
      <c r="E345" s="10">
        <v>570</v>
      </c>
      <c r="F345" s="15">
        <v>114</v>
      </c>
      <c r="G345" t="s">
        <v>30</v>
      </c>
      <c r="H345" t="s">
        <v>693</v>
      </c>
      <c r="I345" t="s">
        <v>694</v>
      </c>
      <c r="J345">
        <v>1442462340</v>
      </c>
      <c r="K345">
        <v>1439743900</v>
      </c>
      <c r="L345" s="11">
        <f t="shared" si="5"/>
        <v>42232.702546296292</v>
      </c>
      <c r="M345" t="b">
        <v>0</v>
      </c>
      <c r="N345">
        <v>14</v>
      </c>
      <c r="O345" t="b">
        <v>1</v>
      </c>
      <c r="P345" s="16" t="s">
        <v>21</v>
      </c>
      <c r="Q345" t="s">
        <v>60</v>
      </c>
    </row>
    <row r="346" spans="1:17" ht="75" x14ac:dyDescent="0.25">
      <c r="A346">
        <v>3292</v>
      </c>
      <c r="B346" s="8" t="s">
        <v>252</v>
      </c>
      <c r="C346" s="20" t="s">
        <v>253</v>
      </c>
      <c r="D346" s="14">
        <v>101</v>
      </c>
      <c r="E346" s="10">
        <v>289</v>
      </c>
      <c r="F346" s="15">
        <v>286</v>
      </c>
      <c r="G346" t="s">
        <v>30</v>
      </c>
      <c r="H346" t="s">
        <v>56</v>
      </c>
      <c r="I346" t="s">
        <v>57</v>
      </c>
      <c r="J346">
        <v>1449257348</v>
      </c>
      <c r="K346">
        <v>1444069748</v>
      </c>
      <c r="L346" s="11">
        <f t="shared" si="5"/>
        <v>42282.770231481481</v>
      </c>
      <c r="M346" t="b">
        <v>0</v>
      </c>
      <c r="N346">
        <v>15</v>
      </c>
      <c r="O346" t="b">
        <v>1</v>
      </c>
      <c r="P346" s="16" t="s">
        <v>21</v>
      </c>
      <c r="Q346" t="s">
        <v>60</v>
      </c>
    </row>
    <row r="347" spans="1:17" ht="75" x14ac:dyDescent="0.25">
      <c r="A347">
        <v>3293</v>
      </c>
      <c r="B347" s="8" t="s">
        <v>1202</v>
      </c>
      <c r="C347" s="20" t="s">
        <v>1203</v>
      </c>
      <c r="D347" s="14">
        <v>4500</v>
      </c>
      <c r="E347" s="10">
        <v>7670</v>
      </c>
      <c r="F347" s="15">
        <v>170</v>
      </c>
      <c r="G347" t="s">
        <v>30</v>
      </c>
      <c r="H347" t="s">
        <v>1204</v>
      </c>
      <c r="I347" t="s">
        <v>1205</v>
      </c>
      <c r="J347">
        <v>1488622352</v>
      </c>
      <c r="K347">
        <v>1486030352</v>
      </c>
      <c r="L347" s="11">
        <f t="shared" si="5"/>
        <v>42768.425370370373</v>
      </c>
      <c r="M347" t="b">
        <v>0</v>
      </c>
      <c r="N347">
        <v>91</v>
      </c>
      <c r="O347" t="b">
        <v>1</v>
      </c>
      <c r="P347" s="16" t="s">
        <v>21</v>
      </c>
      <c r="Q347" t="s">
        <v>60</v>
      </c>
    </row>
    <row r="348" spans="1:17" ht="75" x14ac:dyDescent="0.25">
      <c r="A348">
        <v>3294</v>
      </c>
      <c r="B348" s="8" t="s">
        <v>254</v>
      </c>
      <c r="C348" s="20" t="s">
        <v>255</v>
      </c>
      <c r="D348" s="14">
        <v>600</v>
      </c>
      <c r="E348" s="10">
        <v>710</v>
      </c>
      <c r="F348" s="15">
        <v>118</v>
      </c>
      <c r="G348" t="s">
        <v>30</v>
      </c>
      <c r="H348" t="s">
        <v>56</v>
      </c>
      <c r="I348" t="s">
        <v>57</v>
      </c>
      <c r="J348">
        <v>1434459554</v>
      </c>
      <c r="K348">
        <v>1431867554</v>
      </c>
      <c r="L348" s="11">
        <f t="shared" si="5"/>
        <v>42141.541134259256</v>
      </c>
      <c r="M348" t="b">
        <v>0</v>
      </c>
      <c r="N348">
        <v>24</v>
      </c>
      <c r="O348" t="b">
        <v>1</v>
      </c>
      <c r="P348" s="16" t="s">
        <v>21</v>
      </c>
      <c r="Q348" t="s">
        <v>60</v>
      </c>
    </row>
    <row r="349" spans="1:17" ht="60" x14ac:dyDescent="0.25">
      <c r="A349">
        <v>3295</v>
      </c>
      <c r="B349" s="8" t="s">
        <v>256</v>
      </c>
      <c r="C349" s="20" t="s">
        <v>257</v>
      </c>
      <c r="D349" s="14">
        <v>700</v>
      </c>
      <c r="E349" s="10">
        <v>720.01</v>
      </c>
      <c r="F349" s="15">
        <v>103</v>
      </c>
      <c r="G349" t="s">
        <v>30</v>
      </c>
      <c r="H349" t="s">
        <v>56</v>
      </c>
      <c r="I349" t="s">
        <v>57</v>
      </c>
      <c r="J349">
        <v>1474886229</v>
      </c>
      <c r="K349">
        <v>1472294229</v>
      </c>
      <c r="L349" s="11">
        <f t="shared" si="5"/>
        <v>42609.442465277782</v>
      </c>
      <c r="M349" t="b">
        <v>0</v>
      </c>
      <c r="N349">
        <v>27</v>
      </c>
      <c r="O349" t="b">
        <v>1</v>
      </c>
      <c r="P349" s="16" t="s">
        <v>21</v>
      </c>
      <c r="Q349" t="s">
        <v>60</v>
      </c>
    </row>
    <row r="350" spans="1:17" ht="75" x14ac:dyDescent="0.25">
      <c r="A350">
        <v>3296</v>
      </c>
      <c r="B350" s="8" t="s">
        <v>258</v>
      </c>
      <c r="C350" s="20" t="s">
        <v>259</v>
      </c>
      <c r="D350" s="14">
        <v>1500</v>
      </c>
      <c r="E350" s="10">
        <v>2161</v>
      </c>
      <c r="F350" s="15">
        <v>144</v>
      </c>
      <c r="G350" t="s">
        <v>30</v>
      </c>
      <c r="H350" t="s">
        <v>56</v>
      </c>
      <c r="I350" t="s">
        <v>57</v>
      </c>
      <c r="J350">
        <v>1448229600</v>
      </c>
      <c r="K350">
        <v>1446401372</v>
      </c>
      <c r="L350" s="11">
        <f t="shared" si="5"/>
        <v>42309.756620370375</v>
      </c>
      <c r="M350" t="b">
        <v>0</v>
      </c>
      <c r="N350">
        <v>47</v>
      </c>
      <c r="O350" t="b">
        <v>1</v>
      </c>
      <c r="P350" s="16" t="s">
        <v>21</v>
      </c>
      <c r="Q350" t="s">
        <v>60</v>
      </c>
    </row>
    <row r="351" spans="1:17" ht="60" x14ac:dyDescent="0.25">
      <c r="A351">
        <v>3297</v>
      </c>
      <c r="B351" s="8" t="s">
        <v>260</v>
      </c>
      <c r="C351" s="20" t="s">
        <v>261</v>
      </c>
      <c r="D351" s="14">
        <v>5500</v>
      </c>
      <c r="E351" s="10">
        <v>5504</v>
      </c>
      <c r="F351" s="15">
        <v>100</v>
      </c>
      <c r="G351" t="s">
        <v>30</v>
      </c>
      <c r="H351" t="s">
        <v>56</v>
      </c>
      <c r="I351" t="s">
        <v>57</v>
      </c>
      <c r="J351">
        <v>1438037940</v>
      </c>
      <c r="K351">
        <v>1436380256</v>
      </c>
      <c r="L351" s="11">
        <f t="shared" si="5"/>
        <v>42193.771481481483</v>
      </c>
      <c r="M351" t="b">
        <v>0</v>
      </c>
      <c r="N351">
        <v>44</v>
      </c>
      <c r="O351" t="b">
        <v>1</v>
      </c>
      <c r="P351" s="16" t="s">
        <v>21</v>
      </c>
      <c r="Q351" t="s">
        <v>60</v>
      </c>
    </row>
    <row r="352" spans="1:17" ht="75" x14ac:dyDescent="0.25">
      <c r="A352">
        <v>3298</v>
      </c>
      <c r="B352" s="8" t="s">
        <v>1206</v>
      </c>
      <c r="C352" s="20" t="s">
        <v>1207</v>
      </c>
      <c r="D352" s="14">
        <v>10000</v>
      </c>
      <c r="E352" s="10">
        <v>10173</v>
      </c>
      <c r="F352" s="15">
        <v>102</v>
      </c>
      <c r="G352" t="s">
        <v>30</v>
      </c>
      <c r="H352" t="s">
        <v>693</v>
      </c>
      <c r="I352" t="s">
        <v>694</v>
      </c>
      <c r="J352">
        <v>1442102400</v>
      </c>
      <c r="K352">
        <v>1440370768</v>
      </c>
      <c r="L352" s="11">
        <f t="shared" si="5"/>
        <v>42239.957962962959</v>
      </c>
      <c r="M352" t="b">
        <v>0</v>
      </c>
      <c r="N352">
        <v>72</v>
      </c>
      <c r="O352" t="b">
        <v>1</v>
      </c>
      <c r="P352" s="16" t="s">
        <v>21</v>
      </c>
      <c r="Q352" t="s">
        <v>60</v>
      </c>
    </row>
    <row r="353" spans="1:17" ht="75" x14ac:dyDescent="0.25">
      <c r="A353">
        <v>3299</v>
      </c>
      <c r="B353" s="8" t="s">
        <v>1208</v>
      </c>
      <c r="C353" s="20" t="s">
        <v>1209</v>
      </c>
      <c r="D353" s="14">
        <v>3000</v>
      </c>
      <c r="E353" s="10">
        <v>3486</v>
      </c>
      <c r="F353" s="15">
        <v>116</v>
      </c>
      <c r="G353" t="s">
        <v>30</v>
      </c>
      <c r="H353" t="s">
        <v>693</v>
      </c>
      <c r="I353" t="s">
        <v>694</v>
      </c>
      <c r="J353">
        <v>1444860063</v>
      </c>
      <c r="K353">
        <v>1442268063</v>
      </c>
      <c r="L353" s="11">
        <f t="shared" si="5"/>
        <v>42261.917395833334</v>
      </c>
      <c r="M353" t="b">
        <v>0</v>
      </c>
      <c r="N353">
        <v>63</v>
      </c>
      <c r="O353" t="b">
        <v>1</v>
      </c>
      <c r="P353" s="16" t="s">
        <v>21</v>
      </c>
      <c r="Q353" t="s">
        <v>60</v>
      </c>
    </row>
    <row r="354" spans="1:17" ht="60" x14ac:dyDescent="0.25">
      <c r="A354">
        <v>3300</v>
      </c>
      <c r="B354" s="8" t="s">
        <v>1210</v>
      </c>
      <c r="C354" s="20" t="s">
        <v>1211</v>
      </c>
      <c r="D354" s="14">
        <v>3000</v>
      </c>
      <c r="E354" s="10">
        <v>4085</v>
      </c>
      <c r="F354" s="15">
        <v>136</v>
      </c>
      <c r="G354" t="s">
        <v>30</v>
      </c>
      <c r="H354" t="s">
        <v>693</v>
      </c>
      <c r="I354" t="s">
        <v>694</v>
      </c>
      <c r="J354">
        <v>1430329862</v>
      </c>
      <c r="K354">
        <v>1428515462</v>
      </c>
      <c r="L354" s="11">
        <f t="shared" si="5"/>
        <v>42102.743773148148</v>
      </c>
      <c r="M354" t="b">
        <v>0</v>
      </c>
      <c r="N354">
        <v>88</v>
      </c>
      <c r="O354" t="b">
        <v>1</v>
      </c>
      <c r="P354" s="16" t="s">
        <v>21</v>
      </c>
      <c r="Q354" t="s">
        <v>60</v>
      </c>
    </row>
    <row r="355" spans="1:17" ht="75" x14ac:dyDescent="0.25">
      <c r="A355">
        <v>3301</v>
      </c>
      <c r="B355" s="8" t="s">
        <v>1212</v>
      </c>
      <c r="C355" s="20" t="s">
        <v>1213</v>
      </c>
      <c r="D355" s="14">
        <v>3000</v>
      </c>
      <c r="E355" s="10">
        <v>4004</v>
      </c>
      <c r="F355" s="15">
        <v>133</v>
      </c>
      <c r="G355" t="s">
        <v>30</v>
      </c>
      <c r="H355" t="s">
        <v>693</v>
      </c>
      <c r="I355" t="s">
        <v>694</v>
      </c>
      <c r="J355">
        <v>1470034740</v>
      </c>
      <c r="K355">
        <v>1466185176</v>
      </c>
      <c r="L355" s="11">
        <f t="shared" si="5"/>
        <v>42538.735833333332</v>
      </c>
      <c r="M355" t="b">
        <v>0</v>
      </c>
      <c r="N355">
        <v>70</v>
      </c>
      <c r="O355" t="b">
        <v>1</v>
      </c>
      <c r="P355" s="16" t="s">
        <v>21</v>
      </c>
      <c r="Q355" t="s">
        <v>60</v>
      </c>
    </row>
    <row r="356" spans="1:17" ht="30" x14ac:dyDescent="0.25">
      <c r="A356">
        <v>3302</v>
      </c>
      <c r="B356" s="8" t="s">
        <v>1214</v>
      </c>
      <c r="C356" s="20" t="s">
        <v>1215</v>
      </c>
      <c r="D356" s="14">
        <v>8400</v>
      </c>
      <c r="E356" s="10">
        <v>8685</v>
      </c>
      <c r="F356" s="15">
        <v>103</v>
      </c>
      <c r="G356" t="s">
        <v>30</v>
      </c>
      <c r="H356" t="s">
        <v>1216</v>
      </c>
      <c r="I356" t="s">
        <v>818</v>
      </c>
      <c r="J356">
        <v>1481099176</v>
      </c>
      <c r="K356">
        <v>1478507176</v>
      </c>
      <c r="L356" s="11">
        <f t="shared" si="5"/>
        <v>42681.35157407407</v>
      </c>
      <c r="M356" t="b">
        <v>0</v>
      </c>
      <c r="N356">
        <v>50</v>
      </c>
      <c r="O356" t="b">
        <v>1</v>
      </c>
      <c r="P356" s="16" t="s">
        <v>21</v>
      </c>
      <c r="Q356" t="s">
        <v>60</v>
      </c>
    </row>
    <row r="357" spans="1:17" ht="60" x14ac:dyDescent="0.25">
      <c r="A357">
        <v>3303</v>
      </c>
      <c r="B357" s="8" t="s">
        <v>1217</v>
      </c>
      <c r="C357" s="20" t="s">
        <v>1218</v>
      </c>
      <c r="D357" s="14">
        <v>1800</v>
      </c>
      <c r="E357" s="10">
        <v>2086</v>
      </c>
      <c r="F357" s="15">
        <v>116</v>
      </c>
      <c r="G357" t="s">
        <v>30</v>
      </c>
      <c r="H357" t="s">
        <v>693</v>
      </c>
      <c r="I357" t="s">
        <v>694</v>
      </c>
      <c r="J357">
        <v>1427553484</v>
      </c>
      <c r="K357">
        <v>1424533084</v>
      </c>
      <c r="L357" s="11">
        <f t="shared" si="5"/>
        <v>42056.65143518518</v>
      </c>
      <c r="M357" t="b">
        <v>0</v>
      </c>
      <c r="N357">
        <v>35</v>
      </c>
      <c r="O357" t="b">
        <v>1</v>
      </c>
      <c r="P357" s="16" t="s">
        <v>21</v>
      </c>
      <c r="Q357" t="s">
        <v>60</v>
      </c>
    </row>
    <row r="358" spans="1:17" ht="60" x14ac:dyDescent="0.25">
      <c r="A358">
        <v>3304</v>
      </c>
      <c r="B358" s="8" t="s">
        <v>1219</v>
      </c>
      <c r="C358" s="20" t="s">
        <v>1220</v>
      </c>
      <c r="D358" s="14">
        <v>15000</v>
      </c>
      <c r="E358" s="10">
        <v>15677.5</v>
      </c>
      <c r="F358" s="15">
        <v>105</v>
      </c>
      <c r="G358" t="s">
        <v>30</v>
      </c>
      <c r="H358" t="s">
        <v>693</v>
      </c>
      <c r="I358" t="s">
        <v>694</v>
      </c>
      <c r="J358">
        <v>1482418752</v>
      </c>
      <c r="K358">
        <v>1479826752</v>
      </c>
      <c r="L358" s="11">
        <f t="shared" si="5"/>
        <v>42696.624444444446</v>
      </c>
      <c r="M358" t="b">
        <v>0</v>
      </c>
      <c r="N358">
        <v>175</v>
      </c>
      <c r="O358" t="b">
        <v>1</v>
      </c>
      <c r="P358" s="16" t="s">
        <v>21</v>
      </c>
      <c r="Q358" t="s">
        <v>60</v>
      </c>
    </row>
    <row r="359" spans="1:17" ht="60" x14ac:dyDescent="0.25">
      <c r="A359">
        <v>3305</v>
      </c>
      <c r="B359" s="8" t="s">
        <v>1221</v>
      </c>
      <c r="C359" s="20" t="s">
        <v>1222</v>
      </c>
      <c r="D359" s="14">
        <v>4000</v>
      </c>
      <c r="E359" s="10">
        <v>4081</v>
      </c>
      <c r="F359" s="15">
        <v>102</v>
      </c>
      <c r="G359" t="s">
        <v>30</v>
      </c>
      <c r="H359" t="s">
        <v>693</v>
      </c>
      <c r="I359" t="s">
        <v>694</v>
      </c>
      <c r="J359">
        <v>1438374748</v>
      </c>
      <c r="K359">
        <v>1435782748</v>
      </c>
      <c r="L359" s="11">
        <f t="shared" si="5"/>
        <v>42186.855879629627</v>
      </c>
      <c r="M359" t="b">
        <v>0</v>
      </c>
      <c r="N359">
        <v>20</v>
      </c>
      <c r="O359" t="b">
        <v>1</v>
      </c>
      <c r="P359" s="16" t="s">
        <v>21</v>
      </c>
      <c r="Q359" t="s">
        <v>60</v>
      </c>
    </row>
    <row r="360" spans="1:17" ht="75" x14ac:dyDescent="0.25">
      <c r="A360">
        <v>3306</v>
      </c>
      <c r="B360" s="8" t="s">
        <v>1223</v>
      </c>
      <c r="C360" s="20" t="s">
        <v>1224</v>
      </c>
      <c r="D360" s="14">
        <v>1500</v>
      </c>
      <c r="E360" s="10">
        <v>2630</v>
      </c>
      <c r="F360" s="15">
        <v>175</v>
      </c>
      <c r="G360" t="s">
        <v>30</v>
      </c>
      <c r="H360" t="s">
        <v>693</v>
      </c>
      <c r="I360" t="s">
        <v>694</v>
      </c>
      <c r="J360">
        <v>1465527600</v>
      </c>
      <c r="K360">
        <v>1462252542</v>
      </c>
      <c r="L360" s="11">
        <f t="shared" si="5"/>
        <v>42493.219236111108</v>
      </c>
      <c r="M360" t="b">
        <v>0</v>
      </c>
      <c r="N360">
        <v>54</v>
      </c>
      <c r="O360" t="b">
        <v>1</v>
      </c>
      <c r="P360" s="16" t="s">
        <v>21</v>
      </c>
      <c r="Q360" t="s">
        <v>60</v>
      </c>
    </row>
    <row r="361" spans="1:17" ht="60" x14ac:dyDescent="0.25">
      <c r="A361">
        <v>3307</v>
      </c>
      <c r="B361" s="8" t="s">
        <v>1225</v>
      </c>
      <c r="C361" s="20" t="s">
        <v>1226</v>
      </c>
      <c r="D361" s="14">
        <v>1000</v>
      </c>
      <c r="E361" s="10">
        <v>1066.8</v>
      </c>
      <c r="F361" s="15">
        <v>107</v>
      </c>
      <c r="G361" t="s">
        <v>30</v>
      </c>
      <c r="H361" t="s">
        <v>693</v>
      </c>
      <c r="I361" t="s">
        <v>694</v>
      </c>
      <c r="J361">
        <v>1463275339</v>
      </c>
      <c r="K361">
        <v>1460683339</v>
      </c>
      <c r="L361" s="11">
        <f t="shared" si="5"/>
        <v>42475.057164351849</v>
      </c>
      <c r="M361" t="b">
        <v>0</v>
      </c>
      <c r="N361">
        <v>20</v>
      </c>
      <c r="O361" t="b">
        <v>1</v>
      </c>
      <c r="P361" s="16" t="s">
        <v>21</v>
      </c>
      <c r="Q361" t="s">
        <v>60</v>
      </c>
    </row>
    <row r="362" spans="1:17" ht="60" x14ac:dyDescent="0.25">
      <c r="A362">
        <v>3308</v>
      </c>
      <c r="B362" s="8" t="s">
        <v>1227</v>
      </c>
      <c r="C362" s="20" t="s">
        <v>1228</v>
      </c>
      <c r="D362" s="14">
        <v>3500</v>
      </c>
      <c r="E362" s="10">
        <v>4280</v>
      </c>
      <c r="F362" s="15">
        <v>122</v>
      </c>
      <c r="G362" t="s">
        <v>30</v>
      </c>
      <c r="H362" t="s">
        <v>693</v>
      </c>
      <c r="I362" t="s">
        <v>694</v>
      </c>
      <c r="J362">
        <v>1460581365</v>
      </c>
      <c r="K362">
        <v>1458766965</v>
      </c>
      <c r="L362" s="11">
        <f t="shared" si="5"/>
        <v>42452.876909722225</v>
      </c>
      <c r="M362" t="b">
        <v>0</v>
      </c>
      <c r="N362">
        <v>57</v>
      </c>
      <c r="O362" t="b">
        <v>1</v>
      </c>
      <c r="P362" s="16" t="s">
        <v>21</v>
      </c>
      <c r="Q362" t="s">
        <v>60</v>
      </c>
    </row>
    <row r="363" spans="1:17" ht="45" x14ac:dyDescent="0.25">
      <c r="A363">
        <v>3309</v>
      </c>
      <c r="B363" s="8" t="s">
        <v>262</v>
      </c>
      <c r="C363" s="20" t="s">
        <v>263</v>
      </c>
      <c r="D363" s="14">
        <v>350</v>
      </c>
      <c r="E363" s="10">
        <v>558</v>
      </c>
      <c r="F363" s="15">
        <v>159</v>
      </c>
      <c r="G363" t="s">
        <v>30</v>
      </c>
      <c r="H363" t="s">
        <v>56</v>
      </c>
      <c r="I363" t="s">
        <v>57</v>
      </c>
      <c r="J363">
        <v>1476632178</v>
      </c>
      <c r="K363">
        <v>1473953778</v>
      </c>
      <c r="L363" s="11">
        <f t="shared" si="5"/>
        <v>42628.650208333333</v>
      </c>
      <c r="M363" t="b">
        <v>0</v>
      </c>
      <c r="N363">
        <v>31</v>
      </c>
      <c r="O363" t="b">
        <v>1</v>
      </c>
      <c r="P363" s="16" t="s">
        <v>21</v>
      </c>
      <c r="Q363" t="s">
        <v>60</v>
      </c>
    </row>
    <row r="364" spans="1:17" ht="45" x14ac:dyDescent="0.25">
      <c r="A364">
        <v>3310</v>
      </c>
      <c r="B364" s="8" t="s">
        <v>1229</v>
      </c>
      <c r="C364" s="20" t="s">
        <v>1230</v>
      </c>
      <c r="D364" s="14">
        <v>6500</v>
      </c>
      <c r="E364" s="10">
        <v>6505</v>
      </c>
      <c r="F364" s="15">
        <v>100</v>
      </c>
      <c r="G364" t="s">
        <v>30</v>
      </c>
      <c r="H364" t="s">
        <v>693</v>
      </c>
      <c r="I364" t="s">
        <v>694</v>
      </c>
      <c r="J364">
        <v>1444169825</v>
      </c>
      <c r="K364">
        <v>1441577825</v>
      </c>
      <c r="L364" s="11">
        <f t="shared" si="5"/>
        <v>42253.928530092591</v>
      </c>
      <c r="M364" t="b">
        <v>0</v>
      </c>
      <c r="N364">
        <v>31</v>
      </c>
      <c r="O364" t="b">
        <v>1</v>
      </c>
      <c r="P364" s="16" t="s">
        <v>21</v>
      </c>
      <c r="Q364" t="s">
        <v>60</v>
      </c>
    </row>
    <row r="365" spans="1:17" ht="75" x14ac:dyDescent="0.25">
      <c r="A365">
        <v>3311</v>
      </c>
      <c r="B365" s="8" t="s">
        <v>1231</v>
      </c>
      <c r="C365" s="20" t="s">
        <v>1232</v>
      </c>
      <c r="D365" s="14">
        <v>2500</v>
      </c>
      <c r="E365" s="10">
        <v>2746</v>
      </c>
      <c r="F365" s="15">
        <v>110</v>
      </c>
      <c r="G365" t="s">
        <v>30</v>
      </c>
      <c r="H365" t="s">
        <v>693</v>
      </c>
      <c r="I365" t="s">
        <v>694</v>
      </c>
      <c r="J365">
        <v>1445065210</v>
      </c>
      <c r="K365">
        <v>1442473210</v>
      </c>
      <c r="L365" s="11">
        <f t="shared" si="5"/>
        <v>42264.29178240741</v>
      </c>
      <c r="M365" t="b">
        <v>0</v>
      </c>
      <c r="N365">
        <v>45</v>
      </c>
      <c r="O365" t="b">
        <v>1</v>
      </c>
      <c r="P365" s="16" t="s">
        <v>21</v>
      </c>
      <c r="Q365" t="s">
        <v>60</v>
      </c>
    </row>
    <row r="366" spans="1:17" ht="60" x14ac:dyDescent="0.25">
      <c r="A366">
        <v>3312</v>
      </c>
      <c r="B366" s="8" t="s">
        <v>1233</v>
      </c>
      <c r="C366" s="20" t="s">
        <v>1234</v>
      </c>
      <c r="D366" s="14">
        <v>2500</v>
      </c>
      <c r="E366" s="10">
        <v>2501</v>
      </c>
      <c r="F366" s="15">
        <v>100</v>
      </c>
      <c r="G366" t="s">
        <v>30</v>
      </c>
      <c r="H366" t="s">
        <v>693</v>
      </c>
      <c r="I366" t="s">
        <v>694</v>
      </c>
      <c r="J366">
        <v>1478901600</v>
      </c>
      <c r="K366">
        <v>1477077946</v>
      </c>
      <c r="L366" s="11">
        <f t="shared" si="5"/>
        <v>42664.809560185182</v>
      </c>
      <c r="M366" t="b">
        <v>0</v>
      </c>
      <c r="N366">
        <v>41</v>
      </c>
      <c r="O366" t="b">
        <v>1</v>
      </c>
      <c r="P366" s="16" t="s">
        <v>21</v>
      </c>
      <c r="Q366" t="s">
        <v>60</v>
      </c>
    </row>
    <row r="367" spans="1:17" ht="60" x14ac:dyDescent="0.25">
      <c r="A367">
        <v>3313</v>
      </c>
      <c r="B367" s="8" t="s">
        <v>1235</v>
      </c>
      <c r="C367" s="20" t="s">
        <v>1236</v>
      </c>
      <c r="D367" s="14">
        <v>2000</v>
      </c>
      <c r="E367" s="10">
        <v>2321</v>
      </c>
      <c r="F367" s="15">
        <v>116</v>
      </c>
      <c r="G367" t="s">
        <v>30</v>
      </c>
      <c r="H367" t="s">
        <v>693</v>
      </c>
      <c r="I367" t="s">
        <v>694</v>
      </c>
      <c r="J367">
        <v>1453856400</v>
      </c>
      <c r="K367">
        <v>1452664317</v>
      </c>
      <c r="L367" s="11">
        <f t="shared" si="5"/>
        <v>42382.244409722218</v>
      </c>
      <c r="M367" t="b">
        <v>0</v>
      </c>
      <c r="N367">
        <v>29</v>
      </c>
      <c r="O367" t="b">
        <v>1</v>
      </c>
      <c r="P367" s="16" t="s">
        <v>21</v>
      </c>
      <c r="Q367" t="s">
        <v>60</v>
      </c>
    </row>
    <row r="368" spans="1:17" ht="60" x14ac:dyDescent="0.25">
      <c r="A368">
        <v>3314</v>
      </c>
      <c r="B368" s="8" t="s">
        <v>264</v>
      </c>
      <c r="C368" s="20" t="s">
        <v>265</v>
      </c>
      <c r="D368" s="14">
        <v>800</v>
      </c>
      <c r="E368" s="10">
        <v>1686</v>
      </c>
      <c r="F368" s="15">
        <v>211</v>
      </c>
      <c r="G368" t="s">
        <v>30</v>
      </c>
      <c r="H368" t="s">
        <v>56</v>
      </c>
      <c r="I368" t="s">
        <v>57</v>
      </c>
      <c r="J368">
        <v>1431115500</v>
      </c>
      <c r="K368">
        <v>1428733511</v>
      </c>
      <c r="L368" s="11">
        <f t="shared" si="5"/>
        <v>42105.267488425925</v>
      </c>
      <c r="M368" t="b">
        <v>0</v>
      </c>
      <c r="N368">
        <v>58</v>
      </c>
      <c r="O368" t="b">
        <v>1</v>
      </c>
      <c r="P368" s="16" t="s">
        <v>21</v>
      </c>
      <c r="Q368" t="s">
        <v>60</v>
      </c>
    </row>
    <row r="369" spans="1:17" ht="75" x14ac:dyDescent="0.25">
      <c r="A369">
        <v>3315</v>
      </c>
      <c r="B369" s="8" t="s">
        <v>266</v>
      </c>
      <c r="C369" s="20" t="s">
        <v>267</v>
      </c>
      <c r="D369" s="14">
        <v>4000</v>
      </c>
      <c r="E369" s="10">
        <v>4400</v>
      </c>
      <c r="F369" s="15">
        <v>110</v>
      </c>
      <c r="G369" t="s">
        <v>30</v>
      </c>
      <c r="H369" t="s">
        <v>56</v>
      </c>
      <c r="I369" t="s">
        <v>57</v>
      </c>
      <c r="J369">
        <v>1462519041</v>
      </c>
      <c r="K369">
        <v>1459927041</v>
      </c>
      <c r="L369" s="11">
        <f t="shared" si="5"/>
        <v>42466.303715277776</v>
      </c>
      <c r="M369" t="b">
        <v>0</v>
      </c>
      <c r="N369">
        <v>89</v>
      </c>
      <c r="O369" t="b">
        <v>1</v>
      </c>
      <c r="P369" s="16" t="s">
        <v>21</v>
      </c>
      <c r="Q369" t="s">
        <v>60</v>
      </c>
    </row>
    <row r="370" spans="1:17" ht="75" x14ac:dyDescent="0.25">
      <c r="A370">
        <v>3316</v>
      </c>
      <c r="B370" s="8" t="s">
        <v>1237</v>
      </c>
      <c r="C370" s="20" t="s">
        <v>1238</v>
      </c>
      <c r="D370" s="14">
        <v>11737</v>
      </c>
      <c r="E370" s="10">
        <v>11747.18</v>
      </c>
      <c r="F370" s="15">
        <v>100</v>
      </c>
      <c r="G370" t="s">
        <v>30</v>
      </c>
      <c r="H370" t="s">
        <v>693</v>
      </c>
      <c r="I370" t="s">
        <v>694</v>
      </c>
      <c r="J370">
        <v>1407506040</v>
      </c>
      <c r="K370">
        <v>1404680075</v>
      </c>
      <c r="L370" s="11">
        <f t="shared" si="5"/>
        <v>41826.871238425927</v>
      </c>
      <c r="M370" t="b">
        <v>0</v>
      </c>
      <c r="N370">
        <v>125</v>
      </c>
      <c r="O370" t="b">
        <v>1</v>
      </c>
      <c r="P370" s="16" t="s">
        <v>21</v>
      </c>
      <c r="Q370" t="s">
        <v>60</v>
      </c>
    </row>
    <row r="371" spans="1:17" ht="60" x14ac:dyDescent="0.25">
      <c r="A371">
        <v>3317</v>
      </c>
      <c r="B371" s="8" t="s">
        <v>1239</v>
      </c>
      <c r="C371" s="20" t="s">
        <v>1240</v>
      </c>
      <c r="D371" s="14">
        <v>1050</v>
      </c>
      <c r="E371" s="10">
        <v>1115</v>
      </c>
      <c r="F371" s="15">
        <v>106</v>
      </c>
      <c r="G371" t="s">
        <v>30</v>
      </c>
      <c r="H371" t="s">
        <v>693</v>
      </c>
      <c r="I371" t="s">
        <v>694</v>
      </c>
      <c r="J371">
        <v>1465347424</v>
      </c>
      <c r="K371">
        <v>1462755424</v>
      </c>
      <c r="L371" s="11">
        <f t="shared" si="5"/>
        <v>42499.039629629631</v>
      </c>
      <c r="M371" t="b">
        <v>0</v>
      </c>
      <c r="N371">
        <v>18</v>
      </c>
      <c r="O371" t="b">
        <v>1</v>
      </c>
      <c r="P371" s="16" t="s">
        <v>21</v>
      </c>
      <c r="Q371" t="s">
        <v>60</v>
      </c>
    </row>
    <row r="372" spans="1:17" ht="45" x14ac:dyDescent="0.25">
      <c r="A372">
        <v>3318</v>
      </c>
      <c r="B372" s="8" t="s">
        <v>1241</v>
      </c>
      <c r="C372" s="20" t="s">
        <v>1242</v>
      </c>
      <c r="D372" s="14">
        <v>2000</v>
      </c>
      <c r="E372" s="10">
        <v>2512</v>
      </c>
      <c r="F372" s="15">
        <v>126</v>
      </c>
      <c r="G372" t="s">
        <v>30</v>
      </c>
      <c r="H372" t="s">
        <v>707</v>
      </c>
      <c r="I372" t="s">
        <v>708</v>
      </c>
      <c r="J372">
        <v>1460341800</v>
      </c>
      <c r="K372">
        <v>1456902893</v>
      </c>
      <c r="L372" s="11">
        <f t="shared" si="5"/>
        <v>42431.302002314813</v>
      </c>
      <c r="M372" t="b">
        <v>0</v>
      </c>
      <c r="N372">
        <v>32</v>
      </c>
      <c r="O372" t="b">
        <v>1</v>
      </c>
      <c r="P372" s="16" t="s">
        <v>21</v>
      </c>
      <c r="Q372" t="s">
        <v>60</v>
      </c>
    </row>
    <row r="373" spans="1:17" ht="75" x14ac:dyDescent="0.25">
      <c r="A373">
        <v>3319</v>
      </c>
      <c r="B373" s="8" t="s">
        <v>268</v>
      </c>
      <c r="C373" s="20" t="s">
        <v>269</v>
      </c>
      <c r="D373" s="14">
        <v>500</v>
      </c>
      <c r="E373" s="10">
        <v>540</v>
      </c>
      <c r="F373" s="15">
        <v>108</v>
      </c>
      <c r="G373" t="s">
        <v>30</v>
      </c>
      <c r="H373" t="s">
        <v>56</v>
      </c>
      <c r="I373" t="s">
        <v>57</v>
      </c>
      <c r="J373">
        <v>1422712986</v>
      </c>
      <c r="K373">
        <v>1418824986</v>
      </c>
      <c r="L373" s="11">
        <f t="shared" si="5"/>
        <v>41990.585486111115</v>
      </c>
      <c r="M373" t="b">
        <v>0</v>
      </c>
      <c r="N373">
        <v>16</v>
      </c>
      <c r="O373" t="b">
        <v>1</v>
      </c>
      <c r="P373" s="16" t="s">
        <v>21</v>
      </c>
      <c r="Q373" t="s">
        <v>60</v>
      </c>
    </row>
    <row r="374" spans="1:17" ht="60" x14ac:dyDescent="0.25">
      <c r="A374">
        <v>3320</v>
      </c>
      <c r="B374" s="8" t="s">
        <v>1243</v>
      </c>
      <c r="C374" s="20" t="s">
        <v>1244</v>
      </c>
      <c r="D374" s="14">
        <v>2500</v>
      </c>
      <c r="E374" s="10">
        <v>2525</v>
      </c>
      <c r="F374" s="15">
        <v>101</v>
      </c>
      <c r="G374" t="s">
        <v>30</v>
      </c>
      <c r="H374" t="s">
        <v>693</v>
      </c>
      <c r="I374" t="s">
        <v>694</v>
      </c>
      <c r="J374">
        <v>1466557557</v>
      </c>
      <c r="K374">
        <v>1463965557</v>
      </c>
      <c r="L374" s="11">
        <f t="shared" si="5"/>
        <v>42513.045798611114</v>
      </c>
      <c r="M374" t="b">
        <v>0</v>
      </c>
      <c r="N374">
        <v>38</v>
      </c>
      <c r="O374" t="b">
        <v>1</v>
      </c>
      <c r="P374" s="16" t="s">
        <v>21</v>
      </c>
      <c r="Q374" t="s">
        <v>60</v>
      </c>
    </row>
    <row r="375" spans="1:17" ht="60" x14ac:dyDescent="0.25">
      <c r="A375">
        <v>3321</v>
      </c>
      <c r="B375" s="8" t="s">
        <v>1245</v>
      </c>
      <c r="C375" s="20" t="s">
        <v>1246</v>
      </c>
      <c r="D375" s="14">
        <v>500</v>
      </c>
      <c r="E375" s="10">
        <v>537</v>
      </c>
      <c r="F375" s="15">
        <v>107</v>
      </c>
      <c r="G375" t="s">
        <v>30</v>
      </c>
      <c r="H375" t="s">
        <v>693</v>
      </c>
      <c r="I375" t="s">
        <v>694</v>
      </c>
      <c r="J375">
        <v>1413431940</v>
      </c>
      <c r="K375">
        <v>1412216665</v>
      </c>
      <c r="L375" s="11">
        <f t="shared" si="5"/>
        <v>41914.100289351853</v>
      </c>
      <c r="M375" t="b">
        <v>0</v>
      </c>
      <c r="N375">
        <v>15</v>
      </c>
      <c r="O375" t="b">
        <v>1</v>
      </c>
      <c r="P375" s="16" t="s">
        <v>21</v>
      </c>
      <c r="Q375" t="s">
        <v>60</v>
      </c>
    </row>
    <row r="376" spans="1:17" ht="60" x14ac:dyDescent="0.25">
      <c r="A376">
        <v>3322</v>
      </c>
      <c r="B376" s="8" t="s">
        <v>1247</v>
      </c>
      <c r="C376" s="20" t="s">
        <v>1248</v>
      </c>
      <c r="D376" s="14">
        <v>3300</v>
      </c>
      <c r="E376" s="10">
        <v>3350</v>
      </c>
      <c r="F376" s="15">
        <v>102</v>
      </c>
      <c r="G376" t="s">
        <v>30</v>
      </c>
      <c r="H376" t="s">
        <v>693</v>
      </c>
      <c r="I376" t="s">
        <v>694</v>
      </c>
      <c r="J376">
        <v>1466567700</v>
      </c>
      <c r="K376">
        <v>1464653696</v>
      </c>
      <c r="L376" s="11">
        <f t="shared" si="5"/>
        <v>42521.010370370372</v>
      </c>
      <c r="M376" t="b">
        <v>0</v>
      </c>
      <c r="N376">
        <v>23</v>
      </c>
      <c r="O376" t="b">
        <v>1</v>
      </c>
      <c r="P376" s="16" t="s">
        <v>21</v>
      </c>
      <c r="Q376" t="s">
        <v>60</v>
      </c>
    </row>
    <row r="377" spans="1:17" ht="60" x14ac:dyDescent="0.25">
      <c r="A377">
        <v>3323</v>
      </c>
      <c r="B377" s="8" t="s">
        <v>270</v>
      </c>
      <c r="C377" s="20" t="s">
        <v>271</v>
      </c>
      <c r="D377" s="14">
        <v>1000</v>
      </c>
      <c r="E377" s="10">
        <v>1259</v>
      </c>
      <c r="F377" s="15">
        <v>126</v>
      </c>
      <c r="G377" t="s">
        <v>30</v>
      </c>
      <c r="H377" t="s">
        <v>56</v>
      </c>
      <c r="I377" t="s">
        <v>57</v>
      </c>
      <c r="J377">
        <v>1474793208</v>
      </c>
      <c r="K377">
        <v>1472201208</v>
      </c>
      <c r="L377" s="11">
        <f t="shared" si="5"/>
        <v>42608.36583333333</v>
      </c>
      <c r="M377" t="b">
        <v>0</v>
      </c>
      <c r="N377">
        <v>49</v>
      </c>
      <c r="O377" t="b">
        <v>1</v>
      </c>
      <c r="P377" s="16" t="s">
        <v>21</v>
      </c>
      <c r="Q377" t="s">
        <v>60</v>
      </c>
    </row>
    <row r="378" spans="1:17" ht="45" x14ac:dyDescent="0.25">
      <c r="A378">
        <v>3324</v>
      </c>
      <c r="B378" s="8" t="s">
        <v>1249</v>
      </c>
      <c r="C378" s="20" t="s">
        <v>1250</v>
      </c>
      <c r="D378" s="14">
        <v>1500</v>
      </c>
      <c r="E378" s="10">
        <v>1525</v>
      </c>
      <c r="F378" s="15">
        <v>102</v>
      </c>
      <c r="G378" t="s">
        <v>30</v>
      </c>
      <c r="H378" t="s">
        <v>831</v>
      </c>
      <c r="I378" t="s">
        <v>818</v>
      </c>
      <c r="J378">
        <v>1465135190</v>
      </c>
      <c r="K378">
        <v>1463925590</v>
      </c>
      <c r="L378" s="11">
        <f t="shared" si="5"/>
        <v>42512.58321759259</v>
      </c>
      <c r="M378" t="b">
        <v>0</v>
      </c>
      <c r="N378">
        <v>10</v>
      </c>
      <c r="O378" t="b">
        <v>1</v>
      </c>
      <c r="P378" s="16" t="s">
        <v>21</v>
      </c>
      <c r="Q378" t="s">
        <v>60</v>
      </c>
    </row>
    <row r="379" spans="1:17" ht="75" x14ac:dyDescent="0.25">
      <c r="A379">
        <v>3325</v>
      </c>
      <c r="B379" s="8" t="s">
        <v>272</v>
      </c>
      <c r="C379" s="20" t="s">
        <v>273</v>
      </c>
      <c r="D379" s="14">
        <v>400</v>
      </c>
      <c r="E379" s="10">
        <v>450</v>
      </c>
      <c r="F379" s="15">
        <v>113</v>
      </c>
      <c r="G379" t="s">
        <v>30</v>
      </c>
      <c r="H379" t="s">
        <v>56</v>
      </c>
      <c r="I379" t="s">
        <v>57</v>
      </c>
      <c r="J379">
        <v>1428256277</v>
      </c>
      <c r="K379">
        <v>1425235877</v>
      </c>
      <c r="L379" s="11">
        <f t="shared" si="5"/>
        <v>42064.785613425927</v>
      </c>
      <c r="M379" t="b">
        <v>0</v>
      </c>
      <c r="N379">
        <v>15</v>
      </c>
      <c r="O379" t="b">
        <v>1</v>
      </c>
      <c r="P379" s="16" t="s">
        <v>21</v>
      </c>
      <c r="Q379" t="s">
        <v>60</v>
      </c>
    </row>
    <row r="380" spans="1:17" ht="60" x14ac:dyDescent="0.25">
      <c r="A380">
        <v>3326</v>
      </c>
      <c r="B380" s="8" t="s">
        <v>1251</v>
      </c>
      <c r="C380" s="20" t="s">
        <v>1252</v>
      </c>
      <c r="D380" s="14">
        <v>8000</v>
      </c>
      <c r="E380" s="10">
        <v>8110</v>
      </c>
      <c r="F380" s="15">
        <v>101</v>
      </c>
      <c r="G380" t="s">
        <v>30</v>
      </c>
      <c r="H380" t="s">
        <v>693</v>
      </c>
      <c r="I380" t="s">
        <v>694</v>
      </c>
      <c r="J380">
        <v>1425830905</v>
      </c>
      <c r="K380">
        <v>1423242505</v>
      </c>
      <c r="L380" s="11">
        <f t="shared" si="5"/>
        <v>42041.714178240742</v>
      </c>
      <c r="M380" t="b">
        <v>0</v>
      </c>
      <c r="N380">
        <v>57</v>
      </c>
      <c r="O380" t="b">
        <v>1</v>
      </c>
      <c r="P380" s="16" t="s">
        <v>21</v>
      </c>
      <c r="Q380" t="s">
        <v>60</v>
      </c>
    </row>
    <row r="381" spans="1:17" ht="75" x14ac:dyDescent="0.25">
      <c r="A381">
        <v>3327</v>
      </c>
      <c r="B381" s="8" t="s">
        <v>274</v>
      </c>
      <c r="C381" s="20" t="s">
        <v>275</v>
      </c>
      <c r="D381" s="14">
        <v>800</v>
      </c>
      <c r="E381" s="10">
        <v>810</v>
      </c>
      <c r="F381" s="15">
        <v>101</v>
      </c>
      <c r="G381" t="s">
        <v>30</v>
      </c>
      <c r="H381" t="s">
        <v>56</v>
      </c>
      <c r="I381" t="s">
        <v>57</v>
      </c>
      <c r="J381">
        <v>1462697966</v>
      </c>
      <c r="K381">
        <v>1460105966</v>
      </c>
      <c r="L381" s="11">
        <f t="shared" si="5"/>
        <v>42468.374606481477</v>
      </c>
      <c r="M381" t="b">
        <v>0</v>
      </c>
      <c r="N381">
        <v>33</v>
      </c>
      <c r="O381" t="b">
        <v>1</v>
      </c>
      <c r="P381" s="16" t="s">
        <v>21</v>
      </c>
      <c r="Q381" t="s">
        <v>60</v>
      </c>
    </row>
    <row r="382" spans="1:17" ht="60" x14ac:dyDescent="0.25">
      <c r="A382">
        <v>3328</v>
      </c>
      <c r="B382" s="8" t="s">
        <v>1253</v>
      </c>
      <c r="C382" s="20" t="s">
        <v>1254</v>
      </c>
      <c r="D382" s="14">
        <v>1800</v>
      </c>
      <c r="E382" s="10">
        <v>2635</v>
      </c>
      <c r="F382" s="15">
        <v>146</v>
      </c>
      <c r="G382" t="s">
        <v>30</v>
      </c>
      <c r="H382" t="s">
        <v>693</v>
      </c>
      <c r="I382" t="s">
        <v>694</v>
      </c>
      <c r="J382">
        <v>1404522000</v>
      </c>
      <c r="K382">
        <v>1404308883</v>
      </c>
      <c r="L382" s="11">
        <f t="shared" si="5"/>
        <v>41822.57503472222</v>
      </c>
      <c r="M382" t="b">
        <v>0</v>
      </c>
      <c r="N382">
        <v>9</v>
      </c>
      <c r="O382" t="b">
        <v>1</v>
      </c>
      <c r="P382" s="16" t="s">
        <v>21</v>
      </c>
      <c r="Q382" t="s">
        <v>60</v>
      </c>
    </row>
    <row r="383" spans="1:17" ht="60" x14ac:dyDescent="0.25">
      <c r="A383">
        <v>3329</v>
      </c>
      <c r="B383" s="8" t="s">
        <v>276</v>
      </c>
      <c r="C383" s="20" t="s">
        <v>277</v>
      </c>
      <c r="D383" s="14">
        <v>1000</v>
      </c>
      <c r="E383" s="10">
        <v>1168</v>
      </c>
      <c r="F383" s="15">
        <v>117</v>
      </c>
      <c r="G383" t="s">
        <v>30</v>
      </c>
      <c r="H383" t="s">
        <v>56</v>
      </c>
      <c r="I383" t="s">
        <v>57</v>
      </c>
      <c r="J383">
        <v>1406502000</v>
      </c>
      <c r="K383">
        <v>1405583108</v>
      </c>
      <c r="L383" s="11">
        <f t="shared" si="5"/>
        <v>41837.323009259257</v>
      </c>
      <c r="M383" t="b">
        <v>0</v>
      </c>
      <c r="N383">
        <v>26</v>
      </c>
      <c r="O383" t="b">
        <v>1</v>
      </c>
      <c r="P383" s="16" t="s">
        <v>21</v>
      </c>
      <c r="Q383" t="s">
        <v>60</v>
      </c>
    </row>
    <row r="384" spans="1:17" ht="60" x14ac:dyDescent="0.25">
      <c r="A384">
        <v>3330</v>
      </c>
      <c r="B384" s="8" t="s">
        <v>278</v>
      </c>
      <c r="C384" s="20" t="s">
        <v>279</v>
      </c>
      <c r="D384" s="14">
        <v>1500</v>
      </c>
      <c r="E384" s="10">
        <v>1594</v>
      </c>
      <c r="F384" s="15">
        <v>106</v>
      </c>
      <c r="G384" t="s">
        <v>30</v>
      </c>
      <c r="H384" t="s">
        <v>56</v>
      </c>
      <c r="I384" t="s">
        <v>57</v>
      </c>
      <c r="J384">
        <v>1427919468</v>
      </c>
      <c r="K384">
        <v>1425331068</v>
      </c>
      <c r="L384" s="11">
        <f t="shared" si="5"/>
        <v>42065.887361111112</v>
      </c>
      <c r="M384" t="b">
        <v>0</v>
      </c>
      <c r="N384">
        <v>69</v>
      </c>
      <c r="O384" t="b">
        <v>1</v>
      </c>
      <c r="P384" s="16" t="s">
        <v>21</v>
      </c>
      <c r="Q384" t="s">
        <v>60</v>
      </c>
    </row>
    <row r="385" spans="1:17" ht="75" x14ac:dyDescent="0.25">
      <c r="A385">
        <v>3331</v>
      </c>
      <c r="B385" s="8" t="s">
        <v>1255</v>
      </c>
      <c r="C385" s="20" t="s">
        <v>1256</v>
      </c>
      <c r="D385" s="14">
        <v>5000</v>
      </c>
      <c r="E385" s="10">
        <v>5226</v>
      </c>
      <c r="F385" s="15">
        <v>105</v>
      </c>
      <c r="G385" t="s">
        <v>30</v>
      </c>
      <c r="H385" t="s">
        <v>693</v>
      </c>
      <c r="I385" t="s">
        <v>694</v>
      </c>
      <c r="J385">
        <v>1444149886</v>
      </c>
      <c r="K385">
        <v>1441125886</v>
      </c>
      <c r="L385" s="11">
        <f t="shared" si="5"/>
        <v>42248.697754629626</v>
      </c>
      <c r="M385" t="b">
        <v>0</v>
      </c>
      <c r="N385">
        <v>65</v>
      </c>
      <c r="O385" t="b">
        <v>1</v>
      </c>
      <c r="P385" s="16" t="s">
        <v>21</v>
      </c>
      <c r="Q385" t="s">
        <v>60</v>
      </c>
    </row>
    <row r="386" spans="1:17" ht="60" x14ac:dyDescent="0.25">
      <c r="A386">
        <v>3332</v>
      </c>
      <c r="B386" s="8" t="s">
        <v>1257</v>
      </c>
      <c r="C386" s="20" t="s">
        <v>1258</v>
      </c>
      <c r="D386" s="14">
        <v>6000</v>
      </c>
      <c r="E386" s="10">
        <v>6000</v>
      </c>
      <c r="F386" s="15">
        <v>100</v>
      </c>
      <c r="G386" t="s">
        <v>30</v>
      </c>
      <c r="H386" t="s">
        <v>693</v>
      </c>
      <c r="I386" t="s">
        <v>694</v>
      </c>
      <c r="J386">
        <v>1405802330</v>
      </c>
      <c r="K386">
        <v>1403210330</v>
      </c>
      <c r="L386" s="11">
        <f t="shared" si="5"/>
        <v>41809.860300925924</v>
      </c>
      <c r="M386" t="b">
        <v>0</v>
      </c>
      <c r="N386">
        <v>83</v>
      </c>
      <c r="O386" t="b">
        <v>1</v>
      </c>
      <c r="P386" s="16" t="s">
        <v>21</v>
      </c>
      <c r="Q386" t="s">
        <v>60</v>
      </c>
    </row>
    <row r="387" spans="1:17" ht="75" x14ac:dyDescent="0.25">
      <c r="A387">
        <v>3333</v>
      </c>
      <c r="B387" s="8" t="s">
        <v>1259</v>
      </c>
      <c r="C387" s="20" t="s">
        <v>1260</v>
      </c>
      <c r="D387" s="14">
        <v>3500</v>
      </c>
      <c r="E387" s="10">
        <v>3660</v>
      </c>
      <c r="F387" s="15">
        <v>105</v>
      </c>
      <c r="G387" t="s">
        <v>30</v>
      </c>
      <c r="H387" t="s">
        <v>693</v>
      </c>
      <c r="I387" t="s">
        <v>694</v>
      </c>
      <c r="J387">
        <v>1434384880</v>
      </c>
      <c r="K387">
        <v>1432484080</v>
      </c>
      <c r="L387" s="11">
        <f t="shared" ref="L387:L450" si="6">K387/86400+DATE(1970,1,1)</f>
        <v>42148.676851851851</v>
      </c>
      <c r="M387" t="b">
        <v>0</v>
      </c>
      <c r="N387">
        <v>111</v>
      </c>
      <c r="O387" t="b">
        <v>1</v>
      </c>
      <c r="P387" s="16" t="s">
        <v>21</v>
      </c>
      <c r="Q387" t="s">
        <v>60</v>
      </c>
    </row>
    <row r="388" spans="1:17" ht="60" x14ac:dyDescent="0.25">
      <c r="A388">
        <v>3334</v>
      </c>
      <c r="B388" s="8" t="s">
        <v>1261</v>
      </c>
      <c r="C388" s="20" t="s">
        <v>1262</v>
      </c>
      <c r="D388" s="14">
        <v>3871</v>
      </c>
      <c r="E388" s="10">
        <v>5366</v>
      </c>
      <c r="F388" s="15">
        <v>139</v>
      </c>
      <c r="G388" t="s">
        <v>30</v>
      </c>
      <c r="H388" t="s">
        <v>693</v>
      </c>
      <c r="I388" t="s">
        <v>694</v>
      </c>
      <c r="J388">
        <v>1438259422</v>
      </c>
      <c r="K388">
        <v>1435667422</v>
      </c>
      <c r="L388" s="11">
        <f t="shared" si="6"/>
        <v>42185.521087962959</v>
      </c>
      <c r="M388" t="b">
        <v>0</v>
      </c>
      <c r="N388">
        <v>46</v>
      </c>
      <c r="O388" t="b">
        <v>1</v>
      </c>
      <c r="P388" s="16" t="s">
        <v>21</v>
      </c>
      <c r="Q388" t="s">
        <v>60</v>
      </c>
    </row>
    <row r="389" spans="1:17" ht="75" x14ac:dyDescent="0.25">
      <c r="A389">
        <v>3335</v>
      </c>
      <c r="B389" s="8" t="s">
        <v>280</v>
      </c>
      <c r="C389" s="20" t="s">
        <v>281</v>
      </c>
      <c r="D389" s="14">
        <v>5000</v>
      </c>
      <c r="E389" s="10">
        <v>5016</v>
      </c>
      <c r="F389" s="15">
        <v>100</v>
      </c>
      <c r="G389" t="s">
        <v>30</v>
      </c>
      <c r="H389" t="s">
        <v>56</v>
      </c>
      <c r="I389" t="s">
        <v>57</v>
      </c>
      <c r="J389">
        <v>1407106800</v>
      </c>
      <c r="K389">
        <v>1404749446</v>
      </c>
      <c r="L389" s="11">
        <f t="shared" si="6"/>
        <v>41827.674143518518</v>
      </c>
      <c r="M389" t="b">
        <v>0</v>
      </c>
      <c r="N389">
        <v>63</v>
      </c>
      <c r="O389" t="b">
        <v>1</v>
      </c>
      <c r="P389" s="16" t="s">
        <v>21</v>
      </c>
      <c r="Q389" t="s">
        <v>60</v>
      </c>
    </row>
    <row r="390" spans="1:17" ht="60" x14ac:dyDescent="0.25">
      <c r="A390">
        <v>3336</v>
      </c>
      <c r="B390" s="8" t="s">
        <v>282</v>
      </c>
      <c r="C390" s="20" t="s">
        <v>283</v>
      </c>
      <c r="D390" s="14">
        <v>250</v>
      </c>
      <c r="E390" s="10">
        <v>250</v>
      </c>
      <c r="F390" s="15">
        <v>100</v>
      </c>
      <c r="G390" t="s">
        <v>30</v>
      </c>
      <c r="H390" t="s">
        <v>56</v>
      </c>
      <c r="I390" t="s">
        <v>57</v>
      </c>
      <c r="J390">
        <v>1459845246</v>
      </c>
      <c r="K390">
        <v>1457429646</v>
      </c>
      <c r="L390" s="11">
        <f t="shared" si="6"/>
        <v>42437.398680555554</v>
      </c>
      <c r="M390" t="b">
        <v>0</v>
      </c>
      <c r="N390">
        <v>9</v>
      </c>
      <c r="O390" t="b">
        <v>1</v>
      </c>
      <c r="P390" s="16" t="s">
        <v>21</v>
      </c>
      <c r="Q390" t="s">
        <v>60</v>
      </c>
    </row>
    <row r="391" spans="1:17" ht="60" x14ac:dyDescent="0.25">
      <c r="A391">
        <v>3337</v>
      </c>
      <c r="B391" s="8" t="s">
        <v>284</v>
      </c>
      <c r="C391" s="20" t="s">
        <v>285</v>
      </c>
      <c r="D391" s="14">
        <v>2500</v>
      </c>
      <c r="E391" s="10">
        <v>2755</v>
      </c>
      <c r="F391" s="15">
        <v>110</v>
      </c>
      <c r="G391" t="s">
        <v>30</v>
      </c>
      <c r="H391" t="s">
        <v>56</v>
      </c>
      <c r="I391" t="s">
        <v>57</v>
      </c>
      <c r="J391">
        <v>1412974800</v>
      </c>
      <c r="K391">
        <v>1411109167</v>
      </c>
      <c r="L391" s="11">
        <f t="shared" si="6"/>
        <v>41901.282025462962</v>
      </c>
      <c r="M391" t="b">
        <v>0</v>
      </c>
      <c r="N391">
        <v>34</v>
      </c>
      <c r="O391" t="b">
        <v>1</v>
      </c>
      <c r="P391" s="16" t="s">
        <v>21</v>
      </c>
      <c r="Q391" t="s">
        <v>60</v>
      </c>
    </row>
    <row r="392" spans="1:17" ht="45" x14ac:dyDescent="0.25">
      <c r="A392">
        <v>3338</v>
      </c>
      <c r="B392" s="8" t="s">
        <v>1263</v>
      </c>
      <c r="C392" s="20" t="s">
        <v>1264</v>
      </c>
      <c r="D392" s="14">
        <v>15000</v>
      </c>
      <c r="E392" s="10">
        <v>15327</v>
      </c>
      <c r="F392" s="15">
        <v>102</v>
      </c>
      <c r="G392" t="s">
        <v>30</v>
      </c>
      <c r="H392" t="s">
        <v>693</v>
      </c>
      <c r="I392" t="s">
        <v>694</v>
      </c>
      <c r="J392">
        <v>1487944080</v>
      </c>
      <c r="K392">
        <v>1486129680</v>
      </c>
      <c r="L392" s="11">
        <f t="shared" si="6"/>
        <v>42769.574999999997</v>
      </c>
      <c r="M392" t="b">
        <v>0</v>
      </c>
      <c r="N392">
        <v>112</v>
      </c>
      <c r="O392" t="b">
        <v>1</v>
      </c>
      <c r="P392" s="16" t="s">
        <v>21</v>
      </c>
      <c r="Q392" t="s">
        <v>60</v>
      </c>
    </row>
    <row r="393" spans="1:17" ht="90" x14ac:dyDescent="0.25">
      <c r="A393">
        <v>3339</v>
      </c>
      <c r="B393" s="8" t="s">
        <v>1265</v>
      </c>
      <c r="C393" s="20" t="s">
        <v>1266</v>
      </c>
      <c r="D393" s="14">
        <v>8000</v>
      </c>
      <c r="E393" s="10">
        <v>8348</v>
      </c>
      <c r="F393" s="15">
        <v>104</v>
      </c>
      <c r="G393" t="s">
        <v>30</v>
      </c>
      <c r="H393" t="s">
        <v>693</v>
      </c>
      <c r="I393" t="s">
        <v>694</v>
      </c>
      <c r="J393">
        <v>1469721518</v>
      </c>
      <c r="K393">
        <v>1467129518</v>
      </c>
      <c r="L393" s="11">
        <f t="shared" si="6"/>
        <v>42549.665717592594</v>
      </c>
      <c r="M393" t="b">
        <v>0</v>
      </c>
      <c r="N393">
        <v>47</v>
      </c>
      <c r="O393" t="b">
        <v>1</v>
      </c>
      <c r="P393" s="16" t="s">
        <v>21</v>
      </c>
      <c r="Q393" t="s">
        <v>60</v>
      </c>
    </row>
    <row r="394" spans="1:17" ht="75" x14ac:dyDescent="0.25">
      <c r="A394">
        <v>3340</v>
      </c>
      <c r="B394" s="8" t="s">
        <v>1267</v>
      </c>
      <c r="C394" s="20" t="s">
        <v>1268</v>
      </c>
      <c r="D394" s="14">
        <v>3000</v>
      </c>
      <c r="E394" s="10">
        <v>4145</v>
      </c>
      <c r="F394" s="15">
        <v>138</v>
      </c>
      <c r="G394" t="s">
        <v>30</v>
      </c>
      <c r="H394" t="s">
        <v>693</v>
      </c>
      <c r="I394" t="s">
        <v>694</v>
      </c>
      <c r="J394">
        <v>1481066554</v>
      </c>
      <c r="K394">
        <v>1478906554</v>
      </c>
      <c r="L394" s="11">
        <f t="shared" si="6"/>
        <v>42685.974004629628</v>
      </c>
      <c r="M394" t="b">
        <v>0</v>
      </c>
      <c r="N394">
        <v>38</v>
      </c>
      <c r="O394" t="b">
        <v>1</v>
      </c>
      <c r="P394" s="16" t="s">
        <v>21</v>
      </c>
      <c r="Q394" t="s">
        <v>60</v>
      </c>
    </row>
    <row r="395" spans="1:17" ht="75" x14ac:dyDescent="0.25">
      <c r="A395">
        <v>3341</v>
      </c>
      <c r="B395" s="8" t="s">
        <v>286</v>
      </c>
      <c r="C395" s="20" t="s">
        <v>287</v>
      </c>
      <c r="D395" s="14">
        <v>3350</v>
      </c>
      <c r="E395" s="10">
        <v>3350</v>
      </c>
      <c r="F395" s="15">
        <v>100</v>
      </c>
      <c r="G395" t="s">
        <v>30</v>
      </c>
      <c r="H395" t="s">
        <v>56</v>
      </c>
      <c r="I395" t="s">
        <v>57</v>
      </c>
      <c r="J395">
        <v>1465750800</v>
      </c>
      <c r="K395">
        <v>1463771421</v>
      </c>
      <c r="L395" s="11">
        <f t="shared" si="6"/>
        <v>42510.798854166671</v>
      </c>
      <c r="M395" t="b">
        <v>0</v>
      </c>
      <c r="N395">
        <v>28</v>
      </c>
      <c r="O395" t="b">
        <v>1</v>
      </c>
      <c r="P395" s="16" t="s">
        <v>21</v>
      </c>
      <c r="Q395" t="s">
        <v>60</v>
      </c>
    </row>
    <row r="396" spans="1:17" ht="60" x14ac:dyDescent="0.25">
      <c r="A396">
        <v>3342</v>
      </c>
      <c r="B396" s="8" t="s">
        <v>1269</v>
      </c>
      <c r="C396" s="20" t="s">
        <v>1270</v>
      </c>
      <c r="D396" s="14">
        <v>6000</v>
      </c>
      <c r="E396" s="10">
        <v>6100</v>
      </c>
      <c r="F396" s="15">
        <v>102</v>
      </c>
      <c r="G396" t="s">
        <v>30</v>
      </c>
      <c r="H396" t="s">
        <v>693</v>
      </c>
      <c r="I396" t="s">
        <v>694</v>
      </c>
      <c r="J396">
        <v>1427864340</v>
      </c>
      <c r="K396">
        <v>1425020810</v>
      </c>
      <c r="L396" s="11">
        <f t="shared" si="6"/>
        <v>42062.296412037038</v>
      </c>
      <c r="M396" t="b">
        <v>0</v>
      </c>
      <c r="N396">
        <v>78</v>
      </c>
      <c r="O396" t="b">
        <v>1</v>
      </c>
      <c r="P396" s="16" t="s">
        <v>21</v>
      </c>
      <c r="Q396" t="s">
        <v>60</v>
      </c>
    </row>
    <row r="397" spans="1:17" ht="60" x14ac:dyDescent="0.25">
      <c r="A397">
        <v>3343</v>
      </c>
      <c r="B397" s="8" t="s">
        <v>288</v>
      </c>
      <c r="C397" s="20" t="s">
        <v>289</v>
      </c>
      <c r="D397" s="14">
        <v>700</v>
      </c>
      <c r="E397" s="10">
        <v>1200</v>
      </c>
      <c r="F397" s="15">
        <v>171</v>
      </c>
      <c r="G397" t="s">
        <v>30</v>
      </c>
      <c r="H397" t="s">
        <v>56</v>
      </c>
      <c r="I397" t="s">
        <v>57</v>
      </c>
      <c r="J397">
        <v>1460553480</v>
      </c>
      <c r="K397">
        <v>1458770384</v>
      </c>
      <c r="L397" s="11">
        <f t="shared" si="6"/>
        <v>42452.916481481487</v>
      </c>
      <c r="M397" t="b">
        <v>0</v>
      </c>
      <c r="N397">
        <v>23</v>
      </c>
      <c r="O397" t="b">
        <v>1</v>
      </c>
      <c r="P397" s="16" t="s">
        <v>21</v>
      </c>
      <c r="Q397" t="s">
        <v>60</v>
      </c>
    </row>
    <row r="398" spans="1:17" ht="75" x14ac:dyDescent="0.25">
      <c r="A398">
        <v>3344</v>
      </c>
      <c r="B398" s="8" t="s">
        <v>1271</v>
      </c>
      <c r="C398" s="20" t="s">
        <v>1272</v>
      </c>
      <c r="D398" s="14">
        <v>4500</v>
      </c>
      <c r="E398" s="10">
        <v>4565</v>
      </c>
      <c r="F398" s="15">
        <v>101</v>
      </c>
      <c r="G398" t="s">
        <v>30</v>
      </c>
      <c r="H398" t="s">
        <v>693</v>
      </c>
      <c r="I398" t="s">
        <v>694</v>
      </c>
      <c r="J398">
        <v>1409374093</v>
      </c>
      <c r="K398">
        <v>1406782093</v>
      </c>
      <c r="L398" s="11">
        <f t="shared" si="6"/>
        <v>41851.200150462959</v>
      </c>
      <c r="M398" t="b">
        <v>0</v>
      </c>
      <c r="N398">
        <v>40</v>
      </c>
      <c r="O398" t="b">
        <v>1</v>
      </c>
      <c r="P398" s="16" t="s">
        <v>21</v>
      </c>
      <c r="Q398" t="s">
        <v>60</v>
      </c>
    </row>
    <row r="399" spans="1:17" ht="75" x14ac:dyDescent="0.25">
      <c r="A399">
        <v>3345</v>
      </c>
      <c r="B399" s="8" t="s">
        <v>1273</v>
      </c>
      <c r="C399" s="20" t="s">
        <v>1274</v>
      </c>
      <c r="D399" s="14">
        <v>500</v>
      </c>
      <c r="E399" s="10">
        <v>650</v>
      </c>
      <c r="F399" s="15">
        <v>130</v>
      </c>
      <c r="G399" t="s">
        <v>30</v>
      </c>
      <c r="H399" t="s">
        <v>693</v>
      </c>
      <c r="I399" t="s">
        <v>694</v>
      </c>
      <c r="J399">
        <v>1429317420</v>
      </c>
      <c r="K399">
        <v>1424226768</v>
      </c>
      <c r="L399" s="11">
        <f t="shared" si="6"/>
        <v>42053.106111111112</v>
      </c>
      <c r="M399" t="b">
        <v>0</v>
      </c>
      <c r="N399">
        <v>13</v>
      </c>
      <c r="O399" t="b">
        <v>1</v>
      </c>
      <c r="P399" s="16" t="s">
        <v>21</v>
      </c>
      <c r="Q399" t="s">
        <v>60</v>
      </c>
    </row>
    <row r="400" spans="1:17" ht="60" x14ac:dyDescent="0.25">
      <c r="A400">
        <v>3346</v>
      </c>
      <c r="B400" s="8" t="s">
        <v>1275</v>
      </c>
      <c r="C400" s="20" t="s">
        <v>1276</v>
      </c>
      <c r="D400" s="14">
        <v>1500</v>
      </c>
      <c r="E400" s="10">
        <v>1650</v>
      </c>
      <c r="F400" s="15">
        <v>110</v>
      </c>
      <c r="G400" t="s">
        <v>30</v>
      </c>
      <c r="H400" t="s">
        <v>693</v>
      </c>
      <c r="I400" t="s">
        <v>694</v>
      </c>
      <c r="J400">
        <v>1424910910</v>
      </c>
      <c r="K400">
        <v>1424306110</v>
      </c>
      <c r="L400" s="11">
        <f t="shared" si="6"/>
        <v>42054.024421296301</v>
      </c>
      <c r="M400" t="b">
        <v>0</v>
      </c>
      <c r="N400">
        <v>18</v>
      </c>
      <c r="O400" t="b">
        <v>1</v>
      </c>
      <c r="P400" s="16" t="s">
        <v>21</v>
      </c>
      <c r="Q400" t="s">
        <v>60</v>
      </c>
    </row>
    <row r="401" spans="1:17" ht="75" x14ac:dyDescent="0.25">
      <c r="A401">
        <v>3347</v>
      </c>
      <c r="B401" s="8" t="s">
        <v>290</v>
      </c>
      <c r="C401" s="20" t="s">
        <v>291</v>
      </c>
      <c r="D401" s="14">
        <v>2000</v>
      </c>
      <c r="E401" s="10">
        <v>2389</v>
      </c>
      <c r="F401" s="15">
        <v>119</v>
      </c>
      <c r="G401" t="s">
        <v>30</v>
      </c>
      <c r="H401" t="s">
        <v>56</v>
      </c>
      <c r="I401" t="s">
        <v>57</v>
      </c>
      <c r="J401">
        <v>1462741200</v>
      </c>
      <c r="K401">
        <v>1461503654</v>
      </c>
      <c r="L401" s="11">
        <f t="shared" si="6"/>
        <v>42484.551550925928</v>
      </c>
      <c r="M401" t="b">
        <v>0</v>
      </c>
      <c r="N401">
        <v>22</v>
      </c>
      <c r="O401" t="b">
        <v>1</v>
      </c>
      <c r="P401" s="16" t="s">
        <v>21</v>
      </c>
      <c r="Q401" t="s">
        <v>60</v>
      </c>
    </row>
    <row r="402" spans="1:17" ht="75" x14ac:dyDescent="0.25">
      <c r="A402">
        <v>3348</v>
      </c>
      <c r="B402" s="8" t="s">
        <v>1168</v>
      </c>
      <c r="C402" s="20" t="s">
        <v>1277</v>
      </c>
      <c r="D402" s="14">
        <v>5500</v>
      </c>
      <c r="E402" s="10">
        <v>5516</v>
      </c>
      <c r="F402" s="15">
        <v>100</v>
      </c>
      <c r="G402" t="s">
        <v>30</v>
      </c>
      <c r="H402" t="s">
        <v>693</v>
      </c>
      <c r="I402" t="s">
        <v>694</v>
      </c>
      <c r="J402">
        <v>1461988740</v>
      </c>
      <c r="K402">
        <v>1459949080</v>
      </c>
      <c r="L402" s="11">
        <f t="shared" si="6"/>
        <v>42466.558796296296</v>
      </c>
      <c r="M402" t="b">
        <v>0</v>
      </c>
      <c r="N402">
        <v>79</v>
      </c>
      <c r="O402" t="b">
        <v>1</v>
      </c>
      <c r="P402" s="16" t="s">
        <v>21</v>
      </c>
      <c r="Q402" t="s">
        <v>60</v>
      </c>
    </row>
    <row r="403" spans="1:17" ht="75" x14ac:dyDescent="0.25">
      <c r="A403">
        <v>3349</v>
      </c>
      <c r="B403" s="8" t="s">
        <v>1278</v>
      </c>
      <c r="C403" s="20" t="s">
        <v>1279</v>
      </c>
      <c r="D403" s="14">
        <v>1000</v>
      </c>
      <c r="E403" s="10">
        <v>1534</v>
      </c>
      <c r="F403" s="15">
        <v>153</v>
      </c>
      <c r="G403" t="s">
        <v>30</v>
      </c>
      <c r="H403" t="s">
        <v>693</v>
      </c>
      <c r="I403" t="s">
        <v>694</v>
      </c>
      <c r="J403">
        <v>1465837200</v>
      </c>
      <c r="K403">
        <v>1463971172</v>
      </c>
      <c r="L403" s="11">
        <f t="shared" si="6"/>
        <v>42513.110787037032</v>
      </c>
      <c r="M403" t="b">
        <v>0</v>
      </c>
      <c r="N403">
        <v>14</v>
      </c>
      <c r="O403" t="b">
        <v>1</v>
      </c>
      <c r="P403" s="16" t="s">
        <v>21</v>
      </c>
      <c r="Q403" t="s">
        <v>60</v>
      </c>
    </row>
    <row r="404" spans="1:17" ht="75" x14ac:dyDescent="0.25">
      <c r="A404">
        <v>3350</v>
      </c>
      <c r="B404" s="8" t="s">
        <v>1280</v>
      </c>
      <c r="C404" s="20" t="s">
        <v>1281</v>
      </c>
      <c r="D404" s="14">
        <v>3500</v>
      </c>
      <c r="E404" s="10">
        <v>3655</v>
      </c>
      <c r="F404" s="15">
        <v>104</v>
      </c>
      <c r="G404" t="s">
        <v>30</v>
      </c>
      <c r="H404" t="s">
        <v>1282</v>
      </c>
      <c r="I404" t="s">
        <v>818</v>
      </c>
      <c r="J404">
        <v>1448838000</v>
      </c>
      <c r="K404">
        <v>1445791811</v>
      </c>
      <c r="L404" s="11">
        <f t="shared" si="6"/>
        <v>42302.701516203699</v>
      </c>
      <c r="M404" t="b">
        <v>0</v>
      </c>
      <c r="N404">
        <v>51</v>
      </c>
      <c r="O404" t="b">
        <v>1</v>
      </c>
      <c r="P404" s="16" t="s">
        <v>21</v>
      </c>
      <c r="Q404" t="s">
        <v>60</v>
      </c>
    </row>
    <row r="405" spans="1:17" ht="75" x14ac:dyDescent="0.25">
      <c r="A405">
        <v>3351</v>
      </c>
      <c r="B405" s="8" t="s">
        <v>292</v>
      </c>
      <c r="C405" s="20" t="s">
        <v>293</v>
      </c>
      <c r="D405" s="14">
        <v>5000</v>
      </c>
      <c r="E405" s="10">
        <v>5055</v>
      </c>
      <c r="F405" s="15">
        <v>101</v>
      </c>
      <c r="G405" t="s">
        <v>30</v>
      </c>
      <c r="H405" t="s">
        <v>56</v>
      </c>
      <c r="I405" t="s">
        <v>57</v>
      </c>
      <c r="J405">
        <v>1406113200</v>
      </c>
      <c r="K405">
        <v>1402910965</v>
      </c>
      <c r="L405" s="11">
        <f t="shared" si="6"/>
        <v>41806.395428240743</v>
      </c>
      <c r="M405" t="b">
        <v>0</v>
      </c>
      <c r="N405">
        <v>54</v>
      </c>
      <c r="O405" t="b">
        <v>1</v>
      </c>
      <c r="P405" s="16" t="s">
        <v>21</v>
      </c>
      <c r="Q405" t="s">
        <v>60</v>
      </c>
    </row>
    <row r="406" spans="1:17" ht="75" x14ac:dyDescent="0.25">
      <c r="A406">
        <v>3352</v>
      </c>
      <c r="B406" s="8" t="s">
        <v>294</v>
      </c>
      <c r="C406" s="20" t="s">
        <v>295</v>
      </c>
      <c r="D406" s="14">
        <v>5000</v>
      </c>
      <c r="E406" s="10">
        <v>5376</v>
      </c>
      <c r="F406" s="15">
        <v>108</v>
      </c>
      <c r="G406" t="s">
        <v>30</v>
      </c>
      <c r="H406" t="s">
        <v>56</v>
      </c>
      <c r="I406" t="s">
        <v>57</v>
      </c>
      <c r="J406">
        <v>1467414000</v>
      </c>
      <c r="K406">
        <v>1462492178</v>
      </c>
      <c r="L406" s="11">
        <f t="shared" si="6"/>
        <v>42495.992800925931</v>
      </c>
      <c r="M406" t="b">
        <v>0</v>
      </c>
      <c r="N406">
        <v>70</v>
      </c>
      <c r="O406" t="b">
        <v>1</v>
      </c>
      <c r="P406" s="16" t="s">
        <v>21</v>
      </c>
      <c r="Q406" t="s">
        <v>60</v>
      </c>
    </row>
    <row r="407" spans="1:17" ht="60" x14ac:dyDescent="0.25">
      <c r="A407">
        <v>3353</v>
      </c>
      <c r="B407" s="8" t="s">
        <v>296</v>
      </c>
      <c r="C407" s="20" t="s">
        <v>297</v>
      </c>
      <c r="D407" s="14">
        <v>500</v>
      </c>
      <c r="E407" s="10">
        <v>1575</v>
      </c>
      <c r="F407" s="15">
        <v>315</v>
      </c>
      <c r="G407" t="s">
        <v>30</v>
      </c>
      <c r="H407" t="s">
        <v>56</v>
      </c>
      <c r="I407" t="s">
        <v>57</v>
      </c>
      <c r="J407">
        <v>1462230000</v>
      </c>
      <c r="K407">
        <v>1461061350</v>
      </c>
      <c r="L407" s="11">
        <f t="shared" si="6"/>
        <v>42479.432291666672</v>
      </c>
      <c r="M407" t="b">
        <v>0</v>
      </c>
      <c r="N407">
        <v>44</v>
      </c>
      <c r="O407" t="b">
        <v>1</v>
      </c>
      <c r="P407" s="16" t="s">
        <v>21</v>
      </c>
      <c r="Q407" t="s">
        <v>60</v>
      </c>
    </row>
    <row r="408" spans="1:17" ht="60" x14ac:dyDescent="0.25">
      <c r="A408">
        <v>3354</v>
      </c>
      <c r="B408" s="8" t="s">
        <v>1283</v>
      </c>
      <c r="C408" s="20" t="s">
        <v>1284</v>
      </c>
      <c r="D408" s="14">
        <v>3000</v>
      </c>
      <c r="E408" s="10">
        <v>3058</v>
      </c>
      <c r="F408" s="15">
        <v>102</v>
      </c>
      <c r="G408" t="s">
        <v>30</v>
      </c>
      <c r="H408" t="s">
        <v>693</v>
      </c>
      <c r="I408" t="s">
        <v>694</v>
      </c>
      <c r="J408">
        <v>1446091260</v>
      </c>
      <c r="K408">
        <v>1443029206</v>
      </c>
      <c r="L408" s="11">
        <f t="shared" si="6"/>
        <v>42270.7269212963</v>
      </c>
      <c r="M408" t="b">
        <v>0</v>
      </c>
      <c r="N408">
        <v>55</v>
      </c>
      <c r="O408" t="b">
        <v>1</v>
      </c>
      <c r="P408" s="16" t="s">
        <v>21</v>
      </c>
      <c r="Q408" t="s">
        <v>60</v>
      </c>
    </row>
    <row r="409" spans="1:17" ht="60" x14ac:dyDescent="0.25">
      <c r="A409">
        <v>3355</v>
      </c>
      <c r="B409" s="8" t="s">
        <v>298</v>
      </c>
      <c r="C409" s="20" t="s">
        <v>299</v>
      </c>
      <c r="D409" s="14">
        <v>1750</v>
      </c>
      <c r="E409" s="10">
        <v>2210</v>
      </c>
      <c r="F409" s="15">
        <v>126</v>
      </c>
      <c r="G409" t="s">
        <v>30</v>
      </c>
      <c r="H409" t="s">
        <v>56</v>
      </c>
      <c r="I409" t="s">
        <v>57</v>
      </c>
      <c r="J409">
        <v>1462879020</v>
      </c>
      <c r="K409">
        <v>1461941527</v>
      </c>
      <c r="L409" s="11">
        <f t="shared" si="6"/>
        <v>42489.619525462964</v>
      </c>
      <c r="M409" t="b">
        <v>0</v>
      </c>
      <c r="N409">
        <v>15</v>
      </c>
      <c r="O409" t="b">
        <v>1</v>
      </c>
      <c r="P409" s="16" t="s">
        <v>21</v>
      </c>
      <c r="Q409" t="s">
        <v>60</v>
      </c>
    </row>
    <row r="410" spans="1:17" ht="75" x14ac:dyDescent="0.25">
      <c r="A410">
        <v>3356</v>
      </c>
      <c r="B410" s="8" t="s">
        <v>300</v>
      </c>
      <c r="C410" s="20" t="s">
        <v>301</v>
      </c>
      <c r="D410" s="14">
        <v>1500</v>
      </c>
      <c r="E410" s="10">
        <v>1521</v>
      </c>
      <c r="F410" s="15">
        <v>101</v>
      </c>
      <c r="G410" t="s">
        <v>30</v>
      </c>
      <c r="H410" t="s">
        <v>56</v>
      </c>
      <c r="I410" t="s">
        <v>57</v>
      </c>
      <c r="J410">
        <v>1468611272</v>
      </c>
      <c r="K410">
        <v>1466019272</v>
      </c>
      <c r="L410" s="11">
        <f t="shared" si="6"/>
        <v>42536.815648148149</v>
      </c>
      <c r="M410" t="b">
        <v>0</v>
      </c>
      <c r="N410">
        <v>27</v>
      </c>
      <c r="O410" t="b">
        <v>1</v>
      </c>
      <c r="P410" s="16" t="s">
        <v>21</v>
      </c>
      <c r="Q410" t="s">
        <v>60</v>
      </c>
    </row>
    <row r="411" spans="1:17" ht="75" x14ac:dyDescent="0.25">
      <c r="A411">
        <v>3357</v>
      </c>
      <c r="B411" s="8" t="s">
        <v>302</v>
      </c>
      <c r="C411" s="20" t="s">
        <v>303</v>
      </c>
      <c r="D411" s="14">
        <v>2000</v>
      </c>
      <c r="E411" s="10">
        <v>2020</v>
      </c>
      <c r="F411" s="15">
        <v>101</v>
      </c>
      <c r="G411" t="s">
        <v>30</v>
      </c>
      <c r="H411" t="s">
        <v>56</v>
      </c>
      <c r="I411" t="s">
        <v>57</v>
      </c>
      <c r="J411">
        <v>1406887310</v>
      </c>
      <c r="K411">
        <v>1404295310</v>
      </c>
      <c r="L411" s="11">
        <f t="shared" si="6"/>
        <v>41822.417939814812</v>
      </c>
      <c r="M411" t="b">
        <v>0</v>
      </c>
      <c r="N411">
        <v>21</v>
      </c>
      <c r="O411" t="b">
        <v>1</v>
      </c>
      <c r="P411" s="16" t="s">
        <v>21</v>
      </c>
      <c r="Q411" t="s">
        <v>60</v>
      </c>
    </row>
    <row r="412" spans="1:17" ht="60" x14ac:dyDescent="0.25">
      <c r="A412">
        <v>3358</v>
      </c>
      <c r="B412" s="8" t="s">
        <v>1285</v>
      </c>
      <c r="C412" s="20" t="s">
        <v>1286</v>
      </c>
      <c r="D412" s="14">
        <v>10000</v>
      </c>
      <c r="E412" s="10">
        <v>10299</v>
      </c>
      <c r="F412" s="15">
        <v>103</v>
      </c>
      <c r="G412" t="s">
        <v>30</v>
      </c>
      <c r="H412" t="s">
        <v>693</v>
      </c>
      <c r="I412" t="s">
        <v>694</v>
      </c>
      <c r="J412">
        <v>1416385679</v>
      </c>
      <c r="K412">
        <v>1413790079</v>
      </c>
      <c r="L412" s="11">
        <f t="shared" si="6"/>
        <v>41932.311099537037</v>
      </c>
      <c r="M412" t="b">
        <v>0</v>
      </c>
      <c r="N412">
        <v>162</v>
      </c>
      <c r="O412" t="b">
        <v>1</v>
      </c>
      <c r="P412" s="16" t="s">
        <v>21</v>
      </c>
      <c r="Q412" t="s">
        <v>60</v>
      </c>
    </row>
    <row r="413" spans="1:17" ht="60" x14ac:dyDescent="0.25">
      <c r="A413">
        <v>3359</v>
      </c>
      <c r="B413" s="8" t="s">
        <v>1287</v>
      </c>
      <c r="C413" s="20" t="s">
        <v>1288</v>
      </c>
      <c r="D413" s="14">
        <v>4000</v>
      </c>
      <c r="E413" s="10">
        <v>4250</v>
      </c>
      <c r="F413" s="15">
        <v>106</v>
      </c>
      <c r="G413" t="s">
        <v>30</v>
      </c>
      <c r="H413" t="s">
        <v>693</v>
      </c>
      <c r="I413" t="s">
        <v>694</v>
      </c>
      <c r="J413">
        <v>1487985734</v>
      </c>
      <c r="K413">
        <v>1484097734</v>
      </c>
      <c r="L413" s="11">
        <f t="shared" si="6"/>
        <v>42746.057106481487</v>
      </c>
      <c r="M413" t="b">
        <v>0</v>
      </c>
      <c r="N413">
        <v>23</v>
      </c>
      <c r="O413" t="b">
        <v>1</v>
      </c>
      <c r="P413" s="16" t="s">
        <v>21</v>
      </c>
      <c r="Q413" t="s">
        <v>60</v>
      </c>
    </row>
    <row r="414" spans="1:17" ht="30" x14ac:dyDescent="0.25">
      <c r="A414">
        <v>3360</v>
      </c>
      <c r="B414" s="8" t="s">
        <v>1289</v>
      </c>
      <c r="C414" s="20" t="s">
        <v>1290</v>
      </c>
      <c r="D414" s="14">
        <v>9000</v>
      </c>
      <c r="E414" s="10">
        <v>9124</v>
      </c>
      <c r="F414" s="15">
        <v>101</v>
      </c>
      <c r="G414" t="s">
        <v>30</v>
      </c>
      <c r="H414" t="s">
        <v>1291</v>
      </c>
      <c r="I414" t="s">
        <v>1292</v>
      </c>
      <c r="J414">
        <v>1481731140</v>
      </c>
      <c r="K414">
        <v>1479866343</v>
      </c>
      <c r="L414" s="11">
        <f t="shared" si="6"/>
        <v>42697.082673611112</v>
      </c>
      <c r="M414" t="b">
        <v>0</v>
      </c>
      <c r="N414">
        <v>72</v>
      </c>
      <c r="O414" t="b">
        <v>1</v>
      </c>
      <c r="P414" s="16" t="s">
        <v>21</v>
      </c>
      <c r="Q414" t="s">
        <v>60</v>
      </c>
    </row>
    <row r="415" spans="1:17" ht="90" x14ac:dyDescent="0.25">
      <c r="A415">
        <v>3361</v>
      </c>
      <c r="B415" s="8" t="s">
        <v>1293</v>
      </c>
      <c r="C415" s="20" t="s">
        <v>1294</v>
      </c>
      <c r="D415" s="14">
        <v>5000</v>
      </c>
      <c r="E415" s="10">
        <v>5673</v>
      </c>
      <c r="F415" s="15">
        <v>113</v>
      </c>
      <c r="G415" t="s">
        <v>30</v>
      </c>
      <c r="H415" t="s">
        <v>693</v>
      </c>
      <c r="I415" t="s">
        <v>694</v>
      </c>
      <c r="J415">
        <v>1409587140</v>
      </c>
      <c r="K415">
        <v>1408062990</v>
      </c>
      <c r="L415" s="11">
        <f t="shared" si="6"/>
        <v>41866.025347222225</v>
      </c>
      <c r="M415" t="b">
        <v>0</v>
      </c>
      <c r="N415">
        <v>68</v>
      </c>
      <c r="O415" t="b">
        <v>1</v>
      </c>
      <c r="P415" s="16" t="s">
        <v>21</v>
      </c>
      <c r="Q415" t="s">
        <v>60</v>
      </c>
    </row>
    <row r="416" spans="1:17" ht="60" x14ac:dyDescent="0.25">
      <c r="A416">
        <v>3362</v>
      </c>
      <c r="B416" s="8" t="s">
        <v>1295</v>
      </c>
      <c r="C416" s="20" t="s">
        <v>1296</v>
      </c>
      <c r="D416" s="14">
        <v>500</v>
      </c>
      <c r="E416" s="10">
        <v>1090</v>
      </c>
      <c r="F416" s="15">
        <v>218</v>
      </c>
      <c r="G416" t="s">
        <v>30</v>
      </c>
      <c r="H416" t="s">
        <v>693</v>
      </c>
      <c r="I416" t="s">
        <v>694</v>
      </c>
      <c r="J416">
        <v>1425704100</v>
      </c>
      <c r="K416">
        <v>1424484717</v>
      </c>
      <c r="L416" s="11">
        <f t="shared" si="6"/>
        <v>42056.091631944444</v>
      </c>
      <c r="M416" t="b">
        <v>0</v>
      </c>
      <c r="N416">
        <v>20</v>
      </c>
      <c r="O416" t="b">
        <v>1</v>
      </c>
      <c r="P416" s="16" t="s">
        <v>21</v>
      </c>
      <c r="Q416" t="s">
        <v>60</v>
      </c>
    </row>
    <row r="417" spans="1:17" ht="60" x14ac:dyDescent="0.25">
      <c r="A417">
        <v>3363</v>
      </c>
      <c r="B417" s="8" t="s">
        <v>1297</v>
      </c>
      <c r="C417" s="20" t="s">
        <v>1298</v>
      </c>
      <c r="D417" s="14">
        <v>7750</v>
      </c>
      <c r="E417" s="10">
        <v>7860</v>
      </c>
      <c r="F417" s="15">
        <v>101</v>
      </c>
      <c r="G417" t="s">
        <v>30</v>
      </c>
      <c r="H417" t="s">
        <v>693</v>
      </c>
      <c r="I417" t="s">
        <v>694</v>
      </c>
      <c r="J417">
        <v>1408464000</v>
      </c>
      <c r="K417">
        <v>1406831445</v>
      </c>
      <c r="L417" s="11">
        <f t="shared" si="6"/>
        <v>41851.771354166667</v>
      </c>
      <c r="M417" t="b">
        <v>0</v>
      </c>
      <c r="N417">
        <v>26</v>
      </c>
      <c r="O417" t="b">
        <v>1</v>
      </c>
      <c r="P417" s="16" t="s">
        <v>21</v>
      </c>
      <c r="Q417" t="s">
        <v>60</v>
      </c>
    </row>
    <row r="418" spans="1:17" ht="60" x14ac:dyDescent="0.25">
      <c r="A418">
        <v>3364</v>
      </c>
      <c r="B418" s="8" t="s">
        <v>304</v>
      </c>
      <c r="C418" s="20" t="s">
        <v>305</v>
      </c>
      <c r="D418" s="14">
        <v>3000</v>
      </c>
      <c r="E418" s="10">
        <v>3178</v>
      </c>
      <c r="F418" s="15">
        <v>106</v>
      </c>
      <c r="G418" t="s">
        <v>30</v>
      </c>
      <c r="H418" t="s">
        <v>56</v>
      </c>
      <c r="I418" t="s">
        <v>57</v>
      </c>
      <c r="J418">
        <v>1458075600</v>
      </c>
      <c r="K418">
        <v>1456183649</v>
      </c>
      <c r="L418" s="11">
        <f t="shared" si="6"/>
        <v>42422.977418981478</v>
      </c>
      <c r="M418" t="b">
        <v>0</v>
      </c>
      <c r="N418">
        <v>72</v>
      </c>
      <c r="O418" t="b">
        <v>1</v>
      </c>
      <c r="P418" s="16" t="s">
        <v>21</v>
      </c>
      <c r="Q418" t="s">
        <v>60</v>
      </c>
    </row>
    <row r="419" spans="1:17" ht="60" x14ac:dyDescent="0.25">
      <c r="A419">
        <v>3365</v>
      </c>
      <c r="B419" s="8" t="s">
        <v>1299</v>
      </c>
      <c r="C419" s="20" t="s">
        <v>1300</v>
      </c>
      <c r="D419" s="14">
        <v>2500</v>
      </c>
      <c r="E419" s="10">
        <v>2600</v>
      </c>
      <c r="F419" s="15">
        <v>104</v>
      </c>
      <c r="G419" t="s">
        <v>30</v>
      </c>
      <c r="H419" t="s">
        <v>693</v>
      </c>
      <c r="I419" t="s">
        <v>694</v>
      </c>
      <c r="J419">
        <v>1449973592</v>
      </c>
      <c r="K419">
        <v>1447381592</v>
      </c>
      <c r="L419" s="11">
        <f t="shared" si="6"/>
        <v>42321.101759259254</v>
      </c>
      <c r="M419" t="b">
        <v>0</v>
      </c>
      <c r="N419">
        <v>3</v>
      </c>
      <c r="O419" t="b">
        <v>1</v>
      </c>
      <c r="P419" s="16" t="s">
        <v>21</v>
      </c>
      <c r="Q419" t="s">
        <v>60</v>
      </c>
    </row>
    <row r="420" spans="1:17" ht="75" x14ac:dyDescent="0.25">
      <c r="A420">
        <v>3366</v>
      </c>
      <c r="B420" s="8" t="s">
        <v>1301</v>
      </c>
      <c r="C420" s="20" t="s">
        <v>1302</v>
      </c>
      <c r="D420" s="14">
        <v>500</v>
      </c>
      <c r="E420" s="10">
        <v>1105</v>
      </c>
      <c r="F420" s="15">
        <v>221</v>
      </c>
      <c r="G420" t="s">
        <v>30</v>
      </c>
      <c r="H420" t="s">
        <v>693</v>
      </c>
      <c r="I420" t="s">
        <v>694</v>
      </c>
      <c r="J420">
        <v>1431481037</v>
      </c>
      <c r="K420">
        <v>1428889037</v>
      </c>
      <c r="L420" s="11">
        <f t="shared" si="6"/>
        <v>42107.067557870367</v>
      </c>
      <c r="M420" t="b">
        <v>0</v>
      </c>
      <c r="N420">
        <v>18</v>
      </c>
      <c r="O420" t="b">
        <v>1</v>
      </c>
      <c r="P420" s="16" t="s">
        <v>21</v>
      </c>
      <c r="Q420" t="s">
        <v>60</v>
      </c>
    </row>
    <row r="421" spans="1:17" ht="75" x14ac:dyDescent="0.25">
      <c r="A421">
        <v>3367</v>
      </c>
      <c r="B421" s="8" t="s">
        <v>306</v>
      </c>
      <c r="C421" s="20" t="s">
        <v>307</v>
      </c>
      <c r="D421" s="14">
        <v>750</v>
      </c>
      <c r="E421" s="10">
        <v>890</v>
      </c>
      <c r="F421" s="15">
        <v>119</v>
      </c>
      <c r="G421" t="s">
        <v>30</v>
      </c>
      <c r="H421" t="s">
        <v>56</v>
      </c>
      <c r="I421" t="s">
        <v>57</v>
      </c>
      <c r="J421">
        <v>1438467894</v>
      </c>
      <c r="K421">
        <v>1436307894</v>
      </c>
      <c r="L421" s="11">
        <f t="shared" si="6"/>
        <v>42192.933958333335</v>
      </c>
      <c r="M421" t="b">
        <v>0</v>
      </c>
      <c r="N421">
        <v>30</v>
      </c>
      <c r="O421" t="b">
        <v>1</v>
      </c>
      <c r="P421" s="16" t="s">
        <v>21</v>
      </c>
      <c r="Q421" t="s">
        <v>60</v>
      </c>
    </row>
    <row r="422" spans="1:17" ht="60" x14ac:dyDescent="0.25">
      <c r="A422">
        <v>3368</v>
      </c>
      <c r="B422" s="8" t="s">
        <v>1303</v>
      </c>
      <c r="C422" s="20" t="s">
        <v>1304</v>
      </c>
      <c r="D422" s="14">
        <v>1000</v>
      </c>
      <c r="E422" s="10">
        <v>1046</v>
      </c>
      <c r="F422" s="15">
        <v>105</v>
      </c>
      <c r="G422" t="s">
        <v>30</v>
      </c>
      <c r="H422" t="s">
        <v>693</v>
      </c>
      <c r="I422" t="s">
        <v>694</v>
      </c>
      <c r="J422">
        <v>1420088400</v>
      </c>
      <c r="K422">
        <v>1416977259</v>
      </c>
      <c r="L422" s="11">
        <f t="shared" si="6"/>
        <v>41969.199756944443</v>
      </c>
      <c r="M422" t="b">
        <v>0</v>
      </c>
      <c r="N422">
        <v>23</v>
      </c>
      <c r="O422" t="b">
        <v>1</v>
      </c>
      <c r="P422" s="16" t="s">
        <v>21</v>
      </c>
      <c r="Q422" t="s">
        <v>60</v>
      </c>
    </row>
    <row r="423" spans="1:17" ht="60" x14ac:dyDescent="0.25">
      <c r="A423">
        <v>3369</v>
      </c>
      <c r="B423" s="8" t="s">
        <v>1305</v>
      </c>
      <c r="C423" s="20" t="s">
        <v>1306</v>
      </c>
      <c r="D423" s="14">
        <v>5000</v>
      </c>
      <c r="E423" s="10">
        <v>5195</v>
      </c>
      <c r="F423" s="15">
        <v>104</v>
      </c>
      <c r="G423" t="s">
        <v>30</v>
      </c>
      <c r="H423" t="s">
        <v>831</v>
      </c>
      <c r="I423" t="s">
        <v>818</v>
      </c>
      <c r="J423">
        <v>1484441980</v>
      </c>
      <c r="K423">
        <v>1479257980</v>
      </c>
      <c r="L423" s="11">
        <f t="shared" si="6"/>
        <v>42690.041435185187</v>
      </c>
      <c r="M423" t="b">
        <v>0</v>
      </c>
      <c r="N423">
        <v>54</v>
      </c>
      <c r="O423" t="b">
        <v>1</v>
      </c>
      <c r="P423" s="16" t="s">
        <v>21</v>
      </c>
      <c r="Q423" t="s">
        <v>60</v>
      </c>
    </row>
    <row r="424" spans="1:17" ht="75" x14ac:dyDescent="0.25">
      <c r="A424">
        <v>3370</v>
      </c>
      <c r="B424" s="8" t="s">
        <v>1307</v>
      </c>
      <c r="C424" s="20" t="s">
        <v>1308</v>
      </c>
      <c r="D424" s="14">
        <v>1500</v>
      </c>
      <c r="E424" s="10">
        <v>1766</v>
      </c>
      <c r="F424" s="15">
        <v>118</v>
      </c>
      <c r="G424" t="s">
        <v>30</v>
      </c>
      <c r="H424" t="s">
        <v>693</v>
      </c>
      <c r="I424" t="s">
        <v>694</v>
      </c>
      <c r="J424">
        <v>1481961600</v>
      </c>
      <c r="K424">
        <v>1479283285</v>
      </c>
      <c r="L424" s="11">
        <f t="shared" si="6"/>
        <v>42690.334317129629</v>
      </c>
      <c r="M424" t="b">
        <v>0</v>
      </c>
      <c r="N424">
        <v>26</v>
      </c>
      <c r="O424" t="b">
        <v>1</v>
      </c>
      <c r="P424" s="16" t="s">
        <v>21</v>
      </c>
      <c r="Q424" t="s">
        <v>60</v>
      </c>
    </row>
    <row r="425" spans="1:17" ht="60" x14ac:dyDescent="0.25">
      <c r="A425">
        <v>3371</v>
      </c>
      <c r="B425" s="8" t="s">
        <v>1309</v>
      </c>
      <c r="C425" s="20" t="s">
        <v>1310</v>
      </c>
      <c r="D425" s="14">
        <v>200</v>
      </c>
      <c r="E425" s="10">
        <v>277</v>
      </c>
      <c r="F425" s="15">
        <v>139</v>
      </c>
      <c r="G425" t="s">
        <v>30</v>
      </c>
      <c r="H425" t="s">
        <v>693</v>
      </c>
      <c r="I425" t="s">
        <v>694</v>
      </c>
      <c r="J425">
        <v>1449089965</v>
      </c>
      <c r="K425">
        <v>1446670765</v>
      </c>
      <c r="L425" s="11">
        <f t="shared" si="6"/>
        <v>42312.874594907407</v>
      </c>
      <c r="M425" t="b">
        <v>0</v>
      </c>
      <c r="N425">
        <v>9</v>
      </c>
      <c r="O425" t="b">
        <v>1</v>
      </c>
      <c r="P425" s="16" t="s">
        <v>21</v>
      </c>
      <c r="Q425" t="s">
        <v>60</v>
      </c>
    </row>
    <row r="426" spans="1:17" ht="60" x14ac:dyDescent="0.25">
      <c r="A426">
        <v>3372</v>
      </c>
      <c r="B426" s="8" t="s">
        <v>1311</v>
      </c>
      <c r="C426" s="20" t="s">
        <v>1312</v>
      </c>
      <c r="D426" s="14">
        <v>1000</v>
      </c>
      <c r="E426" s="10">
        <v>1035</v>
      </c>
      <c r="F426" s="15">
        <v>104</v>
      </c>
      <c r="G426" t="s">
        <v>30</v>
      </c>
      <c r="H426" t="s">
        <v>693</v>
      </c>
      <c r="I426" t="s">
        <v>694</v>
      </c>
      <c r="J426">
        <v>1408942740</v>
      </c>
      <c r="K426">
        <v>1407157756</v>
      </c>
      <c r="L426" s="11">
        <f t="shared" si="6"/>
        <v>41855.548101851848</v>
      </c>
      <c r="M426" t="b">
        <v>0</v>
      </c>
      <c r="N426">
        <v>27</v>
      </c>
      <c r="O426" t="b">
        <v>1</v>
      </c>
      <c r="P426" s="16" t="s">
        <v>21</v>
      </c>
      <c r="Q426" t="s">
        <v>60</v>
      </c>
    </row>
    <row r="427" spans="1:17" ht="75" x14ac:dyDescent="0.25">
      <c r="A427">
        <v>3373</v>
      </c>
      <c r="B427" s="8" t="s">
        <v>308</v>
      </c>
      <c r="C427" s="20" t="s">
        <v>309</v>
      </c>
      <c r="D427" s="14">
        <v>2000</v>
      </c>
      <c r="E427" s="10">
        <v>2005</v>
      </c>
      <c r="F427" s="15">
        <v>100</v>
      </c>
      <c r="G427" t="s">
        <v>30</v>
      </c>
      <c r="H427" t="s">
        <v>56</v>
      </c>
      <c r="I427" t="s">
        <v>57</v>
      </c>
      <c r="J427">
        <v>1437235200</v>
      </c>
      <c r="K427">
        <v>1435177840</v>
      </c>
      <c r="L427" s="11">
        <f t="shared" si="6"/>
        <v>42179.854629629626</v>
      </c>
      <c r="M427" t="b">
        <v>0</v>
      </c>
      <c r="N427">
        <v>30</v>
      </c>
      <c r="O427" t="b">
        <v>1</v>
      </c>
      <c r="P427" s="16" t="s">
        <v>21</v>
      </c>
      <c r="Q427" t="s">
        <v>60</v>
      </c>
    </row>
    <row r="428" spans="1:17" ht="60" x14ac:dyDescent="0.25">
      <c r="A428">
        <v>3374</v>
      </c>
      <c r="B428" s="8" t="s">
        <v>1313</v>
      </c>
      <c r="C428" s="20" t="s">
        <v>1314</v>
      </c>
      <c r="D428" s="14">
        <v>3500</v>
      </c>
      <c r="E428" s="10">
        <v>3730</v>
      </c>
      <c r="F428" s="15">
        <v>107</v>
      </c>
      <c r="G428" t="s">
        <v>30</v>
      </c>
      <c r="H428" t="s">
        <v>707</v>
      </c>
      <c r="I428" t="s">
        <v>708</v>
      </c>
      <c r="J428">
        <v>1446053616</v>
      </c>
      <c r="K428">
        <v>1443461616</v>
      </c>
      <c r="L428" s="11">
        <f t="shared" si="6"/>
        <v>42275.731666666667</v>
      </c>
      <c r="M428" t="b">
        <v>0</v>
      </c>
      <c r="N428">
        <v>52</v>
      </c>
      <c r="O428" t="b">
        <v>1</v>
      </c>
      <c r="P428" s="16" t="s">
        <v>21</v>
      </c>
      <c r="Q428" t="s">
        <v>60</v>
      </c>
    </row>
    <row r="429" spans="1:17" ht="60" x14ac:dyDescent="0.25">
      <c r="A429">
        <v>3375</v>
      </c>
      <c r="B429" s="8" t="s">
        <v>310</v>
      </c>
      <c r="C429" s="20" t="s">
        <v>311</v>
      </c>
      <c r="D429" s="14">
        <v>3000</v>
      </c>
      <c r="E429" s="10">
        <v>3000</v>
      </c>
      <c r="F429" s="15">
        <v>100</v>
      </c>
      <c r="G429" t="s">
        <v>30</v>
      </c>
      <c r="H429" t="s">
        <v>56</v>
      </c>
      <c r="I429" t="s">
        <v>57</v>
      </c>
      <c r="J429">
        <v>1400423973</v>
      </c>
      <c r="K429">
        <v>1399387173</v>
      </c>
      <c r="L429" s="11">
        <f t="shared" si="6"/>
        <v>41765.610798611109</v>
      </c>
      <c r="M429" t="b">
        <v>0</v>
      </c>
      <c r="N429">
        <v>17</v>
      </c>
      <c r="O429" t="b">
        <v>1</v>
      </c>
      <c r="P429" s="16" t="s">
        <v>21</v>
      </c>
      <c r="Q429" t="s">
        <v>60</v>
      </c>
    </row>
    <row r="430" spans="1:17" ht="75" x14ac:dyDescent="0.25">
      <c r="A430">
        <v>3376</v>
      </c>
      <c r="B430" s="8" t="s">
        <v>1315</v>
      </c>
      <c r="C430" s="20" t="s">
        <v>1316</v>
      </c>
      <c r="D430" s="14">
        <v>8000</v>
      </c>
      <c r="E430" s="10">
        <v>8001</v>
      </c>
      <c r="F430" s="15">
        <v>100</v>
      </c>
      <c r="G430" t="s">
        <v>30</v>
      </c>
      <c r="H430" t="s">
        <v>693</v>
      </c>
      <c r="I430" t="s">
        <v>694</v>
      </c>
      <c r="J430">
        <v>1429976994</v>
      </c>
      <c r="K430">
        <v>1424796594</v>
      </c>
      <c r="L430" s="11">
        <f t="shared" si="6"/>
        <v>42059.701319444444</v>
      </c>
      <c r="M430" t="b">
        <v>0</v>
      </c>
      <c r="N430">
        <v>19</v>
      </c>
      <c r="O430" t="b">
        <v>1</v>
      </c>
      <c r="P430" s="16" t="s">
        <v>21</v>
      </c>
      <c r="Q430" t="s">
        <v>60</v>
      </c>
    </row>
    <row r="431" spans="1:17" ht="75" x14ac:dyDescent="0.25">
      <c r="A431">
        <v>3377</v>
      </c>
      <c r="B431" s="8" t="s">
        <v>312</v>
      </c>
      <c r="C431" s="20" t="s">
        <v>313</v>
      </c>
      <c r="D431" s="14">
        <v>8000</v>
      </c>
      <c r="E431" s="10">
        <v>8084</v>
      </c>
      <c r="F431" s="15">
        <v>101</v>
      </c>
      <c r="G431" t="s">
        <v>30</v>
      </c>
      <c r="H431" t="s">
        <v>56</v>
      </c>
      <c r="I431" t="s">
        <v>57</v>
      </c>
      <c r="J431">
        <v>1426870560</v>
      </c>
      <c r="K431">
        <v>1424280899</v>
      </c>
      <c r="L431" s="11">
        <f t="shared" si="6"/>
        <v>42053.732627314814</v>
      </c>
      <c r="M431" t="b">
        <v>0</v>
      </c>
      <c r="N431">
        <v>77</v>
      </c>
      <c r="O431" t="b">
        <v>1</v>
      </c>
      <c r="P431" s="16" t="s">
        <v>21</v>
      </c>
      <c r="Q431" t="s">
        <v>60</v>
      </c>
    </row>
    <row r="432" spans="1:17" ht="75" x14ac:dyDescent="0.25">
      <c r="A432">
        <v>3378</v>
      </c>
      <c r="B432" s="8" t="s">
        <v>314</v>
      </c>
      <c r="C432" s="20" t="s">
        <v>315</v>
      </c>
      <c r="D432" s="14">
        <v>550</v>
      </c>
      <c r="E432" s="10">
        <v>592</v>
      </c>
      <c r="F432" s="15">
        <v>108</v>
      </c>
      <c r="G432" t="s">
        <v>30</v>
      </c>
      <c r="H432" t="s">
        <v>56</v>
      </c>
      <c r="I432" t="s">
        <v>57</v>
      </c>
      <c r="J432">
        <v>1409490480</v>
      </c>
      <c r="K432">
        <v>1407400306</v>
      </c>
      <c r="L432" s="11">
        <f t="shared" si="6"/>
        <v>41858.355393518519</v>
      </c>
      <c r="M432" t="b">
        <v>0</v>
      </c>
      <c r="N432">
        <v>21</v>
      </c>
      <c r="O432" t="b">
        <v>1</v>
      </c>
      <c r="P432" s="16" t="s">
        <v>21</v>
      </c>
      <c r="Q432" t="s">
        <v>60</v>
      </c>
    </row>
    <row r="433" spans="1:17" ht="60" x14ac:dyDescent="0.25">
      <c r="A433">
        <v>3379</v>
      </c>
      <c r="B433" s="8" t="s">
        <v>316</v>
      </c>
      <c r="C433" s="20" t="s">
        <v>317</v>
      </c>
      <c r="D433" s="14">
        <v>2000</v>
      </c>
      <c r="E433" s="10">
        <v>2073</v>
      </c>
      <c r="F433" s="15">
        <v>104</v>
      </c>
      <c r="G433" t="s">
        <v>30</v>
      </c>
      <c r="H433" t="s">
        <v>56</v>
      </c>
      <c r="I433" t="s">
        <v>57</v>
      </c>
      <c r="J433">
        <v>1440630000</v>
      </c>
      <c r="K433">
        <v>1439122800</v>
      </c>
      <c r="L433" s="11">
        <f t="shared" si="6"/>
        <v>42225.513888888891</v>
      </c>
      <c r="M433" t="b">
        <v>0</v>
      </c>
      <c r="N433">
        <v>38</v>
      </c>
      <c r="O433" t="b">
        <v>1</v>
      </c>
      <c r="P433" s="16" t="s">
        <v>21</v>
      </c>
      <c r="Q433" t="s">
        <v>60</v>
      </c>
    </row>
    <row r="434" spans="1:17" ht="75" x14ac:dyDescent="0.25">
      <c r="A434">
        <v>3380</v>
      </c>
      <c r="B434" s="8" t="s">
        <v>1317</v>
      </c>
      <c r="C434" s="20" t="s">
        <v>1318</v>
      </c>
      <c r="D434" s="14">
        <v>3000</v>
      </c>
      <c r="E434" s="10">
        <v>3133</v>
      </c>
      <c r="F434" s="15">
        <v>104</v>
      </c>
      <c r="G434" t="s">
        <v>30</v>
      </c>
      <c r="H434" t="s">
        <v>693</v>
      </c>
      <c r="I434" t="s">
        <v>694</v>
      </c>
      <c r="J434">
        <v>1417305178</v>
      </c>
      <c r="K434">
        <v>1414277578</v>
      </c>
      <c r="L434" s="11">
        <f t="shared" si="6"/>
        <v>41937.953449074077</v>
      </c>
      <c r="M434" t="b">
        <v>0</v>
      </c>
      <c r="N434">
        <v>28</v>
      </c>
      <c r="O434" t="b">
        <v>1</v>
      </c>
      <c r="P434" s="16" t="s">
        <v>21</v>
      </c>
      <c r="Q434" t="s">
        <v>60</v>
      </c>
    </row>
    <row r="435" spans="1:17" ht="75" x14ac:dyDescent="0.25">
      <c r="A435">
        <v>3381</v>
      </c>
      <c r="B435" s="8" t="s">
        <v>1319</v>
      </c>
      <c r="C435" s="20" t="s">
        <v>1320</v>
      </c>
      <c r="D435" s="14">
        <v>4000</v>
      </c>
      <c r="E435" s="10">
        <v>4090</v>
      </c>
      <c r="F435" s="15">
        <v>102</v>
      </c>
      <c r="G435" t="s">
        <v>30</v>
      </c>
      <c r="H435" t="s">
        <v>693</v>
      </c>
      <c r="I435" t="s">
        <v>694</v>
      </c>
      <c r="J435">
        <v>1426044383</v>
      </c>
      <c r="K435">
        <v>1423455983</v>
      </c>
      <c r="L435" s="11">
        <f t="shared" si="6"/>
        <v>42044.184988425928</v>
      </c>
      <c r="M435" t="b">
        <v>0</v>
      </c>
      <c r="N435">
        <v>48</v>
      </c>
      <c r="O435" t="b">
        <v>1</v>
      </c>
      <c r="P435" s="16" t="s">
        <v>21</v>
      </c>
      <c r="Q435" t="s">
        <v>60</v>
      </c>
    </row>
    <row r="436" spans="1:17" ht="75" x14ac:dyDescent="0.25">
      <c r="A436">
        <v>3382</v>
      </c>
      <c r="B436" s="8" t="s">
        <v>318</v>
      </c>
      <c r="C436" s="20" t="s">
        <v>319</v>
      </c>
      <c r="D436" s="14">
        <v>3500</v>
      </c>
      <c r="E436" s="10">
        <v>3526</v>
      </c>
      <c r="F436" s="15">
        <v>101</v>
      </c>
      <c r="G436" t="s">
        <v>30</v>
      </c>
      <c r="H436" t="s">
        <v>56</v>
      </c>
      <c r="I436" t="s">
        <v>57</v>
      </c>
      <c r="J436">
        <v>1470092340</v>
      </c>
      <c r="K436">
        <v>1467973256</v>
      </c>
      <c r="L436" s="11">
        <f t="shared" si="6"/>
        <v>42559.431203703702</v>
      </c>
      <c r="M436" t="b">
        <v>0</v>
      </c>
      <c r="N436">
        <v>46</v>
      </c>
      <c r="O436" t="b">
        <v>1</v>
      </c>
      <c r="P436" s="16" t="s">
        <v>21</v>
      </c>
      <c r="Q436" t="s">
        <v>60</v>
      </c>
    </row>
    <row r="437" spans="1:17" ht="75" x14ac:dyDescent="0.25">
      <c r="A437">
        <v>3383</v>
      </c>
      <c r="B437" s="8" t="s">
        <v>1321</v>
      </c>
      <c r="C437" s="20" t="s">
        <v>1322</v>
      </c>
      <c r="D437" s="14">
        <v>1750</v>
      </c>
      <c r="E437" s="10">
        <v>1955</v>
      </c>
      <c r="F437" s="15">
        <v>112</v>
      </c>
      <c r="G437" t="s">
        <v>30</v>
      </c>
      <c r="H437" t="s">
        <v>693</v>
      </c>
      <c r="I437" t="s">
        <v>694</v>
      </c>
      <c r="J437">
        <v>1466707620</v>
      </c>
      <c r="K437">
        <v>1464979620</v>
      </c>
      <c r="L437" s="11">
        <f t="shared" si="6"/>
        <v>42524.782638888893</v>
      </c>
      <c r="M437" t="b">
        <v>0</v>
      </c>
      <c r="N437">
        <v>30</v>
      </c>
      <c r="O437" t="b">
        <v>1</v>
      </c>
      <c r="P437" s="16" t="s">
        <v>21</v>
      </c>
      <c r="Q437" t="s">
        <v>60</v>
      </c>
    </row>
    <row r="438" spans="1:17" ht="75" x14ac:dyDescent="0.25">
      <c r="A438">
        <v>3384</v>
      </c>
      <c r="B438" s="8" t="s">
        <v>1323</v>
      </c>
      <c r="C438" s="20" t="s">
        <v>1324</v>
      </c>
      <c r="D438" s="14">
        <v>6000</v>
      </c>
      <c r="E438" s="10">
        <v>6000.66</v>
      </c>
      <c r="F438" s="15">
        <v>100</v>
      </c>
      <c r="G438" t="s">
        <v>30</v>
      </c>
      <c r="H438" t="s">
        <v>693</v>
      </c>
      <c r="I438" t="s">
        <v>694</v>
      </c>
      <c r="J438">
        <v>1448074800</v>
      </c>
      <c r="K438">
        <v>1444874768</v>
      </c>
      <c r="L438" s="11">
        <f t="shared" si="6"/>
        <v>42292.087592592594</v>
      </c>
      <c r="M438" t="b">
        <v>0</v>
      </c>
      <c r="N438">
        <v>64</v>
      </c>
      <c r="O438" t="b">
        <v>1</v>
      </c>
      <c r="P438" s="16" t="s">
        <v>21</v>
      </c>
      <c r="Q438" t="s">
        <v>60</v>
      </c>
    </row>
    <row r="439" spans="1:17" ht="75" x14ac:dyDescent="0.25">
      <c r="A439">
        <v>3385</v>
      </c>
      <c r="B439" s="8" t="s">
        <v>1325</v>
      </c>
      <c r="C439" s="20" t="s">
        <v>1326</v>
      </c>
      <c r="D439" s="14">
        <v>2000</v>
      </c>
      <c r="E439" s="10">
        <v>2000</v>
      </c>
      <c r="F439" s="15">
        <v>100</v>
      </c>
      <c r="G439" t="s">
        <v>30</v>
      </c>
      <c r="H439" t="s">
        <v>693</v>
      </c>
      <c r="I439" t="s">
        <v>694</v>
      </c>
      <c r="J439">
        <v>1418244552</v>
      </c>
      <c r="K439">
        <v>1415652552</v>
      </c>
      <c r="L439" s="11">
        <f t="shared" si="6"/>
        <v>41953.8675</v>
      </c>
      <c r="M439" t="b">
        <v>0</v>
      </c>
      <c r="N439">
        <v>15</v>
      </c>
      <c r="O439" t="b">
        <v>1</v>
      </c>
      <c r="P439" s="16" t="s">
        <v>21</v>
      </c>
      <c r="Q439" t="s">
        <v>60</v>
      </c>
    </row>
    <row r="440" spans="1:17" ht="75" x14ac:dyDescent="0.25">
      <c r="A440">
        <v>3386</v>
      </c>
      <c r="B440" s="8" t="s">
        <v>1327</v>
      </c>
      <c r="C440" s="20" t="s">
        <v>1328</v>
      </c>
      <c r="D440" s="14">
        <v>2000</v>
      </c>
      <c r="E440" s="10">
        <v>2100</v>
      </c>
      <c r="F440" s="15">
        <v>105</v>
      </c>
      <c r="G440" t="s">
        <v>30</v>
      </c>
      <c r="H440" t="s">
        <v>693</v>
      </c>
      <c r="I440" t="s">
        <v>694</v>
      </c>
      <c r="J440">
        <v>1417620506</v>
      </c>
      <c r="K440">
        <v>1415028506</v>
      </c>
      <c r="L440" s="11">
        <f t="shared" si="6"/>
        <v>41946.644745370373</v>
      </c>
      <c r="M440" t="b">
        <v>0</v>
      </c>
      <c r="N440">
        <v>41</v>
      </c>
      <c r="O440" t="b">
        <v>1</v>
      </c>
      <c r="P440" s="16" t="s">
        <v>21</v>
      </c>
      <c r="Q440" t="s">
        <v>60</v>
      </c>
    </row>
    <row r="441" spans="1:17" ht="75" x14ac:dyDescent="0.25">
      <c r="A441">
        <v>3387</v>
      </c>
      <c r="B441" s="8" t="s">
        <v>1329</v>
      </c>
      <c r="C441" s="20" t="s">
        <v>1330</v>
      </c>
      <c r="D441" s="14">
        <v>3000</v>
      </c>
      <c r="E441" s="10">
        <v>3506</v>
      </c>
      <c r="F441" s="15">
        <v>117</v>
      </c>
      <c r="G441" t="s">
        <v>30</v>
      </c>
      <c r="H441" t="s">
        <v>693</v>
      </c>
      <c r="I441" t="s">
        <v>694</v>
      </c>
      <c r="J441">
        <v>1418581088</v>
      </c>
      <c r="K441">
        <v>1415125088</v>
      </c>
      <c r="L441" s="11">
        <f t="shared" si="6"/>
        <v>41947.762592592597</v>
      </c>
      <c r="M441" t="b">
        <v>0</v>
      </c>
      <c r="N441">
        <v>35</v>
      </c>
      <c r="O441" t="b">
        <v>1</v>
      </c>
      <c r="P441" s="16" t="s">
        <v>21</v>
      </c>
      <c r="Q441" t="s">
        <v>60</v>
      </c>
    </row>
    <row r="442" spans="1:17" ht="75" x14ac:dyDescent="0.25">
      <c r="A442">
        <v>3388</v>
      </c>
      <c r="B442" s="8" t="s">
        <v>320</v>
      </c>
      <c r="C442" s="20" t="s">
        <v>321</v>
      </c>
      <c r="D442" s="14">
        <v>1500</v>
      </c>
      <c r="E442" s="10">
        <v>1557</v>
      </c>
      <c r="F442" s="15">
        <v>104</v>
      </c>
      <c r="G442" t="s">
        <v>30</v>
      </c>
      <c r="H442" t="s">
        <v>56</v>
      </c>
      <c r="I442" t="s">
        <v>57</v>
      </c>
      <c r="J442">
        <v>1434625441</v>
      </c>
      <c r="K442">
        <v>1432033441</v>
      </c>
      <c r="L442" s="11">
        <f t="shared" si="6"/>
        <v>42143.461122685185</v>
      </c>
      <c r="M442" t="b">
        <v>0</v>
      </c>
      <c r="N442">
        <v>45</v>
      </c>
      <c r="O442" t="b">
        <v>1</v>
      </c>
      <c r="P442" s="16" t="s">
        <v>21</v>
      </c>
      <c r="Q442" t="s">
        <v>60</v>
      </c>
    </row>
    <row r="443" spans="1:17" ht="60" x14ac:dyDescent="0.25">
      <c r="A443">
        <v>3389</v>
      </c>
      <c r="B443" s="8" t="s">
        <v>1331</v>
      </c>
      <c r="C443" s="20" t="s">
        <v>1332</v>
      </c>
      <c r="D443" s="14">
        <v>10000</v>
      </c>
      <c r="E443" s="10">
        <v>11450</v>
      </c>
      <c r="F443" s="15">
        <v>115</v>
      </c>
      <c r="G443" t="s">
        <v>30</v>
      </c>
      <c r="H443" t="s">
        <v>693</v>
      </c>
      <c r="I443" t="s">
        <v>694</v>
      </c>
      <c r="J443">
        <v>1464960682</v>
      </c>
      <c r="K443">
        <v>1462368682</v>
      </c>
      <c r="L443" s="11">
        <f t="shared" si="6"/>
        <v>42494.563449074078</v>
      </c>
      <c r="M443" t="b">
        <v>0</v>
      </c>
      <c r="N443">
        <v>62</v>
      </c>
      <c r="O443" t="b">
        <v>1</v>
      </c>
      <c r="P443" s="16" t="s">
        <v>21</v>
      </c>
      <c r="Q443" t="s">
        <v>60</v>
      </c>
    </row>
    <row r="444" spans="1:17" ht="75" x14ac:dyDescent="0.25">
      <c r="A444">
        <v>3390</v>
      </c>
      <c r="B444" s="8" t="s">
        <v>1333</v>
      </c>
      <c r="C444" s="20" t="s">
        <v>1334</v>
      </c>
      <c r="D444" s="14">
        <v>1500</v>
      </c>
      <c r="E444" s="10">
        <v>1536</v>
      </c>
      <c r="F444" s="15">
        <v>102</v>
      </c>
      <c r="G444" t="s">
        <v>30</v>
      </c>
      <c r="H444" t="s">
        <v>693</v>
      </c>
      <c r="I444" t="s">
        <v>694</v>
      </c>
      <c r="J444">
        <v>1405017345</v>
      </c>
      <c r="K444">
        <v>1403721345</v>
      </c>
      <c r="L444" s="11">
        <f t="shared" si="6"/>
        <v>41815.774826388893</v>
      </c>
      <c r="M444" t="b">
        <v>0</v>
      </c>
      <c r="N444">
        <v>22</v>
      </c>
      <c r="O444" t="b">
        <v>1</v>
      </c>
      <c r="P444" s="16" t="s">
        <v>21</v>
      </c>
      <c r="Q444" t="s">
        <v>60</v>
      </c>
    </row>
    <row r="445" spans="1:17" ht="75" x14ac:dyDescent="0.25">
      <c r="A445">
        <v>3391</v>
      </c>
      <c r="B445" s="8" t="s">
        <v>1335</v>
      </c>
      <c r="C445" s="20" t="s">
        <v>1336</v>
      </c>
      <c r="D445" s="14">
        <v>500</v>
      </c>
      <c r="E445" s="10">
        <v>1115</v>
      </c>
      <c r="F445" s="15">
        <v>223</v>
      </c>
      <c r="G445" t="s">
        <v>30</v>
      </c>
      <c r="H445" t="s">
        <v>693</v>
      </c>
      <c r="I445" t="s">
        <v>694</v>
      </c>
      <c r="J445">
        <v>1407536880</v>
      </c>
      <c r="K445">
        <v>1404997548</v>
      </c>
      <c r="L445" s="11">
        <f t="shared" si="6"/>
        <v>41830.545694444445</v>
      </c>
      <c r="M445" t="b">
        <v>0</v>
      </c>
      <c r="N445">
        <v>18</v>
      </c>
      <c r="O445" t="b">
        <v>1</v>
      </c>
      <c r="P445" s="16" t="s">
        <v>21</v>
      </c>
      <c r="Q445" t="s">
        <v>60</v>
      </c>
    </row>
    <row r="446" spans="1:17" ht="60" x14ac:dyDescent="0.25">
      <c r="A446">
        <v>3392</v>
      </c>
      <c r="B446" s="8" t="s">
        <v>322</v>
      </c>
      <c r="C446" s="20" t="s">
        <v>323</v>
      </c>
      <c r="D446" s="14">
        <v>500</v>
      </c>
      <c r="E446" s="10">
        <v>500</v>
      </c>
      <c r="F446" s="15">
        <v>100</v>
      </c>
      <c r="G446" t="s">
        <v>30</v>
      </c>
      <c r="H446" t="s">
        <v>56</v>
      </c>
      <c r="I446" t="s">
        <v>57</v>
      </c>
      <c r="J446">
        <v>1462565855</v>
      </c>
      <c r="K446">
        <v>1458245855</v>
      </c>
      <c r="L446" s="11">
        <f t="shared" si="6"/>
        <v>42446.845543981486</v>
      </c>
      <c r="M446" t="b">
        <v>0</v>
      </c>
      <c r="N446">
        <v>12</v>
      </c>
      <c r="O446" t="b">
        <v>1</v>
      </c>
      <c r="P446" s="16" t="s">
        <v>21</v>
      </c>
      <c r="Q446" t="s">
        <v>60</v>
      </c>
    </row>
    <row r="447" spans="1:17" ht="60" x14ac:dyDescent="0.25">
      <c r="A447">
        <v>3393</v>
      </c>
      <c r="B447" s="8" t="s">
        <v>1337</v>
      </c>
      <c r="C447" s="20" t="s">
        <v>1338</v>
      </c>
      <c r="D447" s="14">
        <v>1500</v>
      </c>
      <c r="E447" s="10">
        <v>1587</v>
      </c>
      <c r="F447" s="15">
        <v>106</v>
      </c>
      <c r="G447" t="s">
        <v>30</v>
      </c>
      <c r="H447" t="s">
        <v>693</v>
      </c>
      <c r="I447" t="s">
        <v>694</v>
      </c>
      <c r="J447">
        <v>1415234760</v>
      </c>
      <c r="K447">
        <v>1413065230</v>
      </c>
      <c r="L447" s="11">
        <f t="shared" si="6"/>
        <v>41923.921643518523</v>
      </c>
      <c r="M447" t="b">
        <v>0</v>
      </c>
      <c r="N447">
        <v>44</v>
      </c>
      <c r="O447" t="b">
        <v>1</v>
      </c>
      <c r="P447" s="16" t="s">
        <v>21</v>
      </c>
      <c r="Q447" t="s">
        <v>60</v>
      </c>
    </row>
    <row r="448" spans="1:17" ht="75" x14ac:dyDescent="0.25">
      <c r="A448">
        <v>3394</v>
      </c>
      <c r="B448" s="8" t="s">
        <v>324</v>
      </c>
      <c r="C448" s="20" t="s">
        <v>325</v>
      </c>
      <c r="D448" s="14">
        <v>550</v>
      </c>
      <c r="E448" s="10">
        <v>783</v>
      </c>
      <c r="F448" s="15">
        <v>142</v>
      </c>
      <c r="G448" t="s">
        <v>30</v>
      </c>
      <c r="H448" t="s">
        <v>56</v>
      </c>
      <c r="I448" t="s">
        <v>57</v>
      </c>
      <c r="J448">
        <v>1406470645</v>
      </c>
      <c r="K448">
        <v>1403878645</v>
      </c>
      <c r="L448" s="11">
        <f t="shared" si="6"/>
        <v>41817.59542824074</v>
      </c>
      <c r="M448" t="b">
        <v>0</v>
      </c>
      <c r="N448">
        <v>27</v>
      </c>
      <c r="O448" t="b">
        <v>1</v>
      </c>
      <c r="P448" s="16" t="s">
        <v>21</v>
      </c>
      <c r="Q448" t="s">
        <v>60</v>
      </c>
    </row>
    <row r="449" spans="1:17" ht="45" x14ac:dyDescent="0.25">
      <c r="A449">
        <v>3395</v>
      </c>
      <c r="B449" s="8" t="s">
        <v>326</v>
      </c>
      <c r="C449" s="20" t="s">
        <v>327</v>
      </c>
      <c r="D449" s="14">
        <v>500</v>
      </c>
      <c r="E449" s="10">
        <v>920</v>
      </c>
      <c r="F449" s="15">
        <v>184</v>
      </c>
      <c r="G449" t="s">
        <v>30</v>
      </c>
      <c r="H449" t="s">
        <v>56</v>
      </c>
      <c r="I449" t="s">
        <v>57</v>
      </c>
      <c r="J449">
        <v>1433009400</v>
      </c>
      <c r="K449">
        <v>1431795944</v>
      </c>
      <c r="L449" s="11">
        <f t="shared" si="6"/>
        <v>42140.712314814809</v>
      </c>
      <c r="M449" t="b">
        <v>0</v>
      </c>
      <c r="N449">
        <v>38</v>
      </c>
      <c r="O449" t="b">
        <v>1</v>
      </c>
      <c r="P449" s="16" t="s">
        <v>21</v>
      </c>
      <c r="Q449" t="s">
        <v>60</v>
      </c>
    </row>
    <row r="450" spans="1:17" ht="60" x14ac:dyDescent="0.25">
      <c r="A450">
        <v>3396</v>
      </c>
      <c r="B450" s="8" t="s">
        <v>1339</v>
      </c>
      <c r="C450" s="20" t="s">
        <v>1340</v>
      </c>
      <c r="D450" s="14">
        <v>1500</v>
      </c>
      <c r="E450" s="10">
        <v>1565</v>
      </c>
      <c r="F450" s="15">
        <v>104</v>
      </c>
      <c r="G450" t="s">
        <v>30</v>
      </c>
      <c r="H450" t="s">
        <v>693</v>
      </c>
      <c r="I450" t="s">
        <v>694</v>
      </c>
      <c r="J450">
        <v>1401595140</v>
      </c>
      <c r="K450">
        <v>1399286589</v>
      </c>
      <c r="L450" s="11">
        <f t="shared" si="6"/>
        <v>41764.446631944447</v>
      </c>
      <c r="M450" t="b">
        <v>0</v>
      </c>
      <c r="N450">
        <v>28</v>
      </c>
      <c r="O450" t="b">
        <v>1</v>
      </c>
      <c r="P450" s="16" t="s">
        <v>21</v>
      </c>
      <c r="Q450" t="s">
        <v>60</v>
      </c>
    </row>
    <row r="451" spans="1:17" ht="60" x14ac:dyDescent="0.25">
      <c r="A451">
        <v>3397</v>
      </c>
      <c r="B451" s="8" t="s">
        <v>328</v>
      </c>
      <c r="C451" s="20" t="s">
        <v>329</v>
      </c>
      <c r="D451" s="14">
        <v>250</v>
      </c>
      <c r="E451" s="10">
        <v>280</v>
      </c>
      <c r="F451" s="15">
        <v>112</v>
      </c>
      <c r="G451" t="s">
        <v>30</v>
      </c>
      <c r="H451" t="s">
        <v>56</v>
      </c>
      <c r="I451" t="s">
        <v>57</v>
      </c>
      <c r="J451">
        <v>1455832800</v>
      </c>
      <c r="K451">
        <v>1452338929</v>
      </c>
      <c r="L451" s="11">
        <f t="shared" ref="L451:L514" si="7">K451/86400+DATE(1970,1,1)</f>
        <v>42378.478344907402</v>
      </c>
      <c r="M451" t="b">
        <v>0</v>
      </c>
      <c r="N451">
        <v>24</v>
      </c>
      <c r="O451" t="b">
        <v>1</v>
      </c>
      <c r="P451" s="16" t="s">
        <v>21</v>
      </c>
      <c r="Q451" t="s">
        <v>60</v>
      </c>
    </row>
    <row r="452" spans="1:17" ht="75" x14ac:dyDescent="0.25">
      <c r="A452">
        <v>3398</v>
      </c>
      <c r="B452" s="8" t="s">
        <v>1341</v>
      </c>
      <c r="C452" s="20" t="s">
        <v>1342</v>
      </c>
      <c r="D452" s="14">
        <v>4000</v>
      </c>
      <c r="E452" s="10">
        <v>4443</v>
      </c>
      <c r="F452" s="15">
        <v>111</v>
      </c>
      <c r="G452" t="s">
        <v>30</v>
      </c>
      <c r="H452" t="s">
        <v>693</v>
      </c>
      <c r="I452" t="s">
        <v>694</v>
      </c>
      <c r="J452">
        <v>1416589200</v>
      </c>
      <c r="K452">
        <v>1414605776</v>
      </c>
      <c r="L452" s="11">
        <f t="shared" si="7"/>
        <v>41941.752037037033</v>
      </c>
      <c r="M452" t="b">
        <v>0</v>
      </c>
      <c r="N452">
        <v>65</v>
      </c>
      <c r="O452" t="b">
        <v>1</v>
      </c>
      <c r="P452" s="16" t="s">
        <v>21</v>
      </c>
      <c r="Q452" t="s">
        <v>60</v>
      </c>
    </row>
    <row r="453" spans="1:17" ht="60" x14ac:dyDescent="0.25">
      <c r="A453">
        <v>3399</v>
      </c>
      <c r="B453" s="8" t="s">
        <v>330</v>
      </c>
      <c r="C453" s="20" t="s">
        <v>331</v>
      </c>
      <c r="D453" s="14">
        <v>1200</v>
      </c>
      <c r="E453" s="10">
        <v>1245</v>
      </c>
      <c r="F453" s="15">
        <v>104</v>
      </c>
      <c r="G453" t="s">
        <v>30</v>
      </c>
      <c r="H453" t="s">
        <v>56</v>
      </c>
      <c r="I453" t="s">
        <v>57</v>
      </c>
      <c r="J453">
        <v>1424556325</v>
      </c>
      <c r="K453">
        <v>1421964325</v>
      </c>
      <c r="L453" s="11">
        <f t="shared" si="7"/>
        <v>42026.920428240745</v>
      </c>
      <c r="M453" t="b">
        <v>0</v>
      </c>
      <c r="N453">
        <v>46</v>
      </c>
      <c r="O453" t="b">
        <v>1</v>
      </c>
      <c r="P453" s="16" t="s">
        <v>21</v>
      </c>
      <c r="Q453" t="s">
        <v>60</v>
      </c>
    </row>
    <row r="454" spans="1:17" ht="60" x14ac:dyDescent="0.25">
      <c r="A454">
        <v>3400</v>
      </c>
      <c r="B454" s="8" t="s">
        <v>1343</v>
      </c>
      <c r="C454" s="20" t="s">
        <v>1344</v>
      </c>
      <c r="D454" s="14">
        <v>10000</v>
      </c>
      <c r="E454" s="10">
        <v>10041</v>
      </c>
      <c r="F454" s="15">
        <v>100</v>
      </c>
      <c r="G454" t="s">
        <v>30</v>
      </c>
      <c r="H454" t="s">
        <v>693</v>
      </c>
      <c r="I454" t="s">
        <v>694</v>
      </c>
      <c r="J454">
        <v>1409266414</v>
      </c>
      <c r="K454">
        <v>1405378414</v>
      </c>
      <c r="L454" s="11">
        <f t="shared" si="7"/>
        <v>41834.953865740739</v>
      </c>
      <c r="M454" t="b">
        <v>0</v>
      </c>
      <c r="N454">
        <v>85</v>
      </c>
      <c r="O454" t="b">
        <v>1</v>
      </c>
      <c r="P454" s="16" t="s">
        <v>21</v>
      </c>
      <c r="Q454" t="s">
        <v>60</v>
      </c>
    </row>
    <row r="455" spans="1:17" ht="75" x14ac:dyDescent="0.25">
      <c r="A455">
        <v>3401</v>
      </c>
      <c r="B455" s="8" t="s">
        <v>332</v>
      </c>
      <c r="C455" s="20" t="s">
        <v>333</v>
      </c>
      <c r="D455" s="14">
        <v>2900</v>
      </c>
      <c r="E455" s="10">
        <v>2954</v>
      </c>
      <c r="F455" s="15">
        <v>102</v>
      </c>
      <c r="G455" t="s">
        <v>30</v>
      </c>
      <c r="H455" t="s">
        <v>56</v>
      </c>
      <c r="I455" t="s">
        <v>57</v>
      </c>
      <c r="J455">
        <v>1438968146</v>
      </c>
      <c r="K455">
        <v>1436376146</v>
      </c>
      <c r="L455" s="11">
        <f t="shared" si="7"/>
        <v>42193.723912037036</v>
      </c>
      <c r="M455" t="b">
        <v>0</v>
      </c>
      <c r="N455">
        <v>66</v>
      </c>
      <c r="O455" t="b">
        <v>1</v>
      </c>
      <c r="P455" s="16" t="s">
        <v>21</v>
      </c>
      <c r="Q455" t="s">
        <v>60</v>
      </c>
    </row>
    <row r="456" spans="1:17" ht="75" x14ac:dyDescent="0.25">
      <c r="A456">
        <v>3402</v>
      </c>
      <c r="B456" s="8" t="s">
        <v>1345</v>
      </c>
      <c r="C456" s="20" t="s">
        <v>1346</v>
      </c>
      <c r="D456" s="14">
        <v>15000</v>
      </c>
      <c r="E456" s="10">
        <v>16465</v>
      </c>
      <c r="F456" s="15">
        <v>110</v>
      </c>
      <c r="G456" t="s">
        <v>30</v>
      </c>
      <c r="H456" t="s">
        <v>693</v>
      </c>
      <c r="I456" t="s">
        <v>694</v>
      </c>
      <c r="J456">
        <v>1447295460</v>
      </c>
      <c r="K456">
        <v>1444747843</v>
      </c>
      <c r="L456" s="11">
        <f t="shared" si="7"/>
        <v>42290.61855324074</v>
      </c>
      <c r="M456" t="b">
        <v>0</v>
      </c>
      <c r="N456">
        <v>165</v>
      </c>
      <c r="O456" t="b">
        <v>1</v>
      </c>
      <c r="P456" s="16" t="s">
        <v>21</v>
      </c>
      <c r="Q456" t="s">
        <v>60</v>
      </c>
    </row>
    <row r="457" spans="1:17" ht="75" x14ac:dyDescent="0.25">
      <c r="A457">
        <v>3403</v>
      </c>
      <c r="B457" s="8" t="s">
        <v>334</v>
      </c>
      <c r="C457" s="20" t="s">
        <v>335</v>
      </c>
      <c r="D457" s="14">
        <v>2000</v>
      </c>
      <c r="E457" s="10">
        <v>2000</v>
      </c>
      <c r="F457" s="15">
        <v>100</v>
      </c>
      <c r="G457" t="s">
        <v>30</v>
      </c>
      <c r="H457" t="s">
        <v>56</v>
      </c>
      <c r="I457" t="s">
        <v>57</v>
      </c>
      <c r="J457">
        <v>1435230324</v>
      </c>
      <c r="K457">
        <v>1432638324</v>
      </c>
      <c r="L457" s="11">
        <f t="shared" si="7"/>
        <v>42150.462083333332</v>
      </c>
      <c r="M457" t="b">
        <v>0</v>
      </c>
      <c r="N457">
        <v>17</v>
      </c>
      <c r="O457" t="b">
        <v>1</v>
      </c>
      <c r="P457" s="16" t="s">
        <v>21</v>
      </c>
      <c r="Q457" t="s">
        <v>60</v>
      </c>
    </row>
    <row r="458" spans="1:17" ht="75" x14ac:dyDescent="0.25">
      <c r="A458">
        <v>3404</v>
      </c>
      <c r="B458" s="8" t="s">
        <v>1347</v>
      </c>
      <c r="C458" s="20" t="s">
        <v>1348</v>
      </c>
      <c r="D458" s="14">
        <v>500</v>
      </c>
      <c r="E458" s="10">
        <v>610</v>
      </c>
      <c r="F458" s="15">
        <v>122</v>
      </c>
      <c r="G458" t="s">
        <v>30</v>
      </c>
      <c r="H458" t="s">
        <v>693</v>
      </c>
      <c r="I458" t="s">
        <v>694</v>
      </c>
      <c r="J458">
        <v>1434542702</v>
      </c>
      <c r="K458">
        <v>1432814702</v>
      </c>
      <c r="L458" s="11">
        <f t="shared" si="7"/>
        <v>42152.503495370373</v>
      </c>
      <c r="M458" t="b">
        <v>0</v>
      </c>
      <c r="N458">
        <v>3</v>
      </c>
      <c r="O458" t="b">
        <v>1</v>
      </c>
      <c r="P458" s="16" t="s">
        <v>21</v>
      </c>
      <c r="Q458" t="s">
        <v>60</v>
      </c>
    </row>
    <row r="459" spans="1:17" ht="75" x14ac:dyDescent="0.25">
      <c r="A459">
        <v>3405</v>
      </c>
      <c r="B459" s="8" t="s">
        <v>336</v>
      </c>
      <c r="C459" s="20" t="s">
        <v>337</v>
      </c>
      <c r="D459" s="14">
        <v>350</v>
      </c>
      <c r="E459" s="10">
        <v>481.5</v>
      </c>
      <c r="F459" s="15">
        <v>138</v>
      </c>
      <c r="G459" t="s">
        <v>30</v>
      </c>
      <c r="H459" t="s">
        <v>56</v>
      </c>
      <c r="I459" t="s">
        <v>57</v>
      </c>
      <c r="J459">
        <v>1456876740</v>
      </c>
      <c r="K459">
        <v>1455063886</v>
      </c>
      <c r="L459" s="11">
        <f t="shared" si="7"/>
        <v>42410.017199074078</v>
      </c>
      <c r="M459" t="b">
        <v>0</v>
      </c>
      <c r="N459">
        <v>17</v>
      </c>
      <c r="O459" t="b">
        <v>1</v>
      </c>
      <c r="P459" s="16" t="s">
        <v>21</v>
      </c>
      <c r="Q459" t="s">
        <v>60</v>
      </c>
    </row>
    <row r="460" spans="1:17" ht="60" x14ac:dyDescent="0.25">
      <c r="A460">
        <v>3406</v>
      </c>
      <c r="B460" s="8" t="s">
        <v>1349</v>
      </c>
      <c r="C460" s="20" t="s">
        <v>1350</v>
      </c>
      <c r="D460" s="14">
        <v>10000</v>
      </c>
      <c r="E460" s="10">
        <v>10031</v>
      </c>
      <c r="F460" s="15">
        <v>100</v>
      </c>
      <c r="G460" t="s">
        <v>30</v>
      </c>
      <c r="H460" t="s">
        <v>693</v>
      </c>
      <c r="I460" t="s">
        <v>694</v>
      </c>
      <c r="J460">
        <v>1405511376</v>
      </c>
      <c r="K460">
        <v>1401623376</v>
      </c>
      <c r="L460" s="11">
        <f t="shared" si="7"/>
        <v>41791.492777777778</v>
      </c>
      <c r="M460" t="b">
        <v>0</v>
      </c>
      <c r="N460">
        <v>91</v>
      </c>
      <c r="O460" t="b">
        <v>1</v>
      </c>
      <c r="P460" s="16" t="s">
        <v>21</v>
      </c>
      <c r="Q460" t="s">
        <v>60</v>
      </c>
    </row>
    <row r="461" spans="1:17" ht="60" x14ac:dyDescent="0.25">
      <c r="A461">
        <v>3407</v>
      </c>
      <c r="B461" s="8" t="s">
        <v>338</v>
      </c>
      <c r="C461" s="20" t="s">
        <v>339</v>
      </c>
      <c r="D461" s="14">
        <v>2000</v>
      </c>
      <c r="E461" s="10">
        <v>2142</v>
      </c>
      <c r="F461" s="15">
        <v>107</v>
      </c>
      <c r="G461" t="s">
        <v>30</v>
      </c>
      <c r="H461" t="s">
        <v>56</v>
      </c>
      <c r="I461" t="s">
        <v>57</v>
      </c>
      <c r="J461">
        <v>1404641289</v>
      </c>
      <c r="K461">
        <v>1402049289</v>
      </c>
      <c r="L461" s="11">
        <f t="shared" si="7"/>
        <v>41796.422326388885</v>
      </c>
      <c r="M461" t="b">
        <v>0</v>
      </c>
      <c r="N461">
        <v>67</v>
      </c>
      <c r="O461" t="b">
        <v>1</v>
      </c>
      <c r="P461" s="16" t="s">
        <v>21</v>
      </c>
      <c r="Q461" t="s">
        <v>60</v>
      </c>
    </row>
    <row r="462" spans="1:17" ht="60" x14ac:dyDescent="0.25">
      <c r="A462">
        <v>3408</v>
      </c>
      <c r="B462" s="8" t="s">
        <v>1351</v>
      </c>
      <c r="C462" s="20" t="s">
        <v>1352</v>
      </c>
      <c r="D462" s="14">
        <v>500</v>
      </c>
      <c r="E462" s="10">
        <v>1055</v>
      </c>
      <c r="F462" s="15">
        <v>211</v>
      </c>
      <c r="G462" t="s">
        <v>30</v>
      </c>
      <c r="H462" t="s">
        <v>693</v>
      </c>
      <c r="I462" t="s">
        <v>694</v>
      </c>
      <c r="J462">
        <v>1405727304</v>
      </c>
      <c r="K462">
        <v>1403135304</v>
      </c>
      <c r="L462" s="11">
        <f t="shared" si="7"/>
        <v>41808.991944444446</v>
      </c>
      <c r="M462" t="b">
        <v>0</v>
      </c>
      <c r="N462">
        <v>18</v>
      </c>
      <c r="O462" t="b">
        <v>1</v>
      </c>
      <c r="P462" s="16" t="s">
        <v>21</v>
      </c>
      <c r="Q462" t="s">
        <v>60</v>
      </c>
    </row>
    <row r="463" spans="1:17" ht="60" x14ac:dyDescent="0.25">
      <c r="A463">
        <v>3409</v>
      </c>
      <c r="B463" s="8" t="s">
        <v>340</v>
      </c>
      <c r="C463" s="20" t="s">
        <v>341</v>
      </c>
      <c r="D463" s="14">
        <v>500</v>
      </c>
      <c r="E463" s="10">
        <v>618</v>
      </c>
      <c r="F463" s="15">
        <v>124</v>
      </c>
      <c r="G463" t="s">
        <v>30</v>
      </c>
      <c r="H463" t="s">
        <v>56</v>
      </c>
      <c r="I463" t="s">
        <v>57</v>
      </c>
      <c r="J463">
        <v>1469998680</v>
      </c>
      <c r="K463">
        <v>1466710358</v>
      </c>
      <c r="L463" s="11">
        <f t="shared" si="7"/>
        <v>42544.814328703702</v>
      </c>
      <c r="M463" t="b">
        <v>0</v>
      </c>
      <c r="N463">
        <v>21</v>
      </c>
      <c r="O463" t="b">
        <v>1</v>
      </c>
      <c r="P463" s="16" t="s">
        <v>21</v>
      </c>
      <c r="Q463" t="s">
        <v>60</v>
      </c>
    </row>
    <row r="464" spans="1:17" ht="60" x14ac:dyDescent="0.25">
      <c r="A464">
        <v>3410</v>
      </c>
      <c r="B464" s="8" t="s">
        <v>1353</v>
      </c>
      <c r="C464" s="20" t="s">
        <v>1354</v>
      </c>
      <c r="D464" s="14">
        <v>3000</v>
      </c>
      <c r="E464" s="10">
        <v>3255</v>
      </c>
      <c r="F464" s="15">
        <v>109</v>
      </c>
      <c r="G464" t="s">
        <v>30</v>
      </c>
      <c r="H464" t="s">
        <v>693</v>
      </c>
      <c r="I464" t="s">
        <v>694</v>
      </c>
      <c r="J464">
        <v>1465196400</v>
      </c>
      <c r="K464">
        <v>1462841990</v>
      </c>
      <c r="L464" s="11">
        <f t="shared" si="7"/>
        <v>42500.041550925926</v>
      </c>
      <c r="M464" t="b">
        <v>0</v>
      </c>
      <c r="N464">
        <v>40</v>
      </c>
      <c r="O464" t="b">
        <v>1</v>
      </c>
      <c r="P464" s="16" t="s">
        <v>21</v>
      </c>
      <c r="Q464" t="s">
        <v>60</v>
      </c>
    </row>
    <row r="465" spans="1:17" ht="75" x14ac:dyDescent="0.25">
      <c r="A465">
        <v>3411</v>
      </c>
      <c r="B465" s="8" t="s">
        <v>1355</v>
      </c>
      <c r="C465" s="20" t="s">
        <v>1356</v>
      </c>
      <c r="D465" s="14">
        <v>15000</v>
      </c>
      <c r="E465" s="10">
        <v>15535</v>
      </c>
      <c r="F465" s="15">
        <v>104</v>
      </c>
      <c r="G465" t="s">
        <v>30</v>
      </c>
      <c r="H465" t="s">
        <v>693</v>
      </c>
      <c r="I465" t="s">
        <v>694</v>
      </c>
      <c r="J465">
        <v>1444264372</v>
      </c>
      <c r="K465">
        <v>1442536372</v>
      </c>
      <c r="L465" s="11">
        <f t="shared" si="7"/>
        <v>42265.022824074069</v>
      </c>
      <c r="M465" t="b">
        <v>0</v>
      </c>
      <c r="N465">
        <v>78</v>
      </c>
      <c r="O465" t="b">
        <v>1</v>
      </c>
      <c r="P465" s="16" t="s">
        <v>21</v>
      </c>
      <c r="Q465" t="s">
        <v>60</v>
      </c>
    </row>
    <row r="466" spans="1:17" ht="75" x14ac:dyDescent="0.25">
      <c r="A466">
        <v>3412</v>
      </c>
      <c r="B466" s="8" t="s">
        <v>342</v>
      </c>
      <c r="C466" s="20" t="s">
        <v>343</v>
      </c>
      <c r="D466" s="14">
        <v>3000</v>
      </c>
      <c r="E466" s="10">
        <v>3000</v>
      </c>
      <c r="F466" s="15">
        <v>100</v>
      </c>
      <c r="G466" t="s">
        <v>30</v>
      </c>
      <c r="H466" t="s">
        <v>56</v>
      </c>
      <c r="I466" t="s">
        <v>57</v>
      </c>
      <c r="J466">
        <v>1411858862</v>
      </c>
      <c r="K466">
        <v>1409266862</v>
      </c>
      <c r="L466" s="11">
        <f t="shared" si="7"/>
        <v>41879.959050925929</v>
      </c>
      <c r="M466" t="b">
        <v>0</v>
      </c>
      <c r="N466">
        <v>26</v>
      </c>
      <c r="O466" t="b">
        <v>1</v>
      </c>
      <c r="P466" s="16" t="s">
        <v>21</v>
      </c>
      <c r="Q466" t="s">
        <v>60</v>
      </c>
    </row>
    <row r="467" spans="1:17" ht="75" x14ac:dyDescent="0.25">
      <c r="A467">
        <v>3413</v>
      </c>
      <c r="B467" s="8" t="s">
        <v>1357</v>
      </c>
      <c r="C467" s="20" t="s">
        <v>1358</v>
      </c>
      <c r="D467" s="14">
        <v>500</v>
      </c>
      <c r="E467" s="10">
        <v>650</v>
      </c>
      <c r="F467" s="15">
        <v>130</v>
      </c>
      <c r="G467" t="s">
        <v>30</v>
      </c>
      <c r="H467" t="s">
        <v>693</v>
      </c>
      <c r="I467" t="s">
        <v>694</v>
      </c>
      <c r="J467">
        <v>1425099540</v>
      </c>
      <c r="K467">
        <v>1424280938</v>
      </c>
      <c r="L467" s="11">
        <f t="shared" si="7"/>
        <v>42053.733078703706</v>
      </c>
      <c r="M467" t="b">
        <v>0</v>
      </c>
      <c r="N467">
        <v>14</v>
      </c>
      <c r="O467" t="b">
        <v>1</v>
      </c>
      <c r="P467" s="16" t="s">
        <v>21</v>
      </c>
      <c r="Q467" t="s">
        <v>60</v>
      </c>
    </row>
    <row r="468" spans="1:17" ht="60" x14ac:dyDescent="0.25">
      <c r="A468">
        <v>3414</v>
      </c>
      <c r="B468" s="8" t="s">
        <v>1359</v>
      </c>
      <c r="C468" s="20" t="s">
        <v>1360</v>
      </c>
      <c r="D468" s="14">
        <v>3000</v>
      </c>
      <c r="E468" s="10">
        <v>3105</v>
      </c>
      <c r="F468" s="15">
        <v>104</v>
      </c>
      <c r="G468" t="s">
        <v>30</v>
      </c>
      <c r="H468" t="s">
        <v>693</v>
      </c>
      <c r="I468" t="s">
        <v>694</v>
      </c>
      <c r="J468">
        <v>1480579140</v>
      </c>
      <c r="K468">
        <v>1478030325</v>
      </c>
      <c r="L468" s="11">
        <f t="shared" si="7"/>
        <v>42675.832465277781</v>
      </c>
      <c r="M468" t="b">
        <v>0</v>
      </c>
      <c r="N468">
        <v>44</v>
      </c>
      <c r="O468" t="b">
        <v>1</v>
      </c>
      <c r="P468" s="16" t="s">
        <v>21</v>
      </c>
      <c r="Q468" t="s">
        <v>60</v>
      </c>
    </row>
    <row r="469" spans="1:17" ht="45" x14ac:dyDescent="0.25">
      <c r="A469">
        <v>3415</v>
      </c>
      <c r="B469" s="8" t="s">
        <v>1361</v>
      </c>
      <c r="C469" s="20" t="s">
        <v>1362</v>
      </c>
      <c r="D469" s="14">
        <v>200</v>
      </c>
      <c r="E469" s="10">
        <v>200</v>
      </c>
      <c r="F469" s="15">
        <v>100</v>
      </c>
      <c r="G469" t="s">
        <v>30</v>
      </c>
      <c r="H469" t="s">
        <v>693</v>
      </c>
      <c r="I469" t="s">
        <v>694</v>
      </c>
      <c r="J469">
        <v>1460935800</v>
      </c>
      <c r="K469">
        <v>1459999656</v>
      </c>
      <c r="L469" s="11">
        <f t="shared" si="7"/>
        <v>42467.144166666665</v>
      </c>
      <c r="M469" t="b">
        <v>0</v>
      </c>
      <c r="N469">
        <v>9</v>
      </c>
      <c r="O469" t="b">
        <v>1</v>
      </c>
      <c r="P469" s="16" t="s">
        <v>21</v>
      </c>
      <c r="Q469" t="s">
        <v>60</v>
      </c>
    </row>
    <row r="470" spans="1:17" ht="75" x14ac:dyDescent="0.25">
      <c r="A470">
        <v>3416</v>
      </c>
      <c r="B470" s="8" t="s">
        <v>344</v>
      </c>
      <c r="C470" s="20" t="s">
        <v>345</v>
      </c>
      <c r="D470" s="14">
        <v>4000</v>
      </c>
      <c r="E470" s="10">
        <v>4784</v>
      </c>
      <c r="F470" s="15">
        <v>120</v>
      </c>
      <c r="G470" t="s">
        <v>30</v>
      </c>
      <c r="H470" t="s">
        <v>56</v>
      </c>
      <c r="I470" t="s">
        <v>57</v>
      </c>
      <c r="J470">
        <v>1429813800</v>
      </c>
      <c r="K470">
        <v>1427363645</v>
      </c>
      <c r="L470" s="11">
        <f t="shared" si="7"/>
        <v>42089.412557870368</v>
      </c>
      <c r="M470" t="b">
        <v>0</v>
      </c>
      <c r="N470">
        <v>30</v>
      </c>
      <c r="O470" t="b">
        <v>1</v>
      </c>
      <c r="P470" s="16" t="s">
        <v>21</v>
      </c>
      <c r="Q470" t="s">
        <v>60</v>
      </c>
    </row>
    <row r="471" spans="1:17" ht="60" x14ac:dyDescent="0.25">
      <c r="A471">
        <v>3417</v>
      </c>
      <c r="B471" s="8" t="s">
        <v>1363</v>
      </c>
      <c r="C471" s="20" t="s">
        <v>1364</v>
      </c>
      <c r="D471" s="14">
        <v>1700</v>
      </c>
      <c r="E471" s="10">
        <v>1700.01</v>
      </c>
      <c r="F471" s="15">
        <v>100</v>
      </c>
      <c r="G471" t="s">
        <v>30</v>
      </c>
      <c r="H471" t="s">
        <v>693</v>
      </c>
      <c r="I471" t="s">
        <v>694</v>
      </c>
      <c r="J471">
        <v>1414284180</v>
      </c>
      <c r="K471">
        <v>1410558948</v>
      </c>
      <c r="L471" s="11">
        <f t="shared" si="7"/>
        <v>41894.91375</v>
      </c>
      <c r="M471" t="b">
        <v>0</v>
      </c>
      <c r="N471">
        <v>45</v>
      </c>
      <c r="O471" t="b">
        <v>1</v>
      </c>
      <c r="P471" s="16" t="s">
        <v>21</v>
      </c>
      <c r="Q471" t="s">
        <v>60</v>
      </c>
    </row>
    <row r="472" spans="1:17" ht="75" x14ac:dyDescent="0.25">
      <c r="A472">
        <v>3418</v>
      </c>
      <c r="B472" s="8" t="s">
        <v>1365</v>
      </c>
      <c r="C472" s="20" t="s">
        <v>1366</v>
      </c>
      <c r="D472" s="14">
        <v>4000</v>
      </c>
      <c r="E472" s="10">
        <v>4035</v>
      </c>
      <c r="F472" s="15">
        <v>101</v>
      </c>
      <c r="G472" t="s">
        <v>30</v>
      </c>
      <c r="H472" t="s">
        <v>693</v>
      </c>
      <c r="I472" t="s">
        <v>694</v>
      </c>
      <c r="J472">
        <v>1400875307</v>
      </c>
      <c r="K472">
        <v>1398283307</v>
      </c>
      <c r="L472" s="11">
        <f t="shared" si="7"/>
        <v>41752.83457175926</v>
      </c>
      <c r="M472" t="b">
        <v>0</v>
      </c>
      <c r="N472">
        <v>56</v>
      </c>
      <c r="O472" t="b">
        <v>1</v>
      </c>
      <c r="P472" s="16" t="s">
        <v>21</v>
      </c>
      <c r="Q472" t="s">
        <v>60</v>
      </c>
    </row>
    <row r="473" spans="1:17" ht="75" x14ac:dyDescent="0.25">
      <c r="A473">
        <v>3419</v>
      </c>
      <c r="B473" s="8" t="s">
        <v>1367</v>
      </c>
      <c r="C473" s="20" t="s">
        <v>1368</v>
      </c>
      <c r="D473" s="14">
        <v>2750</v>
      </c>
      <c r="E473" s="10">
        <v>2930</v>
      </c>
      <c r="F473" s="15">
        <v>107</v>
      </c>
      <c r="G473" t="s">
        <v>30</v>
      </c>
      <c r="H473" t="s">
        <v>831</v>
      </c>
      <c r="I473" t="s">
        <v>818</v>
      </c>
      <c r="J473">
        <v>1459978200</v>
      </c>
      <c r="K473">
        <v>1458416585</v>
      </c>
      <c r="L473" s="11">
        <f t="shared" si="7"/>
        <v>42448.821585648147</v>
      </c>
      <c r="M473" t="b">
        <v>0</v>
      </c>
      <c r="N473">
        <v>46</v>
      </c>
      <c r="O473" t="b">
        <v>1</v>
      </c>
      <c r="P473" s="16" t="s">
        <v>21</v>
      </c>
      <c r="Q473" t="s">
        <v>60</v>
      </c>
    </row>
    <row r="474" spans="1:17" ht="60" x14ac:dyDescent="0.25">
      <c r="A474">
        <v>3420</v>
      </c>
      <c r="B474" s="8" t="s">
        <v>346</v>
      </c>
      <c r="C474" s="20" t="s">
        <v>347</v>
      </c>
      <c r="D474" s="14">
        <v>700</v>
      </c>
      <c r="E474" s="10">
        <v>966</v>
      </c>
      <c r="F474" s="15">
        <v>138</v>
      </c>
      <c r="G474" t="s">
        <v>30</v>
      </c>
      <c r="H474" t="s">
        <v>56</v>
      </c>
      <c r="I474" t="s">
        <v>57</v>
      </c>
      <c r="J474">
        <v>1455408000</v>
      </c>
      <c r="K474">
        <v>1454638202</v>
      </c>
      <c r="L474" s="11">
        <f t="shared" si="7"/>
        <v>42405.090300925927</v>
      </c>
      <c r="M474" t="b">
        <v>0</v>
      </c>
      <c r="N474">
        <v>34</v>
      </c>
      <c r="O474" t="b">
        <v>1</v>
      </c>
      <c r="P474" s="16" t="s">
        <v>21</v>
      </c>
      <c r="Q474" t="s">
        <v>60</v>
      </c>
    </row>
    <row r="475" spans="1:17" ht="75" x14ac:dyDescent="0.25">
      <c r="A475">
        <v>3421</v>
      </c>
      <c r="B475" s="8" t="s">
        <v>1369</v>
      </c>
      <c r="C475" s="20" t="s">
        <v>1370</v>
      </c>
      <c r="D475" s="14">
        <v>10000</v>
      </c>
      <c r="E475" s="10">
        <v>10115</v>
      </c>
      <c r="F475" s="15">
        <v>101</v>
      </c>
      <c r="G475" t="s">
        <v>30</v>
      </c>
      <c r="H475" t="s">
        <v>693</v>
      </c>
      <c r="I475" t="s">
        <v>694</v>
      </c>
      <c r="J475">
        <v>1425495563</v>
      </c>
      <c r="K475">
        <v>1422903563</v>
      </c>
      <c r="L475" s="11">
        <f t="shared" si="7"/>
        <v>42037.791238425925</v>
      </c>
      <c r="M475" t="b">
        <v>0</v>
      </c>
      <c r="N475">
        <v>98</v>
      </c>
      <c r="O475" t="b">
        <v>1</v>
      </c>
      <c r="P475" s="16" t="s">
        <v>21</v>
      </c>
      <c r="Q475" t="s">
        <v>60</v>
      </c>
    </row>
    <row r="476" spans="1:17" ht="75" x14ac:dyDescent="0.25">
      <c r="A476">
        <v>3422</v>
      </c>
      <c r="B476" s="8" t="s">
        <v>348</v>
      </c>
      <c r="C476" s="20" t="s">
        <v>349</v>
      </c>
      <c r="D476" s="14">
        <v>3000</v>
      </c>
      <c r="E476" s="10">
        <v>3273</v>
      </c>
      <c r="F476" s="15">
        <v>109</v>
      </c>
      <c r="G476" t="s">
        <v>30</v>
      </c>
      <c r="H476" t="s">
        <v>56</v>
      </c>
      <c r="I476" t="s">
        <v>57</v>
      </c>
      <c r="J476">
        <v>1450051200</v>
      </c>
      <c r="K476">
        <v>1447594176</v>
      </c>
      <c r="L476" s="11">
        <f t="shared" si="7"/>
        <v>42323.562222222223</v>
      </c>
      <c r="M476" t="b">
        <v>0</v>
      </c>
      <c r="N476">
        <v>46</v>
      </c>
      <c r="O476" t="b">
        <v>1</v>
      </c>
      <c r="P476" s="16" t="s">
        <v>21</v>
      </c>
      <c r="Q476" t="s">
        <v>60</v>
      </c>
    </row>
    <row r="477" spans="1:17" ht="60" x14ac:dyDescent="0.25">
      <c r="A477">
        <v>3423</v>
      </c>
      <c r="B477" s="8" t="s">
        <v>1371</v>
      </c>
      <c r="C477" s="20" t="s">
        <v>1372</v>
      </c>
      <c r="D477" s="14">
        <v>250</v>
      </c>
      <c r="E477" s="10">
        <v>350</v>
      </c>
      <c r="F477" s="15">
        <v>140</v>
      </c>
      <c r="G477" t="s">
        <v>30</v>
      </c>
      <c r="H477" t="s">
        <v>693</v>
      </c>
      <c r="I477" t="s">
        <v>694</v>
      </c>
      <c r="J477">
        <v>1429912341</v>
      </c>
      <c r="K477">
        <v>1427320341</v>
      </c>
      <c r="L477" s="11">
        <f t="shared" si="7"/>
        <v>42088.911354166667</v>
      </c>
      <c r="M477" t="b">
        <v>0</v>
      </c>
      <c r="N477">
        <v>10</v>
      </c>
      <c r="O477" t="b">
        <v>1</v>
      </c>
      <c r="P477" s="16" t="s">
        <v>21</v>
      </c>
      <c r="Q477" t="s">
        <v>60</v>
      </c>
    </row>
    <row r="478" spans="1:17" ht="90" x14ac:dyDescent="0.25">
      <c r="A478">
        <v>3424</v>
      </c>
      <c r="B478" s="8" t="s">
        <v>1373</v>
      </c>
      <c r="C478" s="20" t="s">
        <v>1374</v>
      </c>
      <c r="D478" s="14">
        <v>6000</v>
      </c>
      <c r="E478" s="10">
        <v>6215</v>
      </c>
      <c r="F478" s="15">
        <v>104</v>
      </c>
      <c r="G478" t="s">
        <v>30</v>
      </c>
      <c r="H478" t="s">
        <v>693</v>
      </c>
      <c r="I478" t="s">
        <v>694</v>
      </c>
      <c r="J478">
        <v>1423119540</v>
      </c>
      <c r="K478">
        <v>1421252084</v>
      </c>
      <c r="L478" s="11">
        <f t="shared" si="7"/>
        <v>42018.676898148144</v>
      </c>
      <c r="M478" t="b">
        <v>0</v>
      </c>
      <c r="N478">
        <v>76</v>
      </c>
      <c r="O478" t="b">
        <v>1</v>
      </c>
      <c r="P478" s="16" t="s">
        <v>21</v>
      </c>
      <c r="Q478" t="s">
        <v>60</v>
      </c>
    </row>
    <row r="479" spans="1:17" ht="60" x14ac:dyDescent="0.25">
      <c r="A479">
        <v>3425</v>
      </c>
      <c r="B479" s="8" t="s">
        <v>1375</v>
      </c>
      <c r="C479" s="20" t="s">
        <v>1376</v>
      </c>
      <c r="D479" s="14">
        <v>30000</v>
      </c>
      <c r="E479" s="10">
        <v>30891.1</v>
      </c>
      <c r="F479" s="15">
        <v>103</v>
      </c>
      <c r="G479" t="s">
        <v>30</v>
      </c>
      <c r="H479" t="s">
        <v>693</v>
      </c>
      <c r="I479" t="s">
        <v>694</v>
      </c>
      <c r="J479">
        <v>1412434136</v>
      </c>
      <c r="K479">
        <v>1409669336</v>
      </c>
      <c r="L479" s="11">
        <f t="shared" si="7"/>
        <v>41884.617314814815</v>
      </c>
      <c r="M479" t="b">
        <v>0</v>
      </c>
      <c r="N479">
        <v>104</v>
      </c>
      <c r="O479" t="b">
        <v>1</v>
      </c>
      <c r="P479" s="16" t="s">
        <v>21</v>
      </c>
      <c r="Q479" t="s">
        <v>60</v>
      </c>
    </row>
    <row r="480" spans="1:17" ht="60" x14ac:dyDescent="0.25">
      <c r="A480">
        <v>3426</v>
      </c>
      <c r="B480" s="8" t="s">
        <v>1377</v>
      </c>
      <c r="C480" s="20" t="s">
        <v>1378</v>
      </c>
      <c r="D480" s="14">
        <v>3750</v>
      </c>
      <c r="E480" s="10">
        <v>4055</v>
      </c>
      <c r="F480" s="15">
        <v>108</v>
      </c>
      <c r="G480" t="s">
        <v>30</v>
      </c>
      <c r="H480" t="s">
        <v>693</v>
      </c>
      <c r="I480" t="s">
        <v>694</v>
      </c>
      <c r="J480">
        <v>1411264800</v>
      </c>
      <c r="K480">
        <v>1409620903</v>
      </c>
      <c r="L480" s="11">
        <f t="shared" si="7"/>
        <v>41884.056747685187</v>
      </c>
      <c r="M480" t="b">
        <v>0</v>
      </c>
      <c r="N480">
        <v>87</v>
      </c>
      <c r="O480" t="b">
        <v>1</v>
      </c>
      <c r="P480" s="16" t="s">
        <v>21</v>
      </c>
      <c r="Q480" t="s">
        <v>60</v>
      </c>
    </row>
    <row r="481" spans="1:17" ht="60" x14ac:dyDescent="0.25">
      <c r="A481">
        <v>3427</v>
      </c>
      <c r="B481" s="8" t="s">
        <v>350</v>
      </c>
      <c r="C481" s="20" t="s">
        <v>351</v>
      </c>
      <c r="D481" s="14">
        <v>1500</v>
      </c>
      <c r="E481" s="10">
        <v>1500</v>
      </c>
      <c r="F481" s="15">
        <v>100</v>
      </c>
      <c r="G481" t="s">
        <v>30</v>
      </c>
      <c r="H481" t="s">
        <v>56</v>
      </c>
      <c r="I481" t="s">
        <v>57</v>
      </c>
      <c r="J481">
        <v>1404314952</v>
      </c>
      <c r="K481">
        <v>1401722952</v>
      </c>
      <c r="L481" s="11">
        <f t="shared" si="7"/>
        <v>41792.645277777774</v>
      </c>
      <c r="M481" t="b">
        <v>0</v>
      </c>
      <c r="N481">
        <v>29</v>
      </c>
      <c r="O481" t="b">
        <v>1</v>
      </c>
      <c r="P481" s="16" t="s">
        <v>21</v>
      </c>
      <c r="Q481" t="s">
        <v>60</v>
      </c>
    </row>
    <row r="482" spans="1:17" ht="60" x14ac:dyDescent="0.25">
      <c r="A482">
        <v>3428</v>
      </c>
      <c r="B482" s="8" t="s">
        <v>352</v>
      </c>
      <c r="C482" s="20" t="s">
        <v>353</v>
      </c>
      <c r="D482" s="14">
        <v>2000</v>
      </c>
      <c r="E482" s="10">
        <v>2055</v>
      </c>
      <c r="F482" s="15">
        <v>103</v>
      </c>
      <c r="G482" t="s">
        <v>30</v>
      </c>
      <c r="H482" t="s">
        <v>56</v>
      </c>
      <c r="I482" t="s">
        <v>57</v>
      </c>
      <c r="J482">
        <v>1425142800</v>
      </c>
      <c r="K482">
        <v>1422983847</v>
      </c>
      <c r="L482" s="11">
        <f t="shared" si="7"/>
        <v>42038.720451388886</v>
      </c>
      <c r="M482" t="b">
        <v>0</v>
      </c>
      <c r="N482">
        <v>51</v>
      </c>
      <c r="O482" t="b">
        <v>1</v>
      </c>
      <c r="P482" s="16" t="s">
        <v>21</v>
      </c>
      <c r="Q482" t="s">
        <v>60</v>
      </c>
    </row>
    <row r="483" spans="1:17" ht="60" x14ac:dyDescent="0.25">
      <c r="A483">
        <v>3429</v>
      </c>
      <c r="B483" s="8" t="s">
        <v>354</v>
      </c>
      <c r="C483" s="20" t="s">
        <v>355</v>
      </c>
      <c r="D483" s="14">
        <v>150</v>
      </c>
      <c r="E483" s="10">
        <v>195</v>
      </c>
      <c r="F483" s="15">
        <v>130</v>
      </c>
      <c r="G483" t="s">
        <v>30</v>
      </c>
      <c r="H483" t="s">
        <v>56</v>
      </c>
      <c r="I483" t="s">
        <v>57</v>
      </c>
      <c r="J483">
        <v>1478046661</v>
      </c>
      <c r="K483">
        <v>1476837061</v>
      </c>
      <c r="L483" s="11">
        <f t="shared" si="7"/>
        <v>42662.021539351852</v>
      </c>
      <c r="M483" t="b">
        <v>0</v>
      </c>
      <c r="N483">
        <v>12</v>
      </c>
      <c r="O483" t="b">
        <v>1</v>
      </c>
      <c r="P483" s="16" t="s">
        <v>21</v>
      </c>
      <c r="Q483" t="s">
        <v>60</v>
      </c>
    </row>
    <row r="484" spans="1:17" ht="75" x14ac:dyDescent="0.25">
      <c r="A484">
        <v>3430</v>
      </c>
      <c r="B484" s="8" t="s">
        <v>356</v>
      </c>
      <c r="C484" s="20" t="s">
        <v>357</v>
      </c>
      <c r="D484" s="14">
        <v>2000</v>
      </c>
      <c r="E484" s="10">
        <v>2170.9899999999998</v>
      </c>
      <c r="F484" s="15">
        <v>109</v>
      </c>
      <c r="G484" t="s">
        <v>30</v>
      </c>
      <c r="H484" t="s">
        <v>56</v>
      </c>
      <c r="I484" t="s">
        <v>57</v>
      </c>
      <c r="J484">
        <v>1406760101</v>
      </c>
      <c r="K484">
        <v>1404168101</v>
      </c>
      <c r="L484" s="11">
        <f t="shared" si="7"/>
        <v>41820.945613425924</v>
      </c>
      <c r="M484" t="b">
        <v>0</v>
      </c>
      <c r="N484">
        <v>72</v>
      </c>
      <c r="O484" t="b">
        <v>1</v>
      </c>
      <c r="P484" s="16" t="s">
        <v>21</v>
      </c>
      <c r="Q484" t="s">
        <v>60</v>
      </c>
    </row>
    <row r="485" spans="1:17" ht="75" x14ac:dyDescent="0.25">
      <c r="A485">
        <v>3431</v>
      </c>
      <c r="B485" s="8" t="s">
        <v>1379</v>
      </c>
      <c r="C485" s="20" t="s">
        <v>1380</v>
      </c>
      <c r="D485" s="14">
        <v>2000</v>
      </c>
      <c r="E485" s="10">
        <v>2000</v>
      </c>
      <c r="F485" s="15">
        <v>100</v>
      </c>
      <c r="G485" t="s">
        <v>30</v>
      </c>
      <c r="H485" t="s">
        <v>693</v>
      </c>
      <c r="I485" t="s">
        <v>694</v>
      </c>
      <c r="J485">
        <v>1408383153</v>
      </c>
      <c r="K485">
        <v>1405791153</v>
      </c>
      <c r="L485" s="11">
        <f t="shared" si="7"/>
        <v>41839.730937500004</v>
      </c>
      <c r="M485" t="b">
        <v>0</v>
      </c>
      <c r="N485">
        <v>21</v>
      </c>
      <c r="O485" t="b">
        <v>1</v>
      </c>
      <c r="P485" s="16" t="s">
        <v>21</v>
      </c>
      <c r="Q485" t="s">
        <v>60</v>
      </c>
    </row>
    <row r="486" spans="1:17" ht="60" x14ac:dyDescent="0.25">
      <c r="A486">
        <v>3432</v>
      </c>
      <c r="B486" s="8" t="s">
        <v>1381</v>
      </c>
      <c r="C486" s="20" t="s">
        <v>1382</v>
      </c>
      <c r="D486" s="14">
        <v>2000</v>
      </c>
      <c r="E486" s="10">
        <v>2193</v>
      </c>
      <c r="F486" s="15">
        <v>110</v>
      </c>
      <c r="G486" t="s">
        <v>30</v>
      </c>
      <c r="H486" t="s">
        <v>693</v>
      </c>
      <c r="I486" t="s">
        <v>694</v>
      </c>
      <c r="J486">
        <v>1454709600</v>
      </c>
      <c r="K486">
        <v>1452520614</v>
      </c>
      <c r="L486" s="11">
        <f t="shared" si="7"/>
        <v>42380.581180555557</v>
      </c>
      <c r="M486" t="b">
        <v>0</v>
      </c>
      <c r="N486">
        <v>42</v>
      </c>
      <c r="O486" t="b">
        <v>1</v>
      </c>
      <c r="P486" s="16" t="s">
        <v>21</v>
      </c>
      <c r="Q486" t="s">
        <v>60</v>
      </c>
    </row>
    <row r="487" spans="1:17" ht="45" x14ac:dyDescent="0.25">
      <c r="A487">
        <v>3433</v>
      </c>
      <c r="B487" s="8" t="s">
        <v>1383</v>
      </c>
      <c r="C487" s="20" t="s">
        <v>1384</v>
      </c>
      <c r="D487" s="14">
        <v>9500</v>
      </c>
      <c r="E487" s="10">
        <v>9525</v>
      </c>
      <c r="F487" s="15">
        <v>100</v>
      </c>
      <c r="G487" t="s">
        <v>30</v>
      </c>
      <c r="H487" t="s">
        <v>693</v>
      </c>
      <c r="I487" t="s">
        <v>694</v>
      </c>
      <c r="J487">
        <v>1402974000</v>
      </c>
      <c r="K487">
        <v>1400290255</v>
      </c>
      <c r="L487" s="11">
        <f t="shared" si="7"/>
        <v>41776.06313657407</v>
      </c>
      <c r="M487" t="b">
        <v>0</v>
      </c>
      <c r="N487">
        <v>71</v>
      </c>
      <c r="O487" t="b">
        <v>1</v>
      </c>
      <c r="P487" s="16" t="s">
        <v>21</v>
      </c>
      <c r="Q487" t="s">
        <v>60</v>
      </c>
    </row>
    <row r="488" spans="1:17" ht="75" x14ac:dyDescent="0.25">
      <c r="A488">
        <v>3434</v>
      </c>
      <c r="B488" s="8" t="s">
        <v>1385</v>
      </c>
      <c r="C488" s="20" t="s">
        <v>1386</v>
      </c>
      <c r="D488" s="14">
        <v>10000</v>
      </c>
      <c r="E488" s="10">
        <v>10555</v>
      </c>
      <c r="F488" s="15">
        <v>106</v>
      </c>
      <c r="G488" t="s">
        <v>30</v>
      </c>
      <c r="H488" t="s">
        <v>693</v>
      </c>
      <c r="I488" t="s">
        <v>694</v>
      </c>
      <c r="J488">
        <v>1404983269</v>
      </c>
      <c r="K488">
        <v>1402391269</v>
      </c>
      <c r="L488" s="11">
        <f t="shared" si="7"/>
        <v>41800.380428240736</v>
      </c>
      <c r="M488" t="b">
        <v>0</v>
      </c>
      <c r="N488">
        <v>168</v>
      </c>
      <c r="O488" t="b">
        <v>1</v>
      </c>
      <c r="P488" s="16" t="s">
        <v>21</v>
      </c>
      <c r="Q488" t="s">
        <v>60</v>
      </c>
    </row>
    <row r="489" spans="1:17" ht="75" x14ac:dyDescent="0.25">
      <c r="A489">
        <v>3435</v>
      </c>
      <c r="B489" s="8" t="s">
        <v>1387</v>
      </c>
      <c r="C489" s="20" t="s">
        <v>1388</v>
      </c>
      <c r="D489" s="14">
        <v>1000</v>
      </c>
      <c r="E489" s="10">
        <v>1120</v>
      </c>
      <c r="F489" s="15">
        <v>112</v>
      </c>
      <c r="G489" t="s">
        <v>30</v>
      </c>
      <c r="H489" t="s">
        <v>693</v>
      </c>
      <c r="I489" t="s">
        <v>694</v>
      </c>
      <c r="J489">
        <v>1470538800</v>
      </c>
      <c r="K489">
        <v>1469112493</v>
      </c>
      <c r="L489" s="11">
        <f t="shared" si="7"/>
        <v>42572.61681712963</v>
      </c>
      <c r="M489" t="b">
        <v>0</v>
      </c>
      <c r="N489">
        <v>19</v>
      </c>
      <c r="O489" t="b">
        <v>1</v>
      </c>
      <c r="P489" s="16" t="s">
        <v>21</v>
      </c>
      <c r="Q489" t="s">
        <v>60</v>
      </c>
    </row>
    <row r="490" spans="1:17" ht="60" x14ac:dyDescent="0.25">
      <c r="A490">
        <v>3436</v>
      </c>
      <c r="B490" s="8" t="s">
        <v>1389</v>
      </c>
      <c r="C490" s="20" t="s">
        <v>1390</v>
      </c>
      <c r="D490" s="14">
        <v>5000</v>
      </c>
      <c r="E490" s="10">
        <v>5295</v>
      </c>
      <c r="F490" s="15">
        <v>106</v>
      </c>
      <c r="G490" t="s">
        <v>30</v>
      </c>
      <c r="H490" t="s">
        <v>693</v>
      </c>
      <c r="I490" t="s">
        <v>694</v>
      </c>
      <c r="J490">
        <v>1408638480</v>
      </c>
      <c r="K490">
        <v>1406811593</v>
      </c>
      <c r="L490" s="11">
        <f t="shared" si="7"/>
        <v>41851.541585648149</v>
      </c>
      <c r="M490" t="b">
        <v>0</v>
      </c>
      <c r="N490">
        <v>37</v>
      </c>
      <c r="O490" t="b">
        <v>1</v>
      </c>
      <c r="P490" s="16" t="s">
        <v>21</v>
      </c>
      <c r="Q490" t="s">
        <v>60</v>
      </c>
    </row>
    <row r="491" spans="1:17" ht="90" x14ac:dyDescent="0.25">
      <c r="A491">
        <v>3437</v>
      </c>
      <c r="B491" s="8" t="s">
        <v>1391</v>
      </c>
      <c r="C491" s="20" t="s">
        <v>1392</v>
      </c>
      <c r="D491" s="14">
        <v>3000</v>
      </c>
      <c r="E491" s="10">
        <v>3030</v>
      </c>
      <c r="F491" s="15">
        <v>101</v>
      </c>
      <c r="G491" t="s">
        <v>30</v>
      </c>
      <c r="H491" t="s">
        <v>693</v>
      </c>
      <c r="I491" t="s">
        <v>694</v>
      </c>
      <c r="J491">
        <v>1440003820</v>
      </c>
      <c r="K491">
        <v>1437411820</v>
      </c>
      <c r="L491" s="11">
        <f t="shared" si="7"/>
        <v>42205.710879629631</v>
      </c>
      <c r="M491" t="b">
        <v>0</v>
      </c>
      <c r="N491">
        <v>36</v>
      </c>
      <c r="O491" t="b">
        <v>1</v>
      </c>
      <c r="P491" s="16" t="s">
        <v>21</v>
      </c>
      <c r="Q491" t="s">
        <v>60</v>
      </c>
    </row>
    <row r="492" spans="1:17" ht="75" x14ac:dyDescent="0.25">
      <c r="A492">
        <v>3438</v>
      </c>
      <c r="B492" s="8" t="s">
        <v>358</v>
      </c>
      <c r="C492" s="20" t="s">
        <v>359</v>
      </c>
      <c r="D492" s="14">
        <v>2500</v>
      </c>
      <c r="E492" s="10">
        <v>2605</v>
      </c>
      <c r="F492" s="15">
        <v>104</v>
      </c>
      <c r="G492" t="s">
        <v>30</v>
      </c>
      <c r="H492" t="s">
        <v>56</v>
      </c>
      <c r="I492" t="s">
        <v>57</v>
      </c>
      <c r="J492">
        <v>1430600400</v>
      </c>
      <c r="K492">
        <v>1428358567</v>
      </c>
      <c r="L492" s="11">
        <f t="shared" si="7"/>
        <v>42100.927858796298</v>
      </c>
      <c r="M492" t="b">
        <v>0</v>
      </c>
      <c r="N492">
        <v>14</v>
      </c>
      <c r="O492" t="b">
        <v>1</v>
      </c>
      <c r="P492" s="16" t="s">
        <v>21</v>
      </c>
      <c r="Q492" t="s">
        <v>60</v>
      </c>
    </row>
    <row r="493" spans="1:17" ht="60" x14ac:dyDescent="0.25">
      <c r="A493">
        <v>3439</v>
      </c>
      <c r="B493" s="8" t="s">
        <v>1393</v>
      </c>
      <c r="C493" s="20" t="s">
        <v>1394</v>
      </c>
      <c r="D493" s="14">
        <v>1200</v>
      </c>
      <c r="E493" s="10">
        <v>1616.14</v>
      </c>
      <c r="F493" s="15">
        <v>135</v>
      </c>
      <c r="G493" t="s">
        <v>30</v>
      </c>
      <c r="H493" t="s">
        <v>693</v>
      </c>
      <c r="I493" t="s">
        <v>694</v>
      </c>
      <c r="J493">
        <v>1453179540</v>
      </c>
      <c r="K493">
        <v>1452030730</v>
      </c>
      <c r="L493" s="11">
        <f t="shared" si="7"/>
        <v>42374.911226851851</v>
      </c>
      <c r="M493" t="b">
        <v>0</v>
      </c>
      <c r="N493">
        <v>18</v>
      </c>
      <c r="O493" t="b">
        <v>1</v>
      </c>
      <c r="P493" s="16" t="s">
        <v>21</v>
      </c>
      <c r="Q493" t="s">
        <v>60</v>
      </c>
    </row>
    <row r="494" spans="1:17" ht="60" x14ac:dyDescent="0.25">
      <c r="A494">
        <v>3440</v>
      </c>
      <c r="B494" s="8" t="s">
        <v>1395</v>
      </c>
      <c r="C494" s="20" t="s">
        <v>1396</v>
      </c>
      <c r="D494" s="14">
        <v>5000</v>
      </c>
      <c r="E494" s="10">
        <v>5260.92</v>
      </c>
      <c r="F494" s="15">
        <v>105</v>
      </c>
      <c r="G494" t="s">
        <v>30</v>
      </c>
      <c r="H494" t="s">
        <v>693</v>
      </c>
      <c r="I494" t="s">
        <v>694</v>
      </c>
      <c r="J494">
        <v>1405095300</v>
      </c>
      <c r="K494">
        <v>1403146628</v>
      </c>
      <c r="L494" s="11">
        <f t="shared" si="7"/>
        <v>41809.12300925926</v>
      </c>
      <c r="M494" t="b">
        <v>0</v>
      </c>
      <c r="N494">
        <v>82</v>
      </c>
      <c r="O494" t="b">
        <v>1</v>
      </c>
      <c r="P494" s="16" t="s">
        <v>21</v>
      </c>
      <c r="Q494" t="s">
        <v>60</v>
      </c>
    </row>
    <row r="495" spans="1:17" ht="60" x14ac:dyDescent="0.25">
      <c r="A495">
        <v>3441</v>
      </c>
      <c r="B495" s="8" t="s">
        <v>1397</v>
      </c>
      <c r="C495" s="20" t="s">
        <v>1398</v>
      </c>
      <c r="D495" s="14">
        <v>2500</v>
      </c>
      <c r="E495" s="10">
        <v>2565</v>
      </c>
      <c r="F495" s="15">
        <v>103</v>
      </c>
      <c r="G495" t="s">
        <v>30</v>
      </c>
      <c r="H495" t="s">
        <v>693</v>
      </c>
      <c r="I495" t="s">
        <v>694</v>
      </c>
      <c r="J495">
        <v>1447445820</v>
      </c>
      <c r="K495">
        <v>1445077121</v>
      </c>
      <c r="L495" s="11">
        <f t="shared" si="7"/>
        <v>42294.429641203707</v>
      </c>
      <c r="M495" t="b">
        <v>0</v>
      </c>
      <c r="N495">
        <v>43</v>
      </c>
      <c r="O495" t="b">
        <v>1</v>
      </c>
      <c r="P495" s="16" t="s">
        <v>21</v>
      </c>
      <c r="Q495" t="s">
        <v>60</v>
      </c>
    </row>
    <row r="496" spans="1:17" ht="75" x14ac:dyDescent="0.25">
      <c r="A496">
        <v>3442</v>
      </c>
      <c r="B496" s="8" t="s">
        <v>1399</v>
      </c>
      <c r="C496" s="20" t="s">
        <v>1400</v>
      </c>
      <c r="D496" s="14">
        <v>250</v>
      </c>
      <c r="E496" s="10">
        <v>250</v>
      </c>
      <c r="F496" s="15">
        <v>100</v>
      </c>
      <c r="G496" t="s">
        <v>30</v>
      </c>
      <c r="H496" t="s">
        <v>693</v>
      </c>
      <c r="I496" t="s">
        <v>694</v>
      </c>
      <c r="J496">
        <v>1433016672</v>
      </c>
      <c r="K496">
        <v>1430424672</v>
      </c>
      <c r="L496" s="11">
        <f t="shared" si="7"/>
        <v>42124.841111111113</v>
      </c>
      <c r="M496" t="b">
        <v>0</v>
      </c>
      <c r="N496">
        <v>8</v>
      </c>
      <c r="O496" t="b">
        <v>1</v>
      </c>
      <c r="P496" s="16" t="s">
        <v>21</v>
      </c>
      <c r="Q496" t="s">
        <v>60</v>
      </c>
    </row>
    <row r="497" spans="1:17" ht="60" x14ac:dyDescent="0.25">
      <c r="A497">
        <v>3443</v>
      </c>
      <c r="B497" s="8" t="s">
        <v>1401</v>
      </c>
      <c r="C497" s="20" t="s">
        <v>1402</v>
      </c>
      <c r="D497" s="14">
        <v>1000</v>
      </c>
      <c r="E497" s="10">
        <v>1855</v>
      </c>
      <c r="F497" s="15">
        <v>186</v>
      </c>
      <c r="G497" t="s">
        <v>30</v>
      </c>
      <c r="H497" t="s">
        <v>693</v>
      </c>
      <c r="I497" t="s">
        <v>694</v>
      </c>
      <c r="J497">
        <v>1410266146</v>
      </c>
      <c r="K497">
        <v>1407674146</v>
      </c>
      <c r="L497" s="11">
        <f t="shared" si="7"/>
        <v>41861.524837962963</v>
      </c>
      <c r="M497" t="b">
        <v>0</v>
      </c>
      <c r="N497">
        <v>45</v>
      </c>
      <c r="O497" t="b">
        <v>1</v>
      </c>
      <c r="P497" s="16" t="s">
        <v>21</v>
      </c>
      <c r="Q497" t="s">
        <v>60</v>
      </c>
    </row>
    <row r="498" spans="1:17" ht="75" x14ac:dyDescent="0.25">
      <c r="A498">
        <v>3444</v>
      </c>
      <c r="B498" s="8" t="s">
        <v>1403</v>
      </c>
      <c r="C498" s="20" t="s">
        <v>1404</v>
      </c>
      <c r="D498" s="14">
        <v>300</v>
      </c>
      <c r="E498" s="10">
        <v>867</v>
      </c>
      <c r="F498" s="15">
        <v>289</v>
      </c>
      <c r="G498" t="s">
        <v>30</v>
      </c>
      <c r="H498" t="s">
        <v>767</v>
      </c>
      <c r="I498" t="s">
        <v>768</v>
      </c>
      <c r="J498">
        <v>1465394340</v>
      </c>
      <c r="K498">
        <v>1464677986</v>
      </c>
      <c r="L498" s="11">
        <f t="shared" si="7"/>
        <v>42521.291504629626</v>
      </c>
      <c r="M498" t="b">
        <v>0</v>
      </c>
      <c r="N498">
        <v>20</v>
      </c>
      <c r="O498" t="b">
        <v>1</v>
      </c>
      <c r="P498" s="16" t="s">
        <v>21</v>
      </c>
      <c r="Q498" t="s">
        <v>60</v>
      </c>
    </row>
    <row r="499" spans="1:17" ht="60" x14ac:dyDescent="0.25">
      <c r="A499">
        <v>3445</v>
      </c>
      <c r="B499" s="8" t="s">
        <v>360</v>
      </c>
      <c r="C499" s="20" t="s">
        <v>361</v>
      </c>
      <c r="D499" s="14">
        <v>2000</v>
      </c>
      <c r="E499" s="10">
        <v>2000</v>
      </c>
      <c r="F499" s="15">
        <v>100</v>
      </c>
      <c r="G499" t="s">
        <v>30</v>
      </c>
      <c r="H499" t="s">
        <v>56</v>
      </c>
      <c r="I499" t="s">
        <v>57</v>
      </c>
      <c r="J499">
        <v>1445604236</v>
      </c>
      <c r="K499">
        <v>1443185036</v>
      </c>
      <c r="L499" s="11">
        <f t="shared" si="7"/>
        <v>42272.530509259261</v>
      </c>
      <c r="M499" t="b">
        <v>0</v>
      </c>
      <c r="N499">
        <v>31</v>
      </c>
      <c r="O499" t="b">
        <v>1</v>
      </c>
      <c r="P499" s="16" t="s">
        <v>21</v>
      </c>
      <c r="Q499" t="s">
        <v>60</v>
      </c>
    </row>
    <row r="500" spans="1:17" ht="75" x14ac:dyDescent="0.25">
      <c r="A500">
        <v>3446</v>
      </c>
      <c r="B500" s="8" t="s">
        <v>362</v>
      </c>
      <c r="C500" s="20" t="s">
        <v>363</v>
      </c>
      <c r="D500" s="14">
        <v>1000</v>
      </c>
      <c r="E500" s="10">
        <v>1082</v>
      </c>
      <c r="F500" s="15">
        <v>108</v>
      </c>
      <c r="G500" t="s">
        <v>30</v>
      </c>
      <c r="H500" t="s">
        <v>56</v>
      </c>
      <c r="I500" t="s">
        <v>57</v>
      </c>
      <c r="J500">
        <v>1423138800</v>
      </c>
      <c r="K500">
        <v>1421092725</v>
      </c>
      <c r="L500" s="11">
        <f t="shared" si="7"/>
        <v>42016.832465277781</v>
      </c>
      <c r="M500" t="b">
        <v>0</v>
      </c>
      <c r="N500">
        <v>25</v>
      </c>
      <c r="O500" t="b">
        <v>1</v>
      </c>
      <c r="P500" s="16" t="s">
        <v>21</v>
      </c>
      <c r="Q500" t="s">
        <v>60</v>
      </c>
    </row>
    <row r="501" spans="1:17" ht="45" x14ac:dyDescent="0.25">
      <c r="A501">
        <v>3447</v>
      </c>
      <c r="B501" s="8" t="s">
        <v>1405</v>
      </c>
      <c r="C501" s="20" t="s">
        <v>1406</v>
      </c>
      <c r="D501" s="14">
        <v>1000</v>
      </c>
      <c r="E501" s="10">
        <v>1078</v>
      </c>
      <c r="F501" s="15">
        <v>108</v>
      </c>
      <c r="G501" t="s">
        <v>30</v>
      </c>
      <c r="H501" t="s">
        <v>693</v>
      </c>
      <c r="I501" t="s">
        <v>694</v>
      </c>
      <c r="J501">
        <v>1458332412</v>
      </c>
      <c r="K501">
        <v>1454448012</v>
      </c>
      <c r="L501" s="11">
        <f t="shared" si="7"/>
        <v>42402.889027777783</v>
      </c>
      <c r="M501" t="b">
        <v>0</v>
      </c>
      <c r="N501">
        <v>14</v>
      </c>
      <c r="O501" t="b">
        <v>1</v>
      </c>
      <c r="P501" s="16" t="s">
        <v>21</v>
      </c>
      <c r="Q501" t="s">
        <v>60</v>
      </c>
    </row>
    <row r="502" spans="1:17" ht="60" x14ac:dyDescent="0.25">
      <c r="A502">
        <v>3448</v>
      </c>
      <c r="B502" s="8" t="s">
        <v>1407</v>
      </c>
      <c r="C502" s="20" t="s">
        <v>1408</v>
      </c>
      <c r="D502" s="14">
        <v>2100</v>
      </c>
      <c r="E502" s="10">
        <v>2305</v>
      </c>
      <c r="F502" s="15">
        <v>110</v>
      </c>
      <c r="G502" t="s">
        <v>30</v>
      </c>
      <c r="H502" t="s">
        <v>693</v>
      </c>
      <c r="I502" t="s">
        <v>694</v>
      </c>
      <c r="J502">
        <v>1418784689</v>
      </c>
      <c r="K502">
        <v>1416192689</v>
      </c>
      <c r="L502" s="11">
        <f t="shared" si="7"/>
        <v>41960.119085648148</v>
      </c>
      <c r="M502" t="b">
        <v>0</v>
      </c>
      <c r="N502">
        <v>45</v>
      </c>
      <c r="O502" t="b">
        <v>1</v>
      </c>
      <c r="P502" s="16" t="s">
        <v>21</v>
      </c>
      <c r="Q502" t="s">
        <v>60</v>
      </c>
    </row>
    <row r="503" spans="1:17" ht="60" x14ac:dyDescent="0.25">
      <c r="A503">
        <v>3449</v>
      </c>
      <c r="B503" s="8" t="s">
        <v>1409</v>
      </c>
      <c r="C503" s="20" t="s">
        <v>1410</v>
      </c>
      <c r="D503" s="14">
        <v>800</v>
      </c>
      <c r="E503" s="10">
        <v>1365</v>
      </c>
      <c r="F503" s="15">
        <v>171</v>
      </c>
      <c r="G503" t="s">
        <v>30</v>
      </c>
      <c r="H503" t="s">
        <v>693</v>
      </c>
      <c r="I503" t="s">
        <v>694</v>
      </c>
      <c r="J503">
        <v>1468036800</v>
      </c>
      <c r="K503">
        <v>1465607738</v>
      </c>
      <c r="L503" s="11">
        <f t="shared" si="7"/>
        <v>42532.052523148144</v>
      </c>
      <c r="M503" t="b">
        <v>0</v>
      </c>
      <c r="N503">
        <v>20</v>
      </c>
      <c r="O503" t="b">
        <v>1</v>
      </c>
      <c r="P503" s="16" t="s">
        <v>21</v>
      </c>
      <c r="Q503" t="s">
        <v>60</v>
      </c>
    </row>
    <row r="504" spans="1:17" ht="60" x14ac:dyDescent="0.25">
      <c r="A504">
        <v>3450</v>
      </c>
      <c r="B504" s="8" t="s">
        <v>364</v>
      </c>
      <c r="C504" s="20" t="s">
        <v>365</v>
      </c>
      <c r="D504" s="14">
        <v>500</v>
      </c>
      <c r="E504" s="10">
        <v>760</v>
      </c>
      <c r="F504" s="15">
        <v>152</v>
      </c>
      <c r="G504" t="s">
        <v>30</v>
      </c>
      <c r="H504" t="s">
        <v>56</v>
      </c>
      <c r="I504" t="s">
        <v>57</v>
      </c>
      <c r="J504">
        <v>1427990071</v>
      </c>
      <c r="K504">
        <v>1422809671</v>
      </c>
      <c r="L504" s="11">
        <f t="shared" si="7"/>
        <v>42036.704525462963</v>
      </c>
      <c r="M504" t="b">
        <v>0</v>
      </c>
      <c r="N504">
        <v>39</v>
      </c>
      <c r="O504" t="b">
        <v>1</v>
      </c>
      <c r="P504" s="16" t="s">
        <v>21</v>
      </c>
      <c r="Q504" t="s">
        <v>60</v>
      </c>
    </row>
    <row r="505" spans="1:17" ht="60" x14ac:dyDescent="0.25">
      <c r="A505">
        <v>3451</v>
      </c>
      <c r="B505" s="8" t="s">
        <v>1411</v>
      </c>
      <c r="C505" s="20" t="s">
        <v>1412</v>
      </c>
      <c r="D505" s="14">
        <v>650</v>
      </c>
      <c r="E505" s="10">
        <v>658</v>
      </c>
      <c r="F505" s="15">
        <v>101</v>
      </c>
      <c r="G505" t="s">
        <v>30</v>
      </c>
      <c r="H505" t="s">
        <v>693</v>
      </c>
      <c r="I505" t="s">
        <v>694</v>
      </c>
      <c r="J505">
        <v>1429636927</v>
      </c>
      <c r="K505">
        <v>1427304127</v>
      </c>
      <c r="L505" s="11">
        <f t="shared" si="7"/>
        <v>42088.723692129628</v>
      </c>
      <c r="M505" t="b">
        <v>0</v>
      </c>
      <c r="N505">
        <v>16</v>
      </c>
      <c r="O505" t="b">
        <v>1</v>
      </c>
      <c r="P505" s="16" t="s">
        <v>21</v>
      </c>
      <c r="Q505" t="s">
        <v>60</v>
      </c>
    </row>
    <row r="506" spans="1:17" ht="75" x14ac:dyDescent="0.25">
      <c r="A506">
        <v>3452</v>
      </c>
      <c r="B506" s="8" t="s">
        <v>1413</v>
      </c>
      <c r="C506" s="20" t="s">
        <v>1414</v>
      </c>
      <c r="D506" s="14">
        <v>1000</v>
      </c>
      <c r="E506" s="10">
        <v>1532</v>
      </c>
      <c r="F506" s="15">
        <v>153</v>
      </c>
      <c r="G506" t="s">
        <v>30</v>
      </c>
      <c r="H506" t="s">
        <v>693</v>
      </c>
      <c r="I506" t="s">
        <v>694</v>
      </c>
      <c r="J506">
        <v>1406087940</v>
      </c>
      <c r="K506">
        <v>1404141626</v>
      </c>
      <c r="L506" s="11">
        <f t="shared" si="7"/>
        <v>41820.639189814814</v>
      </c>
      <c r="M506" t="b">
        <v>0</v>
      </c>
      <c r="N506">
        <v>37</v>
      </c>
      <c r="O506" t="b">
        <v>1</v>
      </c>
      <c r="P506" s="16" t="s">
        <v>21</v>
      </c>
      <c r="Q506" t="s">
        <v>60</v>
      </c>
    </row>
    <row r="507" spans="1:17" ht="60" x14ac:dyDescent="0.25">
      <c r="A507">
        <v>3453</v>
      </c>
      <c r="B507" s="8" t="s">
        <v>366</v>
      </c>
      <c r="C507" s="20" t="s">
        <v>367</v>
      </c>
      <c r="D507" s="14">
        <v>300</v>
      </c>
      <c r="E507" s="10">
        <v>385</v>
      </c>
      <c r="F507" s="15">
        <v>128</v>
      </c>
      <c r="G507" t="s">
        <v>30</v>
      </c>
      <c r="H507" t="s">
        <v>56</v>
      </c>
      <c r="I507" t="s">
        <v>57</v>
      </c>
      <c r="J507">
        <v>1471130956</v>
      </c>
      <c r="K507">
        <v>1465946956</v>
      </c>
      <c r="L507" s="11">
        <f t="shared" si="7"/>
        <v>42535.97865740741</v>
      </c>
      <c r="M507" t="b">
        <v>0</v>
      </c>
      <c r="N507">
        <v>14</v>
      </c>
      <c r="O507" t="b">
        <v>1</v>
      </c>
      <c r="P507" s="16" t="s">
        <v>21</v>
      </c>
      <c r="Q507" t="s">
        <v>60</v>
      </c>
    </row>
    <row r="508" spans="1:17" ht="75" x14ac:dyDescent="0.25">
      <c r="A508">
        <v>3454</v>
      </c>
      <c r="B508" s="8" t="s">
        <v>368</v>
      </c>
      <c r="C508" s="20" t="s">
        <v>369</v>
      </c>
      <c r="D508" s="14">
        <v>700</v>
      </c>
      <c r="E508" s="10">
        <v>705</v>
      </c>
      <c r="F508" s="15">
        <v>101</v>
      </c>
      <c r="G508" t="s">
        <v>30</v>
      </c>
      <c r="H508" t="s">
        <v>56</v>
      </c>
      <c r="I508" t="s">
        <v>57</v>
      </c>
      <c r="J508">
        <v>1406825159</v>
      </c>
      <c r="K508">
        <v>1404233159</v>
      </c>
      <c r="L508" s="11">
        <f t="shared" si="7"/>
        <v>41821.698599537034</v>
      </c>
      <c r="M508" t="b">
        <v>0</v>
      </c>
      <c r="N508">
        <v>21</v>
      </c>
      <c r="O508" t="b">
        <v>1</v>
      </c>
      <c r="P508" s="16" t="s">
        <v>21</v>
      </c>
      <c r="Q508" t="s">
        <v>60</v>
      </c>
    </row>
    <row r="509" spans="1:17" ht="90" x14ac:dyDescent="0.25">
      <c r="A509">
        <v>3455</v>
      </c>
      <c r="B509" s="8" t="s">
        <v>1415</v>
      </c>
      <c r="C509" s="20" t="s">
        <v>1416</v>
      </c>
      <c r="D509" s="14">
        <v>10000</v>
      </c>
      <c r="E509" s="10">
        <v>10065</v>
      </c>
      <c r="F509" s="15">
        <v>101</v>
      </c>
      <c r="G509" t="s">
        <v>30</v>
      </c>
      <c r="H509" t="s">
        <v>693</v>
      </c>
      <c r="I509" t="s">
        <v>694</v>
      </c>
      <c r="J509">
        <v>1476381627</v>
      </c>
      <c r="K509">
        <v>1473789627</v>
      </c>
      <c r="L509" s="11">
        <f t="shared" si="7"/>
        <v>42626.7503125</v>
      </c>
      <c r="M509" t="b">
        <v>0</v>
      </c>
      <c r="N509">
        <v>69</v>
      </c>
      <c r="O509" t="b">
        <v>1</v>
      </c>
      <c r="P509" s="16" t="s">
        <v>21</v>
      </c>
      <c r="Q509" t="s">
        <v>60</v>
      </c>
    </row>
    <row r="510" spans="1:17" ht="60" x14ac:dyDescent="0.25">
      <c r="A510">
        <v>3456</v>
      </c>
      <c r="B510" s="8" t="s">
        <v>1417</v>
      </c>
      <c r="C510" s="20" t="s">
        <v>1418</v>
      </c>
      <c r="D510" s="14">
        <v>3000</v>
      </c>
      <c r="E510" s="10">
        <v>5739</v>
      </c>
      <c r="F510" s="15">
        <v>191</v>
      </c>
      <c r="G510" t="s">
        <v>30</v>
      </c>
      <c r="H510" t="s">
        <v>693</v>
      </c>
      <c r="I510" t="s">
        <v>694</v>
      </c>
      <c r="J510">
        <v>1406876340</v>
      </c>
      <c r="K510">
        <v>1404190567</v>
      </c>
      <c r="L510" s="11">
        <f t="shared" si="7"/>
        <v>41821.205636574072</v>
      </c>
      <c r="M510" t="b">
        <v>0</v>
      </c>
      <c r="N510">
        <v>16</v>
      </c>
      <c r="O510" t="b">
        <v>1</v>
      </c>
      <c r="P510" s="16" t="s">
        <v>21</v>
      </c>
      <c r="Q510" t="s">
        <v>60</v>
      </c>
    </row>
    <row r="511" spans="1:17" ht="60" x14ac:dyDescent="0.25">
      <c r="A511">
        <v>3457</v>
      </c>
      <c r="B511" s="8" t="s">
        <v>1419</v>
      </c>
      <c r="C511" s="20" t="s">
        <v>1420</v>
      </c>
      <c r="D511" s="14">
        <v>2000</v>
      </c>
      <c r="E511" s="10">
        <v>2804</v>
      </c>
      <c r="F511" s="15">
        <v>140</v>
      </c>
      <c r="G511" t="s">
        <v>30</v>
      </c>
      <c r="H511" t="s">
        <v>693</v>
      </c>
      <c r="I511" t="s">
        <v>694</v>
      </c>
      <c r="J511">
        <v>1423720740</v>
      </c>
      <c r="K511">
        <v>1421081857</v>
      </c>
      <c r="L511" s="11">
        <f t="shared" si="7"/>
        <v>42016.706678240742</v>
      </c>
      <c r="M511" t="b">
        <v>0</v>
      </c>
      <c r="N511">
        <v>55</v>
      </c>
      <c r="O511" t="b">
        <v>1</v>
      </c>
      <c r="P511" s="16" t="s">
        <v>21</v>
      </c>
      <c r="Q511" t="s">
        <v>60</v>
      </c>
    </row>
    <row r="512" spans="1:17" ht="75" x14ac:dyDescent="0.25">
      <c r="A512">
        <v>3458</v>
      </c>
      <c r="B512" s="8" t="s">
        <v>1421</v>
      </c>
      <c r="C512" s="20" t="s">
        <v>1422</v>
      </c>
      <c r="D512" s="14">
        <v>978</v>
      </c>
      <c r="E512" s="10">
        <v>1216</v>
      </c>
      <c r="F512" s="15">
        <v>124</v>
      </c>
      <c r="G512" t="s">
        <v>30</v>
      </c>
      <c r="H512" t="s">
        <v>693</v>
      </c>
      <c r="I512" t="s">
        <v>694</v>
      </c>
      <c r="J512">
        <v>1422937620</v>
      </c>
      <c r="K512">
        <v>1420606303</v>
      </c>
      <c r="L512" s="11">
        <f t="shared" si="7"/>
        <v>42011.202581018515</v>
      </c>
      <c r="M512" t="b">
        <v>0</v>
      </c>
      <c r="N512">
        <v>27</v>
      </c>
      <c r="O512" t="b">
        <v>1</v>
      </c>
      <c r="P512" s="16" t="s">
        <v>21</v>
      </c>
      <c r="Q512" t="s">
        <v>60</v>
      </c>
    </row>
    <row r="513" spans="1:17" ht="75" x14ac:dyDescent="0.25">
      <c r="A513">
        <v>3459</v>
      </c>
      <c r="B513" s="8" t="s">
        <v>370</v>
      </c>
      <c r="C513" s="20" t="s">
        <v>371</v>
      </c>
      <c r="D513" s="14">
        <v>500</v>
      </c>
      <c r="E513" s="10">
        <v>631</v>
      </c>
      <c r="F513" s="15">
        <v>126</v>
      </c>
      <c r="G513" t="s">
        <v>30</v>
      </c>
      <c r="H513" t="s">
        <v>56</v>
      </c>
      <c r="I513" t="s">
        <v>57</v>
      </c>
      <c r="J513">
        <v>1463743860</v>
      </c>
      <c r="K513">
        <v>1461151860</v>
      </c>
      <c r="L513" s="11">
        <f t="shared" si="7"/>
        <v>42480.479861111111</v>
      </c>
      <c r="M513" t="b">
        <v>0</v>
      </c>
      <c r="N513">
        <v>36</v>
      </c>
      <c r="O513" t="b">
        <v>1</v>
      </c>
      <c r="P513" s="16" t="s">
        <v>21</v>
      </c>
      <c r="Q513" t="s">
        <v>60</v>
      </c>
    </row>
    <row r="514" spans="1:17" ht="60" x14ac:dyDescent="0.25">
      <c r="A514">
        <v>3460</v>
      </c>
      <c r="B514" s="8" t="s">
        <v>372</v>
      </c>
      <c r="C514" s="20" t="s">
        <v>373</v>
      </c>
      <c r="D514" s="14">
        <v>500</v>
      </c>
      <c r="E514" s="10">
        <v>950</v>
      </c>
      <c r="F514" s="15">
        <v>190</v>
      </c>
      <c r="G514" t="s">
        <v>30</v>
      </c>
      <c r="H514" t="s">
        <v>56</v>
      </c>
      <c r="I514" t="s">
        <v>57</v>
      </c>
      <c r="J514">
        <v>1408106352</v>
      </c>
      <c r="K514">
        <v>1406896752</v>
      </c>
      <c r="L514" s="11">
        <f t="shared" si="7"/>
        <v>41852.527222222227</v>
      </c>
      <c r="M514" t="b">
        <v>0</v>
      </c>
      <c r="N514">
        <v>19</v>
      </c>
      <c r="O514" t="b">
        <v>1</v>
      </c>
      <c r="P514" s="16" t="s">
        <v>21</v>
      </c>
      <c r="Q514" t="s">
        <v>60</v>
      </c>
    </row>
    <row r="515" spans="1:17" ht="75" x14ac:dyDescent="0.25">
      <c r="A515">
        <v>3461</v>
      </c>
      <c r="B515" s="8" t="s">
        <v>1423</v>
      </c>
      <c r="C515" s="20" t="s">
        <v>1424</v>
      </c>
      <c r="D515" s="14">
        <v>500</v>
      </c>
      <c r="E515" s="10">
        <v>695</v>
      </c>
      <c r="F515" s="15">
        <v>139</v>
      </c>
      <c r="G515" t="s">
        <v>30</v>
      </c>
      <c r="H515" t="s">
        <v>693</v>
      </c>
      <c r="I515" t="s">
        <v>694</v>
      </c>
      <c r="J515">
        <v>1477710000</v>
      </c>
      <c r="K515">
        <v>1475248279</v>
      </c>
      <c r="L515" s="11">
        <f t="shared" ref="L515:L578" si="8">K515/86400+DATE(1970,1,1)</f>
        <v>42643.632858796293</v>
      </c>
      <c r="M515" t="b">
        <v>0</v>
      </c>
      <c r="N515">
        <v>12</v>
      </c>
      <c r="O515" t="b">
        <v>1</v>
      </c>
      <c r="P515" s="16" t="s">
        <v>21</v>
      </c>
      <c r="Q515" t="s">
        <v>60</v>
      </c>
    </row>
    <row r="516" spans="1:17" ht="60" x14ac:dyDescent="0.25">
      <c r="A516">
        <v>3462</v>
      </c>
      <c r="B516" s="8" t="s">
        <v>1425</v>
      </c>
      <c r="C516" s="20" t="s">
        <v>1426</v>
      </c>
      <c r="D516" s="14">
        <v>250</v>
      </c>
      <c r="E516" s="10">
        <v>505</v>
      </c>
      <c r="F516" s="15">
        <v>202</v>
      </c>
      <c r="G516" t="s">
        <v>30</v>
      </c>
      <c r="H516" t="s">
        <v>693</v>
      </c>
      <c r="I516" t="s">
        <v>694</v>
      </c>
      <c r="J516">
        <v>1436551200</v>
      </c>
      <c r="K516">
        <v>1435181628</v>
      </c>
      <c r="L516" s="11">
        <f t="shared" si="8"/>
        <v>42179.898472222223</v>
      </c>
      <c r="M516" t="b">
        <v>0</v>
      </c>
      <c r="N516">
        <v>17</v>
      </c>
      <c r="O516" t="b">
        <v>1</v>
      </c>
      <c r="P516" s="16" t="s">
        <v>21</v>
      </c>
      <c r="Q516" t="s">
        <v>60</v>
      </c>
    </row>
    <row r="517" spans="1:17" ht="75" x14ac:dyDescent="0.25">
      <c r="A517">
        <v>3463</v>
      </c>
      <c r="B517" s="8" t="s">
        <v>1427</v>
      </c>
      <c r="C517" s="20" t="s">
        <v>1428</v>
      </c>
      <c r="D517" s="14">
        <v>10000</v>
      </c>
      <c r="E517" s="10">
        <v>10338</v>
      </c>
      <c r="F517" s="15">
        <v>103</v>
      </c>
      <c r="G517" t="s">
        <v>30</v>
      </c>
      <c r="H517" t="s">
        <v>707</v>
      </c>
      <c r="I517" t="s">
        <v>708</v>
      </c>
      <c r="J517">
        <v>1476158340</v>
      </c>
      <c r="K517">
        <v>1472594585</v>
      </c>
      <c r="L517" s="11">
        <f t="shared" si="8"/>
        <v>42612.918807870374</v>
      </c>
      <c r="M517" t="b">
        <v>0</v>
      </c>
      <c r="N517">
        <v>114</v>
      </c>
      <c r="O517" t="b">
        <v>1</v>
      </c>
      <c r="P517" s="16" t="s">
        <v>21</v>
      </c>
      <c r="Q517" t="s">
        <v>60</v>
      </c>
    </row>
    <row r="518" spans="1:17" ht="75" x14ac:dyDescent="0.25">
      <c r="A518">
        <v>3464</v>
      </c>
      <c r="B518" s="8" t="s">
        <v>1429</v>
      </c>
      <c r="C518" s="20" t="s">
        <v>1430</v>
      </c>
      <c r="D518" s="14">
        <v>5000</v>
      </c>
      <c r="E518" s="10">
        <v>5116.18</v>
      </c>
      <c r="F518" s="15">
        <v>102</v>
      </c>
      <c r="G518" t="s">
        <v>30</v>
      </c>
      <c r="H518" t="s">
        <v>693</v>
      </c>
      <c r="I518" t="s">
        <v>694</v>
      </c>
      <c r="J518">
        <v>1471921637</v>
      </c>
      <c r="K518">
        <v>1469329637</v>
      </c>
      <c r="L518" s="11">
        <f t="shared" si="8"/>
        <v>42575.130057870367</v>
      </c>
      <c r="M518" t="b">
        <v>0</v>
      </c>
      <c r="N518">
        <v>93</v>
      </c>
      <c r="O518" t="b">
        <v>1</v>
      </c>
      <c r="P518" s="16" t="s">
        <v>21</v>
      </c>
      <c r="Q518" t="s">
        <v>60</v>
      </c>
    </row>
    <row r="519" spans="1:17" ht="75" x14ac:dyDescent="0.25">
      <c r="A519">
        <v>3465</v>
      </c>
      <c r="B519" s="8" t="s">
        <v>374</v>
      </c>
      <c r="C519" s="20" t="s">
        <v>375</v>
      </c>
      <c r="D519" s="14">
        <v>2000</v>
      </c>
      <c r="E519" s="10">
        <v>2060</v>
      </c>
      <c r="F519" s="15">
        <v>103</v>
      </c>
      <c r="G519" t="s">
        <v>30</v>
      </c>
      <c r="H519" t="s">
        <v>56</v>
      </c>
      <c r="I519" t="s">
        <v>57</v>
      </c>
      <c r="J519">
        <v>1439136000</v>
      </c>
      <c r="K519">
        <v>1436972472</v>
      </c>
      <c r="L519" s="11">
        <f t="shared" si="8"/>
        <v>42200.625833333332</v>
      </c>
      <c r="M519" t="b">
        <v>0</v>
      </c>
      <c r="N519">
        <v>36</v>
      </c>
      <c r="O519" t="b">
        <v>1</v>
      </c>
      <c r="P519" s="16" t="s">
        <v>21</v>
      </c>
      <c r="Q519" t="s">
        <v>60</v>
      </c>
    </row>
    <row r="520" spans="1:17" ht="60" x14ac:dyDescent="0.25">
      <c r="A520">
        <v>3466</v>
      </c>
      <c r="B520" s="8" t="s">
        <v>1431</v>
      </c>
      <c r="C520" s="20" t="s">
        <v>1432</v>
      </c>
      <c r="D520" s="14">
        <v>3500</v>
      </c>
      <c r="E520" s="10">
        <v>4450</v>
      </c>
      <c r="F520" s="15">
        <v>127</v>
      </c>
      <c r="G520" t="s">
        <v>30</v>
      </c>
      <c r="H520" t="s">
        <v>693</v>
      </c>
      <c r="I520" t="s">
        <v>694</v>
      </c>
      <c r="J520">
        <v>1461108450</v>
      </c>
      <c r="K520">
        <v>1455928050</v>
      </c>
      <c r="L520" s="11">
        <f t="shared" si="8"/>
        <v>42420.019097222219</v>
      </c>
      <c r="M520" t="b">
        <v>0</v>
      </c>
      <c r="N520">
        <v>61</v>
      </c>
      <c r="O520" t="b">
        <v>1</v>
      </c>
      <c r="P520" s="16" t="s">
        <v>21</v>
      </c>
      <c r="Q520" t="s">
        <v>60</v>
      </c>
    </row>
    <row r="521" spans="1:17" ht="30" x14ac:dyDescent="0.25">
      <c r="A521">
        <v>3467</v>
      </c>
      <c r="B521" s="8" t="s">
        <v>1433</v>
      </c>
      <c r="C521" s="20" t="s">
        <v>1434</v>
      </c>
      <c r="D521" s="14">
        <v>3000</v>
      </c>
      <c r="E521" s="10">
        <v>3030</v>
      </c>
      <c r="F521" s="15">
        <v>101</v>
      </c>
      <c r="G521" t="s">
        <v>30</v>
      </c>
      <c r="H521" t="s">
        <v>693</v>
      </c>
      <c r="I521" t="s">
        <v>694</v>
      </c>
      <c r="J521">
        <v>1426864032</v>
      </c>
      <c r="K521">
        <v>1424275632</v>
      </c>
      <c r="L521" s="11">
        <f t="shared" si="8"/>
        <v>42053.671666666662</v>
      </c>
      <c r="M521" t="b">
        <v>0</v>
      </c>
      <c r="N521">
        <v>47</v>
      </c>
      <c r="O521" t="b">
        <v>1</v>
      </c>
      <c r="P521" s="16" t="s">
        <v>21</v>
      </c>
      <c r="Q521" t="s">
        <v>60</v>
      </c>
    </row>
    <row r="522" spans="1:17" ht="60" x14ac:dyDescent="0.25">
      <c r="A522">
        <v>3468</v>
      </c>
      <c r="B522" s="8" t="s">
        <v>1435</v>
      </c>
      <c r="C522" s="20" t="s">
        <v>1436</v>
      </c>
      <c r="D522" s="14">
        <v>10000</v>
      </c>
      <c r="E522" s="10">
        <v>12178</v>
      </c>
      <c r="F522" s="15">
        <v>122</v>
      </c>
      <c r="G522" t="s">
        <v>30</v>
      </c>
      <c r="H522" t="s">
        <v>693</v>
      </c>
      <c r="I522" t="s">
        <v>694</v>
      </c>
      <c r="J522">
        <v>1474426800</v>
      </c>
      <c r="K522">
        <v>1471976529</v>
      </c>
      <c r="L522" s="11">
        <f t="shared" si="8"/>
        <v>42605.765381944446</v>
      </c>
      <c r="M522" t="b">
        <v>0</v>
      </c>
      <c r="N522">
        <v>17</v>
      </c>
      <c r="O522" t="b">
        <v>1</v>
      </c>
      <c r="P522" s="16" t="s">
        <v>21</v>
      </c>
      <c r="Q522" t="s">
        <v>60</v>
      </c>
    </row>
    <row r="523" spans="1:17" ht="75" x14ac:dyDescent="0.25">
      <c r="A523">
        <v>3469</v>
      </c>
      <c r="B523" s="8" t="s">
        <v>1437</v>
      </c>
      <c r="C523" s="20" t="s">
        <v>1438</v>
      </c>
      <c r="D523" s="14">
        <v>2800</v>
      </c>
      <c r="E523" s="10">
        <v>3175</v>
      </c>
      <c r="F523" s="15">
        <v>113</v>
      </c>
      <c r="G523" t="s">
        <v>30</v>
      </c>
      <c r="H523" t="s">
        <v>693</v>
      </c>
      <c r="I523" t="s">
        <v>694</v>
      </c>
      <c r="J523">
        <v>1461857045</v>
      </c>
      <c r="K523">
        <v>1459265045</v>
      </c>
      <c r="L523" s="11">
        <f t="shared" si="8"/>
        <v>42458.641724537039</v>
      </c>
      <c r="M523" t="b">
        <v>0</v>
      </c>
      <c r="N523">
        <v>63</v>
      </c>
      <c r="O523" t="b">
        <v>1</v>
      </c>
      <c r="P523" s="16" t="s">
        <v>21</v>
      </c>
      <c r="Q523" t="s">
        <v>60</v>
      </c>
    </row>
    <row r="524" spans="1:17" ht="45" x14ac:dyDescent="0.25">
      <c r="A524">
        <v>3470</v>
      </c>
      <c r="B524" s="8" t="s">
        <v>1439</v>
      </c>
      <c r="C524" s="20" t="s">
        <v>1440</v>
      </c>
      <c r="D524" s="14">
        <v>250</v>
      </c>
      <c r="E524" s="10">
        <v>375</v>
      </c>
      <c r="F524" s="15">
        <v>150</v>
      </c>
      <c r="G524" t="s">
        <v>30</v>
      </c>
      <c r="H524" t="s">
        <v>693</v>
      </c>
      <c r="I524" t="s">
        <v>694</v>
      </c>
      <c r="J524">
        <v>1468618680</v>
      </c>
      <c r="K524">
        <v>1465345902</v>
      </c>
      <c r="L524" s="11">
        <f t="shared" si="8"/>
        <v>42529.022013888884</v>
      </c>
      <c r="M524" t="b">
        <v>0</v>
      </c>
      <c r="N524">
        <v>9</v>
      </c>
      <c r="O524" t="b">
        <v>1</v>
      </c>
      <c r="P524" s="16" t="s">
        <v>21</v>
      </c>
      <c r="Q524" t="s">
        <v>60</v>
      </c>
    </row>
    <row r="525" spans="1:17" ht="60" x14ac:dyDescent="0.25">
      <c r="A525">
        <v>3471</v>
      </c>
      <c r="B525" s="8" t="s">
        <v>376</v>
      </c>
      <c r="C525" s="20" t="s">
        <v>377</v>
      </c>
      <c r="D525" s="14">
        <v>500</v>
      </c>
      <c r="E525" s="10">
        <v>1073</v>
      </c>
      <c r="F525" s="15">
        <v>215</v>
      </c>
      <c r="G525" t="s">
        <v>30</v>
      </c>
      <c r="H525" t="s">
        <v>56</v>
      </c>
      <c r="I525" t="s">
        <v>57</v>
      </c>
      <c r="J525">
        <v>1409515200</v>
      </c>
      <c r="K525">
        <v>1405971690</v>
      </c>
      <c r="L525" s="11">
        <f t="shared" si="8"/>
        <v>41841.820486111115</v>
      </c>
      <c r="M525" t="b">
        <v>0</v>
      </c>
      <c r="N525">
        <v>30</v>
      </c>
      <c r="O525" t="b">
        <v>1</v>
      </c>
      <c r="P525" s="16" t="s">
        <v>21</v>
      </c>
      <c r="Q525" t="s">
        <v>60</v>
      </c>
    </row>
    <row r="526" spans="1:17" ht="75" x14ac:dyDescent="0.25">
      <c r="A526">
        <v>3472</v>
      </c>
      <c r="B526" s="8" t="s">
        <v>1441</v>
      </c>
      <c r="C526" s="20" t="s">
        <v>1442</v>
      </c>
      <c r="D526" s="14">
        <v>2000</v>
      </c>
      <c r="E526" s="10">
        <v>2041</v>
      </c>
      <c r="F526" s="15">
        <v>102</v>
      </c>
      <c r="G526" t="s">
        <v>30</v>
      </c>
      <c r="H526" t="s">
        <v>693</v>
      </c>
      <c r="I526" t="s">
        <v>694</v>
      </c>
      <c r="J526">
        <v>1415253540</v>
      </c>
      <c r="K526">
        <v>1413432331</v>
      </c>
      <c r="L526" s="11">
        <f t="shared" si="8"/>
        <v>41928.170497685183</v>
      </c>
      <c r="M526" t="b">
        <v>0</v>
      </c>
      <c r="N526">
        <v>23</v>
      </c>
      <c r="O526" t="b">
        <v>1</v>
      </c>
      <c r="P526" s="16" t="s">
        <v>21</v>
      </c>
      <c r="Q526" t="s">
        <v>60</v>
      </c>
    </row>
    <row r="527" spans="1:17" ht="75" x14ac:dyDescent="0.25">
      <c r="A527">
        <v>3473</v>
      </c>
      <c r="B527" s="8" t="s">
        <v>1443</v>
      </c>
      <c r="C527" s="20" t="s">
        <v>1444</v>
      </c>
      <c r="D527" s="14">
        <v>4900</v>
      </c>
      <c r="E527" s="10">
        <v>4900</v>
      </c>
      <c r="F527" s="15">
        <v>100</v>
      </c>
      <c r="G527" t="s">
        <v>30</v>
      </c>
      <c r="H527" t="s">
        <v>693</v>
      </c>
      <c r="I527" t="s">
        <v>694</v>
      </c>
      <c r="J527">
        <v>1426883220</v>
      </c>
      <c r="K527">
        <v>1425067296</v>
      </c>
      <c r="L527" s="11">
        <f t="shared" si="8"/>
        <v>42062.834444444445</v>
      </c>
      <c r="M527" t="b">
        <v>0</v>
      </c>
      <c r="N527">
        <v>33</v>
      </c>
      <c r="O527" t="b">
        <v>1</v>
      </c>
      <c r="P527" s="16" t="s">
        <v>21</v>
      </c>
      <c r="Q527" t="s">
        <v>60</v>
      </c>
    </row>
    <row r="528" spans="1:17" ht="75" x14ac:dyDescent="0.25">
      <c r="A528">
        <v>3474</v>
      </c>
      <c r="B528" s="8" t="s">
        <v>378</v>
      </c>
      <c r="C528" s="20" t="s">
        <v>379</v>
      </c>
      <c r="D528" s="14">
        <v>2000</v>
      </c>
      <c r="E528" s="10">
        <v>2020</v>
      </c>
      <c r="F528" s="15">
        <v>101</v>
      </c>
      <c r="G528" t="s">
        <v>30</v>
      </c>
      <c r="H528" t="s">
        <v>56</v>
      </c>
      <c r="I528" t="s">
        <v>57</v>
      </c>
      <c r="J528">
        <v>1469016131</v>
      </c>
      <c r="K528">
        <v>1466424131</v>
      </c>
      <c r="L528" s="11">
        <f t="shared" si="8"/>
        <v>42541.501516203702</v>
      </c>
      <c r="M528" t="b">
        <v>0</v>
      </c>
      <c r="N528">
        <v>39</v>
      </c>
      <c r="O528" t="b">
        <v>1</v>
      </c>
      <c r="P528" s="16" t="s">
        <v>21</v>
      </c>
      <c r="Q528" t="s">
        <v>60</v>
      </c>
    </row>
    <row r="529" spans="1:17" ht="60" x14ac:dyDescent="0.25">
      <c r="A529">
        <v>3475</v>
      </c>
      <c r="B529" s="8" t="s">
        <v>380</v>
      </c>
      <c r="C529" s="20" t="s">
        <v>381</v>
      </c>
      <c r="D529" s="14">
        <v>300</v>
      </c>
      <c r="E529" s="10">
        <v>340</v>
      </c>
      <c r="F529" s="15">
        <v>113</v>
      </c>
      <c r="G529" t="s">
        <v>30</v>
      </c>
      <c r="H529" t="s">
        <v>56</v>
      </c>
      <c r="I529" t="s">
        <v>57</v>
      </c>
      <c r="J529">
        <v>1414972800</v>
      </c>
      <c r="K529">
        <v>1412629704</v>
      </c>
      <c r="L529" s="11">
        <f t="shared" si="8"/>
        <v>41918.880833333329</v>
      </c>
      <c r="M529" t="b">
        <v>0</v>
      </c>
      <c r="N529">
        <v>17</v>
      </c>
      <c r="O529" t="b">
        <v>1</v>
      </c>
      <c r="P529" s="16" t="s">
        <v>21</v>
      </c>
      <c r="Q529" t="s">
        <v>60</v>
      </c>
    </row>
    <row r="530" spans="1:17" ht="75" x14ac:dyDescent="0.25">
      <c r="A530">
        <v>3476</v>
      </c>
      <c r="B530" s="8" t="s">
        <v>1445</v>
      </c>
      <c r="C530" s="20" t="s">
        <v>1446</v>
      </c>
      <c r="D530" s="14">
        <v>300</v>
      </c>
      <c r="E530" s="10">
        <v>312</v>
      </c>
      <c r="F530" s="15">
        <v>104</v>
      </c>
      <c r="G530" t="s">
        <v>30</v>
      </c>
      <c r="H530" t="s">
        <v>693</v>
      </c>
      <c r="I530" t="s">
        <v>694</v>
      </c>
      <c r="J530">
        <v>1414378800</v>
      </c>
      <c r="K530">
        <v>1412836990</v>
      </c>
      <c r="L530" s="11">
        <f t="shared" si="8"/>
        <v>41921.279976851853</v>
      </c>
      <c r="M530" t="b">
        <v>0</v>
      </c>
      <c r="N530">
        <v>6</v>
      </c>
      <c r="O530" t="b">
        <v>1</v>
      </c>
      <c r="P530" s="16" t="s">
        <v>21</v>
      </c>
      <c r="Q530" t="s">
        <v>60</v>
      </c>
    </row>
    <row r="531" spans="1:17" ht="60" x14ac:dyDescent="0.25">
      <c r="A531">
        <v>3477</v>
      </c>
      <c r="B531" s="8" t="s">
        <v>1447</v>
      </c>
      <c r="C531" s="20" t="s">
        <v>1448</v>
      </c>
      <c r="D531" s="14">
        <v>1800</v>
      </c>
      <c r="E531" s="10">
        <v>2076</v>
      </c>
      <c r="F531" s="15">
        <v>115</v>
      </c>
      <c r="G531" t="s">
        <v>30</v>
      </c>
      <c r="H531" t="s">
        <v>693</v>
      </c>
      <c r="I531" t="s">
        <v>694</v>
      </c>
      <c r="J531">
        <v>1431831600</v>
      </c>
      <c r="K531">
        <v>1430761243</v>
      </c>
      <c r="L531" s="11">
        <f t="shared" si="8"/>
        <v>42128.736608796295</v>
      </c>
      <c r="M531" t="b">
        <v>0</v>
      </c>
      <c r="N531">
        <v>39</v>
      </c>
      <c r="O531" t="b">
        <v>1</v>
      </c>
      <c r="P531" s="16" t="s">
        <v>21</v>
      </c>
      <c r="Q531" t="s">
        <v>60</v>
      </c>
    </row>
    <row r="532" spans="1:17" ht="75" x14ac:dyDescent="0.25">
      <c r="A532">
        <v>3478</v>
      </c>
      <c r="B532" s="8" t="s">
        <v>1449</v>
      </c>
      <c r="C532" s="20" t="s">
        <v>1450</v>
      </c>
      <c r="D532" s="14">
        <v>2000</v>
      </c>
      <c r="E532" s="10">
        <v>2257</v>
      </c>
      <c r="F532" s="15">
        <v>113</v>
      </c>
      <c r="G532" t="s">
        <v>30</v>
      </c>
      <c r="H532" t="s">
        <v>693</v>
      </c>
      <c r="I532" t="s">
        <v>694</v>
      </c>
      <c r="J532">
        <v>1426539600</v>
      </c>
      <c r="K532">
        <v>1424296822</v>
      </c>
      <c r="L532" s="11">
        <f t="shared" si="8"/>
        <v>42053.916921296295</v>
      </c>
      <c r="M532" t="b">
        <v>0</v>
      </c>
      <c r="N532">
        <v>57</v>
      </c>
      <c r="O532" t="b">
        <v>1</v>
      </c>
      <c r="P532" s="16" t="s">
        <v>21</v>
      </c>
      <c r="Q532" t="s">
        <v>60</v>
      </c>
    </row>
    <row r="533" spans="1:17" ht="60" x14ac:dyDescent="0.25">
      <c r="A533">
        <v>3479</v>
      </c>
      <c r="B533" s="8" t="s">
        <v>382</v>
      </c>
      <c r="C533" s="20" t="s">
        <v>383</v>
      </c>
      <c r="D533" s="14">
        <v>1500</v>
      </c>
      <c r="E533" s="10">
        <v>1918</v>
      </c>
      <c r="F533" s="15">
        <v>128</v>
      </c>
      <c r="G533" t="s">
        <v>30</v>
      </c>
      <c r="H533" t="s">
        <v>56</v>
      </c>
      <c r="I533" t="s">
        <v>57</v>
      </c>
      <c r="J533">
        <v>1403382680</v>
      </c>
      <c r="K533">
        <v>1400790680</v>
      </c>
      <c r="L533" s="11">
        <f t="shared" si="8"/>
        <v>41781.855092592596</v>
      </c>
      <c r="M533" t="b">
        <v>0</v>
      </c>
      <c r="N533">
        <v>56</v>
      </c>
      <c r="O533" t="b">
        <v>1</v>
      </c>
      <c r="P533" s="16" t="s">
        <v>21</v>
      </c>
      <c r="Q533" t="s">
        <v>60</v>
      </c>
    </row>
    <row r="534" spans="1:17" ht="75" x14ac:dyDescent="0.25">
      <c r="A534">
        <v>3480</v>
      </c>
      <c r="B534" s="8" t="s">
        <v>1451</v>
      </c>
      <c r="C534" s="20" t="s">
        <v>1452</v>
      </c>
      <c r="D534" s="14">
        <v>1500</v>
      </c>
      <c r="E534" s="10">
        <v>2140</v>
      </c>
      <c r="F534" s="15">
        <v>143</v>
      </c>
      <c r="G534" t="s">
        <v>30</v>
      </c>
      <c r="H534" t="s">
        <v>693</v>
      </c>
      <c r="I534" t="s">
        <v>694</v>
      </c>
      <c r="J534">
        <v>1436562000</v>
      </c>
      <c r="K534">
        <v>1434440227</v>
      </c>
      <c r="L534" s="11">
        <f t="shared" si="8"/>
        <v>42171.317442129628</v>
      </c>
      <c r="M534" t="b">
        <v>0</v>
      </c>
      <c r="N534">
        <v>13</v>
      </c>
      <c r="O534" t="b">
        <v>1</v>
      </c>
      <c r="P534" s="16" t="s">
        <v>21</v>
      </c>
      <c r="Q534" t="s">
        <v>60</v>
      </c>
    </row>
    <row r="535" spans="1:17" ht="75" x14ac:dyDescent="0.25">
      <c r="A535">
        <v>3481</v>
      </c>
      <c r="B535" s="8" t="s">
        <v>1453</v>
      </c>
      <c r="C535" s="20" t="s">
        <v>1454</v>
      </c>
      <c r="D535" s="14">
        <v>10000</v>
      </c>
      <c r="E535" s="10">
        <v>11880</v>
      </c>
      <c r="F535" s="15">
        <v>119</v>
      </c>
      <c r="G535" t="s">
        <v>30</v>
      </c>
      <c r="H535" t="s">
        <v>767</v>
      </c>
      <c r="I535" t="s">
        <v>768</v>
      </c>
      <c r="J535">
        <v>1420178188</v>
      </c>
      <c r="K535">
        <v>1418709388</v>
      </c>
      <c r="L535" s="11">
        <f t="shared" si="8"/>
        <v>41989.247546296298</v>
      </c>
      <c r="M535" t="b">
        <v>0</v>
      </c>
      <c r="N535">
        <v>95</v>
      </c>
      <c r="O535" t="b">
        <v>1</v>
      </c>
      <c r="P535" s="16" t="s">
        <v>21</v>
      </c>
      <c r="Q535" t="s">
        <v>60</v>
      </c>
    </row>
    <row r="536" spans="1:17" ht="60" x14ac:dyDescent="0.25">
      <c r="A536">
        <v>3482</v>
      </c>
      <c r="B536" s="8" t="s">
        <v>384</v>
      </c>
      <c r="C536" s="20" t="s">
        <v>385</v>
      </c>
      <c r="D536" s="14">
        <v>3000</v>
      </c>
      <c r="E536" s="10">
        <v>4150</v>
      </c>
      <c r="F536" s="15">
        <v>138</v>
      </c>
      <c r="G536" t="s">
        <v>30</v>
      </c>
      <c r="H536" t="s">
        <v>56</v>
      </c>
      <c r="I536" t="s">
        <v>57</v>
      </c>
      <c r="J536">
        <v>1404671466</v>
      </c>
      <c r="K536">
        <v>1402079466</v>
      </c>
      <c r="L536" s="11">
        <f t="shared" si="8"/>
        <v>41796.771597222221</v>
      </c>
      <c r="M536" t="b">
        <v>0</v>
      </c>
      <c r="N536">
        <v>80</v>
      </c>
      <c r="O536" t="b">
        <v>1</v>
      </c>
      <c r="P536" s="16" t="s">
        <v>21</v>
      </c>
      <c r="Q536" t="s">
        <v>60</v>
      </c>
    </row>
    <row r="537" spans="1:17" ht="60" x14ac:dyDescent="0.25">
      <c r="A537">
        <v>3483</v>
      </c>
      <c r="B537" s="8" t="s">
        <v>1455</v>
      </c>
      <c r="C537" s="20" t="s">
        <v>1456</v>
      </c>
      <c r="D537" s="14">
        <v>3350</v>
      </c>
      <c r="E537" s="10">
        <v>5358</v>
      </c>
      <c r="F537" s="15">
        <v>160</v>
      </c>
      <c r="G537" t="s">
        <v>30</v>
      </c>
      <c r="H537" t="s">
        <v>693</v>
      </c>
      <c r="I537" t="s">
        <v>694</v>
      </c>
      <c r="J537">
        <v>1404403381</v>
      </c>
      <c r="K537">
        <v>1401811381</v>
      </c>
      <c r="L537" s="11">
        <f t="shared" si="8"/>
        <v>41793.668761574074</v>
      </c>
      <c r="M537" t="b">
        <v>0</v>
      </c>
      <c r="N537">
        <v>133</v>
      </c>
      <c r="O537" t="b">
        <v>1</v>
      </c>
      <c r="P537" s="16" t="s">
        <v>21</v>
      </c>
      <c r="Q537" t="s">
        <v>60</v>
      </c>
    </row>
    <row r="538" spans="1:17" ht="75" x14ac:dyDescent="0.25">
      <c r="A538">
        <v>3484</v>
      </c>
      <c r="B538" s="8" t="s">
        <v>1457</v>
      </c>
      <c r="C538" s="20" t="s">
        <v>1458</v>
      </c>
      <c r="D538" s="14">
        <v>2500</v>
      </c>
      <c r="E538" s="10">
        <v>2856</v>
      </c>
      <c r="F538" s="15">
        <v>114</v>
      </c>
      <c r="G538" t="s">
        <v>30</v>
      </c>
      <c r="H538" t="s">
        <v>693</v>
      </c>
      <c r="I538" t="s">
        <v>694</v>
      </c>
      <c r="J538">
        <v>1466014499</v>
      </c>
      <c r="K538">
        <v>1463422499</v>
      </c>
      <c r="L538" s="11">
        <f t="shared" si="8"/>
        <v>42506.760405092587</v>
      </c>
      <c r="M538" t="b">
        <v>0</v>
      </c>
      <c r="N538">
        <v>44</v>
      </c>
      <c r="O538" t="b">
        <v>1</v>
      </c>
      <c r="P538" s="16" t="s">
        <v>21</v>
      </c>
      <c r="Q538" t="s">
        <v>60</v>
      </c>
    </row>
    <row r="539" spans="1:17" ht="60" x14ac:dyDescent="0.25">
      <c r="A539">
        <v>3485</v>
      </c>
      <c r="B539" s="8" t="s">
        <v>1459</v>
      </c>
      <c r="C539" s="20" t="s">
        <v>1460</v>
      </c>
      <c r="D539" s="14">
        <v>1650</v>
      </c>
      <c r="E539" s="10">
        <v>1660</v>
      </c>
      <c r="F539" s="15">
        <v>101</v>
      </c>
      <c r="G539" t="s">
        <v>30</v>
      </c>
      <c r="H539" t="s">
        <v>693</v>
      </c>
      <c r="I539" t="s">
        <v>694</v>
      </c>
      <c r="J539">
        <v>1454431080</v>
      </c>
      <c r="K539">
        <v>1451839080</v>
      </c>
      <c r="L539" s="11">
        <f t="shared" si="8"/>
        <v>42372.693055555559</v>
      </c>
      <c r="M539" t="b">
        <v>0</v>
      </c>
      <c r="N539">
        <v>30</v>
      </c>
      <c r="O539" t="b">
        <v>1</v>
      </c>
      <c r="P539" s="16" t="s">
        <v>21</v>
      </c>
      <c r="Q539" t="s">
        <v>60</v>
      </c>
    </row>
    <row r="540" spans="1:17" ht="75" x14ac:dyDescent="0.25">
      <c r="A540">
        <v>3486</v>
      </c>
      <c r="B540" s="8" t="s">
        <v>1461</v>
      </c>
      <c r="C540" s="20" t="s">
        <v>1462</v>
      </c>
      <c r="D540" s="14">
        <v>3000</v>
      </c>
      <c r="E540" s="10">
        <v>4656</v>
      </c>
      <c r="F540" s="15">
        <v>155</v>
      </c>
      <c r="G540" t="s">
        <v>30</v>
      </c>
      <c r="H540" t="s">
        <v>693</v>
      </c>
      <c r="I540" t="s">
        <v>694</v>
      </c>
      <c r="J540">
        <v>1433314740</v>
      </c>
      <c r="K540">
        <v>1430600401</v>
      </c>
      <c r="L540" s="11">
        <f t="shared" si="8"/>
        <v>42126.87501157407</v>
      </c>
      <c r="M540" t="b">
        <v>0</v>
      </c>
      <c r="N540">
        <v>56</v>
      </c>
      <c r="O540" t="b">
        <v>1</v>
      </c>
      <c r="P540" s="16" t="s">
        <v>21</v>
      </c>
      <c r="Q540" t="s">
        <v>60</v>
      </c>
    </row>
    <row r="541" spans="1:17" ht="60" x14ac:dyDescent="0.25">
      <c r="A541">
        <v>3487</v>
      </c>
      <c r="B541" s="8" t="s">
        <v>386</v>
      </c>
      <c r="C541" s="20" t="s">
        <v>387</v>
      </c>
      <c r="D541" s="14">
        <v>2000</v>
      </c>
      <c r="E541" s="10">
        <v>2555</v>
      </c>
      <c r="F541" s="15">
        <v>128</v>
      </c>
      <c r="G541" t="s">
        <v>30</v>
      </c>
      <c r="H541" t="s">
        <v>56</v>
      </c>
      <c r="I541" t="s">
        <v>57</v>
      </c>
      <c r="J541">
        <v>1435185252</v>
      </c>
      <c r="K541">
        <v>1432593252</v>
      </c>
      <c r="L541" s="11">
        <f t="shared" si="8"/>
        <v>42149.940416666665</v>
      </c>
      <c r="M541" t="b">
        <v>0</v>
      </c>
      <c r="N541">
        <v>66</v>
      </c>
      <c r="O541" t="b">
        <v>1</v>
      </c>
      <c r="P541" s="16" t="s">
        <v>21</v>
      </c>
      <c r="Q541" t="s">
        <v>60</v>
      </c>
    </row>
    <row r="542" spans="1:17" ht="60" x14ac:dyDescent="0.25">
      <c r="A542">
        <v>3488</v>
      </c>
      <c r="B542" s="8" t="s">
        <v>1463</v>
      </c>
      <c r="C542" s="20" t="s">
        <v>1464</v>
      </c>
      <c r="D542" s="14">
        <v>3000</v>
      </c>
      <c r="E542" s="10">
        <v>3636</v>
      </c>
      <c r="F542" s="15">
        <v>121</v>
      </c>
      <c r="G542" t="s">
        <v>30</v>
      </c>
      <c r="H542" t="s">
        <v>693</v>
      </c>
      <c r="I542" t="s">
        <v>694</v>
      </c>
      <c r="J542">
        <v>1429286400</v>
      </c>
      <c r="K542">
        <v>1427221560</v>
      </c>
      <c r="L542" s="11">
        <f t="shared" si="8"/>
        <v>42087.768055555556</v>
      </c>
      <c r="M542" t="b">
        <v>0</v>
      </c>
      <c r="N542">
        <v>29</v>
      </c>
      <c r="O542" t="b">
        <v>1</v>
      </c>
      <c r="P542" s="16" t="s">
        <v>21</v>
      </c>
      <c r="Q542" t="s">
        <v>60</v>
      </c>
    </row>
    <row r="543" spans="1:17" ht="75" x14ac:dyDescent="0.25">
      <c r="A543">
        <v>3489</v>
      </c>
      <c r="B543" s="8" t="s">
        <v>388</v>
      </c>
      <c r="C543" s="20" t="s">
        <v>389</v>
      </c>
      <c r="D543" s="14">
        <v>5000</v>
      </c>
      <c r="E543" s="10">
        <v>5635</v>
      </c>
      <c r="F543" s="15">
        <v>113</v>
      </c>
      <c r="G543" t="s">
        <v>30</v>
      </c>
      <c r="H543" t="s">
        <v>56</v>
      </c>
      <c r="I543" t="s">
        <v>57</v>
      </c>
      <c r="J543">
        <v>1400965200</v>
      </c>
      <c r="K543">
        <v>1398352531</v>
      </c>
      <c r="L543" s="11">
        <f t="shared" si="8"/>
        <v>41753.635775462964</v>
      </c>
      <c r="M543" t="b">
        <v>0</v>
      </c>
      <c r="N543">
        <v>72</v>
      </c>
      <c r="O543" t="b">
        <v>1</v>
      </c>
      <c r="P543" s="16" t="s">
        <v>21</v>
      </c>
      <c r="Q543" t="s">
        <v>60</v>
      </c>
    </row>
    <row r="544" spans="1:17" ht="75" x14ac:dyDescent="0.25">
      <c r="A544">
        <v>3490</v>
      </c>
      <c r="B544" s="8" t="s">
        <v>1465</v>
      </c>
      <c r="C544" s="20" t="s">
        <v>1466</v>
      </c>
      <c r="D544" s="14">
        <v>1000</v>
      </c>
      <c r="E544" s="10">
        <v>1275</v>
      </c>
      <c r="F544" s="15">
        <v>128</v>
      </c>
      <c r="G544" t="s">
        <v>30</v>
      </c>
      <c r="H544" t="s">
        <v>693</v>
      </c>
      <c r="I544" t="s">
        <v>694</v>
      </c>
      <c r="J544">
        <v>1460574924</v>
      </c>
      <c r="K544">
        <v>1457982924</v>
      </c>
      <c r="L544" s="11">
        <f t="shared" si="8"/>
        <v>42443.802361111113</v>
      </c>
      <c r="M544" t="b">
        <v>0</v>
      </c>
      <c r="N544">
        <v>27</v>
      </c>
      <c r="O544" t="b">
        <v>1</v>
      </c>
      <c r="P544" s="16" t="s">
        <v>21</v>
      </c>
      <c r="Q544" t="s">
        <v>60</v>
      </c>
    </row>
    <row r="545" spans="1:17" ht="75" x14ac:dyDescent="0.25">
      <c r="A545">
        <v>3491</v>
      </c>
      <c r="B545" s="8" t="s">
        <v>1467</v>
      </c>
      <c r="C545" s="20" t="s">
        <v>1468</v>
      </c>
      <c r="D545" s="14">
        <v>500</v>
      </c>
      <c r="E545" s="10">
        <v>791</v>
      </c>
      <c r="F545" s="15">
        <v>158</v>
      </c>
      <c r="G545" t="s">
        <v>30</v>
      </c>
      <c r="H545" t="s">
        <v>693</v>
      </c>
      <c r="I545" t="s">
        <v>694</v>
      </c>
      <c r="J545">
        <v>1431928784</v>
      </c>
      <c r="K545">
        <v>1430114384</v>
      </c>
      <c r="L545" s="11">
        <f t="shared" si="8"/>
        <v>42121.249814814815</v>
      </c>
      <c r="M545" t="b">
        <v>0</v>
      </c>
      <c r="N545">
        <v>10</v>
      </c>
      <c r="O545" t="b">
        <v>1</v>
      </c>
      <c r="P545" s="16" t="s">
        <v>21</v>
      </c>
      <c r="Q545" t="s">
        <v>60</v>
      </c>
    </row>
    <row r="546" spans="1:17" ht="60" x14ac:dyDescent="0.25">
      <c r="A546">
        <v>3492</v>
      </c>
      <c r="B546" s="8" t="s">
        <v>1469</v>
      </c>
      <c r="C546" s="20" t="s">
        <v>1470</v>
      </c>
      <c r="D546" s="14">
        <v>3800</v>
      </c>
      <c r="E546" s="10">
        <v>4000.22</v>
      </c>
      <c r="F546" s="15">
        <v>105</v>
      </c>
      <c r="G546" t="s">
        <v>30</v>
      </c>
      <c r="H546" t="s">
        <v>693</v>
      </c>
      <c r="I546" t="s">
        <v>694</v>
      </c>
      <c r="J546">
        <v>1445818397</v>
      </c>
      <c r="K546">
        <v>1442794397</v>
      </c>
      <c r="L546" s="11">
        <f t="shared" si="8"/>
        <v>42268.009224537032</v>
      </c>
      <c r="M546" t="b">
        <v>0</v>
      </c>
      <c r="N546">
        <v>35</v>
      </c>
      <c r="O546" t="b">
        <v>1</v>
      </c>
      <c r="P546" s="16" t="s">
        <v>21</v>
      </c>
      <c r="Q546" t="s">
        <v>60</v>
      </c>
    </row>
    <row r="547" spans="1:17" ht="75" x14ac:dyDescent="0.25">
      <c r="A547">
        <v>3493</v>
      </c>
      <c r="B547" s="8" t="s">
        <v>1471</v>
      </c>
      <c r="C547" s="20" t="s">
        <v>1472</v>
      </c>
      <c r="D547" s="14">
        <v>1500</v>
      </c>
      <c r="E547" s="10">
        <v>1500</v>
      </c>
      <c r="F547" s="15">
        <v>100</v>
      </c>
      <c r="G547" t="s">
        <v>30</v>
      </c>
      <c r="H547" t="s">
        <v>693</v>
      </c>
      <c r="I547" t="s">
        <v>694</v>
      </c>
      <c r="J547">
        <v>1408252260</v>
      </c>
      <c r="K547">
        <v>1406580436</v>
      </c>
      <c r="L547" s="11">
        <f t="shared" si="8"/>
        <v>41848.866157407407</v>
      </c>
      <c r="M547" t="b">
        <v>0</v>
      </c>
      <c r="N547">
        <v>29</v>
      </c>
      <c r="O547" t="b">
        <v>1</v>
      </c>
      <c r="P547" s="16" t="s">
        <v>21</v>
      </c>
      <c r="Q547" t="s">
        <v>60</v>
      </c>
    </row>
    <row r="548" spans="1:17" ht="60" x14ac:dyDescent="0.25">
      <c r="A548">
        <v>3494</v>
      </c>
      <c r="B548" s="8" t="s">
        <v>1473</v>
      </c>
      <c r="C548" s="20" t="s">
        <v>1474</v>
      </c>
      <c r="D548" s="14">
        <v>400</v>
      </c>
      <c r="E548" s="10">
        <v>400</v>
      </c>
      <c r="F548" s="15">
        <v>100</v>
      </c>
      <c r="G548" t="s">
        <v>30</v>
      </c>
      <c r="H548" t="s">
        <v>693</v>
      </c>
      <c r="I548" t="s">
        <v>694</v>
      </c>
      <c r="J548">
        <v>1480140000</v>
      </c>
      <c r="K548">
        <v>1479186575</v>
      </c>
      <c r="L548" s="11">
        <f t="shared" si="8"/>
        <v>42689.214988425927</v>
      </c>
      <c r="M548" t="b">
        <v>0</v>
      </c>
      <c r="N548">
        <v>13</v>
      </c>
      <c r="O548" t="b">
        <v>1</v>
      </c>
      <c r="P548" s="16" t="s">
        <v>21</v>
      </c>
      <c r="Q548" t="s">
        <v>60</v>
      </c>
    </row>
    <row r="549" spans="1:17" ht="60" x14ac:dyDescent="0.25">
      <c r="A549">
        <v>3495</v>
      </c>
      <c r="B549" s="8" t="s">
        <v>1475</v>
      </c>
      <c r="C549" s="20" t="s">
        <v>1476</v>
      </c>
      <c r="D549" s="14">
        <v>5000</v>
      </c>
      <c r="E549" s="10">
        <v>5343</v>
      </c>
      <c r="F549" s="15">
        <v>107</v>
      </c>
      <c r="G549" t="s">
        <v>30</v>
      </c>
      <c r="H549" t="s">
        <v>707</v>
      </c>
      <c r="I549" t="s">
        <v>708</v>
      </c>
      <c r="J549">
        <v>1414862280</v>
      </c>
      <c r="K549">
        <v>1412360309</v>
      </c>
      <c r="L549" s="11">
        <f t="shared" si="8"/>
        <v>41915.762835648144</v>
      </c>
      <c r="M549" t="b">
        <v>0</v>
      </c>
      <c r="N549">
        <v>72</v>
      </c>
      <c r="O549" t="b">
        <v>1</v>
      </c>
      <c r="P549" s="16" t="s">
        <v>21</v>
      </c>
      <c r="Q549" t="s">
        <v>60</v>
      </c>
    </row>
    <row r="550" spans="1:17" ht="75" x14ac:dyDescent="0.25">
      <c r="A550">
        <v>3496</v>
      </c>
      <c r="B550" s="8" t="s">
        <v>1477</v>
      </c>
      <c r="C550" s="20" t="s">
        <v>1478</v>
      </c>
      <c r="D550" s="14">
        <v>3000</v>
      </c>
      <c r="E550" s="10">
        <v>3732</v>
      </c>
      <c r="F550" s="15">
        <v>124</v>
      </c>
      <c r="G550" t="s">
        <v>30</v>
      </c>
      <c r="H550" t="s">
        <v>693</v>
      </c>
      <c r="I550" t="s">
        <v>694</v>
      </c>
      <c r="J550">
        <v>1473625166</v>
      </c>
      <c r="K550">
        <v>1470169166</v>
      </c>
      <c r="L550" s="11">
        <f t="shared" si="8"/>
        <v>42584.846828703703</v>
      </c>
      <c r="M550" t="b">
        <v>0</v>
      </c>
      <c r="N550">
        <v>78</v>
      </c>
      <c r="O550" t="b">
        <v>1</v>
      </c>
      <c r="P550" s="16" t="s">
        <v>21</v>
      </c>
      <c r="Q550" t="s">
        <v>60</v>
      </c>
    </row>
    <row r="551" spans="1:17" ht="75" x14ac:dyDescent="0.25">
      <c r="A551">
        <v>3497</v>
      </c>
      <c r="B551" s="8" t="s">
        <v>1479</v>
      </c>
      <c r="C551" s="20" t="s">
        <v>1480</v>
      </c>
      <c r="D551" s="14">
        <v>1551</v>
      </c>
      <c r="E551" s="10">
        <v>1686</v>
      </c>
      <c r="F551" s="15">
        <v>109</v>
      </c>
      <c r="G551" t="s">
        <v>30</v>
      </c>
      <c r="H551" t="s">
        <v>693</v>
      </c>
      <c r="I551" t="s">
        <v>694</v>
      </c>
      <c r="J551">
        <v>1464904800</v>
      </c>
      <c r="K551">
        <v>1463852904</v>
      </c>
      <c r="L551" s="11">
        <f t="shared" si="8"/>
        <v>42511.741944444446</v>
      </c>
      <c r="M551" t="b">
        <v>0</v>
      </c>
      <c r="N551">
        <v>49</v>
      </c>
      <c r="O551" t="b">
        <v>1</v>
      </c>
      <c r="P551" s="16" t="s">
        <v>21</v>
      </c>
      <c r="Q551" t="s">
        <v>60</v>
      </c>
    </row>
    <row r="552" spans="1:17" ht="75" x14ac:dyDescent="0.25">
      <c r="A552">
        <v>3498</v>
      </c>
      <c r="B552" s="8" t="s">
        <v>1481</v>
      </c>
      <c r="C552" s="20" t="s">
        <v>1482</v>
      </c>
      <c r="D552" s="14">
        <v>1650</v>
      </c>
      <c r="E552" s="10">
        <v>1690</v>
      </c>
      <c r="F552" s="15">
        <v>102</v>
      </c>
      <c r="G552" t="s">
        <v>30</v>
      </c>
      <c r="H552" t="s">
        <v>707</v>
      </c>
      <c r="I552" t="s">
        <v>708</v>
      </c>
      <c r="J552">
        <v>1464471840</v>
      </c>
      <c r="K552">
        <v>1459309704</v>
      </c>
      <c r="L552" s="11">
        <f t="shared" si="8"/>
        <v>42459.15861111111</v>
      </c>
      <c r="M552" t="b">
        <v>0</v>
      </c>
      <c r="N552">
        <v>42</v>
      </c>
      <c r="O552" t="b">
        <v>1</v>
      </c>
      <c r="P552" s="16" t="s">
        <v>21</v>
      </c>
      <c r="Q552" t="s">
        <v>60</v>
      </c>
    </row>
    <row r="553" spans="1:17" ht="60" x14ac:dyDescent="0.25">
      <c r="A553">
        <v>3499</v>
      </c>
      <c r="B553" s="8" t="s">
        <v>1483</v>
      </c>
      <c r="C553" s="20" t="s">
        <v>1484</v>
      </c>
      <c r="D553" s="14">
        <v>2000</v>
      </c>
      <c r="E553" s="10">
        <v>2110</v>
      </c>
      <c r="F553" s="15">
        <v>106</v>
      </c>
      <c r="G553" t="s">
        <v>30</v>
      </c>
      <c r="H553" t="s">
        <v>693</v>
      </c>
      <c r="I553" t="s">
        <v>694</v>
      </c>
      <c r="J553">
        <v>1435733940</v>
      </c>
      <c r="K553">
        <v>1431046325</v>
      </c>
      <c r="L553" s="11">
        <f t="shared" si="8"/>
        <v>42132.036168981482</v>
      </c>
      <c r="M553" t="b">
        <v>0</v>
      </c>
      <c r="N553">
        <v>35</v>
      </c>
      <c r="O553" t="b">
        <v>1</v>
      </c>
      <c r="P553" s="16" t="s">
        <v>21</v>
      </c>
      <c r="Q553" t="s">
        <v>60</v>
      </c>
    </row>
    <row r="554" spans="1:17" ht="75" x14ac:dyDescent="0.25">
      <c r="A554">
        <v>3500</v>
      </c>
      <c r="B554" s="8" t="s">
        <v>1485</v>
      </c>
      <c r="C554" s="20" t="s">
        <v>1486</v>
      </c>
      <c r="D554" s="14">
        <v>1000</v>
      </c>
      <c r="E554" s="10">
        <v>1063</v>
      </c>
      <c r="F554" s="15">
        <v>106</v>
      </c>
      <c r="G554" t="s">
        <v>30</v>
      </c>
      <c r="H554" t="s">
        <v>693</v>
      </c>
      <c r="I554" t="s">
        <v>694</v>
      </c>
      <c r="J554">
        <v>1457326740</v>
      </c>
      <c r="K554">
        <v>1455919438</v>
      </c>
      <c r="L554" s="11">
        <f t="shared" si="8"/>
        <v>42419.919421296298</v>
      </c>
      <c r="M554" t="b">
        <v>0</v>
      </c>
      <c r="N554">
        <v>42</v>
      </c>
      <c r="O554" t="b">
        <v>1</v>
      </c>
      <c r="P554" s="16" t="s">
        <v>21</v>
      </c>
      <c r="Q554" t="s">
        <v>60</v>
      </c>
    </row>
    <row r="555" spans="1:17" ht="60" x14ac:dyDescent="0.25">
      <c r="A555">
        <v>3501</v>
      </c>
      <c r="B555" s="8" t="s">
        <v>390</v>
      </c>
      <c r="C555" s="20" t="s">
        <v>391</v>
      </c>
      <c r="D555" s="14">
        <v>1500</v>
      </c>
      <c r="E555" s="10">
        <v>1510</v>
      </c>
      <c r="F555" s="15">
        <v>101</v>
      </c>
      <c r="G555" t="s">
        <v>30</v>
      </c>
      <c r="H555" t="s">
        <v>56</v>
      </c>
      <c r="I555" t="s">
        <v>57</v>
      </c>
      <c r="J555">
        <v>1441995595</v>
      </c>
      <c r="K555">
        <v>1439835595</v>
      </c>
      <c r="L555" s="11">
        <f t="shared" si="8"/>
        <v>42233.763831018514</v>
      </c>
      <c r="M555" t="b">
        <v>0</v>
      </c>
      <c r="N555">
        <v>42</v>
      </c>
      <c r="O555" t="b">
        <v>1</v>
      </c>
      <c r="P555" s="16" t="s">
        <v>21</v>
      </c>
      <c r="Q555" t="s">
        <v>60</v>
      </c>
    </row>
    <row r="556" spans="1:17" ht="60" x14ac:dyDescent="0.25">
      <c r="A556">
        <v>3502</v>
      </c>
      <c r="B556" s="8" t="s">
        <v>1487</v>
      </c>
      <c r="C556" s="20" t="s">
        <v>1488</v>
      </c>
      <c r="D556" s="14">
        <v>4000</v>
      </c>
      <c r="E556" s="10">
        <v>4216</v>
      </c>
      <c r="F556" s="15">
        <v>105</v>
      </c>
      <c r="G556" t="s">
        <v>30</v>
      </c>
      <c r="H556" t="s">
        <v>693</v>
      </c>
      <c r="I556" t="s">
        <v>694</v>
      </c>
      <c r="J556">
        <v>1458100740</v>
      </c>
      <c r="K556">
        <v>1456862924</v>
      </c>
      <c r="L556" s="11">
        <f t="shared" si="8"/>
        <v>42430.839398148149</v>
      </c>
      <c r="M556" t="b">
        <v>0</v>
      </c>
      <c r="N556">
        <v>31</v>
      </c>
      <c r="O556" t="b">
        <v>1</v>
      </c>
      <c r="P556" s="16" t="s">
        <v>21</v>
      </c>
      <c r="Q556" t="s">
        <v>60</v>
      </c>
    </row>
    <row r="557" spans="1:17" ht="60" x14ac:dyDescent="0.25">
      <c r="A557">
        <v>3503</v>
      </c>
      <c r="B557" s="8" t="s">
        <v>392</v>
      </c>
      <c r="C557" s="20" t="s">
        <v>393</v>
      </c>
      <c r="D557" s="14">
        <v>2500</v>
      </c>
      <c r="E557" s="10">
        <v>2689</v>
      </c>
      <c r="F557" s="15">
        <v>108</v>
      </c>
      <c r="G557" t="s">
        <v>30</v>
      </c>
      <c r="H557" t="s">
        <v>56</v>
      </c>
      <c r="I557" t="s">
        <v>57</v>
      </c>
      <c r="J557">
        <v>1469359728</v>
      </c>
      <c r="K557">
        <v>1466767728</v>
      </c>
      <c r="L557" s="11">
        <f t="shared" si="8"/>
        <v>42545.478333333333</v>
      </c>
      <c r="M557" t="b">
        <v>0</v>
      </c>
      <c r="N557">
        <v>38</v>
      </c>
      <c r="O557" t="b">
        <v>1</v>
      </c>
      <c r="P557" s="16" t="s">
        <v>21</v>
      </c>
      <c r="Q557" t="s">
        <v>60</v>
      </c>
    </row>
    <row r="558" spans="1:17" ht="75" x14ac:dyDescent="0.25">
      <c r="A558">
        <v>3504</v>
      </c>
      <c r="B558" s="8" t="s">
        <v>1489</v>
      </c>
      <c r="C558" s="20" t="s">
        <v>1490</v>
      </c>
      <c r="D558" s="14">
        <v>1000</v>
      </c>
      <c r="E558" s="10">
        <v>1000</v>
      </c>
      <c r="F558" s="15">
        <v>100</v>
      </c>
      <c r="G558" t="s">
        <v>30</v>
      </c>
      <c r="H558" t="s">
        <v>693</v>
      </c>
      <c r="I558" t="s">
        <v>694</v>
      </c>
      <c r="J558">
        <v>1447959491</v>
      </c>
      <c r="K558">
        <v>1445363891</v>
      </c>
      <c r="L558" s="11">
        <f t="shared" si="8"/>
        <v>42297.748738425929</v>
      </c>
      <c r="M558" t="b">
        <v>0</v>
      </c>
      <c r="N558">
        <v>8</v>
      </c>
      <c r="O558" t="b">
        <v>1</v>
      </c>
      <c r="P558" s="16" t="s">
        <v>21</v>
      </c>
      <c r="Q558" t="s">
        <v>60</v>
      </c>
    </row>
    <row r="559" spans="1:17" ht="105" x14ac:dyDescent="0.25">
      <c r="A559">
        <v>3505</v>
      </c>
      <c r="B559" s="8" t="s">
        <v>1491</v>
      </c>
      <c r="C559" s="20" t="s">
        <v>1492</v>
      </c>
      <c r="D559" s="14">
        <v>2500</v>
      </c>
      <c r="E559" s="10">
        <v>2594</v>
      </c>
      <c r="F559" s="15">
        <v>104</v>
      </c>
      <c r="G559" t="s">
        <v>30</v>
      </c>
      <c r="H559" t="s">
        <v>693</v>
      </c>
      <c r="I559" t="s">
        <v>694</v>
      </c>
      <c r="J559">
        <v>1399953600</v>
      </c>
      <c r="K559">
        <v>1398983245</v>
      </c>
      <c r="L559" s="11">
        <f t="shared" si="8"/>
        <v>41760.935706018521</v>
      </c>
      <c r="M559" t="b">
        <v>0</v>
      </c>
      <c r="N559">
        <v>39</v>
      </c>
      <c r="O559" t="b">
        <v>1</v>
      </c>
      <c r="P559" s="16" t="s">
        <v>21</v>
      </c>
      <c r="Q559" t="s">
        <v>60</v>
      </c>
    </row>
    <row r="560" spans="1:17" ht="75" x14ac:dyDescent="0.25">
      <c r="A560">
        <v>3506</v>
      </c>
      <c r="B560" s="8" t="s">
        <v>1493</v>
      </c>
      <c r="C560" s="20" t="s">
        <v>1494</v>
      </c>
      <c r="D560" s="14">
        <v>3000</v>
      </c>
      <c r="E560" s="10">
        <v>3045</v>
      </c>
      <c r="F560" s="15">
        <v>102</v>
      </c>
      <c r="G560" t="s">
        <v>30</v>
      </c>
      <c r="H560" t="s">
        <v>693</v>
      </c>
      <c r="I560" t="s">
        <v>694</v>
      </c>
      <c r="J560">
        <v>1408815440</v>
      </c>
      <c r="K560">
        <v>1404927440</v>
      </c>
      <c r="L560" s="11">
        <f t="shared" si="8"/>
        <v>41829.734259259261</v>
      </c>
      <c r="M560" t="b">
        <v>0</v>
      </c>
      <c r="N560">
        <v>29</v>
      </c>
      <c r="O560" t="b">
        <v>1</v>
      </c>
      <c r="P560" s="16" t="s">
        <v>21</v>
      </c>
      <c r="Q560" t="s">
        <v>60</v>
      </c>
    </row>
    <row r="561" spans="1:17" ht="60" x14ac:dyDescent="0.25">
      <c r="A561">
        <v>3507</v>
      </c>
      <c r="B561" s="8" t="s">
        <v>1495</v>
      </c>
      <c r="C561" s="20" t="s">
        <v>1496</v>
      </c>
      <c r="D561" s="14">
        <v>10000</v>
      </c>
      <c r="E561" s="10">
        <v>10440</v>
      </c>
      <c r="F561" s="15">
        <v>104</v>
      </c>
      <c r="G561" t="s">
        <v>30</v>
      </c>
      <c r="H561" t="s">
        <v>693</v>
      </c>
      <c r="I561" t="s">
        <v>694</v>
      </c>
      <c r="J561">
        <v>1464732537</v>
      </c>
      <c r="K561">
        <v>1462140537</v>
      </c>
      <c r="L561" s="11">
        <f t="shared" si="8"/>
        <v>42491.92288194444</v>
      </c>
      <c r="M561" t="b">
        <v>0</v>
      </c>
      <c r="N561">
        <v>72</v>
      </c>
      <c r="O561" t="b">
        <v>1</v>
      </c>
      <c r="P561" s="16" t="s">
        <v>21</v>
      </c>
      <c r="Q561" t="s">
        <v>60</v>
      </c>
    </row>
    <row r="562" spans="1:17" ht="60" x14ac:dyDescent="0.25">
      <c r="A562">
        <v>3508</v>
      </c>
      <c r="B562" s="8" t="s">
        <v>394</v>
      </c>
      <c r="C562" s="20" t="s">
        <v>395</v>
      </c>
      <c r="D562" s="14">
        <v>100</v>
      </c>
      <c r="E562" s="10">
        <v>180</v>
      </c>
      <c r="F562" s="15">
        <v>180</v>
      </c>
      <c r="G562" t="s">
        <v>30</v>
      </c>
      <c r="H562" t="s">
        <v>56</v>
      </c>
      <c r="I562" t="s">
        <v>57</v>
      </c>
      <c r="J562">
        <v>1462914000</v>
      </c>
      <c r="K562">
        <v>1460914253</v>
      </c>
      <c r="L562" s="11">
        <f t="shared" si="8"/>
        <v>42477.729780092588</v>
      </c>
      <c r="M562" t="b">
        <v>0</v>
      </c>
      <c r="N562">
        <v>15</v>
      </c>
      <c r="O562" t="b">
        <v>1</v>
      </c>
      <c r="P562" s="16" t="s">
        <v>21</v>
      </c>
      <c r="Q562" t="s">
        <v>60</v>
      </c>
    </row>
    <row r="563" spans="1:17" ht="75" x14ac:dyDescent="0.25">
      <c r="A563">
        <v>3509</v>
      </c>
      <c r="B563" s="8" t="s">
        <v>1497</v>
      </c>
      <c r="C563" s="20" t="s">
        <v>1498</v>
      </c>
      <c r="D563" s="14">
        <v>3000</v>
      </c>
      <c r="E563" s="10">
        <v>3190</v>
      </c>
      <c r="F563" s="15">
        <v>106</v>
      </c>
      <c r="G563" t="s">
        <v>30</v>
      </c>
      <c r="H563" t="s">
        <v>693</v>
      </c>
      <c r="I563" t="s">
        <v>694</v>
      </c>
      <c r="J563">
        <v>1416545700</v>
      </c>
      <c r="K563">
        <v>1415392666</v>
      </c>
      <c r="L563" s="11">
        <f t="shared" si="8"/>
        <v>41950.859560185185</v>
      </c>
      <c r="M563" t="b">
        <v>0</v>
      </c>
      <c r="N563">
        <v>33</v>
      </c>
      <c r="O563" t="b">
        <v>1</v>
      </c>
      <c r="P563" s="16" t="s">
        <v>21</v>
      </c>
      <c r="Q563" t="s">
        <v>60</v>
      </c>
    </row>
    <row r="564" spans="1:17" ht="75" x14ac:dyDescent="0.25">
      <c r="A564">
        <v>3510</v>
      </c>
      <c r="B564" s="8" t="s">
        <v>1499</v>
      </c>
      <c r="C564" s="20" t="s">
        <v>1500</v>
      </c>
      <c r="D564" s="14">
        <v>900</v>
      </c>
      <c r="E564" s="10">
        <v>905</v>
      </c>
      <c r="F564" s="15">
        <v>101</v>
      </c>
      <c r="G564" t="s">
        <v>30</v>
      </c>
      <c r="H564" t="s">
        <v>693</v>
      </c>
      <c r="I564" t="s">
        <v>694</v>
      </c>
      <c r="J564">
        <v>1404312846</v>
      </c>
      <c r="K564">
        <v>1402584846</v>
      </c>
      <c r="L564" s="11">
        <f t="shared" si="8"/>
        <v>41802.62090277778</v>
      </c>
      <c r="M564" t="b">
        <v>0</v>
      </c>
      <c r="N564">
        <v>15</v>
      </c>
      <c r="O564" t="b">
        <v>1</v>
      </c>
      <c r="P564" s="16" t="s">
        <v>21</v>
      </c>
      <c r="Q564" t="s">
        <v>60</v>
      </c>
    </row>
    <row r="565" spans="1:17" ht="60" x14ac:dyDescent="0.25">
      <c r="A565">
        <v>3511</v>
      </c>
      <c r="B565" s="8" t="s">
        <v>396</v>
      </c>
      <c r="C565" s="20" t="s">
        <v>397</v>
      </c>
      <c r="D565" s="14">
        <v>1500</v>
      </c>
      <c r="E565" s="10">
        <v>1518</v>
      </c>
      <c r="F565" s="15">
        <v>101</v>
      </c>
      <c r="G565" t="s">
        <v>30</v>
      </c>
      <c r="H565" t="s">
        <v>56</v>
      </c>
      <c r="I565" t="s">
        <v>57</v>
      </c>
      <c r="J565">
        <v>1415385000</v>
      </c>
      <c r="K565">
        <v>1413406695</v>
      </c>
      <c r="L565" s="11">
        <f t="shared" si="8"/>
        <v>41927.873784722222</v>
      </c>
      <c r="M565" t="b">
        <v>0</v>
      </c>
      <c r="N565">
        <v>19</v>
      </c>
      <c r="O565" t="b">
        <v>1</v>
      </c>
      <c r="P565" s="16" t="s">
        <v>21</v>
      </c>
      <c r="Q565" t="s">
        <v>60</v>
      </c>
    </row>
    <row r="566" spans="1:17" ht="60" x14ac:dyDescent="0.25">
      <c r="A566">
        <v>3512</v>
      </c>
      <c r="B566" s="8" t="s">
        <v>398</v>
      </c>
      <c r="C566" s="20" t="s">
        <v>399</v>
      </c>
      <c r="D566" s="14">
        <v>1000</v>
      </c>
      <c r="E566" s="10">
        <v>1000</v>
      </c>
      <c r="F566" s="15">
        <v>100</v>
      </c>
      <c r="G566" t="s">
        <v>30</v>
      </c>
      <c r="H566" t="s">
        <v>56</v>
      </c>
      <c r="I566" t="s">
        <v>57</v>
      </c>
      <c r="J566">
        <v>1429789992</v>
      </c>
      <c r="K566">
        <v>1424609592</v>
      </c>
      <c r="L566" s="11">
        <f t="shared" si="8"/>
        <v>42057.536944444444</v>
      </c>
      <c r="M566" t="b">
        <v>0</v>
      </c>
      <c r="N566">
        <v>17</v>
      </c>
      <c r="O566" t="b">
        <v>1</v>
      </c>
      <c r="P566" s="16" t="s">
        <v>21</v>
      </c>
      <c r="Q566" t="s">
        <v>60</v>
      </c>
    </row>
    <row r="567" spans="1:17" ht="75" x14ac:dyDescent="0.25">
      <c r="A567">
        <v>3513</v>
      </c>
      <c r="B567" s="8" t="s">
        <v>1501</v>
      </c>
      <c r="C567" s="20" t="s">
        <v>1502</v>
      </c>
      <c r="D567" s="14">
        <v>2800</v>
      </c>
      <c r="E567" s="10">
        <v>3315</v>
      </c>
      <c r="F567" s="15">
        <v>118</v>
      </c>
      <c r="G567" t="s">
        <v>30</v>
      </c>
      <c r="H567" t="s">
        <v>693</v>
      </c>
      <c r="I567" t="s">
        <v>694</v>
      </c>
      <c r="J567">
        <v>1401857940</v>
      </c>
      <c r="K567">
        <v>1400725112</v>
      </c>
      <c r="L567" s="11">
        <f t="shared" si="8"/>
        <v>41781.096203703702</v>
      </c>
      <c r="M567" t="b">
        <v>0</v>
      </c>
      <c r="N567">
        <v>44</v>
      </c>
      <c r="O567" t="b">
        <v>1</v>
      </c>
      <c r="P567" s="16" t="s">
        <v>21</v>
      </c>
      <c r="Q567" t="s">
        <v>60</v>
      </c>
    </row>
    <row r="568" spans="1:17" ht="75" x14ac:dyDescent="0.25">
      <c r="A568">
        <v>3514</v>
      </c>
      <c r="B568" s="8" t="s">
        <v>1503</v>
      </c>
      <c r="C568" s="20" t="s">
        <v>1504</v>
      </c>
      <c r="D568" s="14">
        <v>500</v>
      </c>
      <c r="E568" s="10">
        <v>550</v>
      </c>
      <c r="F568" s="15">
        <v>110</v>
      </c>
      <c r="G568" t="s">
        <v>30</v>
      </c>
      <c r="H568" t="s">
        <v>693</v>
      </c>
      <c r="I568" t="s">
        <v>694</v>
      </c>
      <c r="J568">
        <v>1422853140</v>
      </c>
      <c r="K568">
        <v>1421439552</v>
      </c>
      <c r="L568" s="11">
        <f t="shared" si="8"/>
        <v>42020.846666666665</v>
      </c>
      <c r="M568" t="b">
        <v>0</v>
      </c>
      <c r="N568">
        <v>10</v>
      </c>
      <c r="O568" t="b">
        <v>1</v>
      </c>
      <c r="P568" s="16" t="s">
        <v>21</v>
      </c>
      <c r="Q568" t="s">
        <v>60</v>
      </c>
    </row>
    <row r="569" spans="1:17" ht="60" x14ac:dyDescent="0.25">
      <c r="A569">
        <v>3515</v>
      </c>
      <c r="B569" s="8" t="s">
        <v>1505</v>
      </c>
      <c r="C569" s="20" t="s">
        <v>1506</v>
      </c>
      <c r="D569" s="14">
        <v>3000</v>
      </c>
      <c r="E569" s="10">
        <v>3080</v>
      </c>
      <c r="F569" s="15">
        <v>103</v>
      </c>
      <c r="G569" t="s">
        <v>30</v>
      </c>
      <c r="H569" t="s">
        <v>693</v>
      </c>
      <c r="I569" t="s">
        <v>694</v>
      </c>
      <c r="J569">
        <v>1433097171</v>
      </c>
      <c r="K569">
        <v>1430505171</v>
      </c>
      <c r="L569" s="11">
        <f t="shared" si="8"/>
        <v>42125.772812499999</v>
      </c>
      <c r="M569" t="b">
        <v>0</v>
      </c>
      <c r="N569">
        <v>46</v>
      </c>
      <c r="O569" t="b">
        <v>1</v>
      </c>
      <c r="P569" s="16" t="s">
        <v>21</v>
      </c>
      <c r="Q569" t="s">
        <v>60</v>
      </c>
    </row>
    <row r="570" spans="1:17" ht="60" x14ac:dyDescent="0.25">
      <c r="A570">
        <v>3516</v>
      </c>
      <c r="B570" s="8" t="s">
        <v>1507</v>
      </c>
      <c r="C570" s="20" t="s">
        <v>1508</v>
      </c>
      <c r="D570" s="14">
        <v>2500</v>
      </c>
      <c r="E570" s="10">
        <v>2500</v>
      </c>
      <c r="F570" s="15">
        <v>100</v>
      </c>
      <c r="G570" t="s">
        <v>30</v>
      </c>
      <c r="H570" t="s">
        <v>693</v>
      </c>
      <c r="I570" t="s">
        <v>694</v>
      </c>
      <c r="J570">
        <v>1410145200</v>
      </c>
      <c r="K570">
        <v>1407197670</v>
      </c>
      <c r="L570" s="11">
        <f t="shared" si="8"/>
        <v>41856.010069444441</v>
      </c>
      <c r="M570" t="b">
        <v>0</v>
      </c>
      <c r="N570">
        <v>11</v>
      </c>
      <c r="O570" t="b">
        <v>1</v>
      </c>
      <c r="P570" s="16" t="s">
        <v>21</v>
      </c>
      <c r="Q570" t="s">
        <v>60</v>
      </c>
    </row>
    <row r="571" spans="1:17" ht="60" x14ac:dyDescent="0.25">
      <c r="A571">
        <v>3517</v>
      </c>
      <c r="B571" s="8" t="s">
        <v>400</v>
      </c>
      <c r="C571" s="20" t="s">
        <v>401</v>
      </c>
      <c r="D571" s="14">
        <v>4000</v>
      </c>
      <c r="E571" s="10">
        <v>4000</v>
      </c>
      <c r="F571" s="15">
        <v>100</v>
      </c>
      <c r="G571" t="s">
        <v>30</v>
      </c>
      <c r="H571" t="s">
        <v>56</v>
      </c>
      <c r="I571" t="s">
        <v>57</v>
      </c>
      <c r="J571">
        <v>1404471600</v>
      </c>
      <c r="K571">
        <v>1401910634</v>
      </c>
      <c r="L571" s="11">
        <f t="shared" si="8"/>
        <v>41794.817523148144</v>
      </c>
      <c r="M571" t="b">
        <v>0</v>
      </c>
      <c r="N571">
        <v>13</v>
      </c>
      <c r="O571" t="b">
        <v>1</v>
      </c>
      <c r="P571" s="16" t="s">
        <v>21</v>
      </c>
      <c r="Q571" t="s">
        <v>60</v>
      </c>
    </row>
    <row r="572" spans="1:17" ht="60" x14ac:dyDescent="0.25">
      <c r="A572">
        <v>3518</v>
      </c>
      <c r="B572" s="8" t="s">
        <v>1509</v>
      </c>
      <c r="C572" s="20" t="s">
        <v>1510</v>
      </c>
      <c r="D572" s="14">
        <v>1500</v>
      </c>
      <c r="E572" s="10">
        <v>1650.69</v>
      </c>
      <c r="F572" s="15">
        <v>110</v>
      </c>
      <c r="G572" t="s">
        <v>30</v>
      </c>
      <c r="H572" t="s">
        <v>693</v>
      </c>
      <c r="I572" t="s">
        <v>694</v>
      </c>
      <c r="J572">
        <v>1412259660</v>
      </c>
      <c r="K572">
        <v>1410461299</v>
      </c>
      <c r="L572" s="11">
        <f t="shared" si="8"/>
        <v>41893.783553240741</v>
      </c>
      <c r="M572" t="b">
        <v>0</v>
      </c>
      <c r="N572">
        <v>33</v>
      </c>
      <c r="O572" t="b">
        <v>1</v>
      </c>
      <c r="P572" s="16" t="s">
        <v>21</v>
      </c>
      <c r="Q572" t="s">
        <v>60</v>
      </c>
    </row>
    <row r="573" spans="1:17" ht="60" x14ac:dyDescent="0.25">
      <c r="A573">
        <v>3519</v>
      </c>
      <c r="B573" s="8" t="s">
        <v>402</v>
      </c>
      <c r="C573" s="20" t="s">
        <v>403</v>
      </c>
      <c r="D573" s="14">
        <v>2000</v>
      </c>
      <c r="E573" s="10">
        <v>2027</v>
      </c>
      <c r="F573" s="15">
        <v>101</v>
      </c>
      <c r="G573" t="s">
        <v>30</v>
      </c>
      <c r="H573" t="s">
        <v>56</v>
      </c>
      <c r="I573" t="s">
        <v>57</v>
      </c>
      <c r="J573">
        <v>1425478950</v>
      </c>
      <c r="K573">
        <v>1422886950</v>
      </c>
      <c r="L573" s="11">
        <f t="shared" si="8"/>
        <v>42037.598958333328</v>
      </c>
      <c r="M573" t="b">
        <v>0</v>
      </c>
      <c r="N573">
        <v>28</v>
      </c>
      <c r="O573" t="b">
        <v>1</v>
      </c>
      <c r="P573" s="16" t="s">
        <v>21</v>
      </c>
      <c r="Q573" t="s">
        <v>60</v>
      </c>
    </row>
    <row r="574" spans="1:17" ht="45" x14ac:dyDescent="0.25">
      <c r="A574">
        <v>3520</v>
      </c>
      <c r="B574" s="8" t="s">
        <v>404</v>
      </c>
      <c r="C574" s="20" t="s">
        <v>405</v>
      </c>
      <c r="D574" s="14">
        <v>2000</v>
      </c>
      <c r="E574" s="10">
        <v>2015</v>
      </c>
      <c r="F574" s="15">
        <v>101</v>
      </c>
      <c r="G574" t="s">
        <v>30</v>
      </c>
      <c r="H574" t="s">
        <v>56</v>
      </c>
      <c r="I574" t="s">
        <v>57</v>
      </c>
      <c r="J574">
        <v>1441547220</v>
      </c>
      <c r="K574">
        <v>1439322412</v>
      </c>
      <c r="L574" s="11">
        <f t="shared" si="8"/>
        <v>42227.824212962965</v>
      </c>
      <c r="M574" t="b">
        <v>0</v>
      </c>
      <c r="N574">
        <v>21</v>
      </c>
      <c r="O574" t="b">
        <v>1</v>
      </c>
      <c r="P574" s="16" t="s">
        <v>21</v>
      </c>
      <c r="Q574" t="s">
        <v>60</v>
      </c>
    </row>
    <row r="575" spans="1:17" ht="60" x14ac:dyDescent="0.25">
      <c r="A575">
        <v>3521</v>
      </c>
      <c r="B575" s="8" t="s">
        <v>1511</v>
      </c>
      <c r="C575" s="20" t="s">
        <v>1512</v>
      </c>
      <c r="D575" s="14">
        <v>350</v>
      </c>
      <c r="E575" s="10">
        <v>593</v>
      </c>
      <c r="F575" s="15">
        <v>169</v>
      </c>
      <c r="G575" t="s">
        <v>30</v>
      </c>
      <c r="H575" t="s">
        <v>693</v>
      </c>
      <c r="I575" t="s">
        <v>694</v>
      </c>
      <c r="J575">
        <v>1411980020</v>
      </c>
      <c r="K575">
        <v>1409388020</v>
      </c>
      <c r="L575" s="11">
        <f t="shared" si="8"/>
        <v>41881.361342592594</v>
      </c>
      <c r="M575" t="b">
        <v>0</v>
      </c>
      <c r="N575">
        <v>13</v>
      </c>
      <c r="O575" t="b">
        <v>1</v>
      </c>
      <c r="P575" s="16" t="s">
        <v>21</v>
      </c>
      <c r="Q575" t="s">
        <v>60</v>
      </c>
    </row>
    <row r="576" spans="1:17" ht="75" x14ac:dyDescent="0.25">
      <c r="A576">
        <v>3522</v>
      </c>
      <c r="B576" s="8" t="s">
        <v>406</v>
      </c>
      <c r="C576" s="20" t="s">
        <v>407</v>
      </c>
      <c r="D576" s="14">
        <v>1395</v>
      </c>
      <c r="E576" s="10">
        <v>1395</v>
      </c>
      <c r="F576" s="15">
        <v>100</v>
      </c>
      <c r="G576" t="s">
        <v>30</v>
      </c>
      <c r="H576" t="s">
        <v>56</v>
      </c>
      <c r="I576" t="s">
        <v>57</v>
      </c>
      <c r="J576">
        <v>1442311560</v>
      </c>
      <c r="K576">
        <v>1439924246</v>
      </c>
      <c r="L576" s="11">
        <f t="shared" si="8"/>
        <v>42234.789884259255</v>
      </c>
      <c r="M576" t="b">
        <v>0</v>
      </c>
      <c r="N576">
        <v>34</v>
      </c>
      <c r="O576" t="b">
        <v>1</v>
      </c>
      <c r="P576" s="16" t="s">
        <v>21</v>
      </c>
      <c r="Q576" t="s">
        <v>60</v>
      </c>
    </row>
    <row r="577" spans="1:17" ht="60" x14ac:dyDescent="0.25">
      <c r="A577">
        <v>3523</v>
      </c>
      <c r="B577" s="8" t="s">
        <v>408</v>
      </c>
      <c r="C577" s="20" t="s">
        <v>409</v>
      </c>
      <c r="D577" s="14">
        <v>4000</v>
      </c>
      <c r="E577" s="10">
        <v>4546</v>
      </c>
      <c r="F577" s="15">
        <v>114</v>
      </c>
      <c r="G577" t="s">
        <v>30</v>
      </c>
      <c r="H577" t="s">
        <v>56</v>
      </c>
      <c r="I577" t="s">
        <v>57</v>
      </c>
      <c r="J577">
        <v>1474844400</v>
      </c>
      <c r="K577">
        <v>1469871148</v>
      </c>
      <c r="L577" s="11">
        <f t="shared" si="8"/>
        <v>42581.397546296299</v>
      </c>
      <c r="M577" t="b">
        <v>0</v>
      </c>
      <c r="N577">
        <v>80</v>
      </c>
      <c r="O577" t="b">
        <v>1</v>
      </c>
      <c r="P577" s="16" t="s">
        <v>21</v>
      </c>
      <c r="Q577" t="s">
        <v>60</v>
      </c>
    </row>
    <row r="578" spans="1:17" ht="75" x14ac:dyDescent="0.25">
      <c r="A578">
        <v>3524</v>
      </c>
      <c r="B578" s="8" t="s">
        <v>1513</v>
      </c>
      <c r="C578" s="20" t="s">
        <v>1514</v>
      </c>
      <c r="D578" s="14">
        <v>10000</v>
      </c>
      <c r="E578" s="10">
        <v>10156</v>
      </c>
      <c r="F578" s="15">
        <v>102</v>
      </c>
      <c r="G578" t="s">
        <v>30</v>
      </c>
      <c r="H578" t="s">
        <v>693</v>
      </c>
      <c r="I578" t="s">
        <v>694</v>
      </c>
      <c r="J578">
        <v>1410580800</v>
      </c>
      <c r="K578">
        <v>1409336373</v>
      </c>
      <c r="L578" s="11">
        <f t="shared" si="8"/>
        <v>41880.76357638889</v>
      </c>
      <c r="M578" t="b">
        <v>0</v>
      </c>
      <c r="N578">
        <v>74</v>
      </c>
      <c r="O578" t="b">
        <v>1</v>
      </c>
      <c r="P578" s="16" t="s">
        <v>21</v>
      </c>
      <c r="Q578" t="s">
        <v>60</v>
      </c>
    </row>
    <row r="579" spans="1:17" ht="60" x14ac:dyDescent="0.25">
      <c r="A579">
        <v>3525</v>
      </c>
      <c r="B579" s="8" t="s">
        <v>1515</v>
      </c>
      <c r="C579" s="20" t="s">
        <v>1516</v>
      </c>
      <c r="D579" s="14">
        <v>500</v>
      </c>
      <c r="E579" s="10">
        <v>530</v>
      </c>
      <c r="F579" s="15">
        <v>106</v>
      </c>
      <c r="G579" t="s">
        <v>30</v>
      </c>
      <c r="H579" t="s">
        <v>693</v>
      </c>
      <c r="I579" t="s">
        <v>694</v>
      </c>
      <c r="J579">
        <v>1439136000</v>
      </c>
      <c r="K579">
        <v>1438188106</v>
      </c>
      <c r="L579" s="11">
        <f t="shared" ref="L579:L642" si="9">K579/86400+DATE(1970,1,1)</f>
        <v>42214.6956712963</v>
      </c>
      <c r="M579" t="b">
        <v>0</v>
      </c>
      <c r="N579">
        <v>7</v>
      </c>
      <c r="O579" t="b">
        <v>1</v>
      </c>
      <c r="P579" s="16" t="s">
        <v>21</v>
      </c>
      <c r="Q579" t="s">
        <v>60</v>
      </c>
    </row>
    <row r="580" spans="1:17" ht="75" x14ac:dyDescent="0.25">
      <c r="A580">
        <v>3526</v>
      </c>
      <c r="B580" s="8" t="s">
        <v>1517</v>
      </c>
      <c r="C580" s="20" t="s">
        <v>1518</v>
      </c>
      <c r="D580" s="14">
        <v>3300</v>
      </c>
      <c r="E580" s="10">
        <v>3366</v>
      </c>
      <c r="F580" s="15">
        <v>102</v>
      </c>
      <c r="G580" t="s">
        <v>30</v>
      </c>
      <c r="H580" t="s">
        <v>693</v>
      </c>
      <c r="I580" t="s">
        <v>694</v>
      </c>
      <c r="J580">
        <v>1461823140</v>
      </c>
      <c r="K580">
        <v>1459411371</v>
      </c>
      <c r="L580" s="11">
        <f t="shared" si="9"/>
        <v>42460.335312499999</v>
      </c>
      <c r="M580" t="b">
        <v>0</v>
      </c>
      <c r="N580">
        <v>34</v>
      </c>
      <c r="O580" t="b">
        <v>1</v>
      </c>
      <c r="P580" s="16" t="s">
        <v>21</v>
      </c>
      <c r="Q580" t="s">
        <v>60</v>
      </c>
    </row>
    <row r="581" spans="1:17" ht="75" x14ac:dyDescent="0.25">
      <c r="A581">
        <v>3527</v>
      </c>
      <c r="B581" s="8" t="s">
        <v>1519</v>
      </c>
      <c r="C581" s="20" t="s">
        <v>1520</v>
      </c>
      <c r="D581" s="14">
        <v>6000</v>
      </c>
      <c r="E581" s="10">
        <v>7015</v>
      </c>
      <c r="F581" s="15">
        <v>117</v>
      </c>
      <c r="G581" t="s">
        <v>30</v>
      </c>
      <c r="H581" t="s">
        <v>693</v>
      </c>
      <c r="I581" t="s">
        <v>694</v>
      </c>
      <c r="J581">
        <v>1436587140</v>
      </c>
      <c r="K581">
        <v>1434069205</v>
      </c>
      <c r="L581" s="11">
        <f t="shared" si="9"/>
        <v>42167.023206018523</v>
      </c>
      <c r="M581" t="b">
        <v>0</v>
      </c>
      <c r="N581">
        <v>86</v>
      </c>
      <c r="O581" t="b">
        <v>1</v>
      </c>
      <c r="P581" s="16" t="s">
        <v>21</v>
      </c>
      <c r="Q581" t="s">
        <v>60</v>
      </c>
    </row>
    <row r="582" spans="1:17" ht="75" x14ac:dyDescent="0.25">
      <c r="A582">
        <v>3528</v>
      </c>
      <c r="B582" s="8" t="s">
        <v>410</v>
      </c>
      <c r="C582" s="20" t="s">
        <v>411</v>
      </c>
      <c r="D582" s="14">
        <v>1650</v>
      </c>
      <c r="E582" s="10">
        <v>1669</v>
      </c>
      <c r="F582" s="15">
        <v>101</v>
      </c>
      <c r="G582" t="s">
        <v>30</v>
      </c>
      <c r="H582" t="s">
        <v>56</v>
      </c>
      <c r="I582" t="s">
        <v>57</v>
      </c>
      <c r="J582">
        <v>1484740918</v>
      </c>
      <c r="K582">
        <v>1483012918</v>
      </c>
      <c r="L582" s="11">
        <f t="shared" si="9"/>
        <v>42733.50136574074</v>
      </c>
      <c r="M582" t="b">
        <v>0</v>
      </c>
      <c r="N582">
        <v>37</v>
      </c>
      <c r="O582" t="b">
        <v>1</v>
      </c>
      <c r="P582" s="16" t="s">
        <v>21</v>
      </c>
      <c r="Q582" t="s">
        <v>60</v>
      </c>
    </row>
    <row r="583" spans="1:17" ht="90" x14ac:dyDescent="0.25">
      <c r="A583">
        <v>3529</v>
      </c>
      <c r="B583" s="8" t="s">
        <v>1521</v>
      </c>
      <c r="C583" s="20" t="s">
        <v>1522</v>
      </c>
      <c r="D583" s="14">
        <v>500</v>
      </c>
      <c r="E583" s="10">
        <v>660</v>
      </c>
      <c r="F583" s="15">
        <v>132</v>
      </c>
      <c r="G583" t="s">
        <v>30</v>
      </c>
      <c r="H583" t="s">
        <v>693</v>
      </c>
      <c r="I583" t="s">
        <v>694</v>
      </c>
      <c r="J583">
        <v>1436749200</v>
      </c>
      <c r="K583">
        <v>1434997018</v>
      </c>
      <c r="L583" s="11">
        <f t="shared" si="9"/>
        <v>42177.761782407411</v>
      </c>
      <c r="M583" t="b">
        <v>0</v>
      </c>
      <c r="N583">
        <v>18</v>
      </c>
      <c r="O583" t="b">
        <v>1</v>
      </c>
      <c r="P583" s="16" t="s">
        <v>21</v>
      </c>
      <c r="Q583" t="s">
        <v>60</v>
      </c>
    </row>
    <row r="584" spans="1:17" ht="75" x14ac:dyDescent="0.25">
      <c r="A584">
        <v>3530</v>
      </c>
      <c r="B584" s="8" t="s">
        <v>412</v>
      </c>
      <c r="C584" s="20" t="s">
        <v>413</v>
      </c>
      <c r="D584" s="14">
        <v>2750</v>
      </c>
      <c r="E584" s="10">
        <v>2750</v>
      </c>
      <c r="F584" s="15">
        <v>100</v>
      </c>
      <c r="G584" t="s">
        <v>30</v>
      </c>
      <c r="H584" t="s">
        <v>56</v>
      </c>
      <c r="I584" t="s">
        <v>57</v>
      </c>
      <c r="J584">
        <v>1460318400</v>
      </c>
      <c r="K584">
        <v>1457881057</v>
      </c>
      <c r="L584" s="11">
        <f t="shared" si="9"/>
        <v>42442.623344907406</v>
      </c>
      <c r="M584" t="b">
        <v>0</v>
      </c>
      <c r="N584">
        <v>22</v>
      </c>
      <c r="O584" t="b">
        <v>1</v>
      </c>
      <c r="P584" s="16" t="s">
        <v>21</v>
      </c>
      <c r="Q584" t="s">
        <v>60</v>
      </c>
    </row>
    <row r="585" spans="1:17" ht="45" x14ac:dyDescent="0.25">
      <c r="A585">
        <v>3531</v>
      </c>
      <c r="B585" s="8" t="s">
        <v>1523</v>
      </c>
      <c r="C585" s="20" t="s">
        <v>1524</v>
      </c>
      <c r="D585" s="14">
        <v>1000</v>
      </c>
      <c r="E585" s="10">
        <v>1280</v>
      </c>
      <c r="F585" s="15">
        <v>128</v>
      </c>
      <c r="G585" t="s">
        <v>30</v>
      </c>
      <c r="H585" t="s">
        <v>693</v>
      </c>
      <c r="I585" t="s">
        <v>694</v>
      </c>
      <c r="J585">
        <v>1467301334</v>
      </c>
      <c r="K585">
        <v>1464709334</v>
      </c>
      <c r="L585" s="11">
        <f t="shared" si="9"/>
        <v>42521.654328703706</v>
      </c>
      <c r="M585" t="b">
        <v>0</v>
      </c>
      <c r="N585">
        <v>26</v>
      </c>
      <c r="O585" t="b">
        <v>1</v>
      </c>
      <c r="P585" s="16" t="s">
        <v>21</v>
      </c>
      <c r="Q585" t="s">
        <v>60</v>
      </c>
    </row>
    <row r="586" spans="1:17" ht="75" x14ac:dyDescent="0.25">
      <c r="A586">
        <v>3532</v>
      </c>
      <c r="B586" s="8" t="s">
        <v>1525</v>
      </c>
      <c r="C586" s="20" t="s">
        <v>1526</v>
      </c>
      <c r="D586" s="14">
        <v>960</v>
      </c>
      <c r="E586" s="10">
        <v>1142</v>
      </c>
      <c r="F586" s="15">
        <v>119</v>
      </c>
      <c r="G586" t="s">
        <v>30</v>
      </c>
      <c r="H586" t="s">
        <v>693</v>
      </c>
      <c r="I586" t="s">
        <v>694</v>
      </c>
      <c r="J586">
        <v>1411012740</v>
      </c>
      <c r="K586">
        <v>1409667827</v>
      </c>
      <c r="L586" s="11">
        <f t="shared" si="9"/>
        <v>41884.599849537037</v>
      </c>
      <c r="M586" t="b">
        <v>0</v>
      </c>
      <c r="N586">
        <v>27</v>
      </c>
      <c r="O586" t="b">
        <v>1</v>
      </c>
      <c r="P586" s="16" t="s">
        <v>21</v>
      </c>
      <c r="Q586" t="s">
        <v>60</v>
      </c>
    </row>
    <row r="587" spans="1:17" ht="90" x14ac:dyDescent="0.25">
      <c r="A587">
        <v>3533</v>
      </c>
      <c r="B587" s="8" t="s">
        <v>1527</v>
      </c>
      <c r="C587" s="20" t="s">
        <v>1528</v>
      </c>
      <c r="D587" s="14">
        <v>500</v>
      </c>
      <c r="E587" s="10">
        <v>631</v>
      </c>
      <c r="F587" s="15">
        <v>126</v>
      </c>
      <c r="G587" t="s">
        <v>30</v>
      </c>
      <c r="H587" t="s">
        <v>693</v>
      </c>
      <c r="I587" t="s">
        <v>694</v>
      </c>
      <c r="J587">
        <v>1447269367</v>
      </c>
      <c r="K587">
        <v>1444673767</v>
      </c>
      <c r="L587" s="11">
        <f t="shared" si="9"/>
        <v>42289.761192129634</v>
      </c>
      <c r="M587" t="b">
        <v>0</v>
      </c>
      <c r="N587">
        <v>8</v>
      </c>
      <c r="O587" t="b">
        <v>1</v>
      </c>
      <c r="P587" s="16" t="s">
        <v>21</v>
      </c>
      <c r="Q587" t="s">
        <v>60</v>
      </c>
    </row>
    <row r="588" spans="1:17" ht="60" x14ac:dyDescent="0.25">
      <c r="A588">
        <v>3534</v>
      </c>
      <c r="B588" s="8" t="s">
        <v>1529</v>
      </c>
      <c r="C588" s="20" t="s">
        <v>1530</v>
      </c>
      <c r="D588" s="14">
        <v>5000</v>
      </c>
      <c r="E588" s="10">
        <v>7810</v>
      </c>
      <c r="F588" s="15">
        <v>156</v>
      </c>
      <c r="G588" t="s">
        <v>30</v>
      </c>
      <c r="H588" t="s">
        <v>693</v>
      </c>
      <c r="I588" t="s">
        <v>694</v>
      </c>
      <c r="J588">
        <v>1443711623</v>
      </c>
      <c r="K588">
        <v>1440687623</v>
      </c>
      <c r="L588" s="11">
        <f t="shared" si="9"/>
        <v>42243.6252662037</v>
      </c>
      <c r="M588" t="b">
        <v>0</v>
      </c>
      <c r="N588">
        <v>204</v>
      </c>
      <c r="O588" t="b">
        <v>1</v>
      </c>
      <c r="P588" s="16" t="s">
        <v>21</v>
      </c>
      <c r="Q588" t="s">
        <v>60</v>
      </c>
    </row>
    <row r="589" spans="1:17" ht="60" x14ac:dyDescent="0.25">
      <c r="A589">
        <v>3535</v>
      </c>
      <c r="B589" s="8" t="s">
        <v>414</v>
      </c>
      <c r="C589" s="20" t="s">
        <v>415</v>
      </c>
      <c r="D589" s="14">
        <v>2000</v>
      </c>
      <c r="E589" s="10">
        <v>2063</v>
      </c>
      <c r="F589" s="15">
        <v>103</v>
      </c>
      <c r="G589" t="s">
        <v>30</v>
      </c>
      <c r="H589" t="s">
        <v>56</v>
      </c>
      <c r="I589" t="s">
        <v>57</v>
      </c>
      <c r="J589">
        <v>1443808800</v>
      </c>
      <c r="K589">
        <v>1441120910</v>
      </c>
      <c r="L589" s="11">
        <f t="shared" si="9"/>
        <v>42248.640162037038</v>
      </c>
      <c r="M589" t="b">
        <v>0</v>
      </c>
      <c r="N589">
        <v>46</v>
      </c>
      <c r="O589" t="b">
        <v>1</v>
      </c>
      <c r="P589" s="16" t="s">
        <v>21</v>
      </c>
      <c r="Q589" t="s">
        <v>60</v>
      </c>
    </row>
    <row r="590" spans="1:17" ht="75" x14ac:dyDescent="0.25">
      <c r="A590">
        <v>3536</v>
      </c>
      <c r="B590" s="8" t="s">
        <v>416</v>
      </c>
      <c r="C590" s="20" t="s">
        <v>417</v>
      </c>
      <c r="D590" s="14">
        <v>150</v>
      </c>
      <c r="E590" s="10">
        <v>230</v>
      </c>
      <c r="F590" s="15">
        <v>153</v>
      </c>
      <c r="G590" t="s">
        <v>30</v>
      </c>
      <c r="H590" t="s">
        <v>56</v>
      </c>
      <c r="I590" t="s">
        <v>57</v>
      </c>
      <c r="J590">
        <v>1450612740</v>
      </c>
      <c r="K590">
        <v>1448040425</v>
      </c>
      <c r="L590" s="11">
        <f t="shared" si="9"/>
        <v>42328.727141203708</v>
      </c>
      <c r="M590" t="b">
        <v>0</v>
      </c>
      <c r="N590">
        <v>17</v>
      </c>
      <c r="O590" t="b">
        <v>1</v>
      </c>
      <c r="P590" s="16" t="s">
        <v>21</v>
      </c>
      <c r="Q590" t="s">
        <v>60</v>
      </c>
    </row>
    <row r="591" spans="1:17" ht="75" x14ac:dyDescent="0.25">
      <c r="A591">
        <v>3537</v>
      </c>
      <c r="B591" s="8" t="s">
        <v>1531</v>
      </c>
      <c r="C591" s="20" t="s">
        <v>1532</v>
      </c>
      <c r="D591" s="14">
        <v>675</v>
      </c>
      <c r="E591" s="10">
        <v>1218</v>
      </c>
      <c r="F591" s="15">
        <v>180</v>
      </c>
      <c r="G591" t="s">
        <v>30</v>
      </c>
      <c r="H591" t="s">
        <v>707</v>
      </c>
      <c r="I591" t="s">
        <v>708</v>
      </c>
      <c r="J591">
        <v>1416211140</v>
      </c>
      <c r="K591">
        <v>1413016216</v>
      </c>
      <c r="L591" s="11">
        <f t="shared" si="9"/>
        <v>41923.354351851856</v>
      </c>
      <c r="M591" t="b">
        <v>0</v>
      </c>
      <c r="N591">
        <v>28</v>
      </c>
      <c r="O591" t="b">
        <v>1</v>
      </c>
      <c r="P591" s="16" t="s">
        <v>21</v>
      </c>
      <c r="Q591" t="s">
        <v>60</v>
      </c>
    </row>
    <row r="592" spans="1:17" ht="75" x14ac:dyDescent="0.25">
      <c r="A592">
        <v>3538</v>
      </c>
      <c r="B592" s="8" t="s">
        <v>418</v>
      </c>
      <c r="C592" s="20" t="s">
        <v>419</v>
      </c>
      <c r="D592" s="14">
        <v>2000</v>
      </c>
      <c r="E592" s="10">
        <v>2569</v>
      </c>
      <c r="F592" s="15">
        <v>128</v>
      </c>
      <c r="G592" t="s">
        <v>30</v>
      </c>
      <c r="H592" t="s">
        <v>56</v>
      </c>
      <c r="I592" t="s">
        <v>57</v>
      </c>
      <c r="J592">
        <v>1471428340</v>
      </c>
      <c r="K592">
        <v>1469009140</v>
      </c>
      <c r="L592" s="11">
        <f t="shared" si="9"/>
        <v>42571.420601851853</v>
      </c>
      <c r="M592" t="b">
        <v>0</v>
      </c>
      <c r="N592">
        <v>83</v>
      </c>
      <c r="O592" t="b">
        <v>1</v>
      </c>
      <c r="P592" s="16" t="s">
        <v>21</v>
      </c>
      <c r="Q592" t="s">
        <v>60</v>
      </c>
    </row>
    <row r="593" spans="1:17" ht="60" x14ac:dyDescent="0.25">
      <c r="A593">
        <v>3539</v>
      </c>
      <c r="B593" s="8" t="s">
        <v>1533</v>
      </c>
      <c r="C593" s="20" t="s">
        <v>1534</v>
      </c>
      <c r="D593" s="14">
        <v>600</v>
      </c>
      <c r="E593" s="10">
        <v>718</v>
      </c>
      <c r="F593" s="15">
        <v>120</v>
      </c>
      <c r="G593" t="s">
        <v>30</v>
      </c>
      <c r="H593" t="s">
        <v>693</v>
      </c>
      <c r="I593" t="s">
        <v>694</v>
      </c>
      <c r="J593">
        <v>1473358122</v>
      </c>
      <c r="K593">
        <v>1471543722</v>
      </c>
      <c r="L593" s="11">
        <f t="shared" si="9"/>
        <v>42600.756041666667</v>
      </c>
      <c r="M593" t="b">
        <v>0</v>
      </c>
      <c r="N593">
        <v>13</v>
      </c>
      <c r="O593" t="b">
        <v>1</v>
      </c>
      <c r="P593" s="16" t="s">
        <v>21</v>
      </c>
      <c r="Q593" t="s">
        <v>60</v>
      </c>
    </row>
    <row r="594" spans="1:17" ht="60" x14ac:dyDescent="0.25">
      <c r="A594">
        <v>3540</v>
      </c>
      <c r="B594" s="8" t="s">
        <v>420</v>
      </c>
      <c r="C594" s="20" t="s">
        <v>421</v>
      </c>
      <c r="D594" s="14">
        <v>300</v>
      </c>
      <c r="E594" s="10">
        <v>369</v>
      </c>
      <c r="F594" s="15">
        <v>123</v>
      </c>
      <c r="G594" t="s">
        <v>30</v>
      </c>
      <c r="H594" t="s">
        <v>56</v>
      </c>
      <c r="I594" t="s">
        <v>57</v>
      </c>
      <c r="J594">
        <v>1466899491</v>
      </c>
      <c r="K594">
        <v>1464307491</v>
      </c>
      <c r="L594" s="11">
        <f t="shared" si="9"/>
        <v>42517.003368055557</v>
      </c>
      <c r="M594" t="b">
        <v>0</v>
      </c>
      <c r="N594">
        <v>8</v>
      </c>
      <c r="O594" t="b">
        <v>1</v>
      </c>
      <c r="P594" s="16" t="s">
        <v>21</v>
      </c>
      <c r="Q594" t="s">
        <v>60</v>
      </c>
    </row>
    <row r="595" spans="1:17" ht="60" x14ac:dyDescent="0.25">
      <c r="A595">
        <v>3541</v>
      </c>
      <c r="B595" s="8" t="s">
        <v>422</v>
      </c>
      <c r="C595" s="20" t="s">
        <v>423</v>
      </c>
      <c r="D595" s="14">
        <v>1200</v>
      </c>
      <c r="E595" s="10">
        <v>1260</v>
      </c>
      <c r="F595" s="15">
        <v>105</v>
      </c>
      <c r="G595" t="s">
        <v>30</v>
      </c>
      <c r="H595" t="s">
        <v>56</v>
      </c>
      <c r="I595" t="s">
        <v>57</v>
      </c>
      <c r="J595">
        <v>1441042275</v>
      </c>
      <c r="K595">
        <v>1438882275</v>
      </c>
      <c r="L595" s="11">
        <f t="shared" si="9"/>
        <v>42222.730034722219</v>
      </c>
      <c r="M595" t="b">
        <v>0</v>
      </c>
      <c r="N595">
        <v>32</v>
      </c>
      <c r="O595" t="b">
        <v>1</v>
      </c>
      <c r="P595" s="16" t="s">
        <v>21</v>
      </c>
      <c r="Q595" t="s">
        <v>60</v>
      </c>
    </row>
    <row r="596" spans="1:17" ht="75" x14ac:dyDescent="0.25">
      <c r="A596">
        <v>3542</v>
      </c>
      <c r="B596" s="8" t="s">
        <v>1535</v>
      </c>
      <c r="C596" s="20" t="s">
        <v>1536</v>
      </c>
      <c r="D596" s="14">
        <v>5500</v>
      </c>
      <c r="E596" s="10">
        <v>5623</v>
      </c>
      <c r="F596" s="15">
        <v>102</v>
      </c>
      <c r="G596" t="s">
        <v>30</v>
      </c>
      <c r="H596" t="s">
        <v>693</v>
      </c>
      <c r="I596" t="s">
        <v>694</v>
      </c>
      <c r="J596">
        <v>1410099822</v>
      </c>
      <c r="K596">
        <v>1404915822</v>
      </c>
      <c r="L596" s="11">
        <f t="shared" si="9"/>
        <v>41829.599791666667</v>
      </c>
      <c r="M596" t="b">
        <v>0</v>
      </c>
      <c r="N596">
        <v>85</v>
      </c>
      <c r="O596" t="b">
        <v>1</v>
      </c>
      <c r="P596" s="16" t="s">
        <v>21</v>
      </c>
      <c r="Q596" t="s">
        <v>60</v>
      </c>
    </row>
    <row r="597" spans="1:17" ht="75" x14ac:dyDescent="0.25">
      <c r="A597">
        <v>3543</v>
      </c>
      <c r="B597" s="8" t="s">
        <v>1537</v>
      </c>
      <c r="C597" s="20" t="s">
        <v>1538</v>
      </c>
      <c r="D597" s="14">
        <v>1500</v>
      </c>
      <c r="E597" s="10">
        <v>1570</v>
      </c>
      <c r="F597" s="15">
        <v>105</v>
      </c>
      <c r="G597" t="s">
        <v>30</v>
      </c>
      <c r="H597" t="s">
        <v>1539</v>
      </c>
      <c r="I597" t="s">
        <v>818</v>
      </c>
      <c r="J597">
        <v>1435255659</v>
      </c>
      <c r="K597">
        <v>1432663659</v>
      </c>
      <c r="L597" s="11">
        <f t="shared" si="9"/>
        <v>42150.755312499998</v>
      </c>
      <c r="M597" t="b">
        <v>0</v>
      </c>
      <c r="N597">
        <v>29</v>
      </c>
      <c r="O597" t="b">
        <v>1</v>
      </c>
      <c r="P597" s="16" t="s">
        <v>21</v>
      </c>
      <c r="Q597" t="s">
        <v>60</v>
      </c>
    </row>
    <row r="598" spans="1:17" ht="45" x14ac:dyDescent="0.25">
      <c r="A598">
        <v>3544</v>
      </c>
      <c r="B598" s="8" t="s">
        <v>1540</v>
      </c>
      <c r="C598" s="20" t="s">
        <v>1541</v>
      </c>
      <c r="D598" s="14">
        <v>2500</v>
      </c>
      <c r="E598" s="10">
        <v>2500</v>
      </c>
      <c r="F598" s="15">
        <v>100</v>
      </c>
      <c r="G598" t="s">
        <v>30</v>
      </c>
      <c r="H598" t="s">
        <v>693</v>
      </c>
      <c r="I598" t="s">
        <v>694</v>
      </c>
      <c r="J598">
        <v>1425758257</v>
      </c>
      <c r="K598">
        <v>1423166257</v>
      </c>
      <c r="L598" s="11">
        <f t="shared" si="9"/>
        <v>42040.831678240742</v>
      </c>
      <c r="M598" t="b">
        <v>0</v>
      </c>
      <c r="N598">
        <v>24</v>
      </c>
      <c r="O598" t="b">
        <v>1</v>
      </c>
      <c r="P598" s="16" t="s">
        <v>21</v>
      </c>
      <c r="Q598" t="s">
        <v>60</v>
      </c>
    </row>
    <row r="599" spans="1:17" ht="75" x14ac:dyDescent="0.25">
      <c r="A599">
        <v>3545</v>
      </c>
      <c r="B599" s="8" t="s">
        <v>1542</v>
      </c>
      <c r="C599" s="20" t="s">
        <v>1543</v>
      </c>
      <c r="D599" s="14">
        <v>250</v>
      </c>
      <c r="E599" s="10">
        <v>251</v>
      </c>
      <c r="F599" s="15">
        <v>100</v>
      </c>
      <c r="G599" t="s">
        <v>30</v>
      </c>
      <c r="H599" t="s">
        <v>693</v>
      </c>
      <c r="I599" t="s">
        <v>694</v>
      </c>
      <c r="J599">
        <v>1428780159</v>
      </c>
      <c r="K599">
        <v>1426188159</v>
      </c>
      <c r="L599" s="11">
        <f t="shared" si="9"/>
        <v>42075.807395833333</v>
      </c>
      <c r="M599" t="b">
        <v>0</v>
      </c>
      <c r="N599">
        <v>8</v>
      </c>
      <c r="O599" t="b">
        <v>1</v>
      </c>
      <c r="P599" s="16" t="s">
        <v>21</v>
      </c>
      <c r="Q599" t="s">
        <v>60</v>
      </c>
    </row>
    <row r="600" spans="1:17" ht="75" x14ac:dyDescent="0.25">
      <c r="A600">
        <v>3546</v>
      </c>
      <c r="B600" s="8" t="s">
        <v>1544</v>
      </c>
      <c r="C600" s="20" t="s">
        <v>1545</v>
      </c>
      <c r="D600" s="14">
        <v>1100</v>
      </c>
      <c r="E600" s="10">
        <v>1125</v>
      </c>
      <c r="F600" s="15">
        <v>102</v>
      </c>
      <c r="G600" t="s">
        <v>30</v>
      </c>
      <c r="H600" t="s">
        <v>693</v>
      </c>
      <c r="I600" t="s">
        <v>694</v>
      </c>
      <c r="J600">
        <v>1427860740</v>
      </c>
      <c r="K600">
        <v>1426002684</v>
      </c>
      <c r="L600" s="11">
        <f t="shared" si="9"/>
        <v>42073.660694444443</v>
      </c>
      <c r="M600" t="b">
        <v>0</v>
      </c>
      <c r="N600">
        <v>19</v>
      </c>
      <c r="O600" t="b">
        <v>1</v>
      </c>
      <c r="P600" s="16" t="s">
        <v>21</v>
      </c>
      <c r="Q600" t="s">
        <v>60</v>
      </c>
    </row>
    <row r="601" spans="1:17" ht="60" x14ac:dyDescent="0.25">
      <c r="A601">
        <v>3547</v>
      </c>
      <c r="B601" s="8" t="s">
        <v>1546</v>
      </c>
      <c r="C601" s="20" t="s">
        <v>1547</v>
      </c>
      <c r="D601" s="14">
        <v>35000</v>
      </c>
      <c r="E601" s="10">
        <v>40043.25</v>
      </c>
      <c r="F601" s="15">
        <v>114</v>
      </c>
      <c r="G601" t="s">
        <v>30</v>
      </c>
      <c r="H601" t="s">
        <v>693</v>
      </c>
      <c r="I601" t="s">
        <v>694</v>
      </c>
      <c r="J601">
        <v>1463198340</v>
      </c>
      <c r="K601">
        <v>1461117201</v>
      </c>
      <c r="L601" s="11">
        <f t="shared" si="9"/>
        <v>42480.078715277778</v>
      </c>
      <c r="M601" t="b">
        <v>0</v>
      </c>
      <c r="N601">
        <v>336</v>
      </c>
      <c r="O601" t="b">
        <v>1</v>
      </c>
      <c r="P601" s="16" t="s">
        <v>21</v>
      </c>
      <c r="Q601" t="s">
        <v>60</v>
      </c>
    </row>
    <row r="602" spans="1:17" ht="60" x14ac:dyDescent="0.25">
      <c r="A602">
        <v>3548</v>
      </c>
      <c r="B602" s="8" t="s">
        <v>1548</v>
      </c>
      <c r="C602" s="20" t="s">
        <v>1549</v>
      </c>
      <c r="D602" s="14">
        <v>2100</v>
      </c>
      <c r="E602" s="10">
        <v>2140</v>
      </c>
      <c r="F602" s="15">
        <v>102</v>
      </c>
      <c r="G602" t="s">
        <v>30</v>
      </c>
      <c r="H602" t="s">
        <v>693</v>
      </c>
      <c r="I602" t="s">
        <v>694</v>
      </c>
      <c r="J602">
        <v>1457139600</v>
      </c>
      <c r="K602">
        <v>1455230214</v>
      </c>
      <c r="L602" s="11">
        <f t="shared" si="9"/>
        <v>42411.942291666666</v>
      </c>
      <c r="M602" t="b">
        <v>0</v>
      </c>
      <c r="N602">
        <v>13</v>
      </c>
      <c r="O602" t="b">
        <v>1</v>
      </c>
      <c r="P602" s="16" t="s">
        <v>21</v>
      </c>
      <c r="Q602" t="s">
        <v>60</v>
      </c>
    </row>
    <row r="603" spans="1:17" ht="60" x14ac:dyDescent="0.25">
      <c r="A603">
        <v>3549</v>
      </c>
      <c r="B603" s="8" t="s">
        <v>424</v>
      </c>
      <c r="C603" s="20" t="s">
        <v>425</v>
      </c>
      <c r="D603" s="14">
        <v>1000</v>
      </c>
      <c r="E603" s="10">
        <v>1020</v>
      </c>
      <c r="F603" s="15">
        <v>102</v>
      </c>
      <c r="G603" t="s">
        <v>30</v>
      </c>
      <c r="H603" t="s">
        <v>56</v>
      </c>
      <c r="I603" t="s">
        <v>57</v>
      </c>
      <c r="J603">
        <v>1441358873</v>
      </c>
      <c r="K603">
        <v>1438939673</v>
      </c>
      <c r="L603" s="11">
        <f t="shared" si="9"/>
        <v>42223.394363425927</v>
      </c>
      <c r="M603" t="b">
        <v>0</v>
      </c>
      <c r="N603">
        <v>42</v>
      </c>
      <c r="O603" t="b">
        <v>1</v>
      </c>
      <c r="P603" s="16" t="s">
        <v>21</v>
      </c>
      <c r="Q603" t="s">
        <v>60</v>
      </c>
    </row>
    <row r="604" spans="1:17" ht="75" x14ac:dyDescent="0.25">
      <c r="A604">
        <v>3550</v>
      </c>
      <c r="B604" s="8" t="s">
        <v>426</v>
      </c>
      <c r="C604" s="20" t="s">
        <v>427</v>
      </c>
      <c r="D604" s="14">
        <v>2500</v>
      </c>
      <c r="E604" s="10">
        <v>2620</v>
      </c>
      <c r="F604" s="15">
        <v>105</v>
      </c>
      <c r="G604" t="s">
        <v>30</v>
      </c>
      <c r="H604" t="s">
        <v>56</v>
      </c>
      <c r="I604" t="s">
        <v>57</v>
      </c>
      <c r="J604">
        <v>1462224398</v>
      </c>
      <c r="K604">
        <v>1459632398</v>
      </c>
      <c r="L604" s="11">
        <f t="shared" si="9"/>
        <v>42462.893495370372</v>
      </c>
      <c r="M604" t="b">
        <v>0</v>
      </c>
      <c r="N604">
        <v>64</v>
      </c>
      <c r="O604" t="b">
        <v>1</v>
      </c>
      <c r="P604" s="16" t="s">
        <v>21</v>
      </c>
      <c r="Q604" t="s">
        <v>60</v>
      </c>
    </row>
    <row r="605" spans="1:17" ht="60" x14ac:dyDescent="0.25">
      <c r="A605">
        <v>3551</v>
      </c>
      <c r="B605" s="8" t="s">
        <v>1550</v>
      </c>
      <c r="C605" s="20" t="s">
        <v>1551</v>
      </c>
      <c r="D605" s="14">
        <v>1500</v>
      </c>
      <c r="E605" s="10">
        <v>1527.5</v>
      </c>
      <c r="F605" s="15">
        <v>102</v>
      </c>
      <c r="G605" t="s">
        <v>30</v>
      </c>
      <c r="H605" t="s">
        <v>693</v>
      </c>
      <c r="I605" t="s">
        <v>694</v>
      </c>
      <c r="J605">
        <v>1400796420</v>
      </c>
      <c r="K605">
        <v>1398342170</v>
      </c>
      <c r="L605" s="11">
        <f t="shared" si="9"/>
        <v>41753.515856481477</v>
      </c>
      <c r="M605" t="b">
        <v>0</v>
      </c>
      <c r="N605">
        <v>25</v>
      </c>
      <c r="O605" t="b">
        <v>1</v>
      </c>
      <c r="P605" s="16" t="s">
        <v>21</v>
      </c>
      <c r="Q605" t="s">
        <v>60</v>
      </c>
    </row>
    <row r="606" spans="1:17" ht="75" x14ac:dyDescent="0.25">
      <c r="A606">
        <v>3552</v>
      </c>
      <c r="B606" s="8" t="s">
        <v>428</v>
      </c>
      <c r="C606" s="20" t="s">
        <v>429</v>
      </c>
      <c r="D606" s="14">
        <v>773</v>
      </c>
      <c r="E606" s="10">
        <v>773</v>
      </c>
      <c r="F606" s="15">
        <v>100</v>
      </c>
      <c r="G606" t="s">
        <v>30</v>
      </c>
      <c r="H606" t="s">
        <v>56</v>
      </c>
      <c r="I606" t="s">
        <v>57</v>
      </c>
      <c r="J606">
        <v>1403964324</v>
      </c>
      <c r="K606">
        <v>1401372324</v>
      </c>
      <c r="L606" s="11">
        <f t="shared" si="9"/>
        <v>41788.587083333332</v>
      </c>
      <c r="M606" t="b">
        <v>0</v>
      </c>
      <c r="N606">
        <v>20</v>
      </c>
      <c r="O606" t="b">
        <v>1</v>
      </c>
      <c r="P606" s="16" t="s">
        <v>21</v>
      </c>
      <c r="Q606" t="s">
        <v>60</v>
      </c>
    </row>
    <row r="607" spans="1:17" ht="75" x14ac:dyDescent="0.25">
      <c r="A607">
        <v>3553</v>
      </c>
      <c r="B607" s="8" t="s">
        <v>1552</v>
      </c>
      <c r="C607" s="20" t="s">
        <v>1553</v>
      </c>
      <c r="D607" s="14">
        <v>5500</v>
      </c>
      <c r="E607" s="10">
        <v>5845</v>
      </c>
      <c r="F607" s="15">
        <v>106</v>
      </c>
      <c r="G607" t="s">
        <v>30</v>
      </c>
      <c r="H607" t="s">
        <v>693</v>
      </c>
      <c r="I607" t="s">
        <v>694</v>
      </c>
      <c r="J607">
        <v>1439337600</v>
      </c>
      <c r="K607">
        <v>1436575280</v>
      </c>
      <c r="L607" s="11">
        <f t="shared" si="9"/>
        <v>42196.028703703705</v>
      </c>
      <c r="M607" t="b">
        <v>0</v>
      </c>
      <c r="N607">
        <v>104</v>
      </c>
      <c r="O607" t="b">
        <v>1</v>
      </c>
      <c r="P607" s="16" t="s">
        <v>21</v>
      </c>
      <c r="Q607" t="s">
        <v>60</v>
      </c>
    </row>
    <row r="608" spans="1:17" ht="60" x14ac:dyDescent="0.25">
      <c r="A608">
        <v>3554</v>
      </c>
      <c r="B608" s="8" t="s">
        <v>1554</v>
      </c>
      <c r="C608" s="20" t="s">
        <v>1555</v>
      </c>
      <c r="D608" s="14">
        <v>5000</v>
      </c>
      <c r="E608" s="10">
        <v>5671.11</v>
      </c>
      <c r="F608" s="15">
        <v>113</v>
      </c>
      <c r="G608" t="s">
        <v>30</v>
      </c>
      <c r="H608" t="s">
        <v>693</v>
      </c>
      <c r="I608" t="s">
        <v>694</v>
      </c>
      <c r="J608">
        <v>1423674000</v>
      </c>
      <c r="K608">
        <v>1421025159</v>
      </c>
      <c r="L608" s="11">
        <f t="shared" si="9"/>
        <v>42016.050451388888</v>
      </c>
      <c r="M608" t="b">
        <v>0</v>
      </c>
      <c r="N608">
        <v>53</v>
      </c>
      <c r="O608" t="b">
        <v>1</v>
      </c>
      <c r="P608" s="16" t="s">
        <v>21</v>
      </c>
      <c r="Q608" t="s">
        <v>60</v>
      </c>
    </row>
    <row r="609" spans="1:17" ht="75" x14ac:dyDescent="0.25">
      <c r="A609">
        <v>3555</v>
      </c>
      <c r="B609" s="8" t="s">
        <v>1556</v>
      </c>
      <c r="C609" s="20" t="s">
        <v>1557</v>
      </c>
      <c r="D609" s="14">
        <v>2400</v>
      </c>
      <c r="E609" s="10">
        <v>2400</v>
      </c>
      <c r="F609" s="15">
        <v>100</v>
      </c>
      <c r="G609" t="s">
        <v>30</v>
      </c>
      <c r="H609" t="s">
        <v>1558</v>
      </c>
      <c r="I609" t="s">
        <v>818</v>
      </c>
      <c r="J609">
        <v>1479382594</v>
      </c>
      <c r="K609">
        <v>1476786994</v>
      </c>
      <c r="L609" s="11">
        <f t="shared" si="9"/>
        <v>42661.442060185189</v>
      </c>
      <c r="M609" t="b">
        <v>0</v>
      </c>
      <c r="N609">
        <v>14</v>
      </c>
      <c r="O609" t="b">
        <v>1</v>
      </c>
      <c r="P609" s="16" t="s">
        <v>21</v>
      </c>
      <c r="Q609" t="s">
        <v>60</v>
      </c>
    </row>
    <row r="610" spans="1:17" ht="75" x14ac:dyDescent="0.25">
      <c r="A610">
        <v>3556</v>
      </c>
      <c r="B610" s="8" t="s">
        <v>430</v>
      </c>
      <c r="C610" s="20" t="s">
        <v>431</v>
      </c>
      <c r="D610" s="14">
        <v>2200</v>
      </c>
      <c r="E610" s="10">
        <v>2210</v>
      </c>
      <c r="F610" s="15">
        <v>100</v>
      </c>
      <c r="G610" t="s">
        <v>30</v>
      </c>
      <c r="H610" t="s">
        <v>56</v>
      </c>
      <c r="I610" t="s">
        <v>57</v>
      </c>
      <c r="J610">
        <v>1408289724</v>
      </c>
      <c r="K610">
        <v>1403105724</v>
      </c>
      <c r="L610" s="11">
        <f t="shared" si="9"/>
        <v>41808.649583333332</v>
      </c>
      <c r="M610" t="b">
        <v>0</v>
      </c>
      <c r="N610">
        <v>20</v>
      </c>
      <c r="O610" t="b">
        <v>1</v>
      </c>
      <c r="P610" s="16" t="s">
        <v>21</v>
      </c>
      <c r="Q610" t="s">
        <v>60</v>
      </c>
    </row>
    <row r="611" spans="1:17" ht="75" x14ac:dyDescent="0.25">
      <c r="A611">
        <v>3557</v>
      </c>
      <c r="B611" s="8" t="s">
        <v>1559</v>
      </c>
      <c r="C611" s="20" t="s">
        <v>1560</v>
      </c>
      <c r="D611" s="14">
        <v>100000</v>
      </c>
      <c r="E611" s="10">
        <v>100036</v>
      </c>
      <c r="F611" s="15">
        <v>100</v>
      </c>
      <c r="G611" t="s">
        <v>30</v>
      </c>
      <c r="H611" t="s">
        <v>693</v>
      </c>
      <c r="I611" t="s">
        <v>694</v>
      </c>
      <c r="J611">
        <v>1399271911</v>
      </c>
      <c r="K611">
        <v>1396334311</v>
      </c>
      <c r="L611" s="11">
        <f t="shared" si="9"/>
        <v>41730.276747685188</v>
      </c>
      <c r="M611" t="b">
        <v>0</v>
      </c>
      <c r="N611">
        <v>558</v>
      </c>
      <c r="O611" t="b">
        <v>1</v>
      </c>
      <c r="P611" s="16" t="s">
        <v>21</v>
      </c>
      <c r="Q611" t="s">
        <v>60</v>
      </c>
    </row>
    <row r="612" spans="1:17" ht="60" x14ac:dyDescent="0.25">
      <c r="A612">
        <v>3558</v>
      </c>
      <c r="B612" s="8" t="s">
        <v>432</v>
      </c>
      <c r="C612" s="20" t="s">
        <v>433</v>
      </c>
      <c r="D612" s="14">
        <v>350</v>
      </c>
      <c r="E612" s="10">
        <v>504</v>
      </c>
      <c r="F612" s="15">
        <v>144</v>
      </c>
      <c r="G612" t="s">
        <v>30</v>
      </c>
      <c r="H612" t="s">
        <v>56</v>
      </c>
      <c r="I612" t="s">
        <v>57</v>
      </c>
      <c r="J612">
        <v>1435352400</v>
      </c>
      <c r="K612">
        <v>1431718575</v>
      </c>
      <c r="L612" s="11">
        <f t="shared" si="9"/>
        <v>42139.816840277781</v>
      </c>
      <c r="M612" t="b">
        <v>0</v>
      </c>
      <c r="N612">
        <v>22</v>
      </c>
      <c r="O612" t="b">
        <v>1</v>
      </c>
      <c r="P612" s="16" t="s">
        <v>21</v>
      </c>
      <c r="Q612" t="s">
        <v>60</v>
      </c>
    </row>
    <row r="613" spans="1:17" ht="75" x14ac:dyDescent="0.25">
      <c r="A613">
        <v>3559</v>
      </c>
      <c r="B613" s="8" t="s">
        <v>1561</v>
      </c>
      <c r="C613" s="20" t="s">
        <v>1562</v>
      </c>
      <c r="D613" s="14">
        <v>1000</v>
      </c>
      <c r="E613" s="10">
        <v>1035</v>
      </c>
      <c r="F613" s="15">
        <v>104</v>
      </c>
      <c r="G613" t="s">
        <v>30</v>
      </c>
      <c r="H613" t="s">
        <v>767</v>
      </c>
      <c r="I613" t="s">
        <v>768</v>
      </c>
      <c r="J613">
        <v>1438333080</v>
      </c>
      <c r="K613">
        <v>1436408308</v>
      </c>
      <c r="L613" s="11">
        <f t="shared" si="9"/>
        <v>42194.096157407403</v>
      </c>
      <c r="M613" t="b">
        <v>0</v>
      </c>
      <c r="N613">
        <v>24</v>
      </c>
      <c r="O613" t="b">
        <v>1</v>
      </c>
      <c r="P613" s="16" t="s">
        <v>21</v>
      </c>
      <c r="Q613" t="s">
        <v>60</v>
      </c>
    </row>
    <row r="614" spans="1:17" ht="75" x14ac:dyDescent="0.25">
      <c r="A614">
        <v>3560</v>
      </c>
      <c r="B614" s="8" t="s">
        <v>1563</v>
      </c>
      <c r="C614" s="20" t="s">
        <v>1564</v>
      </c>
      <c r="D614" s="14">
        <v>3200</v>
      </c>
      <c r="E614" s="10">
        <v>3470</v>
      </c>
      <c r="F614" s="15">
        <v>108</v>
      </c>
      <c r="G614" t="s">
        <v>30</v>
      </c>
      <c r="H614" t="s">
        <v>707</v>
      </c>
      <c r="I614" t="s">
        <v>708</v>
      </c>
      <c r="J614">
        <v>1432694700</v>
      </c>
      <c r="K614">
        <v>1429651266</v>
      </c>
      <c r="L614" s="11">
        <f t="shared" si="9"/>
        <v>42115.889652777776</v>
      </c>
      <c r="M614" t="b">
        <v>0</v>
      </c>
      <c r="N614">
        <v>74</v>
      </c>
      <c r="O614" t="b">
        <v>1</v>
      </c>
      <c r="P614" s="16" t="s">
        <v>21</v>
      </c>
      <c r="Q614" t="s">
        <v>60</v>
      </c>
    </row>
    <row r="615" spans="1:17" ht="120" x14ac:dyDescent="0.25">
      <c r="A615">
        <v>3561</v>
      </c>
      <c r="B615" s="8" t="s">
        <v>1565</v>
      </c>
      <c r="C615" s="20" t="s">
        <v>1566</v>
      </c>
      <c r="D615" s="14">
        <v>2500</v>
      </c>
      <c r="E615" s="10">
        <v>2560</v>
      </c>
      <c r="F615" s="15">
        <v>102</v>
      </c>
      <c r="G615" t="s">
        <v>30</v>
      </c>
      <c r="H615" t="s">
        <v>693</v>
      </c>
      <c r="I615" t="s">
        <v>694</v>
      </c>
      <c r="J615">
        <v>1438799760</v>
      </c>
      <c r="K615">
        <v>1437236378</v>
      </c>
      <c r="L615" s="11">
        <f t="shared" si="9"/>
        <v>42203.680300925931</v>
      </c>
      <c r="M615" t="b">
        <v>0</v>
      </c>
      <c r="N615">
        <v>54</v>
      </c>
      <c r="O615" t="b">
        <v>1</v>
      </c>
      <c r="P615" s="16" t="s">
        <v>21</v>
      </c>
      <c r="Q615" t="s">
        <v>60</v>
      </c>
    </row>
    <row r="616" spans="1:17" ht="75" x14ac:dyDescent="0.25">
      <c r="A616">
        <v>3562</v>
      </c>
      <c r="B616" s="8" t="s">
        <v>434</v>
      </c>
      <c r="C616" s="20" t="s">
        <v>435</v>
      </c>
      <c r="D616" s="14">
        <v>315</v>
      </c>
      <c r="E616" s="10">
        <v>469</v>
      </c>
      <c r="F616" s="15">
        <v>149</v>
      </c>
      <c r="G616" t="s">
        <v>30</v>
      </c>
      <c r="H616" t="s">
        <v>56</v>
      </c>
      <c r="I616" t="s">
        <v>57</v>
      </c>
      <c r="J616">
        <v>1457906400</v>
      </c>
      <c r="K616">
        <v>1457115427</v>
      </c>
      <c r="L616" s="11">
        <f t="shared" si="9"/>
        <v>42433.761886574073</v>
      </c>
      <c r="M616" t="b">
        <v>0</v>
      </c>
      <c r="N616">
        <v>31</v>
      </c>
      <c r="O616" t="b">
        <v>1</v>
      </c>
      <c r="P616" s="16" t="s">
        <v>21</v>
      </c>
      <c r="Q616" t="s">
        <v>60</v>
      </c>
    </row>
    <row r="617" spans="1:17" ht="75" x14ac:dyDescent="0.25">
      <c r="A617">
        <v>3563</v>
      </c>
      <c r="B617" s="8" t="s">
        <v>436</v>
      </c>
      <c r="C617" s="20" t="s">
        <v>437</v>
      </c>
      <c r="D617" s="14">
        <v>500</v>
      </c>
      <c r="E617" s="10">
        <v>527.45000000000005</v>
      </c>
      <c r="F617" s="15">
        <v>105</v>
      </c>
      <c r="G617" t="s">
        <v>30</v>
      </c>
      <c r="H617" t="s">
        <v>56</v>
      </c>
      <c r="I617" t="s">
        <v>57</v>
      </c>
      <c r="J617">
        <v>1470078000</v>
      </c>
      <c r="K617">
        <v>1467648456</v>
      </c>
      <c r="L617" s="11">
        <f t="shared" si="9"/>
        <v>42555.671944444446</v>
      </c>
      <c r="M617" t="b">
        <v>0</v>
      </c>
      <c r="N617">
        <v>25</v>
      </c>
      <c r="O617" t="b">
        <v>1</v>
      </c>
      <c r="P617" s="16" t="s">
        <v>21</v>
      </c>
      <c r="Q617" t="s">
        <v>60</v>
      </c>
    </row>
    <row r="618" spans="1:17" ht="45" x14ac:dyDescent="0.25">
      <c r="A618">
        <v>3564</v>
      </c>
      <c r="B618" s="8" t="s">
        <v>438</v>
      </c>
      <c r="C618" s="20" t="s">
        <v>439</v>
      </c>
      <c r="D618" s="14">
        <v>1000</v>
      </c>
      <c r="E618" s="10">
        <v>1005</v>
      </c>
      <c r="F618" s="15">
        <v>101</v>
      </c>
      <c r="G618" t="s">
        <v>30</v>
      </c>
      <c r="H618" t="s">
        <v>56</v>
      </c>
      <c r="I618" t="s">
        <v>57</v>
      </c>
      <c r="J618">
        <v>1444060800</v>
      </c>
      <c r="K618">
        <v>1440082649</v>
      </c>
      <c r="L618" s="11">
        <f t="shared" si="9"/>
        <v>42236.623252314814</v>
      </c>
      <c r="M618" t="b">
        <v>0</v>
      </c>
      <c r="N618">
        <v>17</v>
      </c>
      <c r="O618" t="b">
        <v>1</v>
      </c>
      <c r="P618" s="16" t="s">
        <v>21</v>
      </c>
      <c r="Q618" t="s">
        <v>60</v>
      </c>
    </row>
    <row r="619" spans="1:17" ht="75" x14ac:dyDescent="0.25">
      <c r="A619">
        <v>3565</v>
      </c>
      <c r="B619" s="8" t="s">
        <v>1567</v>
      </c>
      <c r="C619" s="20" t="s">
        <v>1568</v>
      </c>
      <c r="D619" s="14">
        <v>900</v>
      </c>
      <c r="E619" s="10">
        <v>1175</v>
      </c>
      <c r="F619" s="15">
        <v>131</v>
      </c>
      <c r="G619" t="s">
        <v>30</v>
      </c>
      <c r="H619" t="s">
        <v>693</v>
      </c>
      <c r="I619" t="s">
        <v>694</v>
      </c>
      <c r="J619">
        <v>1420048208</v>
      </c>
      <c r="K619">
        <v>1417456208</v>
      </c>
      <c r="L619" s="11">
        <f t="shared" si="9"/>
        <v>41974.743148148147</v>
      </c>
      <c r="M619" t="b">
        <v>0</v>
      </c>
      <c r="N619">
        <v>12</v>
      </c>
      <c r="O619" t="b">
        <v>1</v>
      </c>
      <c r="P619" s="16" t="s">
        <v>21</v>
      </c>
      <c r="Q619" t="s">
        <v>60</v>
      </c>
    </row>
    <row r="620" spans="1:17" ht="75" x14ac:dyDescent="0.25">
      <c r="A620">
        <v>3566</v>
      </c>
      <c r="B620" s="8" t="s">
        <v>440</v>
      </c>
      <c r="C620" s="20" t="s">
        <v>441</v>
      </c>
      <c r="D620" s="14">
        <v>2000</v>
      </c>
      <c r="E620" s="10">
        <v>2095</v>
      </c>
      <c r="F620" s="15">
        <v>105</v>
      </c>
      <c r="G620" t="s">
        <v>30</v>
      </c>
      <c r="H620" t="s">
        <v>56</v>
      </c>
      <c r="I620" t="s">
        <v>57</v>
      </c>
      <c r="J620">
        <v>1422015083</v>
      </c>
      <c r="K620">
        <v>1419423083</v>
      </c>
      <c r="L620" s="11">
        <f t="shared" si="9"/>
        <v>41997.507905092592</v>
      </c>
      <c r="M620" t="b">
        <v>0</v>
      </c>
      <c r="N620">
        <v>38</v>
      </c>
      <c r="O620" t="b">
        <v>1</v>
      </c>
      <c r="P620" s="16" t="s">
        <v>21</v>
      </c>
      <c r="Q620" t="s">
        <v>60</v>
      </c>
    </row>
    <row r="621" spans="1:17" ht="60" x14ac:dyDescent="0.25">
      <c r="A621">
        <v>3567</v>
      </c>
      <c r="B621" s="8" t="s">
        <v>442</v>
      </c>
      <c r="C621" s="20" t="s">
        <v>443</v>
      </c>
      <c r="D621" s="14">
        <v>1000</v>
      </c>
      <c r="E621" s="10">
        <v>1088</v>
      </c>
      <c r="F621" s="15">
        <v>109</v>
      </c>
      <c r="G621" t="s">
        <v>30</v>
      </c>
      <c r="H621" t="s">
        <v>56</v>
      </c>
      <c r="I621" t="s">
        <v>57</v>
      </c>
      <c r="J621">
        <v>1433964444</v>
      </c>
      <c r="K621">
        <v>1431372444</v>
      </c>
      <c r="L621" s="11">
        <f t="shared" si="9"/>
        <v>42135.810694444444</v>
      </c>
      <c r="M621" t="b">
        <v>0</v>
      </c>
      <c r="N621">
        <v>41</v>
      </c>
      <c r="O621" t="b">
        <v>1</v>
      </c>
      <c r="P621" s="16" t="s">
        <v>21</v>
      </c>
      <c r="Q621" t="s">
        <v>60</v>
      </c>
    </row>
    <row r="622" spans="1:17" ht="75" x14ac:dyDescent="0.25">
      <c r="A622">
        <v>3568</v>
      </c>
      <c r="B622" s="8" t="s">
        <v>1569</v>
      </c>
      <c r="C622" s="20" t="s">
        <v>1570</v>
      </c>
      <c r="D622" s="14">
        <v>1000</v>
      </c>
      <c r="E622" s="10">
        <v>1110</v>
      </c>
      <c r="F622" s="15">
        <v>111</v>
      </c>
      <c r="G622" t="s">
        <v>30</v>
      </c>
      <c r="H622" t="s">
        <v>693</v>
      </c>
      <c r="I622" t="s">
        <v>694</v>
      </c>
      <c r="J622">
        <v>1410975994</v>
      </c>
      <c r="K622">
        <v>1408383994</v>
      </c>
      <c r="L622" s="11">
        <f t="shared" si="9"/>
        <v>41869.740671296298</v>
      </c>
      <c r="M622" t="b">
        <v>0</v>
      </c>
      <c r="N622">
        <v>19</v>
      </c>
      <c r="O622" t="b">
        <v>1</v>
      </c>
      <c r="P622" s="16" t="s">
        <v>21</v>
      </c>
      <c r="Q622" t="s">
        <v>60</v>
      </c>
    </row>
    <row r="623" spans="1:17" ht="75" x14ac:dyDescent="0.25">
      <c r="A623">
        <v>3569</v>
      </c>
      <c r="B623" s="8" t="s">
        <v>1571</v>
      </c>
      <c r="C623" s="20" t="s">
        <v>1572</v>
      </c>
      <c r="D623" s="14">
        <v>5000</v>
      </c>
      <c r="E623" s="10">
        <v>5024</v>
      </c>
      <c r="F623" s="15">
        <v>100</v>
      </c>
      <c r="G623" t="s">
        <v>30</v>
      </c>
      <c r="H623" t="s">
        <v>693</v>
      </c>
      <c r="I623" t="s">
        <v>694</v>
      </c>
      <c r="J623">
        <v>1420734696</v>
      </c>
      <c r="K623">
        <v>1418142696</v>
      </c>
      <c r="L623" s="11">
        <f t="shared" si="9"/>
        <v>41982.688611111109</v>
      </c>
      <c r="M623" t="b">
        <v>0</v>
      </c>
      <c r="N623">
        <v>41</v>
      </c>
      <c r="O623" t="b">
        <v>1</v>
      </c>
      <c r="P623" s="16" t="s">
        <v>21</v>
      </c>
      <c r="Q623" t="s">
        <v>60</v>
      </c>
    </row>
    <row r="624" spans="1:17" ht="60" x14ac:dyDescent="0.25">
      <c r="A624">
        <v>3570</v>
      </c>
      <c r="B624" s="8" t="s">
        <v>1573</v>
      </c>
      <c r="C624" s="20" t="s">
        <v>1574</v>
      </c>
      <c r="D624" s="14">
        <v>2000</v>
      </c>
      <c r="E624" s="10">
        <v>2287</v>
      </c>
      <c r="F624" s="15">
        <v>114</v>
      </c>
      <c r="G624" t="s">
        <v>30</v>
      </c>
      <c r="H624" t="s">
        <v>693</v>
      </c>
      <c r="I624" t="s">
        <v>694</v>
      </c>
      <c r="J624">
        <v>1420009200</v>
      </c>
      <c r="K624">
        <v>1417593483</v>
      </c>
      <c r="L624" s="11">
        <f t="shared" si="9"/>
        <v>41976.331979166665</v>
      </c>
      <c r="M624" t="b">
        <v>0</v>
      </c>
      <c r="N624">
        <v>26</v>
      </c>
      <c r="O624" t="b">
        <v>1</v>
      </c>
      <c r="P624" s="16" t="s">
        <v>21</v>
      </c>
      <c r="Q624" t="s">
        <v>60</v>
      </c>
    </row>
    <row r="625" spans="1:17" ht="60" x14ac:dyDescent="0.25">
      <c r="A625">
        <v>3571</v>
      </c>
      <c r="B625" s="8" t="s">
        <v>444</v>
      </c>
      <c r="C625" s="20" t="s">
        <v>445</v>
      </c>
      <c r="D625" s="14">
        <v>1500</v>
      </c>
      <c r="E625" s="10">
        <v>1831</v>
      </c>
      <c r="F625" s="15">
        <v>122</v>
      </c>
      <c r="G625" t="s">
        <v>30</v>
      </c>
      <c r="H625" t="s">
        <v>56</v>
      </c>
      <c r="I625" t="s">
        <v>57</v>
      </c>
      <c r="J625">
        <v>1414701413</v>
      </c>
      <c r="K625">
        <v>1412109413</v>
      </c>
      <c r="L625" s="11">
        <f t="shared" si="9"/>
        <v>41912.858946759261</v>
      </c>
      <c r="M625" t="b">
        <v>0</v>
      </c>
      <c r="N625">
        <v>25</v>
      </c>
      <c r="O625" t="b">
        <v>1</v>
      </c>
      <c r="P625" s="16" t="s">
        <v>21</v>
      </c>
      <c r="Q625" t="s">
        <v>60</v>
      </c>
    </row>
    <row r="626" spans="1:17" ht="45" x14ac:dyDescent="0.25">
      <c r="A626">
        <v>3572</v>
      </c>
      <c r="B626" s="8" t="s">
        <v>446</v>
      </c>
      <c r="C626" s="20" t="s">
        <v>447</v>
      </c>
      <c r="D626" s="14">
        <v>500</v>
      </c>
      <c r="E626" s="10">
        <v>500</v>
      </c>
      <c r="F626" s="15">
        <v>100</v>
      </c>
      <c r="G626" t="s">
        <v>30</v>
      </c>
      <c r="H626" t="s">
        <v>56</v>
      </c>
      <c r="I626" t="s">
        <v>57</v>
      </c>
      <c r="J626">
        <v>1434894082</v>
      </c>
      <c r="K626">
        <v>1432302082</v>
      </c>
      <c r="L626" s="11">
        <f t="shared" si="9"/>
        <v>42146.570393518516</v>
      </c>
      <c r="M626" t="b">
        <v>0</v>
      </c>
      <c r="N626">
        <v>9</v>
      </c>
      <c r="O626" t="b">
        <v>1</v>
      </c>
      <c r="P626" s="16" t="s">
        <v>21</v>
      </c>
      <c r="Q626" t="s">
        <v>60</v>
      </c>
    </row>
    <row r="627" spans="1:17" ht="45" x14ac:dyDescent="0.25">
      <c r="A627">
        <v>3573</v>
      </c>
      <c r="B627" s="8" t="s">
        <v>448</v>
      </c>
      <c r="C627" s="20" t="s">
        <v>449</v>
      </c>
      <c r="D627" s="14">
        <v>3000</v>
      </c>
      <c r="E627" s="10">
        <v>3084</v>
      </c>
      <c r="F627" s="15">
        <v>103</v>
      </c>
      <c r="G627" t="s">
        <v>30</v>
      </c>
      <c r="H627" t="s">
        <v>56</v>
      </c>
      <c r="I627" t="s">
        <v>57</v>
      </c>
      <c r="J627">
        <v>1415440846</v>
      </c>
      <c r="K627">
        <v>1412845246</v>
      </c>
      <c r="L627" s="11">
        <f t="shared" si="9"/>
        <v>41921.375532407408</v>
      </c>
      <c r="M627" t="b">
        <v>0</v>
      </c>
      <c r="N627">
        <v>78</v>
      </c>
      <c r="O627" t="b">
        <v>1</v>
      </c>
      <c r="P627" s="16" t="s">
        <v>21</v>
      </c>
      <c r="Q627" t="s">
        <v>60</v>
      </c>
    </row>
    <row r="628" spans="1:17" ht="75" x14ac:dyDescent="0.25">
      <c r="A628">
        <v>3574</v>
      </c>
      <c r="B628" s="8" t="s">
        <v>1575</v>
      </c>
      <c r="C628" s="20" t="s">
        <v>1576</v>
      </c>
      <c r="D628" s="14">
        <v>5800</v>
      </c>
      <c r="E628" s="10">
        <v>6155</v>
      </c>
      <c r="F628" s="15">
        <v>106</v>
      </c>
      <c r="G628" t="s">
        <v>30</v>
      </c>
      <c r="H628" t="s">
        <v>693</v>
      </c>
      <c r="I628" t="s">
        <v>694</v>
      </c>
      <c r="J628">
        <v>1415921848</v>
      </c>
      <c r="K628">
        <v>1413326248</v>
      </c>
      <c r="L628" s="11">
        <f t="shared" si="9"/>
        <v>41926.942685185189</v>
      </c>
      <c r="M628" t="b">
        <v>0</v>
      </c>
      <c r="N628">
        <v>45</v>
      </c>
      <c r="O628" t="b">
        <v>1</v>
      </c>
      <c r="P628" s="16" t="s">
        <v>21</v>
      </c>
      <c r="Q628" t="s">
        <v>60</v>
      </c>
    </row>
    <row r="629" spans="1:17" ht="75" x14ac:dyDescent="0.25">
      <c r="A629">
        <v>3575</v>
      </c>
      <c r="B629" s="8" t="s">
        <v>1577</v>
      </c>
      <c r="C629" s="20" t="s">
        <v>1578</v>
      </c>
      <c r="D629" s="14">
        <v>10000</v>
      </c>
      <c r="E629" s="10">
        <v>10133</v>
      </c>
      <c r="F629" s="15">
        <v>101</v>
      </c>
      <c r="G629" t="s">
        <v>30</v>
      </c>
      <c r="H629" t="s">
        <v>693</v>
      </c>
      <c r="I629" t="s">
        <v>694</v>
      </c>
      <c r="J629">
        <v>1470887940</v>
      </c>
      <c r="K629">
        <v>1468176527</v>
      </c>
      <c r="L629" s="11">
        <f t="shared" si="9"/>
        <v>42561.783877314811</v>
      </c>
      <c r="M629" t="b">
        <v>0</v>
      </c>
      <c r="N629">
        <v>102</v>
      </c>
      <c r="O629" t="b">
        <v>1</v>
      </c>
      <c r="P629" s="16" t="s">
        <v>21</v>
      </c>
      <c r="Q629" t="s">
        <v>60</v>
      </c>
    </row>
    <row r="630" spans="1:17" ht="60" x14ac:dyDescent="0.25">
      <c r="A630">
        <v>3576</v>
      </c>
      <c r="B630" s="8" t="s">
        <v>1579</v>
      </c>
      <c r="C630" s="20" t="s">
        <v>1580</v>
      </c>
      <c r="D630" s="14">
        <v>100</v>
      </c>
      <c r="E630" s="10">
        <v>100</v>
      </c>
      <c r="F630" s="15">
        <v>100</v>
      </c>
      <c r="G630" t="s">
        <v>30</v>
      </c>
      <c r="H630" t="s">
        <v>693</v>
      </c>
      <c r="I630" t="s">
        <v>694</v>
      </c>
      <c r="J630">
        <v>1480947054</v>
      </c>
      <c r="K630">
        <v>1475759454</v>
      </c>
      <c r="L630" s="11">
        <f t="shared" si="9"/>
        <v>42649.54923611111</v>
      </c>
      <c r="M630" t="b">
        <v>0</v>
      </c>
      <c r="N630">
        <v>5</v>
      </c>
      <c r="O630" t="b">
        <v>1</v>
      </c>
      <c r="P630" s="16" t="s">
        <v>21</v>
      </c>
      <c r="Q630" t="s">
        <v>60</v>
      </c>
    </row>
    <row r="631" spans="1:17" ht="60" x14ac:dyDescent="0.25">
      <c r="A631">
        <v>3577</v>
      </c>
      <c r="B631" s="8" t="s">
        <v>1581</v>
      </c>
      <c r="C631" s="20" t="s">
        <v>1582</v>
      </c>
      <c r="D631" s="14">
        <v>600</v>
      </c>
      <c r="E631" s="10">
        <v>780</v>
      </c>
      <c r="F631" s="15">
        <v>130</v>
      </c>
      <c r="G631" t="s">
        <v>30</v>
      </c>
      <c r="H631" t="s">
        <v>693</v>
      </c>
      <c r="I631" t="s">
        <v>694</v>
      </c>
      <c r="J631">
        <v>1430029680</v>
      </c>
      <c r="K631">
        <v>1427741583</v>
      </c>
      <c r="L631" s="11">
        <f t="shared" si="9"/>
        <v>42093.786840277782</v>
      </c>
      <c r="M631" t="b">
        <v>0</v>
      </c>
      <c r="N631">
        <v>27</v>
      </c>
      <c r="O631" t="b">
        <v>1</v>
      </c>
      <c r="P631" s="16" t="s">
        <v>21</v>
      </c>
      <c r="Q631" t="s">
        <v>60</v>
      </c>
    </row>
    <row r="632" spans="1:17" ht="60" x14ac:dyDescent="0.25">
      <c r="A632">
        <v>3578</v>
      </c>
      <c r="B632" s="8" t="s">
        <v>450</v>
      </c>
      <c r="C632" s="20" t="s">
        <v>451</v>
      </c>
      <c r="D632" s="14">
        <v>1500</v>
      </c>
      <c r="E632" s="10">
        <v>1500.2</v>
      </c>
      <c r="F632" s="15">
        <v>100</v>
      </c>
      <c r="G632" t="s">
        <v>30</v>
      </c>
      <c r="H632" t="s">
        <v>56</v>
      </c>
      <c r="I632" t="s">
        <v>57</v>
      </c>
      <c r="J632">
        <v>1462037777</v>
      </c>
      <c r="K632">
        <v>1459445777</v>
      </c>
      <c r="L632" s="11">
        <f t="shared" si="9"/>
        <v>42460.733530092592</v>
      </c>
      <c r="M632" t="b">
        <v>0</v>
      </c>
      <c r="N632">
        <v>37</v>
      </c>
      <c r="O632" t="b">
        <v>1</v>
      </c>
      <c r="P632" s="16" t="s">
        <v>21</v>
      </c>
      <c r="Q632" t="s">
        <v>60</v>
      </c>
    </row>
    <row r="633" spans="1:17" ht="75" x14ac:dyDescent="0.25">
      <c r="A633">
        <v>3579</v>
      </c>
      <c r="B633" s="8" t="s">
        <v>452</v>
      </c>
      <c r="C633" s="20" t="s">
        <v>453</v>
      </c>
      <c r="D633" s="14">
        <v>500</v>
      </c>
      <c r="E633" s="10">
        <v>500</v>
      </c>
      <c r="F633" s="15">
        <v>100</v>
      </c>
      <c r="G633" t="s">
        <v>30</v>
      </c>
      <c r="H633" t="s">
        <v>56</v>
      </c>
      <c r="I633" t="s">
        <v>57</v>
      </c>
      <c r="J633">
        <v>1459444656</v>
      </c>
      <c r="K633">
        <v>1456856256</v>
      </c>
      <c r="L633" s="11">
        <f t="shared" si="9"/>
        <v>42430.762222222227</v>
      </c>
      <c r="M633" t="b">
        <v>0</v>
      </c>
      <c r="N633">
        <v>14</v>
      </c>
      <c r="O633" t="b">
        <v>1</v>
      </c>
      <c r="P633" s="16" t="s">
        <v>21</v>
      </c>
      <c r="Q633" t="s">
        <v>60</v>
      </c>
    </row>
    <row r="634" spans="1:17" ht="60" x14ac:dyDescent="0.25">
      <c r="A634">
        <v>3580</v>
      </c>
      <c r="B634" s="8" t="s">
        <v>1583</v>
      </c>
      <c r="C634" s="20" t="s">
        <v>1584</v>
      </c>
      <c r="D634" s="14">
        <v>900</v>
      </c>
      <c r="E634" s="10">
        <v>1025</v>
      </c>
      <c r="F634" s="15">
        <v>114</v>
      </c>
      <c r="G634" t="s">
        <v>30</v>
      </c>
      <c r="H634" t="s">
        <v>693</v>
      </c>
      <c r="I634" t="s">
        <v>694</v>
      </c>
      <c r="J634">
        <v>1425185940</v>
      </c>
      <c r="K634">
        <v>1421900022</v>
      </c>
      <c r="L634" s="11">
        <f t="shared" si="9"/>
        <v>42026.176180555558</v>
      </c>
      <c r="M634" t="b">
        <v>0</v>
      </c>
      <c r="N634">
        <v>27</v>
      </c>
      <c r="O634" t="b">
        <v>1</v>
      </c>
      <c r="P634" s="16" t="s">
        <v>21</v>
      </c>
      <c r="Q634" t="s">
        <v>60</v>
      </c>
    </row>
    <row r="635" spans="1:17" ht="75" x14ac:dyDescent="0.25">
      <c r="A635">
        <v>3581</v>
      </c>
      <c r="B635" s="8" t="s">
        <v>454</v>
      </c>
      <c r="C635" s="20" t="s">
        <v>455</v>
      </c>
      <c r="D635" s="14">
        <v>1500</v>
      </c>
      <c r="E635" s="10">
        <v>1500</v>
      </c>
      <c r="F635" s="15">
        <v>100</v>
      </c>
      <c r="G635" t="s">
        <v>30</v>
      </c>
      <c r="H635" t="s">
        <v>56</v>
      </c>
      <c r="I635" t="s">
        <v>57</v>
      </c>
      <c r="J635">
        <v>1406719110</v>
      </c>
      <c r="K635">
        <v>1405509510</v>
      </c>
      <c r="L635" s="11">
        <f t="shared" si="9"/>
        <v>41836.471180555556</v>
      </c>
      <c r="M635" t="b">
        <v>0</v>
      </c>
      <c r="N635">
        <v>45</v>
      </c>
      <c r="O635" t="b">
        <v>1</v>
      </c>
      <c r="P635" s="16" t="s">
        <v>21</v>
      </c>
      <c r="Q635" t="s">
        <v>60</v>
      </c>
    </row>
    <row r="636" spans="1:17" ht="60" x14ac:dyDescent="0.25">
      <c r="A636">
        <v>3582</v>
      </c>
      <c r="B636" s="8" t="s">
        <v>1585</v>
      </c>
      <c r="C636" s="20" t="s">
        <v>1586</v>
      </c>
      <c r="D636" s="14">
        <v>1000</v>
      </c>
      <c r="E636" s="10">
        <v>2870</v>
      </c>
      <c r="F636" s="15">
        <v>287</v>
      </c>
      <c r="G636" t="s">
        <v>30</v>
      </c>
      <c r="H636" t="s">
        <v>693</v>
      </c>
      <c r="I636" t="s">
        <v>694</v>
      </c>
      <c r="J636">
        <v>1459822682</v>
      </c>
      <c r="K636">
        <v>1458613082</v>
      </c>
      <c r="L636" s="11">
        <f t="shared" si="9"/>
        <v>42451.095856481479</v>
      </c>
      <c r="M636" t="b">
        <v>0</v>
      </c>
      <c r="N636">
        <v>49</v>
      </c>
      <c r="O636" t="b">
        <v>1</v>
      </c>
      <c r="P636" s="16" t="s">
        <v>21</v>
      </c>
      <c r="Q636" t="s">
        <v>60</v>
      </c>
    </row>
    <row r="637" spans="1:17" ht="75" x14ac:dyDescent="0.25">
      <c r="A637">
        <v>3583</v>
      </c>
      <c r="B637" s="8" t="s">
        <v>1587</v>
      </c>
      <c r="C637" s="20" t="s">
        <v>1588</v>
      </c>
      <c r="D637" s="14">
        <v>3000</v>
      </c>
      <c r="E637" s="10">
        <v>3255</v>
      </c>
      <c r="F637" s="15">
        <v>109</v>
      </c>
      <c r="G637" t="s">
        <v>30</v>
      </c>
      <c r="H637" t="s">
        <v>693</v>
      </c>
      <c r="I637" t="s">
        <v>694</v>
      </c>
      <c r="J637">
        <v>1460970805</v>
      </c>
      <c r="K637">
        <v>1455790405</v>
      </c>
      <c r="L637" s="11">
        <f t="shared" si="9"/>
        <v>42418.425983796296</v>
      </c>
      <c r="M637" t="b">
        <v>0</v>
      </c>
      <c r="N637">
        <v>24</v>
      </c>
      <c r="O637" t="b">
        <v>1</v>
      </c>
      <c r="P637" s="16" t="s">
        <v>21</v>
      </c>
      <c r="Q637" t="s">
        <v>60</v>
      </c>
    </row>
    <row r="638" spans="1:17" ht="90" x14ac:dyDescent="0.25">
      <c r="A638">
        <v>3584</v>
      </c>
      <c r="B638" s="8" t="s">
        <v>456</v>
      </c>
      <c r="C638" s="20" t="s">
        <v>457</v>
      </c>
      <c r="D638" s="14">
        <v>3000</v>
      </c>
      <c r="E638" s="10">
        <v>3465</v>
      </c>
      <c r="F638" s="15">
        <v>116</v>
      </c>
      <c r="G638" t="s">
        <v>30</v>
      </c>
      <c r="H638" t="s">
        <v>56</v>
      </c>
      <c r="I638" t="s">
        <v>57</v>
      </c>
      <c r="J638">
        <v>1436772944</v>
      </c>
      <c r="K638">
        <v>1434180944</v>
      </c>
      <c r="L638" s="11">
        <f t="shared" si="9"/>
        <v>42168.316481481481</v>
      </c>
      <c r="M638" t="b">
        <v>0</v>
      </c>
      <c r="N638">
        <v>112</v>
      </c>
      <c r="O638" t="b">
        <v>1</v>
      </c>
      <c r="P638" s="16" t="s">
        <v>21</v>
      </c>
      <c r="Q638" t="s">
        <v>60</v>
      </c>
    </row>
    <row r="639" spans="1:17" ht="60" x14ac:dyDescent="0.25">
      <c r="A639">
        <v>3585</v>
      </c>
      <c r="B639" s="8" t="s">
        <v>1589</v>
      </c>
      <c r="C639" s="20" t="s">
        <v>1590</v>
      </c>
      <c r="D639" s="14">
        <v>3400</v>
      </c>
      <c r="E639" s="10">
        <v>4050</v>
      </c>
      <c r="F639" s="15">
        <v>119</v>
      </c>
      <c r="G639" t="s">
        <v>30</v>
      </c>
      <c r="H639" t="s">
        <v>693</v>
      </c>
      <c r="I639" t="s">
        <v>694</v>
      </c>
      <c r="J639">
        <v>1419181890</v>
      </c>
      <c r="K639">
        <v>1416589890</v>
      </c>
      <c r="L639" s="11">
        <f t="shared" si="9"/>
        <v>41964.716319444444</v>
      </c>
      <c r="M639" t="b">
        <v>0</v>
      </c>
      <c r="N639">
        <v>23</v>
      </c>
      <c r="O639" t="b">
        <v>1</v>
      </c>
      <c r="P639" s="16" t="s">
        <v>21</v>
      </c>
      <c r="Q639" t="s">
        <v>60</v>
      </c>
    </row>
    <row r="640" spans="1:17" ht="60" x14ac:dyDescent="0.25">
      <c r="A640">
        <v>3586</v>
      </c>
      <c r="B640" s="8" t="s">
        <v>1591</v>
      </c>
      <c r="C640" s="20" t="s">
        <v>1592</v>
      </c>
      <c r="D640" s="14">
        <v>7500</v>
      </c>
      <c r="E640" s="10">
        <v>8207</v>
      </c>
      <c r="F640" s="15">
        <v>109</v>
      </c>
      <c r="G640" t="s">
        <v>30</v>
      </c>
      <c r="H640" t="s">
        <v>693</v>
      </c>
      <c r="I640" t="s">
        <v>694</v>
      </c>
      <c r="J640">
        <v>1474649070</v>
      </c>
      <c r="K640">
        <v>1469465070</v>
      </c>
      <c r="L640" s="11">
        <f t="shared" si="9"/>
        <v>42576.697569444441</v>
      </c>
      <c r="M640" t="b">
        <v>0</v>
      </c>
      <c r="N640">
        <v>54</v>
      </c>
      <c r="O640" t="b">
        <v>1</v>
      </c>
      <c r="P640" s="16" t="s">
        <v>21</v>
      </c>
      <c r="Q640" t="s">
        <v>60</v>
      </c>
    </row>
    <row r="641" spans="1:17" ht="60" x14ac:dyDescent="0.25">
      <c r="A641">
        <v>3587</v>
      </c>
      <c r="B641" s="8" t="s">
        <v>458</v>
      </c>
      <c r="C641" s="20" t="s">
        <v>459</v>
      </c>
      <c r="D641" s="14">
        <v>500</v>
      </c>
      <c r="E641" s="10">
        <v>633</v>
      </c>
      <c r="F641" s="15">
        <v>127</v>
      </c>
      <c r="G641" t="s">
        <v>30</v>
      </c>
      <c r="H641" t="s">
        <v>56</v>
      </c>
      <c r="I641" t="s">
        <v>57</v>
      </c>
      <c r="J641">
        <v>1467054000</v>
      </c>
      <c r="K641">
        <v>1463144254</v>
      </c>
      <c r="L641" s="11">
        <f t="shared" si="9"/>
        <v>42503.539976851855</v>
      </c>
      <c r="M641" t="b">
        <v>0</v>
      </c>
      <c r="N641">
        <v>28</v>
      </c>
      <c r="O641" t="b">
        <v>1</v>
      </c>
      <c r="P641" s="16" t="s">
        <v>21</v>
      </c>
      <c r="Q641" t="s">
        <v>60</v>
      </c>
    </row>
    <row r="642" spans="1:17" ht="60" x14ac:dyDescent="0.25">
      <c r="A642">
        <v>3588</v>
      </c>
      <c r="B642" s="8" t="s">
        <v>460</v>
      </c>
      <c r="C642" s="20" t="s">
        <v>461</v>
      </c>
      <c r="D642" s="14">
        <v>200</v>
      </c>
      <c r="E642" s="10">
        <v>201</v>
      </c>
      <c r="F642" s="15">
        <v>101</v>
      </c>
      <c r="G642" t="s">
        <v>30</v>
      </c>
      <c r="H642" t="s">
        <v>56</v>
      </c>
      <c r="I642" t="s">
        <v>57</v>
      </c>
      <c r="J642">
        <v>1430348400</v>
      </c>
      <c r="K642">
        <v>1428436410</v>
      </c>
      <c r="L642" s="11">
        <f t="shared" si="9"/>
        <v>42101.828819444447</v>
      </c>
      <c r="M642" t="b">
        <v>0</v>
      </c>
      <c r="N642">
        <v>11</v>
      </c>
      <c r="O642" t="b">
        <v>1</v>
      </c>
      <c r="P642" s="16" t="s">
        <v>21</v>
      </c>
      <c r="Q642" t="s">
        <v>60</v>
      </c>
    </row>
    <row r="643" spans="1:17" ht="90" x14ac:dyDescent="0.25">
      <c r="A643">
        <v>3589</v>
      </c>
      <c r="B643" s="8" t="s">
        <v>1593</v>
      </c>
      <c r="C643" s="20" t="s">
        <v>1594</v>
      </c>
      <c r="D643" s="14">
        <v>4000</v>
      </c>
      <c r="E643" s="10">
        <v>5100</v>
      </c>
      <c r="F643" s="15">
        <v>128</v>
      </c>
      <c r="G643" t="s">
        <v>30</v>
      </c>
      <c r="H643" t="s">
        <v>693</v>
      </c>
      <c r="I643" t="s">
        <v>694</v>
      </c>
      <c r="J643">
        <v>1432654347</v>
      </c>
      <c r="K643">
        <v>1430494347</v>
      </c>
      <c r="L643" s="11">
        <f t="shared" ref="L643:L706" si="10">K643/86400+DATE(1970,1,1)</f>
        <v>42125.647534722222</v>
      </c>
      <c r="M643" t="b">
        <v>0</v>
      </c>
      <c r="N643">
        <v>62</v>
      </c>
      <c r="O643" t="b">
        <v>1</v>
      </c>
      <c r="P643" s="16" t="s">
        <v>21</v>
      </c>
      <c r="Q643" t="s">
        <v>60</v>
      </c>
    </row>
    <row r="644" spans="1:17" ht="75" x14ac:dyDescent="0.25">
      <c r="A644">
        <v>3590</v>
      </c>
      <c r="B644" s="8" t="s">
        <v>462</v>
      </c>
      <c r="C644" s="20" t="s">
        <v>463</v>
      </c>
      <c r="D644" s="14">
        <v>5000</v>
      </c>
      <c r="E644" s="10">
        <v>5003</v>
      </c>
      <c r="F644" s="15">
        <v>100</v>
      </c>
      <c r="G644" t="s">
        <v>30</v>
      </c>
      <c r="H644" t="s">
        <v>56</v>
      </c>
      <c r="I644" t="s">
        <v>57</v>
      </c>
      <c r="J644">
        <v>1413792034</v>
      </c>
      <c r="K644">
        <v>1411200034</v>
      </c>
      <c r="L644" s="11">
        <f t="shared" si="10"/>
        <v>41902.333726851852</v>
      </c>
      <c r="M644" t="b">
        <v>0</v>
      </c>
      <c r="N644">
        <v>73</v>
      </c>
      <c r="O644" t="b">
        <v>1</v>
      </c>
      <c r="P644" s="16" t="s">
        <v>21</v>
      </c>
      <c r="Q644" t="s">
        <v>60</v>
      </c>
    </row>
    <row r="645" spans="1:17" ht="90" x14ac:dyDescent="0.25">
      <c r="A645">
        <v>3591</v>
      </c>
      <c r="B645" s="8" t="s">
        <v>1595</v>
      </c>
      <c r="C645" s="20" t="s">
        <v>1596</v>
      </c>
      <c r="D645" s="14">
        <v>700</v>
      </c>
      <c r="E645" s="10">
        <v>1225</v>
      </c>
      <c r="F645" s="15">
        <v>175</v>
      </c>
      <c r="G645" t="s">
        <v>30</v>
      </c>
      <c r="H645" t="s">
        <v>693</v>
      </c>
      <c r="I645" t="s">
        <v>694</v>
      </c>
      <c r="J645">
        <v>1422075540</v>
      </c>
      <c r="K645">
        <v>1419979544</v>
      </c>
      <c r="L645" s="11">
        <f t="shared" si="10"/>
        <v>42003.948425925926</v>
      </c>
      <c r="M645" t="b">
        <v>0</v>
      </c>
      <c r="N645">
        <v>18</v>
      </c>
      <c r="O645" t="b">
        <v>1</v>
      </c>
      <c r="P645" s="16" t="s">
        <v>21</v>
      </c>
      <c r="Q645" t="s">
        <v>60</v>
      </c>
    </row>
    <row r="646" spans="1:17" ht="60" x14ac:dyDescent="0.25">
      <c r="A646">
        <v>3592</v>
      </c>
      <c r="B646" s="8" t="s">
        <v>1597</v>
      </c>
      <c r="C646" s="20" t="s">
        <v>1598</v>
      </c>
      <c r="D646" s="14">
        <v>2000</v>
      </c>
      <c r="E646" s="10">
        <v>2545</v>
      </c>
      <c r="F646" s="15">
        <v>127</v>
      </c>
      <c r="G646" t="s">
        <v>30</v>
      </c>
      <c r="H646" t="s">
        <v>693</v>
      </c>
      <c r="I646" t="s">
        <v>694</v>
      </c>
      <c r="J646">
        <v>1423630740</v>
      </c>
      <c r="K646">
        <v>1418673307</v>
      </c>
      <c r="L646" s="11">
        <f t="shared" si="10"/>
        <v>41988.829942129625</v>
      </c>
      <c r="M646" t="b">
        <v>0</v>
      </c>
      <c r="N646">
        <v>35</v>
      </c>
      <c r="O646" t="b">
        <v>1</v>
      </c>
      <c r="P646" s="16" t="s">
        <v>21</v>
      </c>
      <c r="Q646" t="s">
        <v>60</v>
      </c>
    </row>
    <row r="647" spans="1:17" ht="60" x14ac:dyDescent="0.25">
      <c r="A647">
        <v>3593</v>
      </c>
      <c r="B647" s="8" t="s">
        <v>1599</v>
      </c>
      <c r="C647" s="20" t="s">
        <v>1600</v>
      </c>
      <c r="D647" s="14">
        <v>3000</v>
      </c>
      <c r="E647" s="10">
        <v>3319</v>
      </c>
      <c r="F647" s="15">
        <v>111</v>
      </c>
      <c r="G647" t="s">
        <v>30</v>
      </c>
      <c r="H647" t="s">
        <v>693</v>
      </c>
      <c r="I647" t="s">
        <v>694</v>
      </c>
      <c r="J647">
        <v>1420489560</v>
      </c>
      <c r="K647">
        <v>1417469639</v>
      </c>
      <c r="L647" s="11">
        <f t="shared" si="10"/>
        <v>41974.898599537039</v>
      </c>
      <c r="M647" t="b">
        <v>0</v>
      </c>
      <c r="N647">
        <v>43</v>
      </c>
      <c r="O647" t="b">
        <v>1</v>
      </c>
      <c r="P647" s="16" t="s">
        <v>21</v>
      </c>
      <c r="Q647" t="s">
        <v>60</v>
      </c>
    </row>
    <row r="648" spans="1:17" ht="75" x14ac:dyDescent="0.25">
      <c r="A648">
        <v>3594</v>
      </c>
      <c r="B648" s="8" t="s">
        <v>1601</v>
      </c>
      <c r="C648" s="20" t="s">
        <v>1602</v>
      </c>
      <c r="D648" s="14">
        <v>1600</v>
      </c>
      <c r="E648" s="10">
        <v>2015</v>
      </c>
      <c r="F648" s="15">
        <v>126</v>
      </c>
      <c r="G648" t="s">
        <v>30</v>
      </c>
      <c r="H648" t="s">
        <v>693</v>
      </c>
      <c r="I648" t="s">
        <v>694</v>
      </c>
      <c r="J648">
        <v>1472952982</v>
      </c>
      <c r="K648">
        <v>1470792982</v>
      </c>
      <c r="L648" s="11">
        <f t="shared" si="10"/>
        <v>42592.066921296297</v>
      </c>
      <c r="M648" t="b">
        <v>0</v>
      </c>
      <c r="N648">
        <v>36</v>
      </c>
      <c r="O648" t="b">
        <v>1</v>
      </c>
      <c r="P648" s="16" t="s">
        <v>21</v>
      </c>
      <c r="Q648" t="s">
        <v>60</v>
      </c>
    </row>
    <row r="649" spans="1:17" ht="45" x14ac:dyDescent="0.25">
      <c r="A649">
        <v>3595</v>
      </c>
      <c r="B649" s="8" t="s">
        <v>1603</v>
      </c>
      <c r="C649" s="20" t="s">
        <v>1604</v>
      </c>
      <c r="D649" s="14">
        <v>2600</v>
      </c>
      <c r="E649" s="10">
        <v>3081</v>
      </c>
      <c r="F649" s="15">
        <v>119</v>
      </c>
      <c r="G649" t="s">
        <v>30</v>
      </c>
      <c r="H649" t="s">
        <v>693</v>
      </c>
      <c r="I649" t="s">
        <v>694</v>
      </c>
      <c r="J649">
        <v>1426229940</v>
      </c>
      <c r="K649">
        <v>1423959123</v>
      </c>
      <c r="L649" s="11">
        <f t="shared" si="10"/>
        <v>42050.008368055554</v>
      </c>
      <c r="M649" t="b">
        <v>0</v>
      </c>
      <c r="N649">
        <v>62</v>
      </c>
      <c r="O649" t="b">
        <v>1</v>
      </c>
      <c r="P649" s="16" t="s">
        <v>21</v>
      </c>
      <c r="Q649" t="s">
        <v>60</v>
      </c>
    </row>
    <row r="650" spans="1:17" ht="60" x14ac:dyDescent="0.25">
      <c r="A650">
        <v>3596</v>
      </c>
      <c r="B650" s="8" t="s">
        <v>1605</v>
      </c>
      <c r="C650" s="20" t="s">
        <v>1606</v>
      </c>
      <c r="D650" s="14">
        <v>1100</v>
      </c>
      <c r="E650" s="10">
        <v>1185</v>
      </c>
      <c r="F650" s="15">
        <v>108</v>
      </c>
      <c r="G650" t="s">
        <v>30</v>
      </c>
      <c r="H650" t="s">
        <v>707</v>
      </c>
      <c r="I650" t="s">
        <v>708</v>
      </c>
      <c r="J650">
        <v>1409072982</v>
      </c>
      <c r="K650">
        <v>1407258582</v>
      </c>
      <c r="L650" s="11">
        <f t="shared" si="10"/>
        <v>41856.715069444443</v>
      </c>
      <c r="M650" t="b">
        <v>0</v>
      </c>
      <c r="N650">
        <v>15</v>
      </c>
      <c r="O650" t="b">
        <v>1</v>
      </c>
      <c r="P650" s="16" t="s">
        <v>21</v>
      </c>
      <c r="Q650" t="s">
        <v>60</v>
      </c>
    </row>
    <row r="651" spans="1:17" ht="75" x14ac:dyDescent="0.25">
      <c r="A651">
        <v>3597</v>
      </c>
      <c r="B651" s="8" t="s">
        <v>1607</v>
      </c>
      <c r="C651" s="20" t="s">
        <v>1608</v>
      </c>
      <c r="D651" s="14">
        <v>2500</v>
      </c>
      <c r="E651" s="10">
        <v>2565</v>
      </c>
      <c r="F651" s="15">
        <v>103</v>
      </c>
      <c r="G651" t="s">
        <v>30</v>
      </c>
      <c r="H651" t="s">
        <v>693</v>
      </c>
      <c r="I651" t="s">
        <v>694</v>
      </c>
      <c r="J651">
        <v>1456984740</v>
      </c>
      <c r="K651">
        <v>1455717790</v>
      </c>
      <c r="L651" s="11">
        <f t="shared" si="10"/>
        <v>42417.585532407407</v>
      </c>
      <c r="M651" t="b">
        <v>0</v>
      </c>
      <c r="N651">
        <v>33</v>
      </c>
      <c r="O651" t="b">
        <v>1</v>
      </c>
      <c r="P651" s="16" t="s">
        <v>21</v>
      </c>
      <c r="Q651" t="s">
        <v>60</v>
      </c>
    </row>
    <row r="652" spans="1:17" ht="60" x14ac:dyDescent="0.25">
      <c r="A652">
        <v>3598</v>
      </c>
      <c r="B652" s="8" t="s">
        <v>1609</v>
      </c>
      <c r="C652" s="20" t="s">
        <v>1610</v>
      </c>
      <c r="D652" s="14">
        <v>1000</v>
      </c>
      <c r="E652" s="10">
        <v>1101</v>
      </c>
      <c r="F652" s="15">
        <v>110</v>
      </c>
      <c r="G652" t="s">
        <v>30</v>
      </c>
      <c r="H652" t="s">
        <v>693</v>
      </c>
      <c r="I652" t="s">
        <v>694</v>
      </c>
      <c r="J652">
        <v>1409720340</v>
      </c>
      <c r="K652">
        <v>1408129822</v>
      </c>
      <c r="L652" s="11">
        <f t="shared" si="10"/>
        <v>41866.79886574074</v>
      </c>
      <c r="M652" t="b">
        <v>0</v>
      </c>
      <c r="N652">
        <v>27</v>
      </c>
      <c r="O652" t="b">
        <v>1</v>
      </c>
      <c r="P652" s="16" t="s">
        <v>21</v>
      </c>
      <c r="Q652" t="s">
        <v>60</v>
      </c>
    </row>
    <row r="653" spans="1:17" ht="60" x14ac:dyDescent="0.25">
      <c r="A653">
        <v>3599</v>
      </c>
      <c r="B653" s="8" t="s">
        <v>1611</v>
      </c>
      <c r="C653" s="20" t="s">
        <v>1612</v>
      </c>
      <c r="D653" s="14">
        <v>500</v>
      </c>
      <c r="E653" s="10">
        <v>1010</v>
      </c>
      <c r="F653" s="15">
        <v>202</v>
      </c>
      <c r="G653" t="s">
        <v>30</v>
      </c>
      <c r="H653" t="s">
        <v>693</v>
      </c>
      <c r="I653" t="s">
        <v>694</v>
      </c>
      <c r="J653">
        <v>1440892800</v>
      </c>
      <c r="K653">
        <v>1438715077</v>
      </c>
      <c r="L653" s="11">
        <f t="shared" si="10"/>
        <v>42220.79487268519</v>
      </c>
      <c r="M653" t="b">
        <v>0</v>
      </c>
      <c r="N653">
        <v>17</v>
      </c>
      <c r="O653" t="b">
        <v>1</v>
      </c>
      <c r="P653" s="16" t="s">
        <v>21</v>
      </c>
      <c r="Q653" t="s">
        <v>60</v>
      </c>
    </row>
    <row r="654" spans="1:17" ht="45" x14ac:dyDescent="0.25">
      <c r="A654">
        <v>3600</v>
      </c>
      <c r="B654" s="8" t="s">
        <v>1613</v>
      </c>
      <c r="C654" s="20" t="s">
        <v>1614</v>
      </c>
      <c r="D654" s="14">
        <v>10</v>
      </c>
      <c r="E654" s="10">
        <v>13</v>
      </c>
      <c r="F654" s="15">
        <v>130</v>
      </c>
      <c r="G654" t="s">
        <v>30</v>
      </c>
      <c r="H654" t="s">
        <v>693</v>
      </c>
      <c r="I654" t="s">
        <v>694</v>
      </c>
      <c r="J654">
        <v>1476390164</v>
      </c>
      <c r="K654">
        <v>1473970964</v>
      </c>
      <c r="L654" s="11">
        <f t="shared" si="10"/>
        <v>42628.849120370374</v>
      </c>
      <c r="M654" t="b">
        <v>0</v>
      </c>
      <c r="N654">
        <v>4</v>
      </c>
      <c r="O654" t="b">
        <v>1</v>
      </c>
      <c r="P654" s="16" t="s">
        <v>21</v>
      </c>
      <c r="Q654" t="s">
        <v>60</v>
      </c>
    </row>
    <row r="655" spans="1:17" ht="60" x14ac:dyDescent="0.25">
      <c r="A655">
        <v>3601</v>
      </c>
      <c r="B655" s="8" t="s">
        <v>464</v>
      </c>
      <c r="C655" s="20" t="s">
        <v>465</v>
      </c>
      <c r="D655" s="14">
        <v>2000</v>
      </c>
      <c r="E655" s="10">
        <v>2087</v>
      </c>
      <c r="F655" s="15">
        <v>104</v>
      </c>
      <c r="G655" t="s">
        <v>30</v>
      </c>
      <c r="H655" t="s">
        <v>56</v>
      </c>
      <c r="I655" t="s">
        <v>57</v>
      </c>
      <c r="J655">
        <v>1421452682</v>
      </c>
      <c r="K655">
        <v>1418860682</v>
      </c>
      <c r="L655" s="11">
        <f t="shared" si="10"/>
        <v>41990.99863425926</v>
      </c>
      <c r="M655" t="b">
        <v>0</v>
      </c>
      <c r="N655">
        <v>53</v>
      </c>
      <c r="O655" t="b">
        <v>1</v>
      </c>
      <c r="P655" s="16" t="s">
        <v>21</v>
      </c>
      <c r="Q655" t="s">
        <v>60</v>
      </c>
    </row>
    <row r="656" spans="1:17" ht="75" x14ac:dyDescent="0.25">
      <c r="A656">
        <v>3602</v>
      </c>
      <c r="B656" s="8" t="s">
        <v>1615</v>
      </c>
      <c r="C656" s="20" t="s">
        <v>1616</v>
      </c>
      <c r="D656" s="14">
        <v>4000</v>
      </c>
      <c r="E656" s="10">
        <v>4002</v>
      </c>
      <c r="F656" s="15">
        <v>100</v>
      </c>
      <c r="G656" t="s">
        <v>30</v>
      </c>
      <c r="H656" t="s">
        <v>693</v>
      </c>
      <c r="I656" t="s">
        <v>694</v>
      </c>
      <c r="J656">
        <v>1463520479</v>
      </c>
      <c r="K656">
        <v>1458336479</v>
      </c>
      <c r="L656" s="11">
        <f t="shared" si="10"/>
        <v>42447.894432870366</v>
      </c>
      <c r="M656" t="b">
        <v>0</v>
      </c>
      <c r="N656">
        <v>49</v>
      </c>
      <c r="O656" t="b">
        <v>1</v>
      </c>
      <c r="P656" s="16" t="s">
        <v>21</v>
      </c>
      <c r="Q656" t="s">
        <v>60</v>
      </c>
    </row>
    <row r="657" spans="1:17" ht="60" x14ac:dyDescent="0.25">
      <c r="A657">
        <v>3603</v>
      </c>
      <c r="B657" s="8" t="s">
        <v>1617</v>
      </c>
      <c r="C657" s="20" t="s">
        <v>1618</v>
      </c>
      <c r="D657" s="14">
        <v>1500</v>
      </c>
      <c r="E657" s="10">
        <v>2560</v>
      </c>
      <c r="F657" s="15">
        <v>171</v>
      </c>
      <c r="G657" t="s">
        <v>30</v>
      </c>
      <c r="H657" t="s">
        <v>693</v>
      </c>
      <c r="I657" t="s">
        <v>694</v>
      </c>
      <c r="J657">
        <v>1446759880</v>
      </c>
      <c r="K657">
        <v>1444164280</v>
      </c>
      <c r="L657" s="11">
        <f t="shared" si="10"/>
        <v>42283.864351851851</v>
      </c>
      <c r="M657" t="b">
        <v>0</v>
      </c>
      <c r="N657">
        <v>57</v>
      </c>
      <c r="O657" t="b">
        <v>1</v>
      </c>
      <c r="P657" s="16" t="s">
        <v>21</v>
      </c>
      <c r="Q657" t="s">
        <v>60</v>
      </c>
    </row>
    <row r="658" spans="1:17" ht="75" x14ac:dyDescent="0.25">
      <c r="A658">
        <v>3604</v>
      </c>
      <c r="B658" s="8" t="s">
        <v>1619</v>
      </c>
      <c r="C658" s="20" t="s">
        <v>1620</v>
      </c>
      <c r="D658" s="14">
        <v>3000</v>
      </c>
      <c r="E658" s="10">
        <v>3385</v>
      </c>
      <c r="F658" s="15">
        <v>113</v>
      </c>
      <c r="G658" t="s">
        <v>30</v>
      </c>
      <c r="H658" t="s">
        <v>693</v>
      </c>
      <c r="I658" t="s">
        <v>694</v>
      </c>
      <c r="J658">
        <v>1461913140</v>
      </c>
      <c r="K658">
        <v>1461370956</v>
      </c>
      <c r="L658" s="11">
        <f t="shared" si="10"/>
        <v>42483.015694444446</v>
      </c>
      <c r="M658" t="b">
        <v>0</v>
      </c>
      <c r="N658">
        <v>69</v>
      </c>
      <c r="O658" t="b">
        <v>1</v>
      </c>
      <c r="P658" s="16" t="s">
        <v>21</v>
      </c>
      <c r="Q658" t="s">
        <v>60</v>
      </c>
    </row>
    <row r="659" spans="1:17" ht="75" x14ac:dyDescent="0.25">
      <c r="A659">
        <v>3605</v>
      </c>
      <c r="B659" s="8" t="s">
        <v>466</v>
      </c>
      <c r="C659" s="20" t="s">
        <v>467</v>
      </c>
      <c r="D659" s="14">
        <v>250</v>
      </c>
      <c r="E659" s="10">
        <v>460</v>
      </c>
      <c r="F659" s="15">
        <v>184</v>
      </c>
      <c r="G659" t="s">
        <v>30</v>
      </c>
      <c r="H659" t="s">
        <v>56</v>
      </c>
      <c r="I659" t="s">
        <v>57</v>
      </c>
      <c r="J659">
        <v>1455390126</v>
      </c>
      <c r="K659">
        <v>1452798126</v>
      </c>
      <c r="L659" s="11">
        <f t="shared" si="10"/>
        <v>42383.793124999997</v>
      </c>
      <c r="M659" t="b">
        <v>0</v>
      </c>
      <c r="N659">
        <v>15</v>
      </c>
      <c r="O659" t="b">
        <v>1</v>
      </c>
      <c r="P659" s="16" t="s">
        <v>21</v>
      </c>
      <c r="Q659" t="s">
        <v>60</v>
      </c>
    </row>
    <row r="660" spans="1:17" ht="75" x14ac:dyDescent="0.25">
      <c r="A660">
        <v>3606</v>
      </c>
      <c r="B660" s="8" t="s">
        <v>468</v>
      </c>
      <c r="C660" s="20" t="s">
        <v>469</v>
      </c>
      <c r="D660" s="14">
        <v>3000</v>
      </c>
      <c r="E660" s="10">
        <v>3908</v>
      </c>
      <c r="F660" s="15">
        <v>130</v>
      </c>
      <c r="G660" t="s">
        <v>30</v>
      </c>
      <c r="H660" t="s">
        <v>56</v>
      </c>
      <c r="I660" t="s">
        <v>57</v>
      </c>
      <c r="J660">
        <v>1471185057</v>
      </c>
      <c r="K660">
        <v>1468593057</v>
      </c>
      <c r="L660" s="11">
        <f t="shared" si="10"/>
        <v>42566.604826388888</v>
      </c>
      <c r="M660" t="b">
        <v>0</v>
      </c>
      <c r="N660">
        <v>64</v>
      </c>
      <c r="O660" t="b">
        <v>1</v>
      </c>
      <c r="P660" s="16" t="s">
        <v>21</v>
      </c>
      <c r="Q660" t="s">
        <v>60</v>
      </c>
    </row>
    <row r="661" spans="1:17" ht="45" x14ac:dyDescent="0.25">
      <c r="A661">
        <v>3607</v>
      </c>
      <c r="B661" s="8" t="s">
        <v>470</v>
      </c>
      <c r="C661" s="20" t="s">
        <v>471</v>
      </c>
      <c r="D661" s="14">
        <v>550</v>
      </c>
      <c r="E661" s="10">
        <v>580</v>
      </c>
      <c r="F661" s="15">
        <v>105</v>
      </c>
      <c r="G661" t="s">
        <v>30</v>
      </c>
      <c r="H661" t="s">
        <v>56</v>
      </c>
      <c r="I661" t="s">
        <v>57</v>
      </c>
      <c r="J661">
        <v>1450137600</v>
      </c>
      <c r="K661">
        <v>1448924882</v>
      </c>
      <c r="L661" s="11">
        <f t="shared" si="10"/>
        <v>42338.963912037041</v>
      </c>
      <c r="M661" t="b">
        <v>0</v>
      </c>
      <c r="N661">
        <v>20</v>
      </c>
      <c r="O661" t="b">
        <v>1</v>
      </c>
      <c r="P661" s="16" t="s">
        <v>21</v>
      </c>
      <c r="Q661" t="s">
        <v>60</v>
      </c>
    </row>
    <row r="662" spans="1:17" ht="60" x14ac:dyDescent="0.25">
      <c r="A662">
        <v>3608</v>
      </c>
      <c r="B662" s="8" t="s">
        <v>472</v>
      </c>
      <c r="C662" s="20" t="s">
        <v>473</v>
      </c>
      <c r="D662" s="14">
        <v>800</v>
      </c>
      <c r="E662" s="10">
        <v>800</v>
      </c>
      <c r="F662" s="15">
        <v>100</v>
      </c>
      <c r="G662" t="s">
        <v>30</v>
      </c>
      <c r="H662" t="s">
        <v>56</v>
      </c>
      <c r="I662" t="s">
        <v>57</v>
      </c>
      <c r="J662">
        <v>1466172000</v>
      </c>
      <c r="K662">
        <v>1463418090</v>
      </c>
      <c r="L662" s="11">
        <f t="shared" si="10"/>
        <v>42506.709374999999</v>
      </c>
      <c r="M662" t="b">
        <v>0</v>
      </c>
      <c r="N662">
        <v>27</v>
      </c>
      <c r="O662" t="b">
        <v>1</v>
      </c>
      <c r="P662" s="16" t="s">
        <v>21</v>
      </c>
      <c r="Q662" t="s">
        <v>60</v>
      </c>
    </row>
    <row r="663" spans="1:17" ht="75" x14ac:dyDescent="0.25">
      <c r="A663">
        <v>3609</v>
      </c>
      <c r="B663" s="8" t="s">
        <v>474</v>
      </c>
      <c r="C663" s="20" t="s">
        <v>475</v>
      </c>
      <c r="D663" s="14">
        <v>1960</v>
      </c>
      <c r="E663" s="10">
        <v>3005</v>
      </c>
      <c r="F663" s="15">
        <v>153</v>
      </c>
      <c r="G663" t="s">
        <v>30</v>
      </c>
      <c r="H663" t="s">
        <v>56</v>
      </c>
      <c r="I663" t="s">
        <v>57</v>
      </c>
      <c r="J663">
        <v>1459378085</v>
      </c>
      <c r="K663">
        <v>1456789685</v>
      </c>
      <c r="L663" s="11">
        <f t="shared" si="10"/>
        <v>42429.991724537038</v>
      </c>
      <c r="M663" t="b">
        <v>0</v>
      </c>
      <c r="N663">
        <v>21</v>
      </c>
      <c r="O663" t="b">
        <v>1</v>
      </c>
      <c r="P663" s="16" t="s">
        <v>21</v>
      </c>
      <c r="Q663" t="s">
        <v>60</v>
      </c>
    </row>
    <row r="664" spans="1:17" ht="60" x14ac:dyDescent="0.25">
      <c r="A664">
        <v>3610</v>
      </c>
      <c r="B664" s="8" t="s">
        <v>476</v>
      </c>
      <c r="C664" s="20" t="s">
        <v>477</v>
      </c>
      <c r="D664" s="14">
        <v>1000</v>
      </c>
      <c r="E664" s="10">
        <v>1623</v>
      </c>
      <c r="F664" s="15">
        <v>162</v>
      </c>
      <c r="G664" t="s">
        <v>30</v>
      </c>
      <c r="H664" t="s">
        <v>56</v>
      </c>
      <c r="I664" t="s">
        <v>57</v>
      </c>
      <c r="J664">
        <v>1439806936</v>
      </c>
      <c r="K664">
        <v>1437214936</v>
      </c>
      <c r="L664" s="11">
        <f t="shared" si="10"/>
        <v>42203.432129629626</v>
      </c>
      <c r="M664" t="b">
        <v>0</v>
      </c>
      <c r="N664">
        <v>31</v>
      </c>
      <c r="O664" t="b">
        <v>1</v>
      </c>
      <c r="P664" s="16" t="s">
        <v>21</v>
      </c>
      <c r="Q664" t="s">
        <v>60</v>
      </c>
    </row>
    <row r="665" spans="1:17" ht="60" x14ac:dyDescent="0.25">
      <c r="A665">
        <v>3611</v>
      </c>
      <c r="B665" s="8" t="s">
        <v>478</v>
      </c>
      <c r="C665" s="20" t="s">
        <v>479</v>
      </c>
      <c r="D665" s="14">
        <v>2500</v>
      </c>
      <c r="E665" s="10">
        <v>3400</v>
      </c>
      <c r="F665" s="15">
        <v>136</v>
      </c>
      <c r="G665" t="s">
        <v>30</v>
      </c>
      <c r="H665" t="s">
        <v>56</v>
      </c>
      <c r="I665" t="s">
        <v>57</v>
      </c>
      <c r="J665">
        <v>1428483201</v>
      </c>
      <c r="K665">
        <v>1425891201</v>
      </c>
      <c r="L665" s="11">
        <f t="shared" si="10"/>
        <v>42072.370381944449</v>
      </c>
      <c r="M665" t="b">
        <v>0</v>
      </c>
      <c r="N665">
        <v>51</v>
      </c>
      <c r="O665" t="b">
        <v>1</v>
      </c>
      <c r="P665" s="16" t="s">
        <v>21</v>
      </c>
      <c r="Q665" t="s">
        <v>60</v>
      </c>
    </row>
    <row r="666" spans="1:17" ht="60" x14ac:dyDescent="0.25">
      <c r="A666">
        <v>3612</v>
      </c>
      <c r="B666" s="8" t="s">
        <v>1621</v>
      </c>
      <c r="C666" s="20" t="s">
        <v>1622</v>
      </c>
      <c r="D666" s="14">
        <v>5000</v>
      </c>
      <c r="E666" s="10">
        <v>7220</v>
      </c>
      <c r="F666" s="15">
        <v>144</v>
      </c>
      <c r="G666" t="s">
        <v>30</v>
      </c>
      <c r="H666" t="s">
        <v>707</v>
      </c>
      <c r="I666" t="s">
        <v>708</v>
      </c>
      <c r="J666">
        <v>1402334811</v>
      </c>
      <c r="K666">
        <v>1401470811</v>
      </c>
      <c r="L666" s="11">
        <f t="shared" si="10"/>
        <v>41789.726979166662</v>
      </c>
      <c r="M666" t="b">
        <v>0</v>
      </c>
      <c r="N666">
        <v>57</v>
      </c>
      <c r="O666" t="b">
        <v>1</v>
      </c>
      <c r="P666" s="16" t="s">
        <v>21</v>
      </c>
      <c r="Q666" t="s">
        <v>60</v>
      </c>
    </row>
    <row r="667" spans="1:17" ht="45" x14ac:dyDescent="0.25">
      <c r="A667">
        <v>3613</v>
      </c>
      <c r="B667" s="8" t="s">
        <v>1623</v>
      </c>
      <c r="C667" s="20" t="s">
        <v>1624</v>
      </c>
      <c r="D667" s="14">
        <v>1250</v>
      </c>
      <c r="E667" s="10">
        <v>1250</v>
      </c>
      <c r="F667" s="15">
        <v>100</v>
      </c>
      <c r="G667" t="s">
        <v>30</v>
      </c>
      <c r="H667" t="s">
        <v>693</v>
      </c>
      <c r="I667" t="s">
        <v>694</v>
      </c>
      <c r="J667">
        <v>1403964574</v>
      </c>
      <c r="K667">
        <v>1401372574</v>
      </c>
      <c r="L667" s="11">
        <f t="shared" si="10"/>
        <v>41788.58997685185</v>
      </c>
      <c r="M667" t="b">
        <v>0</v>
      </c>
      <c r="N667">
        <v>20</v>
      </c>
      <c r="O667" t="b">
        <v>1</v>
      </c>
      <c r="P667" s="16" t="s">
        <v>21</v>
      </c>
      <c r="Q667" t="s">
        <v>60</v>
      </c>
    </row>
    <row r="668" spans="1:17" ht="60" x14ac:dyDescent="0.25">
      <c r="A668">
        <v>3614</v>
      </c>
      <c r="B668" s="8" t="s">
        <v>1395</v>
      </c>
      <c r="C668" s="20" t="s">
        <v>1625</v>
      </c>
      <c r="D668" s="14">
        <v>2500</v>
      </c>
      <c r="E668" s="10">
        <v>2520</v>
      </c>
      <c r="F668" s="15">
        <v>101</v>
      </c>
      <c r="G668" t="s">
        <v>30</v>
      </c>
      <c r="H668" t="s">
        <v>693</v>
      </c>
      <c r="I668" t="s">
        <v>694</v>
      </c>
      <c r="J668">
        <v>1434675616</v>
      </c>
      <c r="K668">
        <v>1432083616</v>
      </c>
      <c r="L668" s="11">
        <f t="shared" si="10"/>
        <v>42144.041851851856</v>
      </c>
      <c r="M668" t="b">
        <v>0</v>
      </c>
      <c r="N668">
        <v>71</v>
      </c>
      <c r="O668" t="b">
        <v>1</v>
      </c>
      <c r="P668" s="16" t="s">
        <v>21</v>
      </c>
      <c r="Q668" t="s">
        <v>60</v>
      </c>
    </row>
    <row r="669" spans="1:17" ht="60" x14ac:dyDescent="0.25">
      <c r="A669">
        <v>3615</v>
      </c>
      <c r="B669" s="8" t="s">
        <v>480</v>
      </c>
      <c r="C669" s="20" t="s">
        <v>481</v>
      </c>
      <c r="D669" s="14">
        <v>2500</v>
      </c>
      <c r="E669" s="10">
        <v>2670</v>
      </c>
      <c r="F669" s="15">
        <v>107</v>
      </c>
      <c r="G669" t="s">
        <v>30</v>
      </c>
      <c r="H669" t="s">
        <v>56</v>
      </c>
      <c r="I669" t="s">
        <v>57</v>
      </c>
      <c r="J669">
        <v>1449756896</v>
      </c>
      <c r="K669">
        <v>1447164896</v>
      </c>
      <c r="L669" s="11">
        <f t="shared" si="10"/>
        <v>42318.593703703707</v>
      </c>
      <c r="M669" t="b">
        <v>0</v>
      </c>
      <c r="N669">
        <v>72</v>
      </c>
      <c r="O669" t="b">
        <v>1</v>
      </c>
      <c r="P669" s="16" t="s">
        <v>21</v>
      </c>
      <c r="Q669" t="s">
        <v>60</v>
      </c>
    </row>
    <row r="670" spans="1:17" ht="75" x14ac:dyDescent="0.25">
      <c r="A670">
        <v>3616</v>
      </c>
      <c r="B670" s="8" t="s">
        <v>482</v>
      </c>
      <c r="C670" s="20" t="s">
        <v>483</v>
      </c>
      <c r="D670" s="14">
        <v>2500</v>
      </c>
      <c r="E670" s="10">
        <v>3120</v>
      </c>
      <c r="F670" s="15">
        <v>125</v>
      </c>
      <c r="G670" t="s">
        <v>30</v>
      </c>
      <c r="H670" t="s">
        <v>56</v>
      </c>
      <c r="I670" t="s">
        <v>57</v>
      </c>
      <c r="J670">
        <v>1426801664</v>
      </c>
      <c r="K670">
        <v>1424213264</v>
      </c>
      <c r="L670" s="11">
        <f t="shared" si="10"/>
        <v>42052.949814814812</v>
      </c>
      <c r="M670" t="b">
        <v>0</v>
      </c>
      <c r="N670">
        <v>45</v>
      </c>
      <c r="O670" t="b">
        <v>1</v>
      </c>
      <c r="P670" s="16" t="s">
        <v>21</v>
      </c>
      <c r="Q670" t="s">
        <v>60</v>
      </c>
    </row>
    <row r="671" spans="1:17" ht="75" x14ac:dyDescent="0.25">
      <c r="A671">
        <v>3617</v>
      </c>
      <c r="B671" s="8" t="s">
        <v>484</v>
      </c>
      <c r="C671" s="20" t="s">
        <v>485</v>
      </c>
      <c r="D671" s="14">
        <v>740</v>
      </c>
      <c r="E671" s="10">
        <v>880</v>
      </c>
      <c r="F671" s="15">
        <v>119</v>
      </c>
      <c r="G671" t="s">
        <v>30</v>
      </c>
      <c r="H671" t="s">
        <v>56</v>
      </c>
      <c r="I671" t="s">
        <v>57</v>
      </c>
      <c r="J671">
        <v>1488240000</v>
      </c>
      <c r="K671">
        <v>1486996729</v>
      </c>
      <c r="L671" s="11">
        <f t="shared" si="10"/>
        <v>42779.610289351855</v>
      </c>
      <c r="M671" t="b">
        <v>0</v>
      </c>
      <c r="N671">
        <v>51</v>
      </c>
      <c r="O671" t="b">
        <v>1</v>
      </c>
      <c r="P671" s="16" t="s">
        <v>21</v>
      </c>
      <c r="Q671" t="s">
        <v>60</v>
      </c>
    </row>
    <row r="672" spans="1:17" ht="75" x14ac:dyDescent="0.25">
      <c r="A672">
        <v>3618</v>
      </c>
      <c r="B672" s="8" t="s">
        <v>486</v>
      </c>
      <c r="C672" s="20" t="s">
        <v>487</v>
      </c>
      <c r="D672" s="14">
        <v>2000</v>
      </c>
      <c r="E672" s="10">
        <v>2020</v>
      </c>
      <c r="F672" s="15">
        <v>101</v>
      </c>
      <c r="G672" t="s">
        <v>30</v>
      </c>
      <c r="H672" t="s">
        <v>56</v>
      </c>
      <c r="I672" t="s">
        <v>57</v>
      </c>
      <c r="J672">
        <v>1433343850</v>
      </c>
      <c r="K672">
        <v>1430751850</v>
      </c>
      <c r="L672" s="11">
        <f t="shared" si="10"/>
        <v>42128.627893518518</v>
      </c>
      <c r="M672" t="b">
        <v>0</v>
      </c>
      <c r="N672">
        <v>56</v>
      </c>
      <c r="O672" t="b">
        <v>1</v>
      </c>
      <c r="P672" s="16" t="s">
        <v>21</v>
      </c>
      <c r="Q672" t="s">
        <v>60</v>
      </c>
    </row>
    <row r="673" spans="1:17" ht="75" x14ac:dyDescent="0.25">
      <c r="A673">
        <v>3619</v>
      </c>
      <c r="B673" s="8" t="s">
        <v>1626</v>
      </c>
      <c r="C673" s="20" t="s">
        <v>1627</v>
      </c>
      <c r="D673" s="14">
        <v>1000</v>
      </c>
      <c r="E673" s="10">
        <v>1130</v>
      </c>
      <c r="F673" s="15">
        <v>113</v>
      </c>
      <c r="G673" t="s">
        <v>30</v>
      </c>
      <c r="H673" t="s">
        <v>693</v>
      </c>
      <c r="I673" t="s">
        <v>694</v>
      </c>
      <c r="J673">
        <v>1479592800</v>
      </c>
      <c r="K673">
        <v>1476760226</v>
      </c>
      <c r="L673" s="11">
        <f t="shared" si="10"/>
        <v>42661.132245370369</v>
      </c>
      <c r="M673" t="b">
        <v>0</v>
      </c>
      <c r="N673">
        <v>17</v>
      </c>
      <c r="O673" t="b">
        <v>1</v>
      </c>
      <c r="P673" s="16" t="s">
        <v>21</v>
      </c>
      <c r="Q673" t="s">
        <v>60</v>
      </c>
    </row>
    <row r="674" spans="1:17" ht="75" x14ac:dyDescent="0.25">
      <c r="A674">
        <v>3620</v>
      </c>
      <c r="B674" s="8" t="s">
        <v>1628</v>
      </c>
      <c r="C674" s="20" t="s">
        <v>1629</v>
      </c>
      <c r="D674" s="14">
        <v>10500</v>
      </c>
      <c r="E674" s="10">
        <v>11045</v>
      </c>
      <c r="F674" s="15">
        <v>105</v>
      </c>
      <c r="G674" t="s">
        <v>30</v>
      </c>
      <c r="H674" t="s">
        <v>693</v>
      </c>
      <c r="I674" t="s">
        <v>694</v>
      </c>
      <c r="J674">
        <v>1425528000</v>
      </c>
      <c r="K674">
        <v>1422916261</v>
      </c>
      <c r="L674" s="11">
        <f t="shared" si="10"/>
        <v>42037.938206018516</v>
      </c>
      <c r="M674" t="b">
        <v>0</v>
      </c>
      <c r="N674">
        <v>197</v>
      </c>
      <c r="O674" t="b">
        <v>1</v>
      </c>
      <c r="P674" s="16" t="s">
        <v>21</v>
      </c>
      <c r="Q674" t="s">
        <v>60</v>
      </c>
    </row>
    <row r="675" spans="1:17" ht="60" x14ac:dyDescent="0.25">
      <c r="A675">
        <v>3621</v>
      </c>
      <c r="B675" s="8" t="s">
        <v>1630</v>
      </c>
      <c r="C675" s="20" t="s">
        <v>1631</v>
      </c>
      <c r="D675" s="14">
        <v>3000</v>
      </c>
      <c r="E675" s="10">
        <v>3292</v>
      </c>
      <c r="F675" s="15">
        <v>110</v>
      </c>
      <c r="G675" t="s">
        <v>30</v>
      </c>
      <c r="H675" t="s">
        <v>693</v>
      </c>
      <c r="I675" t="s">
        <v>694</v>
      </c>
      <c r="J675">
        <v>1475269200</v>
      </c>
      <c r="K675">
        <v>1473200844</v>
      </c>
      <c r="L675" s="11">
        <f t="shared" si="10"/>
        <v>42619.935694444444</v>
      </c>
      <c r="M675" t="b">
        <v>0</v>
      </c>
      <c r="N675">
        <v>70</v>
      </c>
      <c r="O675" t="b">
        <v>1</v>
      </c>
      <c r="P675" s="16" t="s">
        <v>21</v>
      </c>
      <c r="Q675" t="s">
        <v>60</v>
      </c>
    </row>
    <row r="676" spans="1:17" ht="45" x14ac:dyDescent="0.25">
      <c r="A676">
        <v>3622</v>
      </c>
      <c r="B676" s="8" t="s">
        <v>1632</v>
      </c>
      <c r="C676" s="20" t="s">
        <v>1633</v>
      </c>
      <c r="D676" s="14">
        <v>1000</v>
      </c>
      <c r="E676" s="10">
        <v>1000.99</v>
      </c>
      <c r="F676" s="15">
        <v>100</v>
      </c>
      <c r="G676" t="s">
        <v>30</v>
      </c>
      <c r="H676" t="s">
        <v>693</v>
      </c>
      <c r="I676" t="s">
        <v>694</v>
      </c>
      <c r="J676">
        <v>1411874580</v>
      </c>
      <c r="K676">
        <v>1409030371</v>
      </c>
      <c r="L676" s="11">
        <f t="shared" si="10"/>
        <v>41877.221886574072</v>
      </c>
      <c r="M676" t="b">
        <v>0</v>
      </c>
      <c r="N676">
        <v>21</v>
      </c>
      <c r="O676" t="b">
        <v>1</v>
      </c>
      <c r="P676" s="16" t="s">
        <v>21</v>
      </c>
      <c r="Q676" t="s">
        <v>60</v>
      </c>
    </row>
    <row r="677" spans="1:17" ht="45" x14ac:dyDescent="0.25">
      <c r="A677">
        <v>3623</v>
      </c>
      <c r="B677" s="8" t="s">
        <v>1634</v>
      </c>
      <c r="C677" s="20" t="s">
        <v>1635</v>
      </c>
      <c r="D677" s="14">
        <v>2500</v>
      </c>
      <c r="E677" s="10">
        <v>3000</v>
      </c>
      <c r="F677" s="15">
        <v>120</v>
      </c>
      <c r="G677" t="s">
        <v>30</v>
      </c>
      <c r="H677" t="s">
        <v>693</v>
      </c>
      <c r="I677" t="s">
        <v>694</v>
      </c>
      <c r="J677">
        <v>1406358000</v>
      </c>
      <c r="K677">
        <v>1404841270</v>
      </c>
      <c r="L677" s="11">
        <f t="shared" si="10"/>
        <v>41828.736921296295</v>
      </c>
      <c r="M677" t="b">
        <v>0</v>
      </c>
      <c r="N677">
        <v>34</v>
      </c>
      <c r="O677" t="b">
        <v>1</v>
      </c>
      <c r="P677" s="16" t="s">
        <v>21</v>
      </c>
      <c r="Q677" t="s">
        <v>60</v>
      </c>
    </row>
    <row r="678" spans="1:17" ht="90" x14ac:dyDescent="0.25">
      <c r="A678">
        <v>3624</v>
      </c>
      <c r="B678" s="8" t="s">
        <v>1636</v>
      </c>
      <c r="C678" s="20" t="s">
        <v>1637</v>
      </c>
      <c r="D678" s="14">
        <v>3000</v>
      </c>
      <c r="E678" s="10">
        <v>3148</v>
      </c>
      <c r="F678" s="15">
        <v>105</v>
      </c>
      <c r="G678" t="s">
        <v>30</v>
      </c>
      <c r="H678" t="s">
        <v>693</v>
      </c>
      <c r="I678" t="s">
        <v>694</v>
      </c>
      <c r="J678">
        <v>1471977290</v>
      </c>
      <c r="K678">
        <v>1466793290</v>
      </c>
      <c r="L678" s="11">
        <f t="shared" si="10"/>
        <v>42545.774189814816</v>
      </c>
      <c r="M678" t="b">
        <v>0</v>
      </c>
      <c r="N678">
        <v>39</v>
      </c>
      <c r="O678" t="b">
        <v>1</v>
      </c>
      <c r="P678" s="16" t="s">
        <v>21</v>
      </c>
      <c r="Q678" t="s">
        <v>60</v>
      </c>
    </row>
    <row r="679" spans="1:17" ht="75" x14ac:dyDescent="0.25">
      <c r="A679">
        <v>3625</v>
      </c>
      <c r="B679" s="8" t="s">
        <v>488</v>
      </c>
      <c r="C679" s="20" t="s">
        <v>489</v>
      </c>
      <c r="D679" s="14">
        <v>3000</v>
      </c>
      <c r="E679" s="10">
        <v>3080</v>
      </c>
      <c r="F679" s="15">
        <v>103</v>
      </c>
      <c r="G679" t="s">
        <v>30</v>
      </c>
      <c r="H679" t="s">
        <v>56</v>
      </c>
      <c r="I679" t="s">
        <v>57</v>
      </c>
      <c r="J679">
        <v>1435851577</v>
      </c>
      <c r="K679">
        <v>1433259577</v>
      </c>
      <c r="L679" s="11">
        <f t="shared" si="10"/>
        <v>42157.652511574073</v>
      </c>
      <c r="M679" t="b">
        <v>0</v>
      </c>
      <c r="N679">
        <v>78</v>
      </c>
      <c r="O679" t="b">
        <v>1</v>
      </c>
      <c r="P679" s="16" t="s">
        <v>21</v>
      </c>
      <c r="Q679" t="s">
        <v>60</v>
      </c>
    </row>
    <row r="680" spans="1:17" ht="75" x14ac:dyDescent="0.25">
      <c r="A680">
        <v>3626</v>
      </c>
      <c r="B680" s="8" t="s">
        <v>490</v>
      </c>
      <c r="C680" s="20" t="s">
        <v>491</v>
      </c>
      <c r="D680" s="14">
        <v>4000</v>
      </c>
      <c r="E680" s="10">
        <v>4073</v>
      </c>
      <c r="F680" s="15">
        <v>102</v>
      </c>
      <c r="G680" t="s">
        <v>30</v>
      </c>
      <c r="H680" t="s">
        <v>56</v>
      </c>
      <c r="I680" t="s">
        <v>57</v>
      </c>
      <c r="J680">
        <v>1408204857</v>
      </c>
      <c r="K680">
        <v>1406390457</v>
      </c>
      <c r="L680" s="11">
        <f t="shared" si="10"/>
        <v>41846.667326388888</v>
      </c>
      <c r="M680" t="b">
        <v>0</v>
      </c>
      <c r="N680">
        <v>48</v>
      </c>
      <c r="O680" t="b">
        <v>1</v>
      </c>
      <c r="P680" s="16" t="s">
        <v>21</v>
      </c>
      <c r="Q680" t="s">
        <v>60</v>
      </c>
    </row>
    <row r="681" spans="1:17" ht="75" x14ac:dyDescent="0.25">
      <c r="A681">
        <v>3627</v>
      </c>
      <c r="B681" s="8" t="s">
        <v>1638</v>
      </c>
      <c r="C681" s="20" t="s">
        <v>1639</v>
      </c>
      <c r="D681" s="14">
        <v>2000</v>
      </c>
      <c r="E681" s="10">
        <v>2000</v>
      </c>
      <c r="F681" s="15">
        <v>100</v>
      </c>
      <c r="G681" t="s">
        <v>30</v>
      </c>
      <c r="H681" t="s">
        <v>693</v>
      </c>
      <c r="I681" t="s">
        <v>694</v>
      </c>
      <c r="J681">
        <v>1463803140</v>
      </c>
      <c r="K681">
        <v>1459446487</v>
      </c>
      <c r="L681" s="11">
        <f t="shared" si="10"/>
        <v>42460.741747685184</v>
      </c>
      <c r="M681" t="b">
        <v>0</v>
      </c>
      <c r="N681">
        <v>29</v>
      </c>
      <c r="O681" t="b">
        <v>1</v>
      </c>
      <c r="P681" s="16" t="s">
        <v>21</v>
      </c>
      <c r="Q681" t="s">
        <v>60</v>
      </c>
    </row>
    <row r="682" spans="1:17" ht="45" x14ac:dyDescent="0.25">
      <c r="A682">
        <v>3648</v>
      </c>
      <c r="B682" s="8" t="s">
        <v>1640</v>
      </c>
      <c r="C682" s="20" t="s">
        <v>1641</v>
      </c>
      <c r="D682" s="14">
        <v>40000</v>
      </c>
      <c r="E682" s="10">
        <v>40153</v>
      </c>
      <c r="F682" s="15">
        <v>100</v>
      </c>
      <c r="G682" t="s">
        <v>30</v>
      </c>
      <c r="H682" t="s">
        <v>693</v>
      </c>
      <c r="I682" t="s">
        <v>694</v>
      </c>
      <c r="J682">
        <v>1412492445</v>
      </c>
      <c r="K682">
        <v>1409900445</v>
      </c>
      <c r="L682" s="11">
        <f t="shared" si="10"/>
        <v>41887.292187500003</v>
      </c>
      <c r="M682" t="b">
        <v>0</v>
      </c>
      <c r="N682">
        <v>73</v>
      </c>
      <c r="O682" t="b">
        <v>1</v>
      </c>
      <c r="P682" s="16" t="s">
        <v>21</v>
      </c>
      <c r="Q682" t="s">
        <v>60</v>
      </c>
    </row>
    <row r="683" spans="1:17" ht="60" x14ac:dyDescent="0.25">
      <c r="A683">
        <v>3649</v>
      </c>
      <c r="B683" s="8" t="s">
        <v>1642</v>
      </c>
      <c r="C683" s="20" t="s">
        <v>1643</v>
      </c>
      <c r="D683" s="14">
        <v>750</v>
      </c>
      <c r="E683" s="10">
        <v>780</v>
      </c>
      <c r="F683" s="15">
        <v>104</v>
      </c>
      <c r="G683" t="s">
        <v>30</v>
      </c>
      <c r="H683" t="s">
        <v>707</v>
      </c>
      <c r="I683" t="s">
        <v>708</v>
      </c>
      <c r="J683">
        <v>1402938394</v>
      </c>
      <c r="K683">
        <v>1400691994</v>
      </c>
      <c r="L683" s="11">
        <f t="shared" si="10"/>
        <v>41780.712893518517</v>
      </c>
      <c r="M683" t="b">
        <v>0</v>
      </c>
      <c r="N683">
        <v>8</v>
      </c>
      <c r="O683" t="b">
        <v>1</v>
      </c>
      <c r="P683" s="16" t="s">
        <v>21</v>
      </c>
      <c r="Q683" t="s">
        <v>60</v>
      </c>
    </row>
    <row r="684" spans="1:17" ht="75" x14ac:dyDescent="0.25">
      <c r="A684">
        <v>3650</v>
      </c>
      <c r="B684" s="8" t="s">
        <v>492</v>
      </c>
      <c r="C684" s="20" t="s">
        <v>493</v>
      </c>
      <c r="D684" s="14">
        <v>500</v>
      </c>
      <c r="E684" s="10">
        <v>500</v>
      </c>
      <c r="F684" s="15">
        <v>100</v>
      </c>
      <c r="G684" t="s">
        <v>30</v>
      </c>
      <c r="H684" t="s">
        <v>56</v>
      </c>
      <c r="I684" t="s">
        <v>57</v>
      </c>
      <c r="J684">
        <v>1454412584</v>
      </c>
      <c r="K684">
        <v>1452598184</v>
      </c>
      <c r="L684" s="11">
        <f t="shared" si="10"/>
        <v>42381.478981481487</v>
      </c>
      <c r="M684" t="b">
        <v>0</v>
      </c>
      <c r="N684">
        <v>17</v>
      </c>
      <c r="O684" t="b">
        <v>1</v>
      </c>
      <c r="P684" s="16" t="s">
        <v>21</v>
      </c>
      <c r="Q684" t="s">
        <v>60</v>
      </c>
    </row>
    <row r="685" spans="1:17" ht="60" x14ac:dyDescent="0.25">
      <c r="A685">
        <v>3651</v>
      </c>
      <c r="B685" s="8" t="s">
        <v>1644</v>
      </c>
      <c r="C685" s="20" t="s">
        <v>1645</v>
      </c>
      <c r="D685" s="14">
        <v>500</v>
      </c>
      <c r="E685" s="10">
        <v>520</v>
      </c>
      <c r="F685" s="15">
        <v>104</v>
      </c>
      <c r="G685" t="s">
        <v>30</v>
      </c>
      <c r="H685" t="s">
        <v>693</v>
      </c>
      <c r="I685" t="s">
        <v>694</v>
      </c>
      <c r="J685">
        <v>1407686340</v>
      </c>
      <c r="K685">
        <v>1404833442</v>
      </c>
      <c r="L685" s="11">
        <f t="shared" si="10"/>
        <v>41828.646319444444</v>
      </c>
      <c r="M685" t="b">
        <v>0</v>
      </c>
      <c r="N685">
        <v>9</v>
      </c>
      <c r="O685" t="b">
        <v>1</v>
      </c>
      <c r="P685" s="16" t="s">
        <v>21</v>
      </c>
      <c r="Q685" t="s">
        <v>60</v>
      </c>
    </row>
    <row r="686" spans="1:17" ht="60" x14ac:dyDescent="0.25">
      <c r="A686">
        <v>3652</v>
      </c>
      <c r="B686" s="8" t="s">
        <v>861</v>
      </c>
      <c r="C686" s="20" t="s">
        <v>1646</v>
      </c>
      <c r="D686" s="14">
        <v>300</v>
      </c>
      <c r="E686" s="10">
        <v>752</v>
      </c>
      <c r="F686" s="15">
        <v>251</v>
      </c>
      <c r="G686" t="s">
        <v>30</v>
      </c>
      <c r="H686" t="s">
        <v>707</v>
      </c>
      <c r="I686" t="s">
        <v>708</v>
      </c>
      <c r="J686">
        <v>1472097540</v>
      </c>
      <c r="K686">
        <v>1471188502</v>
      </c>
      <c r="L686" s="11">
        <f t="shared" si="10"/>
        <v>42596.644699074073</v>
      </c>
      <c r="M686" t="b">
        <v>0</v>
      </c>
      <c r="N686">
        <v>17</v>
      </c>
      <c r="O686" t="b">
        <v>1</v>
      </c>
      <c r="P686" s="16" t="s">
        <v>21</v>
      </c>
      <c r="Q686" t="s">
        <v>60</v>
      </c>
    </row>
    <row r="687" spans="1:17" ht="75" x14ac:dyDescent="0.25">
      <c r="A687">
        <v>3653</v>
      </c>
      <c r="B687" s="8" t="s">
        <v>494</v>
      </c>
      <c r="C687" s="20" t="s">
        <v>495</v>
      </c>
      <c r="D687" s="14">
        <v>2000</v>
      </c>
      <c r="E687" s="10">
        <v>2010</v>
      </c>
      <c r="F687" s="15">
        <v>101</v>
      </c>
      <c r="G687" t="s">
        <v>30</v>
      </c>
      <c r="H687" t="s">
        <v>56</v>
      </c>
      <c r="I687" t="s">
        <v>57</v>
      </c>
      <c r="J687">
        <v>1438764207</v>
      </c>
      <c r="K687">
        <v>1436172207</v>
      </c>
      <c r="L687" s="11">
        <f t="shared" si="10"/>
        <v>42191.363506944443</v>
      </c>
      <c r="M687" t="b">
        <v>0</v>
      </c>
      <c r="N687">
        <v>33</v>
      </c>
      <c r="O687" t="b">
        <v>1</v>
      </c>
      <c r="P687" s="16" t="s">
        <v>21</v>
      </c>
      <c r="Q687" t="s">
        <v>60</v>
      </c>
    </row>
    <row r="688" spans="1:17" ht="75" x14ac:dyDescent="0.25">
      <c r="A688">
        <v>3654</v>
      </c>
      <c r="B688" s="8" t="s">
        <v>496</v>
      </c>
      <c r="C688" s="20" t="s">
        <v>497</v>
      </c>
      <c r="D688" s="14">
        <v>1500</v>
      </c>
      <c r="E688" s="10">
        <v>2616</v>
      </c>
      <c r="F688" s="15">
        <v>174</v>
      </c>
      <c r="G688" t="s">
        <v>30</v>
      </c>
      <c r="H688" t="s">
        <v>56</v>
      </c>
      <c r="I688" t="s">
        <v>57</v>
      </c>
      <c r="J688">
        <v>1459702800</v>
      </c>
      <c r="K688">
        <v>1457690386</v>
      </c>
      <c r="L688" s="11">
        <f t="shared" si="10"/>
        <v>42440.416504629626</v>
      </c>
      <c r="M688" t="b">
        <v>0</v>
      </c>
      <c r="N688">
        <v>38</v>
      </c>
      <c r="O688" t="b">
        <v>1</v>
      </c>
      <c r="P688" s="16" t="s">
        <v>21</v>
      </c>
      <c r="Q688" t="s">
        <v>60</v>
      </c>
    </row>
    <row r="689" spans="1:17" ht="60" x14ac:dyDescent="0.25">
      <c r="A689">
        <v>3655</v>
      </c>
      <c r="B689" s="8" t="s">
        <v>1647</v>
      </c>
      <c r="C689" s="20" t="s">
        <v>1648</v>
      </c>
      <c r="D689" s="14">
        <v>5000</v>
      </c>
      <c r="E689" s="10">
        <v>5813</v>
      </c>
      <c r="F689" s="15">
        <v>116</v>
      </c>
      <c r="G689" t="s">
        <v>30</v>
      </c>
      <c r="H689" t="s">
        <v>693</v>
      </c>
      <c r="I689" t="s">
        <v>694</v>
      </c>
      <c r="J689">
        <v>1437202740</v>
      </c>
      <c r="K689">
        <v>1434654998</v>
      </c>
      <c r="L689" s="11">
        <f t="shared" si="10"/>
        <v>42173.803217592591</v>
      </c>
      <c r="M689" t="b">
        <v>0</v>
      </c>
      <c r="N689">
        <v>79</v>
      </c>
      <c r="O689" t="b">
        <v>1</v>
      </c>
      <c r="P689" s="16" t="s">
        <v>21</v>
      </c>
      <c r="Q689" t="s">
        <v>60</v>
      </c>
    </row>
    <row r="690" spans="1:17" ht="60" x14ac:dyDescent="0.25">
      <c r="A690">
        <v>3656</v>
      </c>
      <c r="B690" s="8" t="s">
        <v>1649</v>
      </c>
      <c r="C690" s="20" t="s">
        <v>1650</v>
      </c>
      <c r="D690" s="14">
        <v>5000</v>
      </c>
      <c r="E690" s="10">
        <v>5291</v>
      </c>
      <c r="F690" s="15">
        <v>106</v>
      </c>
      <c r="G690" t="s">
        <v>30</v>
      </c>
      <c r="H690" t="s">
        <v>1651</v>
      </c>
      <c r="I690" t="s">
        <v>1652</v>
      </c>
      <c r="J690">
        <v>1485989940</v>
      </c>
      <c r="K690">
        <v>1483393836</v>
      </c>
      <c r="L690" s="11">
        <f t="shared" si="10"/>
        <v>42737.910138888888</v>
      </c>
      <c r="M690" t="b">
        <v>0</v>
      </c>
      <c r="N690">
        <v>46</v>
      </c>
      <c r="O690" t="b">
        <v>1</v>
      </c>
      <c r="P690" s="16" t="s">
        <v>21</v>
      </c>
      <c r="Q690" t="s">
        <v>60</v>
      </c>
    </row>
    <row r="691" spans="1:17" ht="75" x14ac:dyDescent="0.25">
      <c r="A691">
        <v>3657</v>
      </c>
      <c r="B691" s="8" t="s">
        <v>1653</v>
      </c>
      <c r="C691" s="20" t="s">
        <v>1654</v>
      </c>
      <c r="D691" s="14">
        <v>2000</v>
      </c>
      <c r="E691" s="10">
        <v>2215</v>
      </c>
      <c r="F691" s="15">
        <v>111</v>
      </c>
      <c r="G691" t="s">
        <v>30</v>
      </c>
      <c r="H691" t="s">
        <v>1655</v>
      </c>
      <c r="I691" t="s">
        <v>1656</v>
      </c>
      <c r="J691">
        <v>1464817320</v>
      </c>
      <c r="K691">
        <v>1462806419</v>
      </c>
      <c r="L691" s="11">
        <f t="shared" si="10"/>
        <v>42499.629849537036</v>
      </c>
      <c r="M691" t="b">
        <v>0</v>
      </c>
      <c r="N691">
        <v>20</v>
      </c>
      <c r="O691" t="b">
        <v>1</v>
      </c>
      <c r="P691" s="16" t="s">
        <v>21</v>
      </c>
      <c r="Q691" t="s">
        <v>60</v>
      </c>
    </row>
    <row r="692" spans="1:17" ht="45" x14ac:dyDescent="0.25">
      <c r="A692">
        <v>3658</v>
      </c>
      <c r="B692" s="8" t="s">
        <v>1657</v>
      </c>
      <c r="C692" s="20" t="s">
        <v>1658</v>
      </c>
      <c r="D692" s="14">
        <v>1500</v>
      </c>
      <c r="E692" s="10">
        <v>1510</v>
      </c>
      <c r="F692" s="15">
        <v>101</v>
      </c>
      <c r="G692" t="s">
        <v>30</v>
      </c>
      <c r="H692" t="s">
        <v>693</v>
      </c>
      <c r="I692" t="s">
        <v>694</v>
      </c>
      <c r="J692">
        <v>1404273540</v>
      </c>
      <c r="K692">
        <v>1400272580</v>
      </c>
      <c r="L692" s="11">
        <f t="shared" si="10"/>
        <v>41775.858564814815</v>
      </c>
      <c r="M692" t="b">
        <v>0</v>
      </c>
      <c r="N692">
        <v>20</v>
      </c>
      <c r="O692" t="b">
        <v>1</v>
      </c>
      <c r="P692" s="16" t="s">
        <v>21</v>
      </c>
      <c r="Q692" t="s">
        <v>60</v>
      </c>
    </row>
    <row r="693" spans="1:17" ht="60" x14ac:dyDescent="0.25">
      <c r="A693">
        <v>3659</v>
      </c>
      <c r="B693" s="8" t="s">
        <v>1659</v>
      </c>
      <c r="C693" s="20" t="s">
        <v>1660</v>
      </c>
      <c r="D693" s="14">
        <v>3000</v>
      </c>
      <c r="E693" s="10">
        <v>3061</v>
      </c>
      <c r="F693" s="15">
        <v>102</v>
      </c>
      <c r="G693" t="s">
        <v>30</v>
      </c>
      <c r="H693" t="s">
        <v>693</v>
      </c>
      <c r="I693" t="s">
        <v>694</v>
      </c>
      <c r="J693">
        <v>1426775940</v>
      </c>
      <c r="K693">
        <v>1424414350</v>
      </c>
      <c r="L693" s="11">
        <f t="shared" si="10"/>
        <v>42055.277199074073</v>
      </c>
      <c r="M693" t="b">
        <v>0</v>
      </c>
      <c r="N693">
        <v>13</v>
      </c>
      <c r="O693" t="b">
        <v>1</v>
      </c>
      <c r="P693" s="16" t="s">
        <v>21</v>
      </c>
      <c r="Q693" t="s">
        <v>60</v>
      </c>
    </row>
    <row r="694" spans="1:17" ht="75" x14ac:dyDescent="0.25">
      <c r="A694">
        <v>3660</v>
      </c>
      <c r="B694" s="8" t="s">
        <v>498</v>
      </c>
      <c r="C694" s="20" t="s">
        <v>499</v>
      </c>
      <c r="D694" s="14">
        <v>250</v>
      </c>
      <c r="E694" s="10">
        <v>250</v>
      </c>
      <c r="F694" s="15">
        <v>100</v>
      </c>
      <c r="G694" t="s">
        <v>30</v>
      </c>
      <c r="H694" t="s">
        <v>56</v>
      </c>
      <c r="I694" t="s">
        <v>57</v>
      </c>
      <c r="J694">
        <v>1419368925</v>
      </c>
      <c r="K694">
        <v>1417208925</v>
      </c>
      <c r="L694" s="11">
        <f t="shared" si="10"/>
        <v>41971.881076388891</v>
      </c>
      <c r="M694" t="b">
        <v>0</v>
      </c>
      <c r="N694">
        <v>22</v>
      </c>
      <c r="O694" t="b">
        <v>1</v>
      </c>
      <c r="P694" s="16" t="s">
        <v>21</v>
      </c>
      <c r="Q694" t="s">
        <v>60</v>
      </c>
    </row>
    <row r="695" spans="1:17" ht="75" x14ac:dyDescent="0.25">
      <c r="A695">
        <v>3661</v>
      </c>
      <c r="B695" s="8" t="s">
        <v>1661</v>
      </c>
      <c r="C695" s="20" t="s">
        <v>1662</v>
      </c>
      <c r="D695" s="14">
        <v>3000</v>
      </c>
      <c r="E695" s="10">
        <v>3330</v>
      </c>
      <c r="F695" s="15">
        <v>111</v>
      </c>
      <c r="G695" t="s">
        <v>30</v>
      </c>
      <c r="H695" t="s">
        <v>693</v>
      </c>
      <c r="I695" t="s">
        <v>694</v>
      </c>
      <c r="J695">
        <v>1460260800</v>
      </c>
      <c r="K695">
        <v>1458336672</v>
      </c>
      <c r="L695" s="11">
        <f t="shared" si="10"/>
        <v>42447.896666666667</v>
      </c>
      <c r="M695" t="b">
        <v>0</v>
      </c>
      <c r="N695">
        <v>36</v>
      </c>
      <c r="O695" t="b">
        <v>1</v>
      </c>
      <c r="P695" s="16" t="s">
        <v>21</v>
      </c>
      <c r="Q695" t="s">
        <v>60</v>
      </c>
    </row>
    <row r="696" spans="1:17" ht="75" x14ac:dyDescent="0.25">
      <c r="A696">
        <v>3662</v>
      </c>
      <c r="B696" s="8" t="s">
        <v>1663</v>
      </c>
      <c r="C696" s="20" t="s">
        <v>1664</v>
      </c>
      <c r="D696" s="14">
        <v>8000</v>
      </c>
      <c r="E696" s="10">
        <v>8114</v>
      </c>
      <c r="F696" s="15">
        <v>101</v>
      </c>
      <c r="G696" t="s">
        <v>30</v>
      </c>
      <c r="H696" t="s">
        <v>707</v>
      </c>
      <c r="I696" t="s">
        <v>708</v>
      </c>
      <c r="J696">
        <v>1427775414</v>
      </c>
      <c r="K696">
        <v>1425187014</v>
      </c>
      <c r="L696" s="11">
        <f t="shared" si="10"/>
        <v>42064.220069444447</v>
      </c>
      <c r="M696" t="b">
        <v>0</v>
      </c>
      <c r="N696">
        <v>40</v>
      </c>
      <c r="O696" t="b">
        <v>1</v>
      </c>
      <c r="P696" s="16" t="s">
        <v>21</v>
      </c>
      <c r="Q696" t="s">
        <v>60</v>
      </c>
    </row>
    <row r="697" spans="1:17" ht="60" x14ac:dyDescent="0.25">
      <c r="A697">
        <v>3663</v>
      </c>
      <c r="B697" s="8" t="s">
        <v>500</v>
      </c>
      <c r="C697" s="20" t="s">
        <v>501</v>
      </c>
      <c r="D697" s="14">
        <v>225</v>
      </c>
      <c r="E697" s="10">
        <v>234</v>
      </c>
      <c r="F697" s="15">
        <v>104</v>
      </c>
      <c r="G697" t="s">
        <v>30</v>
      </c>
      <c r="H697" t="s">
        <v>56</v>
      </c>
      <c r="I697" t="s">
        <v>57</v>
      </c>
      <c r="J697">
        <v>1482321030</v>
      </c>
      <c r="K697">
        <v>1477133430</v>
      </c>
      <c r="L697" s="11">
        <f t="shared" si="10"/>
        <v>42665.451736111107</v>
      </c>
      <c r="M697" t="b">
        <v>0</v>
      </c>
      <c r="N697">
        <v>9</v>
      </c>
      <c r="O697" t="b">
        <v>1</v>
      </c>
      <c r="P697" s="16" t="s">
        <v>21</v>
      </c>
      <c r="Q697" t="s">
        <v>60</v>
      </c>
    </row>
    <row r="698" spans="1:17" ht="60" x14ac:dyDescent="0.25">
      <c r="A698">
        <v>3664</v>
      </c>
      <c r="B698" s="8" t="s">
        <v>1665</v>
      </c>
      <c r="C698" s="20" t="s">
        <v>1666</v>
      </c>
      <c r="D698" s="14">
        <v>800</v>
      </c>
      <c r="E698" s="10">
        <v>875</v>
      </c>
      <c r="F698" s="15">
        <v>109</v>
      </c>
      <c r="G698" t="s">
        <v>30</v>
      </c>
      <c r="H698" t="s">
        <v>693</v>
      </c>
      <c r="I698" t="s">
        <v>694</v>
      </c>
      <c r="J698">
        <v>1466056689</v>
      </c>
      <c r="K698">
        <v>1464847089</v>
      </c>
      <c r="L698" s="11">
        <f t="shared" si="10"/>
        <v>42523.248715277776</v>
      </c>
      <c r="M698" t="b">
        <v>0</v>
      </c>
      <c r="N698">
        <v>19</v>
      </c>
      <c r="O698" t="b">
        <v>1</v>
      </c>
      <c r="P698" s="16" t="s">
        <v>21</v>
      </c>
      <c r="Q698" t="s">
        <v>60</v>
      </c>
    </row>
    <row r="699" spans="1:17" ht="75" x14ac:dyDescent="0.25">
      <c r="A699">
        <v>3665</v>
      </c>
      <c r="B699" s="8" t="s">
        <v>1667</v>
      </c>
      <c r="C699" s="20" t="s">
        <v>1668</v>
      </c>
      <c r="D699" s="14">
        <v>620</v>
      </c>
      <c r="E699" s="10">
        <v>714</v>
      </c>
      <c r="F699" s="15">
        <v>115</v>
      </c>
      <c r="G699" t="s">
        <v>30</v>
      </c>
      <c r="H699" t="s">
        <v>1013</v>
      </c>
      <c r="I699" t="s">
        <v>818</v>
      </c>
      <c r="J699">
        <v>1446062040</v>
      </c>
      <c r="K699">
        <v>1445109822</v>
      </c>
      <c r="L699" s="11">
        <f t="shared" si="10"/>
        <v>42294.808124999996</v>
      </c>
      <c r="M699" t="b">
        <v>0</v>
      </c>
      <c r="N699">
        <v>14</v>
      </c>
      <c r="O699" t="b">
        <v>1</v>
      </c>
      <c r="P699" s="16" t="s">
        <v>21</v>
      </c>
      <c r="Q699" t="s">
        <v>60</v>
      </c>
    </row>
    <row r="700" spans="1:17" ht="60" x14ac:dyDescent="0.25">
      <c r="A700">
        <v>3666</v>
      </c>
      <c r="B700" s="8" t="s">
        <v>1669</v>
      </c>
      <c r="C700" s="20" t="s">
        <v>1670</v>
      </c>
      <c r="D700" s="14">
        <v>1200</v>
      </c>
      <c r="E700" s="10">
        <v>1200</v>
      </c>
      <c r="F700" s="15">
        <v>100</v>
      </c>
      <c r="G700" t="s">
        <v>30</v>
      </c>
      <c r="H700" t="s">
        <v>693</v>
      </c>
      <c r="I700" t="s">
        <v>694</v>
      </c>
      <c r="J700">
        <v>1406185200</v>
      </c>
      <c r="K700">
        <v>1404337382</v>
      </c>
      <c r="L700" s="11">
        <f t="shared" si="10"/>
        <v>41822.90488425926</v>
      </c>
      <c r="M700" t="b">
        <v>0</v>
      </c>
      <c r="N700">
        <v>38</v>
      </c>
      <c r="O700" t="b">
        <v>1</v>
      </c>
      <c r="P700" s="16" t="s">
        <v>21</v>
      </c>
      <c r="Q700" t="s">
        <v>60</v>
      </c>
    </row>
    <row r="701" spans="1:17" ht="60" x14ac:dyDescent="0.25">
      <c r="A701">
        <v>3667</v>
      </c>
      <c r="B701" s="8" t="s">
        <v>502</v>
      </c>
      <c r="C701" s="20" t="s">
        <v>503</v>
      </c>
      <c r="D701" s="14">
        <v>3000</v>
      </c>
      <c r="E701" s="10">
        <v>3095.11</v>
      </c>
      <c r="F701" s="15">
        <v>103</v>
      </c>
      <c r="G701" t="s">
        <v>30</v>
      </c>
      <c r="H701" t="s">
        <v>56</v>
      </c>
      <c r="I701" t="s">
        <v>57</v>
      </c>
      <c r="J701">
        <v>1437261419</v>
      </c>
      <c r="K701">
        <v>1434669419</v>
      </c>
      <c r="L701" s="11">
        <f t="shared" si="10"/>
        <v>42173.970127314809</v>
      </c>
      <c r="M701" t="b">
        <v>0</v>
      </c>
      <c r="N701">
        <v>58</v>
      </c>
      <c r="O701" t="b">
        <v>1</v>
      </c>
      <c r="P701" s="16" t="s">
        <v>21</v>
      </c>
      <c r="Q701" t="s">
        <v>60</v>
      </c>
    </row>
    <row r="702" spans="1:17" ht="75" x14ac:dyDescent="0.25">
      <c r="A702">
        <v>3668</v>
      </c>
      <c r="B702" s="8" t="s">
        <v>1671</v>
      </c>
      <c r="C702" s="20" t="s">
        <v>1672</v>
      </c>
      <c r="D702" s="14">
        <v>1000</v>
      </c>
      <c r="E702" s="10">
        <v>1035</v>
      </c>
      <c r="F702" s="15">
        <v>104</v>
      </c>
      <c r="G702" t="s">
        <v>30</v>
      </c>
      <c r="H702" t="s">
        <v>693</v>
      </c>
      <c r="I702" t="s">
        <v>694</v>
      </c>
      <c r="J702">
        <v>1437676380</v>
      </c>
      <c r="K702">
        <v>1435670452</v>
      </c>
      <c r="L702" s="11">
        <f t="shared" si="10"/>
        <v>42185.556157407409</v>
      </c>
      <c r="M702" t="b">
        <v>0</v>
      </c>
      <c r="N702">
        <v>28</v>
      </c>
      <c r="O702" t="b">
        <v>1</v>
      </c>
      <c r="P702" s="16" t="s">
        <v>21</v>
      </c>
      <c r="Q702" t="s">
        <v>60</v>
      </c>
    </row>
    <row r="703" spans="1:17" ht="60" x14ac:dyDescent="0.25">
      <c r="A703">
        <v>3669</v>
      </c>
      <c r="B703" s="8" t="s">
        <v>504</v>
      </c>
      <c r="C703" s="20" t="s">
        <v>505</v>
      </c>
      <c r="D703" s="14">
        <v>1000</v>
      </c>
      <c r="E703" s="10">
        <v>1382</v>
      </c>
      <c r="F703" s="15">
        <v>138</v>
      </c>
      <c r="G703" t="s">
        <v>30</v>
      </c>
      <c r="H703" t="s">
        <v>56</v>
      </c>
      <c r="I703" t="s">
        <v>57</v>
      </c>
      <c r="J703">
        <v>1434039137</v>
      </c>
      <c r="K703">
        <v>1431447137</v>
      </c>
      <c r="L703" s="11">
        <f t="shared" si="10"/>
        <v>42136.675196759257</v>
      </c>
      <c r="M703" t="b">
        <v>0</v>
      </c>
      <c r="N703">
        <v>17</v>
      </c>
      <c r="O703" t="b">
        <v>1</v>
      </c>
      <c r="P703" s="16" t="s">
        <v>21</v>
      </c>
      <c r="Q703" t="s">
        <v>60</v>
      </c>
    </row>
    <row r="704" spans="1:17" ht="60" x14ac:dyDescent="0.25">
      <c r="A704">
        <v>3670</v>
      </c>
      <c r="B704" s="8" t="s">
        <v>506</v>
      </c>
      <c r="C704" s="20" t="s">
        <v>507</v>
      </c>
      <c r="D704" s="14">
        <v>220</v>
      </c>
      <c r="E704" s="10">
        <v>241</v>
      </c>
      <c r="F704" s="15">
        <v>110</v>
      </c>
      <c r="G704" t="s">
        <v>30</v>
      </c>
      <c r="H704" t="s">
        <v>56</v>
      </c>
      <c r="I704" t="s">
        <v>57</v>
      </c>
      <c r="J704">
        <v>1433113200</v>
      </c>
      <c r="K704">
        <v>1431951611</v>
      </c>
      <c r="L704" s="11">
        <f t="shared" si="10"/>
        <v>42142.514016203699</v>
      </c>
      <c r="M704" t="b">
        <v>0</v>
      </c>
      <c r="N704">
        <v>12</v>
      </c>
      <c r="O704" t="b">
        <v>1</v>
      </c>
      <c r="P704" s="16" t="s">
        <v>21</v>
      </c>
      <c r="Q704" t="s">
        <v>60</v>
      </c>
    </row>
    <row r="705" spans="1:17" ht="75" x14ac:dyDescent="0.25">
      <c r="A705">
        <v>3671</v>
      </c>
      <c r="B705" s="8" t="s">
        <v>1673</v>
      </c>
      <c r="C705" s="20" t="s">
        <v>1674</v>
      </c>
      <c r="D705" s="14">
        <v>3500</v>
      </c>
      <c r="E705" s="10">
        <v>3530</v>
      </c>
      <c r="F705" s="15">
        <v>101</v>
      </c>
      <c r="G705" t="s">
        <v>30</v>
      </c>
      <c r="H705" t="s">
        <v>693</v>
      </c>
      <c r="I705" t="s">
        <v>694</v>
      </c>
      <c r="J705">
        <v>1405915140</v>
      </c>
      <c r="K705">
        <v>1404140667</v>
      </c>
      <c r="L705" s="11">
        <f t="shared" si="10"/>
        <v>41820.62809027778</v>
      </c>
      <c r="M705" t="b">
        <v>0</v>
      </c>
      <c r="N705">
        <v>40</v>
      </c>
      <c r="O705" t="b">
        <v>1</v>
      </c>
      <c r="P705" s="16" t="s">
        <v>21</v>
      </c>
      <c r="Q705" t="s">
        <v>60</v>
      </c>
    </row>
    <row r="706" spans="1:17" ht="75" x14ac:dyDescent="0.25">
      <c r="A706">
        <v>3672</v>
      </c>
      <c r="B706" s="8" t="s">
        <v>508</v>
      </c>
      <c r="C706" s="20" t="s">
        <v>509</v>
      </c>
      <c r="D706" s="14">
        <v>3000</v>
      </c>
      <c r="E706" s="10">
        <v>3046</v>
      </c>
      <c r="F706" s="15">
        <v>102</v>
      </c>
      <c r="G706" t="s">
        <v>30</v>
      </c>
      <c r="H706" t="s">
        <v>56</v>
      </c>
      <c r="I706" t="s">
        <v>57</v>
      </c>
      <c r="J706">
        <v>1411771384</v>
      </c>
      <c r="K706">
        <v>1409179384</v>
      </c>
      <c r="L706" s="11">
        <f t="shared" si="10"/>
        <v>41878.946574074071</v>
      </c>
      <c r="M706" t="b">
        <v>0</v>
      </c>
      <c r="N706">
        <v>57</v>
      </c>
      <c r="O706" t="b">
        <v>1</v>
      </c>
      <c r="P706" s="16" t="s">
        <v>21</v>
      </c>
      <c r="Q706" t="s">
        <v>60</v>
      </c>
    </row>
    <row r="707" spans="1:17" ht="60" x14ac:dyDescent="0.25">
      <c r="A707">
        <v>3673</v>
      </c>
      <c r="B707" s="8" t="s">
        <v>510</v>
      </c>
      <c r="C707" s="20" t="s">
        <v>511</v>
      </c>
      <c r="D707" s="14">
        <v>4000</v>
      </c>
      <c r="E707" s="10">
        <v>4545</v>
      </c>
      <c r="F707" s="15">
        <v>114</v>
      </c>
      <c r="G707" t="s">
        <v>30</v>
      </c>
      <c r="H707" t="s">
        <v>56</v>
      </c>
      <c r="I707" t="s">
        <v>57</v>
      </c>
      <c r="J707">
        <v>1415191920</v>
      </c>
      <c r="K707">
        <v>1412233497</v>
      </c>
      <c r="L707" s="11">
        <f t="shared" ref="L707:L770" si="11">K707/86400+DATE(1970,1,1)</f>
        <v>41914.295104166667</v>
      </c>
      <c r="M707" t="b">
        <v>0</v>
      </c>
      <c r="N707">
        <v>114</v>
      </c>
      <c r="O707" t="b">
        <v>1</v>
      </c>
      <c r="P707" s="16" t="s">
        <v>21</v>
      </c>
      <c r="Q707" t="s">
        <v>60</v>
      </c>
    </row>
    <row r="708" spans="1:17" ht="75" x14ac:dyDescent="0.25">
      <c r="A708">
        <v>3674</v>
      </c>
      <c r="B708" s="8" t="s">
        <v>1675</v>
      </c>
      <c r="C708" s="20" t="s">
        <v>1676</v>
      </c>
      <c r="D708" s="14">
        <v>4500</v>
      </c>
      <c r="E708" s="10">
        <v>4500</v>
      </c>
      <c r="F708" s="15">
        <v>100</v>
      </c>
      <c r="G708" t="s">
        <v>30</v>
      </c>
      <c r="H708" t="s">
        <v>1539</v>
      </c>
      <c r="I708" t="s">
        <v>818</v>
      </c>
      <c r="J708">
        <v>1472936229</v>
      </c>
      <c r="K708">
        <v>1467752229</v>
      </c>
      <c r="L708" s="11">
        <f t="shared" si="11"/>
        <v>42556.873020833329</v>
      </c>
      <c r="M708" t="b">
        <v>0</v>
      </c>
      <c r="N708">
        <v>31</v>
      </c>
      <c r="O708" t="b">
        <v>1</v>
      </c>
      <c r="P708" s="16" t="s">
        <v>21</v>
      </c>
      <c r="Q708" t="s">
        <v>60</v>
      </c>
    </row>
    <row r="709" spans="1:17" ht="75" x14ac:dyDescent="0.25">
      <c r="A709">
        <v>3675</v>
      </c>
      <c r="B709" s="8" t="s">
        <v>512</v>
      </c>
      <c r="C709" s="20" t="s">
        <v>513</v>
      </c>
      <c r="D709" s="14">
        <v>50</v>
      </c>
      <c r="E709" s="10">
        <v>70</v>
      </c>
      <c r="F709" s="15">
        <v>140</v>
      </c>
      <c r="G709" t="s">
        <v>30</v>
      </c>
      <c r="H709" t="s">
        <v>56</v>
      </c>
      <c r="I709" t="s">
        <v>57</v>
      </c>
      <c r="J709">
        <v>1463353200</v>
      </c>
      <c r="K709">
        <v>1462285182</v>
      </c>
      <c r="L709" s="11">
        <f t="shared" si="11"/>
        <v>42493.597013888888</v>
      </c>
      <c r="M709" t="b">
        <v>0</v>
      </c>
      <c r="N709">
        <v>3</v>
      </c>
      <c r="O709" t="b">
        <v>1</v>
      </c>
      <c r="P709" s="16" t="s">
        <v>21</v>
      </c>
      <c r="Q709" t="s">
        <v>60</v>
      </c>
    </row>
    <row r="710" spans="1:17" ht="75" x14ac:dyDescent="0.25">
      <c r="A710">
        <v>3676</v>
      </c>
      <c r="B710" s="8" t="s">
        <v>1677</v>
      </c>
      <c r="C710" s="20" t="s">
        <v>1678</v>
      </c>
      <c r="D710" s="14">
        <v>800</v>
      </c>
      <c r="E710" s="10">
        <v>1030</v>
      </c>
      <c r="F710" s="15">
        <v>129</v>
      </c>
      <c r="G710" t="s">
        <v>30</v>
      </c>
      <c r="H710" t="s">
        <v>693</v>
      </c>
      <c r="I710" t="s">
        <v>694</v>
      </c>
      <c r="J710">
        <v>1410550484</v>
      </c>
      <c r="K710">
        <v>1408995284</v>
      </c>
      <c r="L710" s="11">
        <f t="shared" si="11"/>
        <v>41876.815787037034</v>
      </c>
      <c r="M710" t="b">
        <v>0</v>
      </c>
      <c r="N710">
        <v>16</v>
      </c>
      <c r="O710" t="b">
        <v>1</v>
      </c>
      <c r="P710" s="16" t="s">
        <v>21</v>
      </c>
      <c r="Q710" t="s">
        <v>60</v>
      </c>
    </row>
    <row r="711" spans="1:17" ht="45" x14ac:dyDescent="0.25">
      <c r="A711">
        <v>3677</v>
      </c>
      <c r="B711" s="8" t="s">
        <v>1679</v>
      </c>
      <c r="C711" s="20" t="s">
        <v>1680</v>
      </c>
      <c r="D711" s="14">
        <v>12000</v>
      </c>
      <c r="E711" s="10">
        <v>12348.5</v>
      </c>
      <c r="F711" s="15">
        <v>103</v>
      </c>
      <c r="G711" t="s">
        <v>30</v>
      </c>
      <c r="H711" t="s">
        <v>693</v>
      </c>
      <c r="I711" t="s">
        <v>694</v>
      </c>
      <c r="J711">
        <v>1404359940</v>
      </c>
      <c r="K711">
        <v>1402580818</v>
      </c>
      <c r="L711" s="11">
        <f t="shared" si="11"/>
        <v>41802.574282407411</v>
      </c>
      <c r="M711" t="b">
        <v>0</v>
      </c>
      <c r="N711">
        <v>199</v>
      </c>
      <c r="O711" t="b">
        <v>1</v>
      </c>
      <c r="P711" s="16" t="s">
        <v>21</v>
      </c>
      <c r="Q711" t="s">
        <v>60</v>
      </c>
    </row>
    <row r="712" spans="1:17" ht="45" x14ac:dyDescent="0.25">
      <c r="A712">
        <v>3678</v>
      </c>
      <c r="B712" s="8" t="s">
        <v>514</v>
      </c>
      <c r="C712" s="20" t="s">
        <v>515</v>
      </c>
      <c r="D712" s="14">
        <v>2000</v>
      </c>
      <c r="E712" s="10">
        <v>2050</v>
      </c>
      <c r="F712" s="15">
        <v>103</v>
      </c>
      <c r="G712" t="s">
        <v>30</v>
      </c>
      <c r="H712" t="s">
        <v>56</v>
      </c>
      <c r="I712" t="s">
        <v>57</v>
      </c>
      <c r="J712">
        <v>1433076298</v>
      </c>
      <c r="K712">
        <v>1430052298</v>
      </c>
      <c r="L712" s="11">
        <f t="shared" si="11"/>
        <v>42120.531226851846</v>
      </c>
      <c r="M712" t="b">
        <v>0</v>
      </c>
      <c r="N712">
        <v>31</v>
      </c>
      <c r="O712" t="b">
        <v>1</v>
      </c>
      <c r="P712" s="16" t="s">
        <v>21</v>
      </c>
      <c r="Q712" t="s">
        <v>60</v>
      </c>
    </row>
    <row r="713" spans="1:17" ht="75" x14ac:dyDescent="0.25">
      <c r="A713">
        <v>3679</v>
      </c>
      <c r="B713" s="8" t="s">
        <v>1681</v>
      </c>
      <c r="C713" s="20" t="s">
        <v>1682</v>
      </c>
      <c r="D713" s="14">
        <v>2000</v>
      </c>
      <c r="E713" s="10">
        <v>2202</v>
      </c>
      <c r="F713" s="15">
        <v>110</v>
      </c>
      <c r="G713" t="s">
        <v>30</v>
      </c>
      <c r="H713" t="s">
        <v>693</v>
      </c>
      <c r="I713" t="s">
        <v>694</v>
      </c>
      <c r="J713">
        <v>1404190740</v>
      </c>
      <c r="K713">
        <v>1401214581</v>
      </c>
      <c r="L713" s="11">
        <f t="shared" si="11"/>
        <v>41786.761354166665</v>
      </c>
      <c r="M713" t="b">
        <v>0</v>
      </c>
      <c r="N713">
        <v>30</v>
      </c>
      <c r="O713" t="b">
        <v>1</v>
      </c>
      <c r="P713" s="16" t="s">
        <v>21</v>
      </c>
      <c r="Q713" t="s">
        <v>60</v>
      </c>
    </row>
    <row r="714" spans="1:17" ht="75" x14ac:dyDescent="0.25">
      <c r="A714">
        <v>3680</v>
      </c>
      <c r="B714" s="8" t="s">
        <v>1683</v>
      </c>
      <c r="C714" s="20" t="s">
        <v>1684</v>
      </c>
      <c r="D714" s="14">
        <v>3000</v>
      </c>
      <c r="E714" s="10">
        <v>3383</v>
      </c>
      <c r="F714" s="15">
        <v>113</v>
      </c>
      <c r="G714" t="s">
        <v>30</v>
      </c>
      <c r="H714" t="s">
        <v>693</v>
      </c>
      <c r="I714" t="s">
        <v>694</v>
      </c>
      <c r="J714">
        <v>1475664834</v>
      </c>
      <c r="K714">
        <v>1473850434</v>
      </c>
      <c r="L714" s="11">
        <f t="shared" si="11"/>
        <v>42627.454097222224</v>
      </c>
      <c r="M714" t="b">
        <v>0</v>
      </c>
      <c r="N714">
        <v>34</v>
      </c>
      <c r="O714" t="b">
        <v>1</v>
      </c>
      <c r="P714" s="16" t="s">
        <v>21</v>
      </c>
      <c r="Q714" t="s">
        <v>60</v>
      </c>
    </row>
    <row r="715" spans="1:17" ht="75" x14ac:dyDescent="0.25">
      <c r="A715">
        <v>3681</v>
      </c>
      <c r="B715" s="8" t="s">
        <v>1685</v>
      </c>
      <c r="C715" s="20" t="s">
        <v>1686</v>
      </c>
      <c r="D715" s="14">
        <v>1000</v>
      </c>
      <c r="E715" s="10">
        <v>1119</v>
      </c>
      <c r="F715" s="15">
        <v>112</v>
      </c>
      <c r="G715" t="s">
        <v>30</v>
      </c>
      <c r="H715" t="s">
        <v>693</v>
      </c>
      <c r="I715" t="s">
        <v>694</v>
      </c>
      <c r="J715">
        <v>1452872290</v>
      </c>
      <c r="K715">
        <v>1452008290</v>
      </c>
      <c r="L715" s="11">
        <f t="shared" si="11"/>
        <v>42374.651504629626</v>
      </c>
      <c r="M715" t="b">
        <v>0</v>
      </c>
      <c r="N715">
        <v>18</v>
      </c>
      <c r="O715" t="b">
        <v>1</v>
      </c>
      <c r="P715" s="16" t="s">
        <v>21</v>
      </c>
      <c r="Q715" t="s">
        <v>60</v>
      </c>
    </row>
    <row r="716" spans="1:17" ht="75" x14ac:dyDescent="0.25">
      <c r="A716">
        <v>3682</v>
      </c>
      <c r="B716" s="8" t="s">
        <v>1687</v>
      </c>
      <c r="C716" s="20" t="s">
        <v>1688</v>
      </c>
      <c r="D716" s="14">
        <v>3000</v>
      </c>
      <c r="E716" s="10">
        <v>4176</v>
      </c>
      <c r="F716" s="15">
        <v>139</v>
      </c>
      <c r="G716" t="s">
        <v>30</v>
      </c>
      <c r="H716" t="s">
        <v>693</v>
      </c>
      <c r="I716" t="s">
        <v>694</v>
      </c>
      <c r="J716">
        <v>1402901940</v>
      </c>
      <c r="K716">
        <v>1399998418</v>
      </c>
      <c r="L716" s="11">
        <f t="shared" si="11"/>
        <v>41772.685393518521</v>
      </c>
      <c r="M716" t="b">
        <v>0</v>
      </c>
      <c r="N716">
        <v>67</v>
      </c>
      <c r="O716" t="b">
        <v>1</v>
      </c>
      <c r="P716" s="16" t="s">
        <v>21</v>
      </c>
      <c r="Q716" t="s">
        <v>60</v>
      </c>
    </row>
    <row r="717" spans="1:17" ht="60" x14ac:dyDescent="0.25">
      <c r="A717">
        <v>3683</v>
      </c>
      <c r="B717" s="8" t="s">
        <v>1689</v>
      </c>
      <c r="C717" s="20" t="s">
        <v>1690</v>
      </c>
      <c r="D717" s="14">
        <v>3500</v>
      </c>
      <c r="E717" s="10">
        <v>3880</v>
      </c>
      <c r="F717" s="15">
        <v>111</v>
      </c>
      <c r="G717" t="s">
        <v>30</v>
      </c>
      <c r="H717" t="s">
        <v>693</v>
      </c>
      <c r="I717" t="s">
        <v>694</v>
      </c>
      <c r="J717">
        <v>1476931696</v>
      </c>
      <c r="K717">
        <v>1474339696</v>
      </c>
      <c r="L717" s="11">
        <f t="shared" si="11"/>
        <v>42633.116851851853</v>
      </c>
      <c r="M717" t="b">
        <v>0</v>
      </c>
      <c r="N717">
        <v>66</v>
      </c>
      <c r="O717" t="b">
        <v>1</v>
      </c>
      <c r="P717" s="16" t="s">
        <v>21</v>
      </c>
      <c r="Q717" t="s">
        <v>60</v>
      </c>
    </row>
    <row r="718" spans="1:17" ht="75" x14ac:dyDescent="0.25">
      <c r="A718">
        <v>3684</v>
      </c>
      <c r="B718" s="8" t="s">
        <v>1691</v>
      </c>
      <c r="C718" s="20" t="s">
        <v>1692</v>
      </c>
      <c r="D718" s="14">
        <v>750</v>
      </c>
      <c r="E718" s="10">
        <v>1043</v>
      </c>
      <c r="F718" s="15">
        <v>139</v>
      </c>
      <c r="G718" t="s">
        <v>30</v>
      </c>
      <c r="H718" t="s">
        <v>693</v>
      </c>
      <c r="I718" t="s">
        <v>694</v>
      </c>
      <c r="J718">
        <v>1441167586</v>
      </c>
      <c r="K718">
        <v>1438575586</v>
      </c>
      <c r="L718" s="11">
        <f t="shared" si="11"/>
        <v>42219.180393518516</v>
      </c>
      <c r="M718" t="b">
        <v>0</v>
      </c>
      <c r="N718">
        <v>23</v>
      </c>
      <c r="O718" t="b">
        <v>1</v>
      </c>
      <c r="P718" s="16" t="s">
        <v>21</v>
      </c>
      <c r="Q718" t="s">
        <v>60</v>
      </c>
    </row>
    <row r="719" spans="1:17" ht="75" x14ac:dyDescent="0.25">
      <c r="A719">
        <v>3685</v>
      </c>
      <c r="B719" s="8" t="s">
        <v>1693</v>
      </c>
      <c r="C719" s="20" t="s">
        <v>1694</v>
      </c>
      <c r="D719" s="14">
        <v>5000</v>
      </c>
      <c r="E719" s="10">
        <v>5285</v>
      </c>
      <c r="F719" s="15">
        <v>106</v>
      </c>
      <c r="G719" t="s">
        <v>30</v>
      </c>
      <c r="H719" t="s">
        <v>693</v>
      </c>
      <c r="I719" t="s">
        <v>694</v>
      </c>
      <c r="J719">
        <v>1400533200</v>
      </c>
      <c r="K719">
        <v>1398348859</v>
      </c>
      <c r="L719" s="11">
        <f t="shared" si="11"/>
        <v>41753.593275462961</v>
      </c>
      <c r="M719" t="b">
        <v>0</v>
      </c>
      <c r="N719">
        <v>126</v>
      </c>
      <c r="O719" t="b">
        <v>1</v>
      </c>
      <c r="P719" s="16" t="s">
        <v>21</v>
      </c>
      <c r="Q719" t="s">
        <v>60</v>
      </c>
    </row>
    <row r="720" spans="1:17" ht="60" x14ac:dyDescent="0.25">
      <c r="A720">
        <v>3686</v>
      </c>
      <c r="B720" s="8" t="s">
        <v>1695</v>
      </c>
      <c r="C720" s="20" t="s">
        <v>1696</v>
      </c>
      <c r="D720" s="14">
        <v>350</v>
      </c>
      <c r="E720" s="10">
        <v>355</v>
      </c>
      <c r="F720" s="15">
        <v>101</v>
      </c>
      <c r="G720" t="s">
        <v>30</v>
      </c>
      <c r="H720" t="s">
        <v>693</v>
      </c>
      <c r="I720" t="s">
        <v>694</v>
      </c>
      <c r="J720">
        <v>1440820740</v>
      </c>
      <c r="K720">
        <v>1439567660</v>
      </c>
      <c r="L720" s="11">
        <f t="shared" si="11"/>
        <v>42230.662731481483</v>
      </c>
      <c r="M720" t="b">
        <v>0</v>
      </c>
      <c r="N720">
        <v>6</v>
      </c>
      <c r="O720" t="b">
        <v>1</v>
      </c>
      <c r="P720" s="16" t="s">
        <v>21</v>
      </c>
      <c r="Q720" t="s">
        <v>60</v>
      </c>
    </row>
    <row r="721" spans="1:17" ht="75" x14ac:dyDescent="0.25">
      <c r="A721">
        <v>3687</v>
      </c>
      <c r="B721" s="8" t="s">
        <v>1697</v>
      </c>
      <c r="C721" s="20" t="s">
        <v>1698</v>
      </c>
      <c r="D721" s="14">
        <v>5000</v>
      </c>
      <c r="E721" s="10">
        <v>5012.25</v>
      </c>
      <c r="F721" s="15">
        <v>100</v>
      </c>
      <c r="G721" t="s">
        <v>30</v>
      </c>
      <c r="H721" t="s">
        <v>693</v>
      </c>
      <c r="I721" t="s">
        <v>694</v>
      </c>
      <c r="J721">
        <v>1403846055</v>
      </c>
      <c r="K721">
        <v>1401254055</v>
      </c>
      <c r="L721" s="11">
        <f t="shared" si="11"/>
        <v>41787.218229166669</v>
      </c>
      <c r="M721" t="b">
        <v>0</v>
      </c>
      <c r="N721">
        <v>25</v>
      </c>
      <c r="O721" t="b">
        <v>1</v>
      </c>
      <c r="P721" s="16" t="s">
        <v>21</v>
      </c>
      <c r="Q721" t="s">
        <v>60</v>
      </c>
    </row>
    <row r="722" spans="1:17" ht="60" x14ac:dyDescent="0.25">
      <c r="A722">
        <v>3688</v>
      </c>
      <c r="B722" s="8" t="s">
        <v>516</v>
      </c>
      <c r="C722" s="20" t="s">
        <v>517</v>
      </c>
      <c r="D722" s="14">
        <v>3000</v>
      </c>
      <c r="E722" s="10">
        <v>3275</v>
      </c>
      <c r="F722" s="15">
        <v>109</v>
      </c>
      <c r="G722" t="s">
        <v>30</v>
      </c>
      <c r="H722" t="s">
        <v>56</v>
      </c>
      <c r="I722" t="s">
        <v>57</v>
      </c>
      <c r="J722">
        <v>1407524004</v>
      </c>
      <c r="K722">
        <v>1404932004</v>
      </c>
      <c r="L722" s="11">
        <f t="shared" si="11"/>
        <v>41829.787083333329</v>
      </c>
      <c r="M722" t="b">
        <v>0</v>
      </c>
      <c r="N722">
        <v>39</v>
      </c>
      <c r="O722" t="b">
        <v>1</v>
      </c>
      <c r="P722" s="16" t="s">
        <v>21</v>
      </c>
      <c r="Q722" t="s">
        <v>60</v>
      </c>
    </row>
    <row r="723" spans="1:17" ht="75" x14ac:dyDescent="0.25">
      <c r="A723">
        <v>3689</v>
      </c>
      <c r="B723" s="8" t="s">
        <v>1699</v>
      </c>
      <c r="C723" s="20" t="s">
        <v>1700</v>
      </c>
      <c r="D723" s="14">
        <v>3000</v>
      </c>
      <c r="E723" s="10">
        <v>3550</v>
      </c>
      <c r="F723" s="15">
        <v>118</v>
      </c>
      <c r="G723" t="s">
        <v>30</v>
      </c>
      <c r="H723" t="s">
        <v>693</v>
      </c>
      <c r="I723" t="s">
        <v>694</v>
      </c>
      <c r="J723">
        <v>1434925500</v>
      </c>
      <c r="K723">
        <v>1432410639</v>
      </c>
      <c r="L723" s="11">
        <f t="shared" si="11"/>
        <v>42147.826840277776</v>
      </c>
      <c r="M723" t="b">
        <v>0</v>
      </c>
      <c r="N723">
        <v>62</v>
      </c>
      <c r="O723" t="b">
        <v>1</v>
      </c>
      <c r="P723" s="16" t="s">
        <v>21</v>
      </c>
      <c r="Q723" t="s">
        <v>60</v>
      </c>
    </row>
    <row r="724" spans="1:17" ht="60" x14ac:dyDescent="0.25">
      <c r="A724">
        <v>3690</v>
      </c>
      <c r="B724" s="8" t="s">
        <v>1701</v>
      </c>
      <c r="C724" s="20" t="s">
        <v>1702</v>
      </c>
      <c r="D724" s="14">
        <v>1500</v>
      </c>
      <c r="E724" s="10">
        <v>1800</v>
      </c>
      <c r="F724" s="15">
        <v>120</v>
      </c>
      <c r="G724" t="s">
        <v>30</v>
      </c>
      <c r="H724" t="s">
        <v>693</v>
      </c>
      <c r="I724" t="s">
        <v>694</v>
      </c>
      <c r="J724">
        <v>1417101683</v>
      </c>
      <c r="K724">
        <v>1414506083</v>
      </c>
      <c r="L724" s="11">
        <f t="shared" si="11"/>
        <v>41940.598182870366</v>
      </c>
      <c r="M724" t="b">
        <v>0</v>
      </c>
      <c r="N724">
        <v>31</v>
      </c>
      <c r="O724" t="b">
        <v>1</v>
      </c>
      <c r="P724" s="16" t="s">
        <v>21</v>
      </c>
      <c r="Q724" t="s">
        <v>60</v>
      </c>
    </row>
    <row r="725" spans="1:17" ht="90" x14ac:dyDescent="0.25">
      <c r="A725">
        <v>3691</v>
      </c>
      <c r="B725" s="8" t="s">
        <v>1703</v>
      </c>
      <c r="C725" s="20" t="s">
        <v>1704</v>
      </c>
      <c r="D725" s="14">
        <v>40000</v>
      </c>
      <c r="E725" s="10">
        <v>51184</v>
      </c>
      <c r="F725" s="15">
        <v>128</v>
      </c>
      <c r="G725" t="s">
        <v>30</v>
      </c>
      <c r="H725" t="s">
        <v>693</v>
      </c>
      <c r="I725" t="s">
        <v>694</v>
      </c>
      <c r="J725">
        <v>1425272340</v>
      </c>
      <c r="K725">
        <v>1421426929</v>
      </c>
      <c r="L725" s="11">
        <f t="shared" si="11"/>
        <v>42020.700567129628</v>
      </c>
      <c r="M725" t="b">
        <v>0</v>
      </c>
      <c r="N725">
        <v>274</v>
      </c>
      <c r="O725" t="b">
        <v>1</v>
      </c>
      <c r="P725" s="16" t="s">
        <v>21</v>
      </c>
      <c r="Q725" t="s">
        <v>60</v>
      </c>
    </row>
    <row r="726" spans="1:17" ht="45" x14ac:dyDescent="0.25">
      <c r="A726">
        <v>3692</v>
      </c>
      <c r="B726" s="8" t="s">
        <v>1705</v>
      </c>
      <c r="C726" s="20" t="s">
        <v>1706</v>
      </c>
      <c r="D726" s="14">
        <v>1000</v>
      </c>
      <c r="E726" s="10">
        <v>1260</v>
      </c>
      <c r="F726" s="15">
        <v>126</v>
      </c>
      <c r="G726" t="s">
        <v>30</v>
      </c>
      <c r="H726" t="s">
        <v>693</v>
      </c>
      <c r="I726" t="s">
        <v>694</v>
      </c>
      <c r="J726">
        <v>1411084800</v>
      </c>
      <c r="K726">
        <v>1410304179</v>
      </c>
      <c r="L726" s="11">
        <f t="shared" si="11"/>
        <v>41891.96503472222</v>
      </c>
      <c r="M726" t="b">
        <v>0</v>
      </c>
      <c r="N726">
        <v>17</v>
      </c>
      <c r="O726" t="b">
        <v>1</v>
      </c>
      <c r="P726" s="16" t="s">
        <v>21</v>
      </c>
      <c r="Q726" t="s">
        <v>60</v>
      </c>
    </row>
    <row r="727" spans="1:17" ht="60" x14ac:dyDescent="0.25">
      <c r="A727">
        <v>3693</v>
      </c>
      <c r="B727" s="8" t="s">
        <v>518</v>
      </c>
      <c r="C727" s="20" t="s">
        <v>519</v>
      </c>
      <c r="D727" s="14">
        <v>333</v>
      </c>
      <c r="E727" s="10">
        <v>430</v>
      </c>
      <c r="F727" s="15">
        <v>129</v>
      </c>
      <c r="G727" t="s">
        <v>30</v>
      </c>
      <c r="H727" t="s">
        <v>56</v>
      </c>
      <c r="I727" t="s">
        <v>57</v>
      </c>
      <c r="J727">
        <v>1448922600</v>
      </c>
      <c r="K727">
        <v>1446352529</v>
      </c>
      <c r="L727" s="11">
        <f t="shared" si="11"/>
        <v>42309.191307870366</v>
      </c>
      <c r="M727" t="b">
        <v>0</v>
      </c>
      <c r="N727">
        <v>14</v>
      </c>
      <c r="O727" t="b">
        <v>1</v>
      </c>
      <c r="P727" s="16" t="s">
        <v>21</v>
      </c>
      <c r="Q727" t="s">
        <v>60</v>
      </c>
    </row>
    <row r="728" spans="1:17" ht="60" x14ac:dyDescent="0.25">
      <c r="A728">
        <v>3694</v>
      </c>
      <c r="B728" s="8" t="s">
        <v>1707</v>
      </c>
      <c r="C728" s="20" t="s">
        <v>1708</v>
      </c>
      <c r="D728" s="14">
        <v>3500</v>
      </c>
      <c r="E728" s="10">
        <v>3760</v>
      </c>
      <c r="F728" s="15">
        <v>107</v>
      </c>
      <c r="G728" t="s">
        <v>30</v>
      </c>
      <c r="H728" t="s">
        <v>693</v>
      </c>
      <c r="I728" t="s">
        <v>694</v>
      </c>
      <c r="J728">
        <v>1465178400</v>
      </c>
      <c r="K728">
        <v>1461985967</v>
      </c>
      <c r="L728" s="11">
        <f t="shared" si="11"/>
        <v>42490.133877314816</v>
      </c>
      <c r="M728" t="b">
        <v>0</v>
      </c>
      <c r="N728">
        <v>60</v>
      </c>
      <c r="O728" t="b">
        <v>1</v>
      </c>
      <c r="P728" s="16" t="s">
        <v>21</v>
      </c>
      <c r="Q728" t="s">
        <v>60</v>
      </c>
    </row>
    <row r="729" spans="1:17" ht="75" x14ac:dyDescent="0.25">
      <c r="A729">
        <v>3695</v>
      </c>
      <c r="B729" s="8" t="s">
        <v>1709</v>
      </c>
      <c r="C729" s="20" t="s">
        <v>1710</v>
      </c>
      <c r="D729" s="14">
        <v>4000</v>
      </c>
      <c r="E729" s="10">
        <v>4005</v>
      </c>
      <c r="F729" s="15">
        <v>100</v>
      </c>
      <c r="G729" t="s">
        <v>30</v>
      </c>
      <c r="H729" t="s">
        <v>693</v>
      </c>
      <c r="I729" t="s">
        <v>694</v>
      </c>
      <c r="J729">
        <v>1421009610</v>
      </c>
      <c r="K729">
        <v>1419281610</v>
      </c>
      <c r="L729" s="11">
        <f t="shared" si="11"/>
        <v>41995.870486111111</v>
      </c>
      <c r="M729" t="b">
        <v>0</v>
      </c>
      <c r="N729">
        <v>33</v>
      </c>
      <c r="O729" t="b">
        <v>1</v>
      </c>
      <c r="P729" s="16" t="s">
        <v>21</v>
      </c>
      <c r="Q729" t="s">
        <v>60</v>
      </c>
    </row>
    <row r="730" spans="1:17" ht="75" x14ac:dyDescent="0.25">
      <c r="A730">
        <v>3696</v>
      </c>
      <c r="B730" s="8" t="s">
        <v>520</v>
      </c>
      <c r="C730" s="20" t="s">
        <v>521</v>
      </c>
      <c r="D730" s="14">
        <v>2000</v>
      </c>
      <c r="E730" s="10">
        <v>3100</v>
      </c>
      <c r="F730" s="15">
        <v>155</v>
      </c>
      <c r="G730" t="s">
        <v>30</v>
      </c>
      <c r="H730" t="s">
        <v>56</v>
      </c>
      <c r="I730" t="s">
        <v>57</v>
      </c>
      <c r="J730">
        <v>1423838916</v>
      </c>
      <c r="K730">
        <v>1418654916</v>
      </c>
      <c r="L730" s="11">
        <f t="shared" si="11"/>
        <v>41988.617083333331</v>
      </c>
      <c r="M730" t="b">
        <v>0</v>
      </c>
      <c r="N730">
        <v>78</v>
      </c>
      <c r="O730" t="b">
        <v>1</v>
      </c>
      <c r="P730" s="16" t="s">
        <v>21</v>
      </c>
      <c r="Q730" t="s">
        <v>60</v>
      </c>
    </row>
    <row r="731" spans="1:17" ht="75" x14ac:dyDescent="0.25">
      <c r="A731">
        <v>3697</v>
      </c>
      <c r="B731" s="8" t="s">
        <v>522</v>
      </c>
      <c r="C731" s="20" t="s">
        <v>523</v>
      </c>
      <c r="D731" s="14">
        <v>2000</v>
      </c>
      <c r="E731" s="10">
        <v>2160</v>
      </c>
      <c r="F731" s="15">
        <v>108</v>
      </c>
      <c r="G731" t="s">
        <v>30</v>
      </c>
      <c r="H731" t="s">
        <v>56</v>
      </c>
      <c r="I731" t="s">
        <v>57</v>
      </c>
      <c r="J731">
        <v>1462878648</v>
      </c>
      <c r="K731">
        <v>1461064248</v>
      </c>
      <c r="L731" s="11">
        <f t="shared" si="11"/>
        <v>42479.465833333335</v>
      </c>
      <c r="M731" t="b">
        <v>0</v>
      </c>
      <c r="N731">
        <v>30</v>
      </c>
      <c r="O731" t="b">
        <v>1</v>
      </c>
      <c r="P731" s="16" t="s">
        <v>21</v>
      </c>
      <c r="Q731" t="s">
        <v>60</v>
      </c>
    </row>
    <row r="732" spans="1:17" ht="60" x14ac:dyDescent="0.25">
      <c r="A732">
        <v>3698</v>
      </c>
      <c r="B732" s="8" t="s">
        <v>1711</v>
      </c>
      <c r="C732" s="20" t="s">
        <v>1712</v>
      </c>
      <c r="D732" s="14">
        <v>5000</v>
      </c>
      <c r="E732" s="10">
        <v>5526</v>
      </c>
      <c r="F732" s="15">
        <v>111</v>
      </c>
      <c r="G732" t="s">
        <v>30</v>
      </c>
      <c r="H732" t="s">
        <v>693</v>
      </c>
      <c r="I732" t="s">
        <v>694</v>
      </c>
      <c r="J732">
        <v>1456946487</v>
      </c>
      <c r="K732">
        <v>1454354487</v>
      </c>
      <c r="L732" s="11">
        <f t="shared" si="11"/>
        <v>42401.806562500002</v>
      </c>
      <c r="M732" t="b">
        <v>0</v>
      </c>
      <c r="N732">
        <v>136</v>
      </c>
      <c r="O732" t="b">
        <v>1</v>
      </c>
      <c r="P732" s="16" t="s">
        <v>21</v>
      </c>
      <c r="Q732" t="s">
        <v>60</v>
      </c>
    </row>
    <row r="733" spans="1:17" ht="60" x14ac:dyDescent="0.25">
      <c r="A733">
        <v>3699</v>
      </c>
      <c r="B733" s="8" t="s">
        <v>1713</v>
      </c>
      <c r="C733" s="20" t="s">
        <v>1714</v>
      </c>
      <c r="D733" s="14">
        <v>2500</v>
      </c>
      <c r="E733" s="10">
        <v>2520</v>
      </c>
      <c r="F733" s="15">
        <v>101</v>
      </c>
      <c r="G733" t="s">
        <v>30</v>
      </c>
      <c r="H733" t="s">
        <v>693</v>
      </c>
      <c r="I733" t="s">
        <v>694</v>
      </c>
      <c r="J733">
        <v>1413383216</v>
      </c>
      <c r="K733">
        <v>1410791216</v>
      </c>
      <c r="L733" s="11">
        <f t="shared" si="11"/>
        <v>41897.602037037039</v>
      </c>
      <c r="M733" t="b">
        <v>0</v>
      </c>
      <c r="N733">
        <v>40</v>
      </c>
      <c r="O733" t="b">
        <v>1</v>
      </c>
      <c r="P733" s="16" t="s">
        <v>21</v>
      </c>
      <c r="Q733" t="s">
        <v>60</v>
      </c>
    </row>
    <row r="734" spans="1:17" ht="30" x14ac:dyDescent="0.25">
      <c r="A734">
        <v>3700</v>
      </c>
      <c r="B734" s="8" t="s">
        <v>1715</v>
      </c>
      <c r="C734" s="20" t="s">
        <v>1716</v>
      </c>
      <c r="D734" s="14">
        <v>500</v>
      </c>
      <c r="E734" s="10">
        <v>606</v>
      </c>
      <c r="F734" s="15">
        <v>121</v>
      </c>
      <c r="G734" t="s">
        <v>30</v>
      </c>
      <c r="H734" t="s">
        <v>693</v>
      </c>
      <c r="I734" t="s">
        <v>694</v>
      </c>
      <c r="J734">
        <v>1412092800</v>
      </c>
      <c r="K734">
        <v>1409493800</v>
      </c>
      <c r="L734" s="11">
        <f t="shared" si="11"/>
        <v>41882.585648148146</v>
      </c>
      <c r="M734" t="b">
        <v>0</v>
      </c>
      <c r="N734">
        <v>18</v>
      </c>
      <c r="O734" t="b">
        <v>1</v>
      </c>
      <c r="P734" s="16" t="s">
        <v>21</v>
      </c>
      <c r="Q734" t="s">
        <v>60</v>
      </c>
    </row>
    <row r="735" spans="1:17" ht="75" x14ac:dyDescent="0.25">
      <c r="A735">
        <v>3701</v>
      </c>
      <c r="B735" s="8" t="s">
        <v>524</v>
      </c>
      <c r="C735" s="20" t="s">
        <v>525</v>
      </c>
      <c r="D735" s="14">
        <v>1500</v>
      </c>
      <c r="E735" s="10">
        <v>1505</v>
      </c>
      <c r="F735" s="15">
        <v>100</v>
      </c>
      <c r="G735" t="s">
        <v>30</v>
      </c>
      <c r="H735" t="s">
        <v>56</v>
      </c>
      <c r="I735" t="s">
        <v>57</v>
      </c>
      <c r="J735">
        <v>1433422793</v>
      </c>
      <c r="K735">
        <v>1430830793</v>
      </c>
      <c r="L735" s="11">
        <f t="shared" si="11"/>
        <v>42129.541585648149</v>
      </c>
      <c r="M735" t="b">
        <v>0</v>
      </c>
      <c r="N735">
        <v>39</v>
      </c>
      <c r="O735" t="b">
        <v>1</v>
      </c>
      <c r="P735" s="16" t="s">
        <v>21</v>
      </c>
      <c r="Q735" t="s">
        <v>60</v>
      </c>
    </row>
    <row r="736" spans="1:17" ht="75" x14ac:dyDescent="0.25">
      <c r="A736">
        <v>3702</v>
      </c>
      <c r="B736" s="8" t="s">
        <v>526</v>
      </c>
      <c r="C736" s="20" t="s">
        <v>527</v>
      </c>
      <c r="D736" s="14">
        <v>3000</v>
      </c>
      <c r="E736" s="10">
        <v>3275</v>
      </c>
      <c r="F736" s="15">
        <v>109</v>
      </c>
      <c r="G736" t="s">
        <v>30</v>
      </c>
      <c r="H736" t="s">
        <v>56</v>
      </c>
      <c r="I736" t="s">
        <v>57</v>
      </c>
      <c r="J736">
        <v>1468191540</v>
      </c>
      <c r="K736">
        <v>1464958484</v>
      </c>
      <c r="L736" s="11">
        <f t="shared" si="11"/>
        <v>42524.53800925926</v>
      </c>
      <c r="M736" t="b">
        <v>0</v>
      </c>
      <c r="N736">
        <v>21</v>
      </c>
      <c r="O736" t="b">
        <v>1</v>
      </c>
      <c r="P736" s="16" t="s">
        <v>21</v>
      </c>
      <c r="Q736" t="s">
        <v>60</v>
      </c>
    </row>
    <row r="737" spans="1:17" ht="75" x14ac:dyDescent="0.25">
      <c r="A737">
        <v>3703</v>
      </c>
      <c r="B737" s="8" t="s">
        <v>1717</v>
      </c>
      <c r="C737" s="20" t="s">
        <v>1718</v>
      </c>
      <c r="D737" s="14">
        <v>1050</v>
      </c>
      <c r="E737" s="10">
        <v>1296</v>
      </c>
      <c r="F737" s="15">
        <v>123</v>
      </c>
      <c r="G737" t="s">
        <v>30</v>
      </c>
      <c r="H737" t="s">
        <v>693</v>
      </c>
      <c r="I737" t="s">
        <v>694</v>
      </c>
      <c r="J737">
        <v>1471071540</v>
      </c>
      <c r="K737">
        <v>1467720388</v>
      </c>
      <c r="L737" s="11">
        <f t="shared" si="11"/>
        <v>42556.504490740743</v>
      </c>
      <c r="M737" t="b">
        <v>0</v>
      </c>
      <c r="N737">
        <v>30</v>
      </c>
      <c r="O737" t="b">
        <v>1</v>
      </c>
      <c r="P737" s="16" t="s">
        <v>21</v>
      </c>
      <c r="Q737" t="s">
        <v>60</v>
      </c>
    </row>
    <row r="738" spans="1:17" ht="75" x14ac:dyDescent="0.25">
      <c r="A738">
        <v>3704</v>
      </c>
      <c r="B738" s="8" t="s">
        <v>528</v>
      </c>
      <c r="C738" s="20" t="s">
        <v>529</v>
      </c>
      <c r="D738" s="14">
        <v>300</v>
      </c>
      <c r="E738" s="10">
        <v>409.01</v>
      </c>
      <c r="F738" s="15">
        <v>136</v>
      </c>
      <c r="G738" t="s">
        <v>30</v>
      </c>
      <c r="H738" t="s">
        <v>56</v>
      </c>
      <c r="I738" t="s">
        <v>57</v>
      </c>
      <c r="J738">
        <v>1464712394</v>
      </c>
      <c r="K738">
        <v>1459528394</v>
      </c>
      <c r="L738" s="11">
        <f t="shared" si="11"/>
        <v>42461.689745370371</v>
      </c>
      <c r="M738" t="b">
        <v>0</v>
      </c>
      <c r="N738">
        <v>27</v>
      </c>
      <c r="O738" t="b">
        <v>1</v>
      </c>
      <c r="P738" s="16" t="s">
        <v>21</v>
      </c>
      <c r="Q738" t="s">
        <v>60</v>
      </c>
    </row>
    <row r="739" spans="1:17" ht="60" x14ac:dyDescent="0.25">
      <c r="A739">
        <v>3705</v>
      </c>
      <c r="B739" s="8" t="s">
        <v>1719</v>
      </c>
      <c r="C739" s="20" t="s">
        <v>1720</v>
      </c>
      <c r="D739" s="14">
        <v>2827</v>
      </c>
      <c r="E739" s="10">
        <v>2925</v>
      </c>
      <c r="F739" s="15">
        <v>103</v>
      </c>
      <c r="G739" t="s">
        <v>30</v>
      </c>
      <c r="H739" t="s">
        <v>693</v>
      </c>
      <c r="I739" t="s">
        <v>694</v>
      </c>
      <c r="J739">
        <v>1403546400</v>
      </c>
      <c r="K739">
        <v>1401714114</v>
      </c>
      <c r="L739" s="11">
        <f t="shared" si="11"/>
        <v>41792.542986111112</v>
      </c>
      <c r="M739" t="b">
        <v>0</v>
      </c>
      <c r="N739">
        <v>35</v>
      </c>
      <c r="O739" t="b">
        <v>1</v>
      </c>
      <c r="P739" s="16" t="s">
        <v>21</v>
      </c>
      <c r="Q739" t="s">
        <v>60</v>
      </c>
    </row>
    <row r="740" spans="1:17" ht="60" x14ac:dyDescent="0.25">
      <c r="A740">
        <v>3706</v>
      </c>
      <c r="B740" s="8" t="s">
        <v>1721</v>
      </c>
      <c r="C740" s="20" t="s">
        <v>1722</v>
      </c>
      <c r="D740" s="14">
        <v>1500</v>
      </c>
      <c r="E740" s="10">
        <v>1820</v>
      </c>
      <c r="F740" s="15">
        <v>121</v>
      </c>
      <c r="G740" t="s">
        <v>30</v>
      </c>
      <c r="H740" t="s">
        <v>693</v>
      </c>
      <c r="I740" t="s">
        <v>694</v>
      </c>
      <c r="J740">
        <v>1410558949</v>
      </c>
      <c r="K740">
        <v>1409262949</v>
      </c>
      <c r="L740" s="11">
        <f t="shared" si="11"/>
        <v>41879.913761574076</v>
      </c>
      <c r="M740" t="b">
        <v>0</v>
      </c>
      <c r="N740">
        <v>13</v>
      </c>
      <c r="O740" t="b">
        <v>1</v>
      </c>
      <c r="P740" s="16" t="s">
        <v>21</v>
      </c>
      <c r="Q740" t="s">
        <v>60</v>
      </c>
    </row>
    <row r="741" spans="1:17" ht="75" x14ac:dyDescent="0.25">
      <c r="A741">
        <v>3707</v>
      </c>
      <c r="B741" s="8" t="s">
        <v>1723</v>
      </c>
      <c r="C741" s="20" t="s">
        <v>1724</v>
      </c>
      <c r="D741" s="14">
        <v>1000</v>
      </c>
      <c r="E741" s="10">
        <v>1860</v>
      </c>
      <c r="F741" s="15">
        <v>186</v>
      </c>
      <c r="G741" t="s">
        <v>30</v>
      </c>
      <c r="H741" t="s">
        <v>693</v>
      </c>
      <c r="I741" t="s">
        <v>694</v>
      </c>
      <c r="J741">
        <v>1469165160</v>
      </c>
      <c r="K741">
        <v>1467335378</v>
      </c>
      <c r="L741" s="11">
        <f t="shared" si="11"/>
        <v>42552.048356481479</v>
      </c>
      <c r="M741" t="b">
        <v>0</v>
      </c>
      <c r="N741">
        <v>23</v>
      </c>
      <c r="O741" t="b">
        <v>1</v>
      </c>
      <c r="P741" s="16" t="s">
        <v>21</v>
      </c>
      <c r="Q741" t="s">
        <v>60</v>
      </c>
    </row>
    <row r="742" spans="1:17" ht="75" x14ac:dyDescent="0.25">
      <c r="A742">
        <v>3708</v>
      </c>
      <c r="B742" s="8" t="s">
        <v>1725</v>
      </c>
      <c r="C742" s="20" t="s">
        <v>1726</v>
      </c>
      <c r="D742" s="14">
        <v>700</v>
      </c>
      <c r="E742" s="10">
        <v>2100</v>
      </c>
      <c r="F742" s="15">
        <v>300</v>
      </c>
      <c r="G742" t="s">
        <v>30</v>
      </c>
      <c r="H742" t="s">
        <v>693</v>
      </c>
      <c r="I742" t="s">
        <v>694</v>
      </c>
      <c r="J742">
        <v>1404444286</v>
      </c>
      <c r="K742">
        <v>1403234686</v>
      </c>
      <c r="L742" s="11">
        <f t="shared" si="11"/>
        <v>41810.142199074078</v>
      </c>
      <c r="M742" t="b">
        <v>0</v>
      </c>
      <c r="N742">
        <v>39</v>
      </c>
      <c r="O742" t="b">
        <v>1</v>
      </c>
      <c r="P742" s="16" t="s">
        <v>21</v>
      </c>
      <c r="Q742" t="s">
        <v>60</v>
      </c>
    </row>
    <row r="743" spans="1:17" ht="60" x14ac:dyDescent="0.25">
      <c r="A743">
        <v>3709</v>
      </c>
      <c r="B743" s="8" t="s">
        <v>530</v>
      </c>
      <c r="C743" s="20" t="s">
        <v>531</v>
      </c>
      <c r="D743" s="14">
        <v>1000</v>
      </c>
      <c r="E743" s="10">
        <v>1082.5</v>
      </c>
      <c r="F743" s="15">
        <v>108</v>
      </c>
      <c r="G743" t="s">
        <v>30</v>
      </c>
      <c r="H743" t="s">
        <v>56</v>
      </c>
      <c r="I743" t="s">
        <v>57</v>
      </c>
      <c r="J743">
        <v>1403715546</v>
      </c>
      <c r="K743">
        <v>1401123546</v>
      </c>
      <c r="L743" s="11">
        <f t="shared" si="11"/>
        <v>41785.707708333335</v>
      </c>
      <c r="M743" t="b">
        <v>0</v>
      </c>
      <c r="N743">
        <v>35</v>
      </c>
      <c r="O743" t="b">
        <v>1</v>
      </c>
      <c r="P743" s="16" t="s">
        <v>21</v>
      </c>
      <c r="Q743" t="s">
        <v>60</v>
      </c>
    </row>
    <row r="744" spans="1:17" ht="75" x14ac:dyDescent="0.25">
      <c r="A744">
        <v>3710</v>
      </c>
      <c r="B744" s="8" t="s">
        <v>1727</v>
      </c>
      <c r="C744" s="20" t="s">
        <v>1728</v>
      </c>
      <c r="D744" s="14">
        <v>1300</v>
      </c>
      <c r="E744" s="10">
        <v>1835</v>
      </c>
      <c r="F744" s="15">
        <v>141</v>
      </c>
      <c r="G744" t="s">
        <v>30</v>
      </c>
      <c r="H744" t="s">
        <v>693</v>
      </c>
      <c r="I744" t="s">
        <v>694</v>
      </c>
      <c r="J744">
        <v>1428068988</v>
      </c>
      <c r="K744">
        <v>1425908988</v>
      </c>
      <c r="L744" s="11">
        <f t="shared" si="11"/>
        <v>42072.576249999998</v>
      </c>
      <c r="M744" t="b">
        <v>0</v>
      </c>
      <c r="N744">
        <v>27</v>
      </c>
      <c r="O744" t="b">
        <v>1</v>
      </c>
      <c r="P744" s="16" t="s">
        <v>21</v>
      </c>
      <c r="Q744" t="s">
        <v>60</v>
      </c>
    </row>
    <row r="745" spans="1:17" ht="45" x14ac:dyDescent="0.25">
      <c r="A745">
        <v>3711</v>
      </c>
      <c r="B745" s="8" t="s">
        <v>1729</v>
      </c>
      <c r="C745" s="20" t="s">
        <v>1730</v>
      </c>
      <c r="D745" s="14">
        <v>500</v>
      </c>
      <c r="E745" s="10">
        <v>570</v>
      </c>
      <c r="F745" s="15">
        <v>114</v>
      </c>
      <c r="G745" t="s">
        <v>30</v>
      </c>
      <c r="H745" t="s">
        <v>693</v>
      </c>
      <c r="I745" t="s">
        <v>694</v>
      </c>
      <c r="J745">
        <v>1402848000</v>
      </c>
      <c r="K745">
        <v>1400606573</v>
      </c>
      <c r="L745" s="11">
        <f t="shared" si="11"/>
        <v>41779.724224537036</v>
      </c>
      <c r="M745" t="b">
        <v>0</v>
      </c>
      <c r="N745">
        <v>21</v>
      </c>
      <c r="O745" t="b">
        <v>1</v>
      </c>
      <c r="P745" s="16" t="s">
        <v>21</v>
      </c>
      <c r="Q745" t="s">
        <v>60</v>
      </c>
    </row>
    <row r="746" spans="1:17" ht="75" x14ac:dyDescent="0.25">
      <c r="A746">
        <v>3712</v>
      </c>
      <c r="B746" s="8" t="s">
        <v>1731</v>
      </c>
      <c r="C746" s="20" t="s">
        <v>1732</v>
      </c>
      <c r="D746" s="14">
        <v>7500</v>
      </c>
      <c r="E746" s="10">
        <v>11530</v>
      </c>
      <c r="F746" s="15">
        <v>154</v>
      </c>
      <c r="G746" t="s">
        <v>30</v>
      </c>
      <c r="H746" t="s">
        <v>693</v>
      </c>
      <c r="I746" t="s">
        <v>694</v>
      </c>
      <c r="J746">
        <v>1433055540</v>
      </c>
      <c r="K746">
        <v>1431230867</v>
      </c>
      <c r="L746" s="11">
        <f t="shared" si="11"/>
        <v>42134.172071759254</v>
      </c>
      <c r="M746" t="b">
        <v>0</v>
      </c>
      <c r="N746">
        <v>104</v>
      </c>
      <c r="O746" t="b">
        <v>1</v>
      </c>
      <c r="P746" s="16" t="s">
        <v>21</v>
      </c>
      <c r="Q746" t="s">
        <v>60</v>
      </c>
    </row>
    <row r="747" spans="1:17" ht="60" x14ac:dyDescent="0.25">
      <c r="A747">
        <v>3713</v>
      </c>
      <c r="B747" s="8" t="s">
        <v>1733</v>
      </c>
      <c r="C747" s="20" t="s">
        <v>1734</v>
      </c>
      <c r="D747" s="14">
        <v>2000</v>
      </c>
      <c r="E747" s="10">
        <v>2030</v>
      </c>
      <c r="F747" s="15">
        <v>102</v>
      </c>
      <c r="G747" t="s">
        <v>30</v>
      </c>
      <c r="H747" t="s">
        <v>693</v>
      </c>
      <c r="I747" t="s">
        <v>694</v>
      </c>
      <c r="J747">
        <v>1465062166</v>
      </c>
      <c r="K747">
        <v>1463334166</v>
      </c>
      <c r="L747" s="11">
        <f t="shared" si="11"/>
        <v>42505.738032407404</v>
      </c>
      <c r="M747" t="b">
        <v>0</v>
      </c>
      <c r="N747">
        <v>19</v>
      </c>
      <c r="O747" t="b">
        <v>1</v>
      </c>
      <c r="P747" s="16" t="s">
        <v>21</v>
      </c>
      <c r="Q747" t="s">
        <v>60</v>
      </c>
    </row>
    <row r="748" spans="1:17" ht="75" x14ac:dyDescent="0.25">
      <c r="A748">
        <v>3714</v>
      </c>
      <c r="B748" s="8" t="s">
        <v>1735</v>
      </c>
      <c r="C748" s="20" t="s">
        <v>1736</v>
      </c>
      <c r="D748" s="14">
        <v>10000</v>
      </c>
      <c r="E748" s="10">
        <v>10235</v>
      </c>
      <c r="F748" s="15">
        <v>102</v>
      </c>
      <c r="G748" t="s">
        <v>30</v>
      </c>
      <c r="H748" t="s">
        <v>693</v>
      </c>
      <c r="I748" t="s">
        <v>694</v>
      </c>
      <c r="J748">
        <v>1432612740</v>
      </c>
      <c r="K748">
        <v>1429881667</v>
      </c>
      <c r="L748" s="11">
        <f t="shared" si="11"/>
        <v>42118.556331018517</v>
      </c>
      <c r="M748" t="b">
        <v>0</v>
      </c>
      <c r="N748">
        <v>97</v>
      </c>
      <c r="O748" t="b">
        <v>1</v>
      </c>
      <c r="P748" s="16" t="s">
        <v>21</v>
      </c>
      <c r="Q748" t="s">
        <v>60</v>
      </c>
    </row>
    <row r="749" spans="1:17" ht="75" x14ac:dyDescent="0.25">
      <c r="A749">
        <v>3715</v>
      </c>
      <c r="B749" s="8" t="s">
        <v>532</v>
      </c>
      <c r="C749" s="20" t="s">
        <v>533</v>
      </c>
      <c r="D749" s="14">
        <v>3500</v>
      </c>
      <c r="E749" s="10">
        <v>3590</v>
      </c>
      <c r="F749" s="15">
        <v>103</v>
      </c>
      <c r="G749" t="s">
        <v>30</v>
      </c>
      <c r="H749" t="s">
        <v>56</v>
      </c>
      <c r="I749" t="s">
        <v>57</v>
      </c>
      <c r="J749">
        <v>1427806320</v>
      </c>
      <c r="K749">
        <v>1422834819</v>
      </c>
      <c r="L749" s="11">
        <f t="shared" si="11"/>
        <v>42036.995590277773</v>
      </c>
      <c r="M749" t="b">
        <v>0</v>
      </c>
      <c r="N749">
        <v>27</v>
      </c>
      <c r="O749" t="b">
        <v>1</v>
      </c>
      <c r="P749" s="16" t="s">
        <v>21</v>
      </c>
      <c r="Q749" t="s">
        <v>60</v>
      </c>
    </row>
    <row r="750" spans="1:17" ht="60" x14ac:dyDescent="0.25">
      <c r="A750">
        <v>3716</v>
      </c>
      <c r="B750" s="8" t="s">
        <v>1737</v>
      </c>
      <c r="C750" s="20" t="s">
        <v>1738</v>
      </c>
      <c r="D750" s="14">
        <v>800</v>
      </c>
      <c r="E750" s="10">
        <v>1246</v>
      </c>
      <c r="F750" s="15">
        <v>156</v>
      </c>
      <c r="G750" t="s">
        <v>30</v>
      </c>
      <c r="H750" t="s">
        <v>693</v>
      </c>
      <c r="I750" t="s">
        <v>694</v>
      </c>
      <c r="J750">
        <v>1453411109</v>
      </c>
      <c r="K750">
        <v>1450819109</v>
      </c>
      <c r="L750" s="11">
        <f t="shared" si="11"/>
        <v>42360.887835648144</v>
      </c>
      <c r="M750" t="b">
        <v>0</v>
      </c>
      <c r="N750">
        <v>24</v>
      </c>
      <c r="O750" t="b">
        <v>1</v>
      </c>
      <c r="P750" s="16" t="s">
        <v>21</v>
      </c>
      <c r="Q750" t="s">
        <v>60</v>
      </c>
    </row>
    <row r="751" spans="1:17" ht="60" x14ac:dyDescent="0.25">
      <c r="A751">
        <v>3717</v>
      </c>
      <c r="B751" s="8" t="s">
        <v>534</v>
      </c>
      <c r="C751" s="20" t="s">
        <v>535</v>
      </c>
      <c r="D751" s="14">
        <v>4000</v>
      </c>
      <c r="E751" s="10">
        <v>4030</v>
      </c>
      <c r="F751" s="15">
        <v>101</v>
      </c>
      <c r="G751" t="s">
        <v>30</v>
      </c>
      <c r="H751" t="s">
        <v>56</v>
      </c>
      <c r="I751" t="s">
        <v>57</v>
      </c>
      <c r="J751">
        <v>1431204449</v>
      </c>
      <c r="K751">
        <v>1428526049</v>
      </c>
      <c r="L751" s="11">
        <f t="shared" si="11"/>
        <v>42102.866307870368</v>
      </c>
      <c r="M751" t="b">
        <v>0</v>
      </c>
      <c r="N751">
        <v>13</v>
      </c>
      <c r="O751" t="b">
        <v>1</v>
      </c>
      <c r="P751" s="16" t="s">
        <v>21</v>
      </c>
      <c r="Q751" t="s">
        <v>60</v>
      </c>
    </row>
    <row r="752" spans="1:17" ht="60" x14ac:dyDescent="0.25">
      <c r="A752">
        <v>3718</v>
      </c>
      <c r="B752" s="8" t="s">
        <v>536</v>
      </c>
      <c r="C752" s="20" t="s">
        <v>537</v>
      </c>
      <c r="D752" s="14">
        <v>500</v>
      </c>
      <c r="E752" s="10">
        <v>1197</v>
      </c>
      <c r="F752" s="15">
        <v>239</v>
      </c>
      <c r="G752" t="s">
        <v>30</v>
      </c>
      <c r="H752" t="s">
        <v>56</v>
      </c>
      <c r="I752" t="s">
        <v>57</v>
      </c>
      <c r="J752">
        <v>1425057075</v>
      </c>
      <c r="K752">
        <v>1422465075</v>
      </c>
      <c r="L752" s="11">
        <f t="shared" si="11"/>
        <v>42032.716145833328</v>
      </c>
      <c r="M752" t="b">
        <v>0</v>
      </c>
      <c r="N752">
        <v>46</v>
      </c>
      <c r="O752" t="b">
        <v>1</v>
      </c>
      <c r="P752" s="16" t="s">
        <v>21</v>
      </c>
      <c r="Q752" t="s">
        <v>60</v>
      </c>
    </row>
    <row r="753" spans="1:17" ht="30" x14ac:dyDescent="0.25">
      <c r="A753">
        <v>3719</v>
      </c>
      <c r="B753" s="8" t="s">
        <v>538</v>
      </c>
      <c r="C753" s="20" t="s">
        <v>539</v>
      </c>
      <c r="D753" s="14">
        <v>200</v>
      </c>
      <c r="E753" s="10">
        <v>420</v>
      </c>
      <c r="F753" s="15">
        <v>210</v>
      </c>
      <c r="G753" t="s">
        <v>30</v>
      </c>
      <c r="H753" t="s">
        <v>56</v>
      </c>
      <c r="I753" t="s">
        <v>57</v>
      </c>
      <c r="J753">
        <v>1434994266</v>
      </c>
      <c r="K753">
        <v>1432402266</v>
      </c>
      <c r="L753" s="11">
        <f t="shared" si="11"/>
        <v>42147.729930555557</v>
      </c>
      <c r="M753" t="b">
        <v>0</v>
      </c>
      <c r="N753">
        <v>4</v>
      </c>
      <c r="O753" t="b">
        <v>1</v>
      </c>
      <c r="P753" s="16" t="s">
        <v>21</v>
      </c>
      <c r="Q753" t="s">
        <v>60</v>
      </c>
    </row>
    <row r="754" spans="1:17" ht="45" x14ac:dyDescent="0.25">
      <c r="A754">
        <v>3720</v>
      </c>
      <c r="B754" s="8" t="s">
        <v>1739</v>
      </c>
      <c r="C754" s="20" t="s">
        <v>1740</v>
      </c>
      <c r="D754" s="14">
        <v>3300</v>
      </c>
      <c r="E754" s="10">
        <v>3449</v>
      </c>
      <c r="F754" s="15">
        <v>105</v>
      </c>
      <c r="G754" t="s">
        <v>30</v>
      </c>
      <c r="H754" t="s">
        <v>693</v>
      </c>
      <c r="I754" t="s">
        <v>694</v>
      </c>
      <c r="J754">
        <v>1435881006</v>
      </c>
      <c r="K754">
        <v>1433980206</v>
      </c>
      <c r="L754" s="11">
        <f t="shared" si="11"/>
        <v>42165.993125000001</v>
      </c>
      <c r="M754" t="b">
        <v>0</v>
      </c>
      <c r="N754">
        <v>40</v>
      </c>
      <c r="O754" t="b">
        <v>1</v>
      </c>
      <c r="P754" s="16" t="s">
        <v>21</v>
      </c>
      <c r="Q754" t="s">
        <v>60</v>
      </c>
    </row>
    <row r="755" spans="1:17" ht="90" x14ac:dyDescent="0.25">
      <c r="A755">
        <v>3721</v>
      </c>
      <c r="B755" s="8" t="s">
        <v>1741</v>
      </c>
      <c r="C755" s="20" t="s">
        <v>1742</v>
      </c>
      <c r="D755" s="14">
        <v>5000</v>
      </c>
      <c r="E755" s="10">
        <v>5040</v>
      </c>
      <c r="F755" s="15">
        <v>101</v>
      </c>
      <c r="G755" t="s">
        <v>30</v>
      </c>
      <c r="H755" t="s">
        <v>693</v>
      </c>
      <c r="I755" t="s">
        <v>694</v>
      </c>
      <c r="J755">
        <v>1415230084</v>
      </c>
      <c r="K755">
        <v>1413412084</v>
      </c>
      <c r="L755" s="11">
        <f t="shared" si="11"/>
        <v>41927.936157407406</v>
      </c>
      <c r="M755" t="b">
        <v>0</v>
      </c>
      <c r="N755">
        <v>44</v>
      </c>
      <c r="O755" t="b">
        <v>1</v>
      </c>
      <c r="P755" s="16" t="s">
        <v>21</v>
      </c>
      <c r="Q755" t="s">
        <v>60</v>
      </c>
    </row>
    <row r="756" spans="1:17" ht="90" x14ac:dyDescent="0.25">
      <c r="A756">
        <v>3722</v>
      </c>
      <c r="B756" s="8" t="s">
        <v>1743</v>
      </c>
      <c r="C756" s="20" t="s">
        <v>1744</v>
      </c>
      <c r="D756" s="14">
        <v>1500</v>
      </c>
      <c r="E756" s="10">
        <v>1668</v>
      </c>
      <c r="F756" s="15">
        <v>111</v>
      </c>
      <c r="G756" t="s">
        <v>30</v>
      </c>
      <c r="H756" t="s">
        <v>707</v>
      </c>
      <c r="I756" t="s">
        <v>708</v>
      </c>
      <c r="J756">
        <v>1455231540</v>
      </c>
      <c r="K756">
        <v>1452614847</v>
      </c>
      <c r="L756" s="11">
        <f t="shared" si="11"/>
        <v>42381.671840277777</v>
      </c>
      <c r="M756" t="b">
        <v>0</v>
      </c>
      <c r="N756">
        <v>35</v>
      </c>
      <c r="O756" t="b">
        <v>1</v>
      </c>
      <c r="P756" s="16" t="s">
        <v>21</v>
      </c>
      <c r="Q756" t="s">
        <v>60</v>
      </c>
    </row>
    <row r="757" spans="1:17" ht="30" x14ac:dyDescent="0.25">
      <c r="A757">
        <v>3723</v>
      </c>
      <c r="B757" s="8" t="s">
        <v>540</v>
      </c>
      <c r="C757" s="20" t="s">
        <v>541</v>
      </c>
      <c r="D757" s="14">
        <v>4500</v>
      </c>
      <c r="E757" s="10">
        <v>4592</v>
      </c>
      <c r="F757" s="15">
        <v>102</v>
      </c>
      <c r="G757" t="s">
        <v>30</v>
      </c>
      <c r="H757" t="s">
        <v>56</v>
      </c>
      <c r="I757" t="s">
        <v>57</v>
      </c>
      <c r="J757">
        <v>1417374262</v>
      </c>
      <c r="K757">
        <v>1414778662</v>
      </c>
      <c r="L757" s="11">
        <f t="shared" si="11"/>
        <v>41943.753032407403</v>
      </c>
      <c r="M757" t="b">
        <v>0</v>
      </c>
      <c r="N757">
        <v>63</v>
      </c>
      <c r="O757" t="b">
        <v>1</v>
      </c>
      <c r="P757" s="16" t="s">
        <v>21</v>
      </c>
      <c r="Q757" t="s">
        <v>60</v>
      </c>
    </row>
    <row r="758" spans="1:17" ht="75" x14ac:dyDescent="0.25">
      <c r="A758">
        <v>3724</v>
      </c>
      <c r="B758" s="8" t="s">
        <v>542</v>
      </c>
      <c r="C758" s="20" t="s">
        <v>543</v>
      </c>
      <c r="D758" s="14">
        <v>4300</v>
      </c>
      <c r="E758" s="10">
        <v>4409.55</v>
      </c>
      <c r="F758" s="15">
        <v>103</v>
      </c>
      <c r="G758" t="s">
        <v>30</v>
      </c>
      <c r="H758" t="s">
        <v>56</v>
      </c>
      <c r="I758" t="s">
        <v>57</v>
      </c>
      <c r="J758">
        <v>1462402800</v>
      </c>
      <c r="K758">
        <v>1459856860</v>
      </c>
      <c r="L758" s="11">
        <f t="shared" si="11"/>
        <v>42465.491435185184</v>
      </c>
      <c r="M758" t="b">
        <v>0</v>
      </c>
      <c r="N758">
        <v>89</v>
      </c>
      <c r="O758" t="b">
        <v>1</v>
      </c>
      <c r="P758" s="16" t="s">
        <v>21</v>
      </c>
      <c r="Q758" t="s">
        <v>60</v>
      </c>
    </row>
    <row r="759" spans="1:17" ht="60" x14ac:dyDescent="0.25">
      <c r="A759">
        <v>3725</v>
      </c>
      <c r="B759" s="8" t="s">
        <v>544</v>
      </c>
      <c r="C759" s="20" t="s">
        <v>545</v>
      </c>
      <c r="D759" s="14">
        <v>300</v>
      </c>
      <c r="E759" s="10">
        <v>381</v>
      </c>
      <c r="F759" s="15">
        <v>127</v>
      </c>
      <c r="G759" t="s">
        <v>30</v>
      </c>
      <c r="H759" t="s">
        <v>56</v>
      </c>
      <c r="I759" t="s">
        <v>57</v>
      </c>
      <c r="J759">
        <v>1455831000</v>
      </c>
      <c r="K759">
        <v>1454366467</v>
      </c>
      <c r="L759" s="11">
        <f t="shared" si="11"/>
        <v>42401.945219907408</v>
      </c>
      <c r="M759" t="b">
        <v>0</v>
      </c>
      <c r="N759">
        <v>15</v>
      </c>
      <c r="O759" t="b">
        <v>1</v>
      </c>
      <c r="P759" s="16" t="s">
        <v>21</v>
      </c>
      <c r="Q759" t="s">
        <v>60</v>
      </c>
    </row>
    <row r="760" spans="1:17" ht="60" x14ac:dyDescent="0.25">
      <c r="A760">
        <v>3726</v>
      </c>
      <c r="B760" s="8" t="s">
        <v>1745</v>
      </c>
      <c r="C760" s="20" t="s">
        <v>1746</v>
      </c>
      <c r="D760" s="14">
        <v>850</v>
      </c>
      <c r="E760" s="10">
        <v>2879</v>
      </c>
      <c r="F760" s="15">
        <v>339</v>
      </c>
      <c r="G760" t="s">
        <v>30</v>
      </c>
      <c r="H760" t="s">
        <v>693</v>
      </c>
      <c r="I760" t="s">
        <v>694</v>
      </c>
      <c r="J760">
        <v>1461963600</v>
      </c>
      <c r="K760">
        <v>1459567371</v>
      </c>
      <c r="L760" s="11">
        <f t="shared" si="11"/>
        <v>42462.140868055554</v>
      </c>
      <c r="M760" t="b">
        <v>0</v>
      </c>
      <c r="N760">
        <v>46</v>
      </c>
      <c r="O760" t="b">
        <v>1</v>
      </c>
      <c r="P760" s="16" t="s">
        <v>21</v>
      </c>
      <c r="Q760" t="s">
        <v>60</v>
      </c>
    </row>
    <row r="761" spans="1:17" ht="60" x14ac:dyDescent="0.25">
      <c r="A761">
        <v>3727</v>
      </c>
      <c r="B761" s="8" t="s">
        <v>1747</v>
      </c>
      <c r="C761" s="20" t="s">
        <v>1748</v>
      </c>
      <c r="D761" s="14">
        <v>2000</v>
      </c>
      <c r="E761" s="10">
        <v>2015</v>
      </c>
      <c r="F761" s="15">
        <v>101</v>
      </c>
      <c r="G761" t="s">
        <v>30</v>
      </c>
      <c r="H761" t="s">
        <v>693</v>
      </c>
      <c r="I761" t="s">
        <v>694</v>
      </c>
      <c r="J761">
        <v>1476939300</v>
      </c>
      <c r="K761">
        <v>1474273294</v>
      </c>
      <c r="L761" s="11">
        <f t="shared" si="11"/>
        <v>42632.348310185189</v>
      </c>
      <c r="M761" t="b">
        <v>0</v>
      </c>
      <c r="N761">
        <v>33</v>
      </c>
      <c r="O761" t="b">
        <v>1</v>
      </c>
      <c r="P761" s="16" t="s">
        <v>21</v>
      </c>
      <c r="Q761" t="s">
        <v>60</v>
      </c>
    </row>
    <row r="762" spans="1:17" ht="60" x14ac:dyDescent="0.25">
      <c r="A762">
        <v>3728</v>
      </c>
      <c r="B762" s="8" t="s">
        <v>1749</v>
      </c>
      <c r="C762" s="20" t="s">
        <v>1750</v>
      </c>
      <c r="D762" s="9">
        <v>20000</v>
      </c>
      <c r="E762" s="10">
        <v>1862</v>
      </c>
      <c r="F762" s="15">
        <v>9</v>
      </c>
      <c r="G762" t="s">
        <v>29</v>
      </c>
      <c r="H762" t="s">
        <v>693</v>
      </c>
      <c r="I762" t="s">
        <v>694</v>
      </c>
      <c r="J762">
        <v>1439957176</v>
      </c>
      <c r="K762">
        <v>1437365176</v>
      </c>
      <c r="L762" s="11">
        <f t="shared" si="11"/>
        <v>42205.171018518522</v>
      </c>
      <c r="M762" t="b">
        <v>0</v>
      </c>
      <c r="N762">
        <v>31</v>
      </c>
      <c r="O762" t="b">
        <v>0</v>
      </c>
      <c r="P762" s="16" t="s">
        <v>21</v>
      </c>
      <c r="Q762" t="s">
        <v>60</v>
      </c>
    </row>
    <row r="763" spans="1:17" ht="60" x14ac:dyDescent="0.25">
      <c r="A763">
        <v>3729</v>
      </c>
      <c r="B763" s="8" t="s">
        <v>1751</v>
      </c>
      <c r="C763" s="20" t="s">
        <v>1752</v>
      </c>
      <c r="D763" s="9">
        <v>5000</v>
      </c>
      <c r="E763" s="10">
        <v>362</v>
      </c>
      <c r="F763" s="15">
        <v>7</v>
      </c>
      <c r="G763" t="s">
        <v>29</v>
      </c>
      <c r="H763" t="s">
        <v>693</v>
      </c>
      <c r="I763" t="s">
        <v>694</v>
      </c>
      <c r="J763">
        <v>1427082912</v>
      </c>
      <c r="K763">
        <v>1423198512</v>
      </c>
      <c r="L763" s="11">
        <f t="shared" si="11"/>
        <v>42041.205000000002</v>
      </c>
      <c r="M763" t="b">
        <v>0</v>
      </c>
      <c r="N763">
        <v>5</v>
      </c>
      <c r="O763" t="b">
        <v>0</v>
      </c>
      <c r="P763" s="16" t="s">
        <v>21</v>
      </c>
      <c r="Q763" t="s">
        <v>60</v>
      </c>
    </row>
    <row r="764" spans="1:17" ht="60" x14ac:dyDescent="0.25">
      <c r="A764">
        <v>3730</v>
      </c>
      <c r="B764" s="8" t="s">
        <v>1753</v>
      </c>
      <c r="C764" s="20" t="s">
        <v>1754</v>
      </c>
      <c r="D764" s="9">
        <v>1000</v>
      </c>
      <c r="E764" s="10">
        <v>100</v>
      </c>
      <c r="F764" s="15">
        <v>10</v>
      </c>
      <c r="G764" t="s">
        <v>29</v>
      </c>
      <c r="H764" t="s">
        <v>693</v>
      </c>
      <c r="I764" t="s">
        <v>694</v>
      </c>
      <c r="J764">
        <v>1439828159</v>
      </c>
      <c r="K764">
        <v>1437236159</v>
      </c>
      <c r="L764" s="11">
        <f t="shared" si="11"/>
        <v>42203.677766203706</v>
      </c>
      <c r="M764" t="b">
        <v>0</v>
      </c>
      <c r="N764">
        <v>1</v>
      </c>
      <c r="O764" t="b">
        <v>0</v>
      </c>
      <c r="P764" s="16" t="s">
        <v>21</v>
      </c>
      <c r="Q764" t="s">
        <v>60</v>
      </c>
    </row>
    <row r="765" spans="1:17" ht="60" x14ac:dyDescent="0.25">
      <c r="A765">
        <v>3731</v>
      </c>
      <c r="B765" s="8" t="s">
        <v>1755</v>
      </c>
      <c r="C765" s="20" t="s">
        <v>1756</v>
      </c>
      <c r="D765" s="9">
        <v>5500</v>
      </c>
      <c r="E765" s="10">
        <v>620</v>
      </c>
      <c r="F765" s="15">
        <v>11</v>
      </c>
      <c r="G765" t="s">
        <v>29</v>
      </c>
      <c r="H765" t="s">
        <v>693</v>
      </c>
      <c r="I765" t="s">
        <v>694</v>
      </c>
      <c r="J765">
        <v>1420860180</v>
      </c>
      <c r="K765">
        <v>1418234646</v>
      </c>
      <c r="L765" s="11">
        <f t="shared" si="11"/>
        <v>41983.752847222218</v>
      </c>
      <c r="M765" t="b">
        <v>0</v>
      </c>
      <c r="N765">
        <v>12</v>
      </c>
      <c r="O765" t="b">
        <v>0</v>
      </c>
      <c r="P765" s="16" t="s">
        <v>21</v>
      </c>
      <c r="Q765" t="s">
        <v>60</v>
      </c>
    </row>
    <row r="766" spans="1:17" ht="60" x14ac:dyDescent="0.25">
      <c r="A766">
        <v>3732</v>
      </c>
      <c r="B766" s="8" t="s">
        <v>1757</v>
      </c>
      <c r="C766" s="20" t="s">
        <v>1758</v>
      </c>
      <c r="D766" s="9">
        <v>850</v>
      </c>
      <c r="E766" s="10">
        <v>131</v>
      </c>
      <c r="F766" s="15">
        <v>15</v>
      </c>
      <c r="G766" t="s">
        <v>29</v>
      </c>
      <c r="H766" t="s">
        <v>846</v>
      </c>
      <c r="I766" t="s">
        <v>818</v>
      </c>
      <c r="J766">
        <v>1422100800</v>
      </c>
      <c r="K766">
        <v>1416932133</v>
      </c>
      <c r="L766" s="11">
        <f t="shared" si="11"/>
        <v>41968.677465277782</v>
      </c>
      <c r="M766" t="b">
        <v>0</v>
      </c>
      <c r="N766">
        <v>4</v>
      </c>
      <c r="O766" t="b">
        <v>0</v>
      </c>
      <c r="P766" s="16" t="s">
        <v>21</v>
      </c>
      <c r="Q766" t="s">
        <v>60</v>
      </c>
    </row>
    <row r="767" spans="1:17" ht="60" x14ac:dyDescent="0.25">
      <c r="A767">
        <v>3733</v>
      </c>
      <c r="B767" s="8" t="s">
        <v>1759</v>
      </c>
      <c r="C767" s="20" t="s">
        <v>1760</v>
      </c>
      <c r="D767" s="9">
        <v>1500</v>
      </c>
      <c r="E767" s="10">
        <v>0</v>
      </c>
      <c r="F767" s="15">
        <v>0</v>
      </c>
      <c r="G767" t="s">
        <v>29</v>
      </c>
      <c r="H767" t="s">
        <v>693</v>
      </c>
      <c r="I767" t="s">
        <v>694</v>
      </c>
      <c r="J767">
        <v>1429396200</v>
      </c>
      <c r="K767">
        <v>1428539708</v>
      </c>
      <c r="L767" s="11">
        <f t="shared" si="11"/>
        <v>42103.024398148147</v>
      </c>
      <c r="M767" t="b">
        <v>0</v>
      </c>
      <c r="N767">
        <v>0</v>
      </c>
      <c r="O767" t="b">
        <v>0</v>
      </c>
      <c r="P767" s="16" t="s">
        <v>21</v>
      </c>
      <c r="Q767" t="s">
        <v>60</v>
      </c>
    </row>
    <row r="768" spans="1:17" ht="75" x14ac:dyDescent="0.25">
      <c r="A768">
        <v>3734</v>
      </c>
      <c r="B768" s="8" t="s">
        <v>1761</v>
      </c>
      <c r="C768" s="20" t="s">
        <v>1762</v>
      </c>
      <c r="D768" s="9">
        <v>1500</v>
      </c>
      <c r="E768" s="10">
        <v>427</v>
      </c>
      <c r="F768" s="15">
        <v>28</v>
      </c>
      <c r="G768" t="s">
        <v>29</v>
      </c>
      <c r="H768" t="s">
        <v>693</v>
      </c>
      <c r="I768" t="s">
        <v>694</v>
      </c>
      <c r="J768">
        <v>1432589896</v>
      </c>
      <c r="K768">
        <v>1427405896</v>
      </c>
      <c r="L768" s="11">
        <f t="shared" si="11"/>
        <v>42089.901574074072</v>
      </c>
      <c r="M768" t="b">
        <v>0</v>
      </c>
      <c r="N768">
        <v>7</v>
      </c>
      <c r="O768" t="b">
        <v>0</v>
      </c>
      <c r="P768" s="16" t="s">
        <v>21</v>
      </c>
      <c r="Q768" t="s">
        <v>60</v>
      </c>
    </row>
    <row r="769" spans="1:17" ht="45" x14ac:dyDescent="0.25">
      <c r="A769">
        <v>3735</v>
      </c>
      <c r="B769" s="8" t="s">
        <v>546</v>
      </c>
      <c r="C769" s="20" t="s">
        <v>547</v>
      </c>
      <c r="D769" s="9">
        <v>150</v>
      </c>
      <c r="E769" s="10">
        <v>20</v>
      </c>
      <c r="F769" s="15">
        <v>13</v>
      </c>
      <c r="G769" t="s">
        <v>29</v>
      </c>
      <c r="H769" t="s">
        <v>56</v>
      </c>
      <c r="I769" t="s">
        <v>57</v>
      </c>
      <c r="J769">
        <v>1432831089</v>
      </c>
      <c r="K769">
        <v>1430239089</v>
      </c>
      <c r="L769" s="11">
        <f t="shared" si="11"/>
        <v>42122.693159722221</v>
      </c>
      <c r="M769" t="b">
        <v>0</v>
      </c>
      <c r="N769">
        <v>2</v>
      </c>
      <c r="O769" t="b">
        <v>0</v>
      </c>
      <c r="P769" s="16" t="s">
        <v>21</v>
      </c>
      <c r="Q769" t="s">
        <v>60</v>
      </c>
    </row>
    <row r="770" spans="1:17" ht="75" x14ac:dyDescent="0.25">
      <c r="A770">
        <v>3736</v>
      </c>
      <c r="B770" s="8" t="s">
        <v>548</v>
      </c>
      <c r="C770" s="20" t="s">
        <v>549</v>
      </c>
      <c r="D770" s="9">
        <v>1500</v>
      </c>
      <c r="E770" s="10">
        <v>10</v>
      </c>
      <c r="F770" s="15">
        <v>1</v>
      </c>
      <c r="G770" t="s">
        <v>29</v>
      </c>
      <c r="H770" t="s">
        <v>56</v>
      </c>
      <c r="I770" t="s">
        <v>57</v>
      </c>
      <c r="J770">
        <v>1427133600</v>
      </c>
      <c r="K770">
        <v>1423847093</v>
      </c>
      <c r="L770" s="11">
        <f t="shared" si="11"/>
        <v>42048.711724537032</v>
      </c>
      <c r="M770" t="b">
        <v>0</v>
      </c>
      <c r="N770">
        <v>1</v>
      </c>
      <c r="O770" t="b">
        <v>0</v>
      </c>
      <c r="P770" s="16" t="s">
        <v>21</v>
      </c>
      <c r="Q770" t="s">
        <v>60</v>
      </c>
    </row>
    <row r="771" spans="1:17" ht="60" x14ac:dyDescent="0.25">
      <c r="A771">
        <v>3737</v>
      </c>
      <c r="B771" s="8" t="s">
        <v>1763</v>
      </c>
      <c r="C771" s="20" t="s">
        <v>1764</v>
      </c>
      <c r="D771" s="9">
        <v>700</v>
      </c>
      <c r="E771" s="10">
        <v>150</v>
      </c>
      <c r="F771" s="15">
        <v>21</v>
      </c>
      <c r="G771" t="s">
        <v>29</v>
      </c>
      <c r="H771" t="s">
        <v>693</v>
      </c>
      <c r="I771" t="s">
        <v>694</v>
      </c>
      <c r="J771">
        <v>1447311540</v>
      </c>
      <c r="K771">
        <v>1445358903</v>
      </c>
      <c r="L771" s="11">
        <f t="shared" ref="L771:L834" si="12">K771/86400+DATE(1970,1,1)</f>
        <v>42297.691006944442</v>
      </c>
      <c r="M771" t="b">
        <v>0</v>
      </c>
      <c r="N771">
        <v>4</v>
      </c>
      <c r="O771" t="b">
        <v>0</v>
      </c>
      <c r="P771" s="16" t="s">
        <v>21</v>
      </c>
      <c r="Q771" t="s">
        <v>60</v>
      </c>
    </row>
    <row r="772" spans="1:17" ht="45" x14ac:dyDescent="0.25">
      <c r="A772">
        <v>3738</v>
      </c>
      <c r="B772" s="8" t="s">
        <v>550</v>
      </c>
      <c r="C772" s="20" t="s">
        <v>551</v>
      </c>
      <c r="D772" s="9">
        <v>1500</v>
      </c>
      <c r="E772" s="10">
        <v>270</v>
      </c>
      <c r="F772" s="15">
        <v>18</v>
      </c>
      <c r="G772" t="s">
        <v>29</v>
      </c>
      <c r="H772" t="s">
        <v>56</v>
      </c>
      <c r="I772" t="s">
        <v>57</v>
      </c>
      <c r="J772">
        <v>1405461600</v>
      </c>
      <c r="K772">
        <v>1403562705</v>
      </c>
      <c r="L772" s="11">
        <f t="shared" si="12"/>
        <v>41813.938715277778</v>
      </c>
      <c r="M772" t="b">
        <v>0</v>
      </c>
      <c r="N772">
        <v>6</v>
      </c>
      <c r="O772" t="b">
        <v>0</v>
      </c>
      <c r="P772" s="16" t="s">
        <v>21</v>
      </c>
      <c r="Q772" t="s">
        <v>60</v>
      </c>
    </row>
    <row r="773" spans="1:17" ht="75" x14ac:dyDescent="0.25">
      <c r="A773">
        <v>3739</v>
      </c>
      <c r="B773" s="8" t="s">
        <v>552</v>
      </c>
      <c r="C773" s="20" t="s">
        <v>553</v>
      </c>
      <c r="D773" s="9">
        <v>4000</v>
      </c>
      <c r="E773" s="10">
        <v>805</v>
      </c>
      <c r="F773" s="15">
        <v>20</v>
      </c>
      <c r="G773" t="s">
        <v>29</v>
      </c>
      <c r="H773" t="s">
        <v>56</v>
      </c>
      <c r="I773" t="s">
        <v>57</v>
      </c>
      <c r="J773">
        <v>1468752468</v>
      </c>
      <c r="K773">
        <v>1467024468</v>
      </c>
      <c r="L773" s="11">
        <f t="shared" si="12"/>
        <v>42548.449861111112</v>
      </c>
      <c r="M773" t="b">
        <v>0</v>
      </c>
      <c r="N773">
        <v>8</v>
      </c>
      <c r="O773" t="b">
        <v>0</v>
      </c>
      <c r="P773" s="16" t="s">
        <v>21</v>
      </c>
      <c r="Q773" t="s">
        <v>60</v>
      </c>
    </row>
    <row r="774" spans="1:17" ht="75" x14ac:dyDescent="0.25">
      <c r="A774">
        <v>3740</v>
      </c>
      <c r="B774" s="8" t="s">
        <v>1765</v>
      </c>
      <c r="C774" s="20" t="s">
        <v>1766</v>
      </c>
      <c r="D774" s="9">
        <v>2000</v>
      </c>
      <c r="E774" s="10">
        <v>358</v>
      </c>
      <c r="F774" s="15">
        <v>18</v>
      </c>
      <c r="G774" t="s">
        <v>29</v>
      </c>
      <c r="H774" t="s">
        <v>693</v>
      </c>
      <c r="I774" t="s">
        <v>694</v>
      </c>
      <c r="J774">
        <v>1407808438</v>
      </c>
      <c r="K774">
        <v>1405217355</v>
      </c>
      <c r="L774" s="11">
        <f t="shared" si="12"/>
        <v>41833.089756944442</v>
      </c>
      <c r="M774" t="b">
        <v>0</v>
      </c>
      <c r="N774">
        <v>14</v>
      </c>
      <c r="O774" t="b">
        <v>0</v>
      </c>
      <c r="P774" s="16" t="s">
        <v>21</v>
      </c>
      <c r="Q774" t="s">
        <v>60</v>
      </c>
    </row>
    <row r="775" spans="1:17" ht="60" x14ac:dyDescent="0.25">
      <c r="A775">
        <v>3741</v>
      </c>
      <c r="B775" s="8" t="s">
        <v>1767</v>
      </c>
      <c r="C775" s="20" t="s">
        <v>1768</v>
      </c>
      <c r="D775" s="9">
        <v>20000</v>
      </c>
      <c r="E775" s="10">
        <v>0</v>
      </c>
      <c r="F775" s="15">
        <v>0</v>
      </c>
      <c r="G775" t="s">
        <v>29</v>
      </c>
      <c r="H775" t="s">
        <v>693</v>
      </c>
      <c r="I775" t="s">
        <v>694</v>
      </c>
      <c r="J775">
        <v>1450389950</v>
      </c>
      <c r="K775">
        <v>1447797950</v>
      </c>
      <c r="L775" s="11">
        <f t="shared" si="12"/>
        <v>42325.920717592591</v>
      </c>
      <c r="M775" t="b">
        <v>0</v>
      </c>
      <c r="N775">
        <v>0</v>
      </c>
      <c r="O775" t="b">
        <v>0</v>
      </c>
      <c r="P775" s="16" t="s">
        <v>21</v>
      </c>
      <c r="Q775" t="s">
        <v>60</v>
      </c>
    </row>
    <row r="776" spans="1:17" ht="75" x14ac:dyDescent="0.25">
      <c r="A776">
        <v>3742</v>
      </c>
      <c r="B776" s="8" t="s">
        <v>1769</v>
      </c>
      <c r="C776" s="20" t="s">
        <v>1770</v>
      </c>
      <c r="D776" s="9">
        <v>5000</v>
      </c>
      <c r="E776" s="10">
        <v>100</v>
      </c>
      <c r="F776" s="15">
        <v>2</v>
      </c>
      <c r="G776" t="s">
        <v>29</v>
      </c>
      <c r="H776" t="s">
        <v>693</v>
      </c>
      <c r="I776" t="s">
        <v>694</v>
      </c>
      <c r="J776">
        <v>1409980144</v>
      </c>
      <c r="K776">
        <v>1407388144</v>
      </c>
      <c r="L776" s="11">
        <f t="shared" si="12"/>
        <v>41858.214629629627</v>
      </c>
      <c r="M776" t="b">
        <v>0</v>
      </c>
      <c r="N776">
        <v>4</v>
      </c>
      <c r="O776" t="b">
        <v>0</v>
      </c>
      <c r="P776" s="16" t="s">
        <v>21</v>
      </c>
      <c r="Q776" t="s">
        <v>60</v>
      </c>
    </row>
    <row r="777" spans="1:17" ht="45" x14ac:dyDescent="0.25">
      <c r="A777">
        <v>3743</v>
      </c>
      <c r="B777" s="8" t="s">
        <v>1771</v>
      </c>
      <c r="C777" s="20" t="s">
        <v>1772</v>
      </c>
      <c r="D777" s="9">
        <v>2200</v>
      </c>
      <c r="E777" s="10">
        <v>0</v>
      </c>
      <c r="F777" s="15">
        <v>0</v>
      </c>
      <c r="G777" t="s">
        <v>29</v>
      </c>
      <c r="H777" t="s">
        <v>693</v>
      </c>
      <c r="I777" t="s">
        <v>694</v>
      </c>
      <c r="J777">
        <v>1404406964</v>
      </c>
      <c r="K777">
        <v>1401814964</v>
      </c>
      <c r="L777" s="11">
        <f t="shared" si="12"/>
        <v>41793.710231481484</v>
      </c>
      <c r="M777" t="b">
        <v>0</v>
      </c>
      <c r="N777">
        <v>0</v>
      </c>
      <c r="O777" t="b">
        <v>0</v>
      </c>
      <c r="P777" s="16" t="s">
        <v>21</v>
      </c>
      <c r="Q777" t="s">
        <v>60</v>
      </c>
    </row>
    <row r="778" spans="1:17" ht="60" x14ac:dyDescent="0.25">
      <c r="A778">
        <v>3744</v>
      </c>
      <c r="B778" s="8" t="s">
        <v>1773</v>
      </c>
      <c r="C778" s="20" t="s">
        <v>1774</v>
      </c>
      <c r="D778" s="9">
        <v>1200</v>
      </c>
      <c r="E778" s="10">
        <v>0</v>
      </c>
      <c r="F778" s="15">
        <v>0</v>
      </c>
      <c r="G778" t="s">
        <v>29</v>
      </c>
      <c r="H778" t="s">
        <v>693</v>
      </c>
      <c r="I778" t="s">
        <v>694</v>
      </c>
      <c r="J778">
        <v>1404532740</v>
      </c>
      <c r="K778">
        <v>1401823952</v>
      </c>
      <c r="L778" s="11">
        <f t="shared" si="12"/>
        <v>41793.814259259263</v>
      </c>
      <c r="M778" t="b">
        <v>0</v>
      </c>
      <c r="N778">
        <v>0</v>
      </c>
      <c r="O778" t="b">
        <v>0</v>
      </c>
      <c r="P778" s="16" t="s">
        <v>21</v>
      </c>
      <c r="Q778" t="s">
        <v>60</v>
      </c>
    </row>
    <row r="779" spans="1:17" ht="60" x14ac:dyDescent="0.25">
      <c r="A779">
        <v>3745</v>
      </c>
      <c r="B779" s="8" t="s">
        <v>1775</v>
      </c>
      <c r="C779" s="20" t="s">
        <v>1776</v>
      </c>
      <c r="D779" s="9">
        <v>100</v>
      </c>
      <c r="E779" s="10">
        <v>10</v>
      </c>
      <c r="F779" s="15">
        <v>10</v>
      </c>
      <c r="G779" t="s">
        <v>29</v>
      </c>
      <c r="H779" t="s">
        <v>693</v>
      </c>
      <c r="I779" t="s">
        <v>694</v>
      </c>
      <c r="J779">
        <v>1407689102</v>
      </c>
      <c r="K779">
        <v>1405097102</v>
      </c>
      <c r="L779" s="11">
        <f t="shared" si="12"/>
        <v>41831.697939814811</v>
      </c>
      <c r="M779" t="b">
        <v>0</v>
      </c>
      <c r="N779">
        <v>1</v>
      </c>
      <c r="O779" t="b">
        <v>0</v>
      </c>
      <c r="P779" s="16" t="s">
        <v>21</v>
      </c>
      <c r="Q779" t="s">
        <v>60</v>
      </c>
    </row>
    <row r="780" spans="1:17" ht="60" x14ac:dyDescent="0.25">
      <c r="A780">
        <v>3746</v>
      </c>
      <c r="B780" s="8" t="s">
        <v>1777</v>
      </c>
      <c r="C780" s="20" t="s">
        <v>1778</v>
      </c>
      <c r="D780" s="9">
        <v>8500</v>
      </c>
      <c r="E780" s="10">
        <v>202</v>
      </c>
      <c r="F780" s="15">
        <v>2</v>
      </c>
      <c r="G780" t="s">
        <v>29</v>
      </c>
      <c r="H780" t="s">
        <v>693</v>
      </c>
      <c r="I780" t="s">
        <v>694</v>
      </c>
      <c r="J780">
        <v>1475918439</v>
      </c>
      <c r="K780">
        <v>1473326439</v>
      </c>
      <c r="L780" s="11">
        <f t="shared" si="12"/>
        <v>42621.389340277776</v>
      </c>
      <c r="M780" t="b">
        <v>0</v>
      </c>
      <c r="N780">
        <v>1</v>
      </c>
      <c r="O780" t="b">
        <v>0</v>
      </c>
      <c r="P780" s="16" t="s">
        <v>21</v>
      </c>
      <c r="Q780" t="s">
        <v>60</v>
      </c>
    </row>
    <row r="781" spans="1:17" ht="45" x14ac:dyDescent="0.25">
      <c r="A781">
        <v>3747</v>
      </c>
      <c r="B781" s="8" t="s">
        <v>554</v>
      </c>
      <c r="C781" s="20" t="s">
        <v>555</v>
      </c>
      <c r="D781" s="9">
        <v>2500</v>
      </c>
      <c r="E781" s="10">
        <v>25</v>
      </c>
      <c r="F781" s="15">
        <v>1</v>
      </c>
      <c r="G781" t="s">
        <v>29</v>
      </c>
      <c r="H781" t="s">
        <v>56</v>
      </c>
      <c r="I781" t="s">
        <v>57</v>
      </c>
      <c r="J781">
        <v>1436137140</v>
      </c>
      <c r="K781">
        <v>1433833896</v>
      </c>
      <c r="L781" s="11">
        <f t="shared" si="12"/>
        <v>42164.299722222218</v>
      </c>
      <c r="M781" t="b">
        <v>0</v>
      </c>
      <c r="N781">
        <v>1</v>
      </c>
      <c r="O781" t="b">
        <v>0</v>
      </c>
      <c r="P781" s="16" t="s">
        <v>21</v>
      </c>
      <c r="Q781" t="s">
        <v>60</v>
      </c>
    </row>
    <row r="782" spans="1:17" ht="60" x14ac:dyDescent="0.25">
      <c r="A782">
        <v>3808</v>
      </c>
      <c r="B782" s="8" t="s">
        <v>556</v>
      </c>
      <c r="C782" s="20" t="s">
        <v>557</v>
      </c>
      <c r="D782" s="14">
        <v>1000</v>
      </c>
      <c r="E782" s="10">
        <v>1000</v>
      </c>
      <c r="F782" s="15">
        <v>100</v>
      </c>
      <c r="G782" t="s">
        <v>30</v>
      </c>
      <c r="H782" t="s">
        <v>56</v>
      </c>
      <c r="I782" t="s">
        <v>57</v>
      </c>
      <c r="J782">
        <v>1429955619</v>
      </c>
      <c r="K782">
        <v>1424775219</v>
      </c>
      <c r="L782" s="11">
        <f t="shared" si="12"/>
        <v>42059.453923611116</v>
      </c>
      <c r="M782" t="b">
        <v>0</v>
      </c>
      <c r="N782">
        <v>24</v>
      </c>
      <c r="O782" t="b">
        <v>1</v>
      </c>
      <c r="P782" s="16" t="s">
        <v>21</v>
      </c>
      <c r="Q782" t="s">
        <v>60</v>
      </c>
    </row>
    <row r="783" spans="1:17" ht="75" x14ac:dyDescent="0.25">
      <c r="A783">
        <v>3809</v>
      </c>
      <c r="B783" s="8" t="s">
        <v>558</v>
      </c>
      <c r="C783" s="20" t="s">
        <v>559</v>
      </c>
      <c r="D783" s="14">
        <v>2000</v>
      </c>
      <c r="E783" s="10">
        <v>2025</v>
      </c>
      <c r="F783" s="15">
        <v>101</v>
      </c>
      <c r="G783" t="s">
        <v>30</v>
      </c>
      <c r="H783" t="s">
        <v>56</v>
      </c>
      <c r="I783" t="s">
        <v>57</v>
      </c>
      <c r="J783">
        <v>1406761200</v>
      </c>
      <c r="K783">
        <v>1402403907</v>
      </c>
      <c r="L783" s="11">
        <f t="shared" si="12"/>
        <v>41800.526701388888</v>
      </c>
      <c r="M783" t="b">
        <v>0</v>
      </c>
      <c r="N783">
        <v>38</v>
      </c>
      <c r="O783" t="b">
        <v>1</v>
      </c>
      <c r="P783" s="16" t="s">
        <v>21</v>
      </c>
      <c r="Q783" t="s">
        <v>60</v>
      </c>
    </row>
    <row r="784" spans="1:17" ht="75" x14ac:dyDescent="0.25">
      <c r="A784">
        <v>3810</v>
      </c>
      <c r="B784" s="8" t="s">
        <v>1779</v>
      </c>
      <c r="C784" s="20" t="s">
        <v>1780</v>
      </c>
      <c r="D784" s="14">
        <v>1500</v>
      </c>
      <c r="E784" s="10">
        <v>1826</v>
      </c>
      <c r="F784" s="15">
        <v>122</v>
      </c>
      <c r="G784" t="s">
        <v>30</v>
      </c>
      <c r="H784" t="s">
        <v>693</v>
      </c>
      <c r="I784" t="s">
        <v>694</v>
      </c>
      <c r="J784">
        <v>1426965758</v>
      </c>
      <c r="K784">
        <v>1424377358</v>
      </c>
      <c r="L784" s="11">
        <f t="shared" si="12"/>
        <v>42054.849050925928</v>
      </c>
      <c r="M784" t="b">
        <v>0</v>
      </c>
      <c r="N784">
        <v>26</v>
      </c>
      <c r="O784" t="b">
        <v>1</v>
      </c>
      <c r="P784" s="16" t="s">
        <v>21</v>
      </c>
      <c r="Q784" t="s">
        <v>60</v>
      </c>
    </row>
    <row r="785" spans="1:17" ht="60" x14ac:dyDescent="0.25">
      <c r="A785">
        <v>3811</v>
      </c>
      <c r="B785" s="8" t="s">
        <v>560</v>
      </c>
      <c r="C785" s="20" t="s">
        <v>561</v>
      </c>
      <c r="D785" s="14">
        <v>250</v>
      </c>
      <c r="E785" s="10">
        <v>825</v>
      </c>
      <c r="F785" s="15">
        <v>330</v>
      </c>
      <c r="G785" t="s">
        <v>30</v>
      </c>
      <c r="H785" t="s">
        <v>56</v>
      </c>
      <c r="I785" t="s">
        <v>57</v>
      </c>
      <c r="J785">
        <v>1464692400</v>
      </c>
      <c r="K785">
        <v>1461769373</v>
      </c>
      <c r="L785" s="11">
        <f t="shared" si="12"/>
        <v>42487.62700231481</v>
      </c>
      <c r="M785" t="b">
        <v>0</v>
      </c>
      <c r="N785">
        <v>19</v>
      </c>
      <c r="O785" t="b">
        <v>1</v>
      </c>
      <c r="P785" s="16" t="s">
        <v>21</v>
      </c>
      <c r="Q785" t="s">
        <v>60</v>
      </c>
    </row>
    <row r="786" spans="1:17" ht="60" x14ac:dyDescent="0.25">
      <c r="A786">
        <v>3812</v>
      </c>
      <c r="B786" s="8" t="s">
        <v>1781</v>
      </c>
      <c r="C786" s="20" t="s">
        <v>1782</v>
      </c>
      <c r="D786" s="14">
        <v>2000</v>
      </c>
      <c r="E786" s="10">
        <v>2191</v>
      </c>
      <c r="F786" s="15">
        <v>110</v>
      </c>
      <c r="G786" t="s">
        <v>30</v>
      </c>
      <c r="H786" t="s">
        <v>707</v>
      </c>
      <c r="I786" t="s">
        <v>708</v>
      </c>
      <c r="J786">
        <v>1433131140</v>
      </c>
      <c r="K786">
        <v>1429120908</v>
      </c>
      <c r="L786" s="11">
        <f t="shared" si="12"/>
        <v>42109.751250000001</v>
      </c>
      <c r="M786" t="b">
        <v>0</v>
      </c>
      <c r="N786">
        <v>11</v>
      </c>
      <c r="O786" t="b">
        <v>1</v>
      </c>
      <c r="P786" s="16" t="s">
        <v>21</v>
      </c>
      <c r="Q786" t="s">
        <v>60</v>
      </c>
    </row>
    <row r="787" spans="1:17" ht="75" x14ac:dyDescent="0.25">
      <c r="A787">
        <v>3813</v>
      </c>
      <c r="B787" s="8" t="s">
        <v>1783</v>
      </c>
      <c r="C787" s="20" t="s">
        <v>1784</v>
      </c>
      <c r="D787" s="14">
        <v>2100</v>
      </c>
      <c r="E787" s="10">
        <v>2119.9899999999998</v>
      </c>
      <c r="F787" s="15">
        <v>101</v>
      </c>
      <c r="G787" t="s">
        <v>30</v>
      </c>
      <c r="H787" t="s">
        <v>693</v>
      </c>
      <c r="I787" t="s">
        <v>694</v>
      </c>
      <c r="J787">
        <v>1465940580</v>
      </c>
      <c r="K787">
        <v>1462603021</v>
      </c>
      <c r="L787" s="11">
        <f t="shared" si="12"/>
        <v>42497.275706018518</v>
      </c>
      <c r="M787" t="b">
        <v>0</v>
      </c>
      <c r="N787">
        <v>27</v>
      </c>
      <c r="O787" t="b">
        <v>1</v>
      </c>
      <c r="P787" s="16" t="s">
        <v>21</v>
      </c>
      <c r="Q787" t="s">
        <v>60</v>
      </c>
    </row>
    <row r="788" spans="1:17" ht="75" x14ac:dyDescent="0.25">
      <c r="A788">
        <v>3814</v>
      </c>
      <c r="B788" s="8" t="s">
        <v>1785</v>
      </c>
      <c r="C788" s="20" t="s">
        <v>1786</v>
      </c>
      <c r="D788" s="14">
        <v>1500</v>
      </c>
      <c r="E788" s="10">
        <v>2102</v>
      </c>
      <c r="F788" s="15">
        <v>140</v>
      </c>
      <c r="G788" t="s">
        <v>30</v>
      </c>
      <c r="H788" t="s">
        <v>693</v>
      </c>
      <c r="I788" t="s">
        <v>694</v>
      </c>
      <c r="J788">
        <v>1427860740</v>
      </c>
      <c r="K788">
        <v>1424727712</v>
      </c>
      <c r="L788" s="11">
        <f t="shared" si="12"/>
        <v>42058.904074074075</v>
      </c>
      <c r="M788" t="b">
        <v>0</v>
      </c>
      <c r="N788">
        <v>34</v>
      </c>
      <c r="O788" t="b">
        <v>1</v>
      </c>
      <c r="P788" s="16" t="s">
        <v>21</v>
      </c>
      <c r="Q788" t="s">
        <v>60</v>
      </c>
    </row>
    <row r="789" spans="1:17" ht="60" x14ac:dyDescent="0.25">
      <c r="A789">
        <v>3815</v>
      </c>
      <c r="B789" s="8" t="s">
        <v>562</v>
      </c>
      <c r="C789" s="20" t="s">
        <v>563</v>
      </c>
      <c r="D789" s="14">
        <v>1000</v>
      </c>
      <c r="E789" s="10">
        <v>1000.01</v>
      </c>
      <c r="F789" s="15">
        <v>100</v>
      </c>
      <c r="G789" t="s">
        <v>30</v>
      </c>
      <c r="H789" t="s">
        <v>56</v>
      </c>
      <c r="I789" t="s">
        <v>57</v>
      </c>
      <c r="J789">
        <v>1440111600</v>
      </c>
      <c r="K789">
        <v>1437545657</v>
      </c>
      <c r="L789" s="11">
        <f t="shared" si="12"/>
        <v>42207.259918981479</v>
      </c>
      <c r="M789" t="b">
        <v>0</v>
      </c>
      <c r="N789">
        <v>20</v>
      </c>
      <c r="O789" t="b">
        <v>1</v>
      </c>
      <c r="P789" s="16" t="s">
        <v>21</v>
      </c>
      <c r="Q789" t="s">
        <v>60</v>
      </c>
    </row>
    <row r="790" spans="1:17" ht="60" x14ac:dyDescent="0.25">
      <c r="A790">
        <v>3816</v>
      </c>
      <c r="B790" s="8" t="s">
        <v>1787</v>
      </c>
      <c r="C790" s="20" t="s">
        <v>1788</v>
      </c>
      <c r="D790" s="14">
        <v>1500</v>
      </c>
      <c r="E790" s="10">
        <v>1788.57</v>
      </c>
      <c r="F790" s="15">
        <v>119</v>
      </c>
      <c r="G790" t="s">
        <v>30</v>
      </c>
      <c r="H790" t="s">
        <v>693</v>
      </c>
      <c r="I790" t="s">
        <v>694</v>
      </c>
      <c r="J790">
        <v>1405614823</v>
      </c>
      <c r="K790">
        <v>1403022823</v>
      </c>
      <c r="L790" s="11">
        <f t="shared" si="12"/>
        <v>41807.690081018518</v>
      </c>
      <c r="M790" t="b">
        <v>0</v>
      </c>
      <c r="N790">
        <v>37</v>
      </c>
      <c r="O790" t="b">
        <v>1</v>
      </c>
      <c r="P790" s="16" t="s">
        <v>21</v>
      </c>
      <c r="Q790" t="s">
        <v>60</v>
      </c>
    </row>
    <row r="791" spans="1:17" ht="75" x14ac:dyDescent="0.25">
      <c r="A791">
        <v>3817</v>
      </c>
      <c r="B791" s="8" t="s">
        <v>1789</v>
      </c>
      <c r="C791" s="20" t="s">
        <v>1790</v>
      </c>
      <c r="D791" s="14">
        <v>2000</v>
      </c>
      <c r="E791" s="10">
        <v>2145</v>
      </c>
      <c r="F791" s="15">
        <v>107</v>
      </c>
      <c r="G791" t="s">
        <v>30</v>
      </c>
      <c r="H791" t="s">
        <v>693</v>
      </c>
      <c r="I791" t="s">
        <v>694</v>
      </c>
      <c r="J791">
        <v>1445659140</v>
      </c>
      <c r="K791">
        <v>1444236216</v>
      </c>
      <c r="L791" s="11">
        <f t="shared" si="12"/>
        <v>42284.69694444444</v>
      </c>
      <c r="M791" t="b">
        <v>0</v>
      </c>
      <c r="N791">
        <v>20</v>
      </c>
      <c r="O791" t="b">
        <v>1</v>
      </c>
      <c r="P791" s="16" t="s">
        <v>21</v>
      </c>
      <c r="Q791" t="s">
        <v>60</v>
      </c>
    </row>
    <row r="792" spans="1:17" ht="60" x14ac:dyDescent="0.25">
      <c r="A792">
        <v>3818</v>
      </c>
      <c r="B792" s="8" t="s">
        <v>1791</v>
      </c>
      <c r="C792" s="20" t="s">
        <v>1792</v>
      </c>
      <c r="D792" s="14">
        <v>250</v>
      </c>
      <c r="E792" s="10">
        <v>570</v>
      </c>
      <c r="F792" s="15">
        <v>228</v>
      </c>
      <c r="G792" t="s">
        <v>30</v>
      </c>
      <c r="H792" t="s">
        <v>693</v>
      </c>
      <c r="I792" t="s">
        <v>694</v>
      </c>
      <c r="J792">
        <v>1426187582</v>
      </c>
      <c r="K792">
        <v>1423599182</v>
      </c>
      <c r="L792" s="11">
        <f t="shared" si="12"/>
        <v>42045.84238425926</v>
      </c>
      <c r="M792" t="b">
        <v>0</v>
      </c>
      <c r="N792">
        <v>10</v>
      </c>
      <c r="O792" t="b">
        <v>1</v>
      </c>
      <c r="P792" s="16" t="s">
        <v>21</v>
      </c>
      <c r="Q792" t="s">
        <v>60</v>
      </c>
    </row>
    <row r="793" spans="1:17" ht="60" x14ac:dyDescent="0.25">
      <c r="A793">
        <v>3819</v>
      </c>
      <c r="B793" s="8" t="s">
        <v>1793</v>
      </c>
      <c r="C793" s="20" t="s">
        <v>1724</v>
      </c>
      <c r="D793" s="14">
        <v>1000</v>
      </c>
      <c r="E793" s="10">
        <v>1064</v>
      </c>
      <c r="F793" s="15">
        <v>106</v>
      </c>
      <c r="G793" t="s">
        <v>30</v>
      </c>
      <c r="H793" t="s">
        <v>693</v>
      </c>
      <c r="I793" t="s">
        <v>694</v>
      </c>
      <c r="J793">
        <v>1437166920</v>
      </c>
      <c r="K793">
        <v>1435554104</v>
      </c>
      <c r="L793" s="11">
        <f t="shared" si="12"/>
        <v>42184.209537037037</v>
      </c>
      <c r="M793" t="b">
        <v>0</v>
      </c>
      <c r="N793">
        <v>26</v>
      </c>
      <c r="O793" t="b">
        <v>1</v>
      </c>
      <c r="P793" s="16" t="s">
        <v>21</v>
      </c>
      <c r="Q793" t="s">
        <v>60</v>
      </c>
    </row>
    <row r="794" spans="1:17" ht="75" x14ac:dyDescent="0.25">
      <c r="A794">
        <v>3820</v>
      </c>
      <c r="B794" s="8" t="s">
        <v>564</v>
      </c>
      <c r="C794" s="20" t="s">
        <v>565</v>
      </c>
      <c r="D794" s="14">
        <v>300</v>
      </c>
      <c r="E794" s="10">
        <v>430</v>
      </c>
      <c r="F794" s="15">
        <v>143</v>
      </c>
      <c r="G794" t="s">
        <v>30</v>
      </c>
      <c r="H794" t="s">
        <v>56</v>
      </c>
      <c r="I794" t="s">
        <v>57</v>
      </c>
      <c r="J794">
        <v>1436110717</v>
      </c>
      <c r="K794">
        <v>1433518717</v>
      </c>
      <c r="L794" s="11">
        <f t="shared" si="12"/>
        <v>42160.651817129634</v>
      </c>
      <c r="M794" t="b">
        <v>0</v>
      </c>
      <c r="N794">
        <v>20</v>
      </c>
      <c r="O794" t="b">
        <v>1</v>
      </c>
      <c r="P794" s="16" t="s">
        <v>21</v>
      </c>
      <c r="Q794" t="s">
        <v>60</v>
      </c>
    </row>
    <row r="795" spans="1:17" ht="75" x14ac:dyDescent="0.25">
      <c r="A795">
        <v>3821</v>
      </c>
      <c r="B795" s="8" t="s">
        <v>1794</v>
      </c>
      <c r="C795" s="20" t="s">
        <v>1795</v>
      </c>
      <c r="D795" s="14">
        <v>3500</v>
      </c>
      <c r="E795" s="10">
        <v>3659</v>
      </c>
      <c r="F795" s="15">
        <v>105</v>
      </c>
      <c r="G795" t="s">
        <v>30</v>
      </c>
      <c r="H795" t="s">
        <v>693</v>
      </c>
      <c r="I795" t="s">
        <v>694</v>
      </c>
      <c r="J795">
        <v>1451881207</v>
      </c>
      <c r="K795">
        <v>1449116407</v>
      </c>
      <c r="L795" s="11">
        <f t="shared" si="12"/>
        <v>42341.180636574078</v>
      </c>
      <c r="M795" t="b">
        <v>0</v>
      </c>
      <c r="N795">
        <v>46</v>
      </c>
      <c r="O795" t="b">
        <v>1</v>
      </c>
      <c r="P795" s="16" t="s">
        <v>21</v>
      </c>
      <c r="Q795" t="s">
        <v>60</v>
      </c>
    </row>
    <row r="796" spans="1:17" ht="75" x14ac:dyDescent="0.25">
      <c r="A796">
        <v>3822</v>
      </c>
      <c r="B796" s="8" t="s">
        <v>1796</v>
      </c>
      <c r="C796" s="20" t="s">
        <v>1797</v>
      </c>
      <c r="D796" s="14">
        <v>5000</v>
      </c>
      <c r="E796" s="10">
        <v>5501</v>
      </c>
      <c r="F796" s="15">
        <v>110</v>
      </c>
      <c r="G796" t="s">
        <v>30</v>
      </c>
      <c r="H796" t="s">
        <v>1539</v>
      </c>
      <c r="I796" t="s">
        <v>818</v>
      </c>
      <c r="J796">
        <v>1453244340</v>
      </c>
      <c r="K796">
        <v>1448136417</v>
      </c>
      <c r="L796" s="11">
        <f t="shared" si="12"/>
        <v>42329.838159722218</v>
      </c>
      <c r="M796" t="b">
        <v>0</v>
      </c>
      <c r="N796">
        <v>76</v>
      </c>
      <c r="O796" t="b">
        <v>1</v>
      </c>
      <c r="P796" s="16" t="s">
        <v>21</v>
      </c>
      <c r="Q796" t="s">
        <v>60</v>
      </c>
    </row>
    <row r="797" spans="1:17" ht="60" x14ac:dyDescent="0.25">
      <c r="A797">
        <v>3823</v>
      </c>
      <c r="B797" s="8" t="s">
        <v>1798</v>
      </c>
      <c r="C797" s="20" t="s">
        <v>1799</v>
      </c>
      <c r="D797" s="14">
        <v>2500</v>
      </c>
      <c r="E797" s="10">
        <v>2650</v>
      </c>
      <c r="F797" s="15">
        <v>106</v>
      </c>
      <c r="G797" t="s">
        <v>30</v>
      </c>
      <c r="H797" t="s">
        <v>693</v>
      </c>
      <c r="I797" t="s">
        <v>694</v>
      </c>
      <c r="J797">
        <v>1437364740</v>
      </c>
      <c r="K797">
        <v>1434405044</v>
      </c>
      <c r="L797" s="11">
        <f t="shared" si="12"/>
        <v>42170.910231481481</v>
      </c>
      <c r="M797" t="b">
        <v>0</v>
      </c>
      <c r="N797">
        <v>41</v>
      </c>
      <c r="O797" t="b">
        <v>1</v>
      </c>
      <c r="P797" s="16" t="s">
        <v>21</v>
      </c>
      <c r="Q797" t="s">
        <v>60</v>
      </c>
    </row>
    <row r="798" spans="1:17" ht="75" x14ac:dyDescent="0.25">
      <c r="A798">
        <v>3824</v>
      </c>
      <c r="B798" s="8" t="s">
        <v>566</v>
      </c>
      <c r="C798" s="20" t="s">
        <v>567</v>
      </c>
      <c r="D798" s="14">
        <v>250</v>
      </c>
      <c r="E798" s="10">
        <v>270</v>
      </c>
      <c r="F798" s="15">
        <v>108</v>
      </c>
      <c r="G798" t="s">
        <v>30</v>
      </c>
      <c r="H798" t="s">
        <v>56</v>
      </c>
      <c r="I798" t="s">
        <v>57</v>
      </c>
      <c r="J798">
        <v>1470058860</v>
      </c>
      <c r="K798">
        <v>1469026903</v>
      </c>
      <c r="L798" s="11">
        <f t="shared" si="12"/>
        <v>42571.626192129625</v>
      </c>
      <c r="M798" t="b">
        <v>0</v>
      </c>
      <c r="N798">
        <v>7</v>
      </c>
      <c r="O798" t="b">
        <v>1</v>
      </c>
      <c r="P798" s="16" t="s">
        <v>21</v>
      </c>
      <c r="Q798" t="s">
        <v>60</v>
      </c>
    </row>
    <row r="799" spans="1:17" ht="60" x14ac:dyDescent="0.25">
      <c r="A799">
        <v>3825</v>
      </c>
      <c r="B799" s="8" t="s">
        <v>1800</v>
      </c>
      <c r="C799" s="20" t="s">
        <v>1801</v>
      </c>
      <c r="D799" s="14">
        <v>5000</v>
      </c>
      <c r="E799" s="10">
        <v>5271</v>
      </c>
      <c r="F799" s="15">
        <v>105</v>
      </c>
      <c r="G799" t="s">
        <v>30</v>
      </c>
      <c r="H799" t="s">
        <v>693</v>
      </c>
      <c r="I799" t="s">
        <v>694</v>
      </c>
      <c r="J799">
        <v>1434505214</v>
      </c>
      <c r="K799">
        <v>1432690814</v>
      </c>
      <c r="L799" s="11">
        <f t="shared" si="12"/>
        <v>42151.069606481484</v>
      </c>
      <c r="M799" t="b">
        <v>0</v>
      </c>
      <c r="N799">
        <v>49</v>
      </c>
      <c r="O799" t="b">
        <v>1</v>
      </c>
      <c r="P799" s="16" t="s">
        <v>21</v>
      </c>
      <c r="Q799" t="s">
        <v>60</v>
      </c>
    </row>
    <row r="800" spans="1:17" ht="75" x14ac:dyDescent="0.25">
      <c r="A800">
        <v>3826</v>
      </c>
      <c r="B800" s="8" t="s">
        <v>568</v>
      </c>
      <c r="C800" s="20" t="s">
        <v>569</v>
      </c>
      <c r="D800" s="14">
        <v>600</v>
      </c>
      <c r="E800" s="10">
        <v>715</v>
      </c>
      <c r="F800" s="15">
        <v>119</v>
      </c>
      <c r="G800" t="s">
        <v>30</v>
      </c>
      <c r="H800" t="s">
        <v>56</v>
      </c>
      <c r="I800" t="s">
        <v>57</v>
      </c>
      <c r="J800">
        <v>1430993394</v>
      </c>
      <c r="K800">
        <v>1428401394</v>
      </c>
      <c r="L800" s="11">
        <f t="shared" si="12"/>
        <v>42101.423541666663</v>
      </c>
      <c r="M800" t="b">
        <v>0</v>
      </c>
      <c r="N800">
        <v>26</v>
      </c>
      <c r="O800" t="b">
        <v>1</v>
      </c>
      <c r="P800" s="16" t="s">
        <v>21</v>
      </c>
      <c r="Q800" t="s">
        <v>60</v>
      </c>
    </row>
    <row r="801" spans="1:17" ht="75" x14ac:dyDescent="0.25">
      <c r="A801">
        <v>3827</v>
      </c>
      <c r="B801" s="8" t="s">
        <v>570</v>
      </c>
      <c r="C801" s="20" t="s">
        <v>571</v>
      </c>
      <c r="D801" s="14">
        <v>3000</v>
      </c>
      <c r="E801" s="10">
        <v>4580</v>
      </c>
      <c r="F801" s="15">
        <v>153</v>
      </c>
      <c r="G801" t="s">
        <v>30</v>
      </c>
      <c r="H801" t="s">
        <v>56</v>
      </c>
      <c r="I801" t="s">
        <v>57</v>
      </c>
      <c r="J801">
        <v>1427414400</v>
      </c>
      <c r="K801">
        <v>1422656201</v>
      </c>
      <c r="L801" s="11">
        <f t="shared" si="12"/>
        <v>42034.928252314814</v>
      </c>
      <c r="M801" t="b">
        <v>0</v>
      </c>
      <c r="N801">
        <v>65</v>
      </c>
      <c r="O801" t="b">
        <v>1</v>
      </c>
      <c r="P801" s="16" t="s">
        <v>21</v>
      </c>
      <c r="Q801" t="s">
        <v>60</v>
      </c>
    </row>
    <row r="802" spans="1:17" ht="60" x14ac:dyDescent="0.25">
      <c r="A802">
        <v>3828</v>
      </c>
      <c r="B802" s="8" t="s">
        <v>1802</v>
      </c>
      <c r="C802" s="20" t="s">
        <v>1803</v>
      </c>
      <c r="D802" s="14">
        <v>5000</v>
      </c>
      <c r="E802" s="10">
        <v>5000</v>
      </c>
      <c r="F802" s="15">
        <v>100</v>
      </c>
      <c r="G802" t="s">
        <v>30</v>
      </c>
      <c r="H802" t="s">
        <v>693</v>
      </c>
      <c r="I802" t="s">
        <v>694</v>
      </c>
      <c r="J802">
        <v>1420033187</v>
      </c>
      <c r="K802">
        <v>1414845587</v>
      </c>
      <c r="L802" s="11">
        <f t="shared" si="12"/>
        <v>41944.527627314819</v>
      </c>
      <c r="M802" t="b">
        <v>0</v>
      </c>
      <c r="N802">
        <v>28</v>
      </c>
      <c r="O802" t="b">
        <v>1</v>
      </c>
      <c r="P802" s="16" t="s">
        <v>21</v>
      </c>
      <c r="Q802" t="s">
        <v>60</v>
      </c>
    </row>
    <row r="803" spans="1:17" ht="75" x14ac:dyDescent="0.25">
      <c r="A803">
        <v>3829</v>
      </c>
      <c r="B803" s="8" t="s">
        <v>1804</v>
      </c>
      <c r="C803" s="20" t="s">
        <v>1805</v>
      </c>
      <c r="D803" s="14">
        <v>500</v>
      </c>
      <c r="E803" s="10">
        <v>501</v>
      </c>
      <c r="F803" s="15">
        <v>100</v>
      </c>
      <c r="G803" t="s">
        <v>30</v>
      </c>
      <c r="H803" t="s">
        <v>693</v>
      </c>
      <c r="I803" t="s">
        <v>694</v>
      </c>
      <c r="J803">
        <v>1472676371</v>
      </c>
      <c r="K803">
        <v>1470948371</v>
      </c>
      <c r="L803" s="11">
        <f t="shared" si="12"/>
        <v>42593.865405092598</v>
      </c>
      <c r="M803" t="b">
        <v>0</v>
      </c>
      <c r="N803">
        <v>8</v>
      </c>
      <c r="O803" t="b">
        <v>1</v>
      </c>
      <c r="P803" s="16" t="s">
        <v>21</v>
      </c>
      <c r="Q803" t="s">
        <v>60</v>
      </c>
    </row>
    <row r="804" spans="1:17" ht="60" x14ac:dyDescent="0.25">
      <c r="A804">
        <v>3830</v>
      </c>
      <c r="B804" s="8" t="s">
        <v>1806</v>
      </c>
      <c r="C804" s="20" t="s">
        <v>1807</v>
      </c>
      <c r="D804" s="14">
        <v>100</v>
      </c>
      <c r="E804" s="10">
        <v>225</v>
      </c>
      <c r="F804" s="15">
        <v>225</v>
      </c>
      <c r="G804" t="s">
        <v>30</v>
      </c>
      <c r="H804" t="s">
        <v>693</v>
      </c>
      <c r="I804" t="s">
        <v>694</v>
      </c>
      <c r="J804">
        <v>1464371211</v>
      </c>
      <c r="K804">
        <v>1463161611</v>
      </c>
      <c r="L804" s="11">
        <f t="shared" si="12"/>
        <v>42503.740868055553</v>
      </c>
      <c r="M804" t="b">
        <v>0</v>
      </c>
      <c r="N804">
        <v>3</v>
      </c>
      <c r="O804" t="b">
        <v>1</v>
      </c>
      <c r="P804" s="16" t="s">
        <v>21</v>
      </c>
      <c r="Q804" t="s">
        <v>60</v>
      </c>
    </row>
    <row r="805" spans="1:17" ht="75" x14ac:dyDescent="0.25">
      <c r="A805">
        <v>3831</v>
      </c>
      <c r="B805" s="8" t="s">
        <v>1808</v>
      </c>
      <c r="C805" s="20" t="s">
        <v>1809</v>
      </c>
      <c r="D805" s="14">
        <v>500</v>
      </c>
      <c r="E805" s="10">
        <v>530.11</v>
      </c>
      <c r="F805" s="15">
        <v>106</v>
      </c>
      <c r="G805" t="s">
        <v>30</v>
      </c>
      <c r="H805" t="s">
        <v>693</v>
      </c>
      <c r="I805" t="s">
        <v>694</v>
      </c>
      <c r="J805">
        <v>1415222545</v>
      </c>
      <c r="K805">
        <v>1413404545</v>
      </c>
      <c r="L805" s="11">
        <f t="shared" si="12"/>
        <v>41927.848900462966</v>
      </c>
      <c r="M805" t="b">
        <v>0</v>
      </c>
      <c r="N805">
        <v>9</v>
      </c>
      <c r="O805" t="b">
        <v>1</v>
      </c>
      <c r="P805" s="16" t="s">
        <v>21</v>
      </c>
      <c r="Q805" t="s">
        <v>60</v>
      </c>
    </row>
    <row r="806" spans="1:17" ht="75" x14ac:dyDescent="0.25">
      <c r="A806">
        <v>3832</v>
      </c>
      <c r="B806" s="8" t="s">
        <v>1810</v>
      </c>
      <c r="C806" s="20" t="s">
        <v>1811</v>
      </c>
      <c r="D806" s="14">
        <v>1200</v>
      </c>
      <c r="E806" s="10">
        <v>1256</v>
      </c>
      <c r="F806" s="15">
        <v>105</v>
      </c>
      <c r="G806" t="s">
        <v>30</v>
      </c>
      <c r="H806" t="s">
        <v>693</v>
      </c>
      <c r="I806" t="s">
        <v>694</v>
      </c>
      <c r="J806">
        <v>1455936335</v>
      </c>
      <c r="K806">
        <v>1452048335</v>
      </c>
      <c r="L806" s="11">
        <f t="shared" si="12"/>
        <v>42375.114988425921</v>
      </c>
      <c r="M806" t="b">
        <v>0</v>
      </c>
      <c r="N806">
        <v>9</v>
      </c>
      <c r="O806" t="b">
        <v>1</v>
      </c>
      <c r="P806" s="16" t="s">
        <v>21</v>
      </c>
      <c r="Q806" t="s">
        <v>60</v>
      </c>
    </row>
    <row r="807" spans="1:17" ht="60" x14ac:dyDescent="0.25">
      <c r="A807">
        <v>3833</v>
      </c>
      <c r="B807" s="8" t="s">
        <v>1812</v>
      </c>
      <c r="C807" s="20" t="s">
        <v>1813</v>
      </c>
      <c r="D807" s="14">
        <v>1200</v>
      </c>
      <c r="E807" s="10">
        <v>1400</v>
      </c>
      <c r="F807" s="15">
        <v>117</v>
      </c>
      <c r="G807" t="s">
        <v>30</v>
      </c>
      <c r="H807" t="s">
        <v>707</v>
      </c>
      <c r="I807" t="s">
        <v>708</v>
      </c>
      <c r="J807">
        <v>1417460940</v>
      </c>
      <c r="K807">
        <v>1416516972</v>
      </c>
      <c r="L807" s="11">
        <f t="shared" si="12"/>
        <v>41963.872361111113</v>
      </c>
      <c r="M807" t="b">
        <v>0</v>
      </c>
      <c r="N807">
        <v>20</v>
      </c>
      <c r="O807" t="b">
        <v>1</v>
      </c>
      <c r="P807" s="16" t="s">
        <v>21</v>
      </c>
      <c r="Q807" t="s">
        <v>60</v>
      </c>
    </row>
    <row r="808" spans="1:17" ht="75" x14ac:dyDescent="0.25">
      <c r="A808">
        <v>3834</v>
      </c>
      <c r="B808" s="8" t="s">
        <v>572</v>
      </c>
      <c r="C808" s="20" t="s">
        <v>573</v>
      </c>
      <c r="D808" s="14">
        <v>3000</v>
      </c>
      <c r="E808" s="10">
        <v>3271</v>
      </c>
      <c r="F808" s="15">
        <v>109</v>
      </c>
      <c r="G808" t="s">
        <v>30</v>
      </c>
      <c r="H808" t="s">
        <v>56</v>
      </c>
      <c r="I808" t="s">
        <v>57</v>
      </c>
      <c r="J808">
        <v>1434624067</v>
      </c>
      <c r="K808">
        <v>1432032067</v>
      </c>
      <c r="L808" s="11">
        <f t="shared" si="12"/>
        <v>42143.445219907408</v>
      </c>
      <c r="M808" t="b">
        <v>0</v>
      </c>
      <c r="N808">
        <v>57</v>
      </c>
      <c r="O808" t="b">
        <v>1</v>
      </c>
      <c r="P808" s="16" t="s">
        <v>21</v>
      </c>
      <c r="Q808" t="s">
        <v>60</v>
      </c>
    </row>
    <row r="809" spans="1:17" ht="75" x14ac:dyDescent="0.25">
      <c r="A809">
        <v>3835</v>
      </c>
      <c r="B809" s="8" t="s">
        <v>574</v>
      </c>
      <c r="C809" s="20" t="s">
        <v>575</v>
      </c>
      <c r="D809" s="14">
        <v>200</v>
      </c>
      <c r="E809" s="10">
        <v>320</v>
      </c>
      <c r="F809" s="15">
        <v>160</v>
      </c>
      <c r="G809" t="s">
        <v>30</v>
      </c>
      <c r="H809" t="s">
        <v>56</v>
      </c>
      <c r="I809" t="s">
        <v>57</v>
      </c>
      <c r="J809">
        <v>1461278208</v>
      </c>
      <c r="K809">
        <v>1459463808</v>
      </c>
      <c r="L809" s="11">
        <f t="shared" si="12"/>
        <v>42460.94222222222</v>
      </c>
      <c r="M809" t="b">
        <v>0</v>
      </c>
      <c r="N809">
        <v>8</v>
      </c>
      <c r="O809" t="b">
        <v>1</v>
      </c>
      <c r="P809" s="16" t="s">
        <v>21</v>
      </c>
      <c r="Q809" t="s">
        <v>60</v>
      </c>
    </row>
    <row r="810" spans="1:17" ht="60" x14ac:dyDescent="0.25">
      <c r="A810">
        <v>3836</v>
      </c>
      <c r="B810" s="8" t="s">
        <v>1814</v>
      </c>
      <c r="C810" s="20" t="s">
        <v>1815</v>
      </c>
      <c r="D810" s="14">
        <v>800</v>
      </c>
      <c r="E810" s="10">
        <v>900</v>
      </c>
      <c r="F810" s="15">
        <v>113</v>
      </c>
      <c r="G810" t="s">
        <v>30</v>
      </c>
      <c r="H810" t="s">
        <v>693</v>
      </c>
      <c r="I810" t="s">
        <v>694</v>
      </c>
      <c r="J810">
        <v>1470197340</v>
      </c>
      <c r="K810">
        <v>1467497652</v>
      </c>
      <c r="L810" s="11">
        <f t="shared" si="12"/>
        <v>42553.926527777774</v>
      </c>
      <c r="M810" t="b">
        <v>0</v>
      </c>
      <c r="N810">
        <v>14</v>
      </c>
      <c r="O810" t="b">
        <v>1</v>
      </c>
      <c r="P810" s="16" t="s">
        <v>21</v>
      </c>
      <c r="Q810" t="s">
        <v>60</v>
      </c>
    </row>
    <row r="811" spans="1:17" ht="60" x14ac:dyDescent="0.25">
      <c r="A811">
        <v>3837</v>
      </c>
      <c r="B811" s="8" t="s">
        <v>576</v>
      </c>
      <c r="C811" s="20" t="s">
        <v>577</v>
      </c>
      <c r="D811" s="14">
        <v>2000</v>
      </c>
      <c r="E811" s="10">
        <v>2042</v>
      </c>
      <c r="F811" s="15">
        <v>102</v>
      </c>
      <c r="G811" t="s">
        <v>30</v>
      </c>
      <c r="H811" t="s">
        <v>56</v>
      </c>
      <c r="I811" t="s">
        <v>57</v>
      </c>
      <c r="J811">
        <v>1435947758</v>
      </c>
      <c r="K811">
        <v>1432837358</v>
      </c>
      <c r="L811" s="11">
        <f t="shared" si="12"/>
        <v>42152.765717592592</v>
      </c>
      <c r="M811" t="b">
        <v>0</v>
      </c>
      <c r="N811">
        <v>17</v>
      </c>
      <c r="O811" t="b">
        <v>1</v>
      </c>
      <c r="P811" s="16" t="s">
        <v>21</v>
      </c>
      <c r="Q811" t="s">
        <v>60</v>
      </c>
    </row>
    <row r="812" spans="1:17" ht="90" x14ac:dyDescent="0.25">
      <c r="A812">
        <v>3838</v>
      </c>
      <c r="B812" s="8" t="s">
        <v>1816</v>
      </c>
      <c r="C812" s="20" t="s">
        <v>1817</v>
      </c>
      <c r="D812" s="14">
        <v>100000</v>
      </c>
      <c r="E812" s="10">
        <v>100824</v>
      </c>
      <c r="F812" s="15">
        <v>101</v>
      </c>
      <c r="G812" t="s">
        <v>30</v>
      </c>
      <c r="H812" t="s">
        <v>1818</v>
      </c>
      <c r="I812" t="s">
        <v>1819</v>
      </c>
      <c r="J812">
        <v>1432314209</v>
      </c>
      <c r="K812">
        <v>1429722209</v>
      </c>
      <c r="L812" s="11">
        <f t="shared" si="12"/>
        <v>42116.710752314815</v>
      </c>
      <c r="M812" t="b">
        <v>0</v>
      </c>
      <c r="N812">
        <v>100</v>
      </c>
      <c r="O812" t="b">
        <v>1</v>
      </c>
      <c r="P812" s="16" t="s">
        <v>21</v>
      </c>
      <c r="Q812" t="s">
        <v>60</v>
      </c>
    </row>
    <row r="813" spans="1:17" ht="75" x14ac:dyDescent="0.25">
      <c r="A813">
        <v>3839</v>
      </c>
      <c r="B813" s="8" t="s">
        <v>1820</v>
      </c>
      <c r="C813" s="20" t="s">
        <v>1821</v>
      </c>
      <c r="D813" s="14">
        <v>2000</v>
      </c>
      <c r="E813" s="10">
        <v>2025</v>
      </c>
      <c r="F813" s="15">
        <v>101</v>
      </c>
      <c r="G813" t="s">
        <v>30</v>
      </c>
      <c r="H813" t="s">
        <v>693</v>
      </c>
      <c r="I813" t="s">
        <v>694</v>
      </c>
      <c r="J813">
        <v>1438226724</v>
      </c>
      <c r="K813">
        <v>1433042724</v>
      </c>
      <c r="L813" s="11">
        <f t="shared" si="12"/>
        <v>42155.142638888894</v>
      </c>
      <c r="M813" t="b">
        <v>0</v>
      </c>
      <c r="N813">
        <v>32</v>
      </c>
      <c r="O813" t="b">
        <v>1</v>
      </c>
      <c r="P813" s="16" t="s">
        <v>21</v>
      </c>
      <c r="Q813" t="s">
        <v>60</v>
      </c>
    </row>
    <row r="814" spans="1:17" ht="60" x14ac:dyDescent="0.25">
      <c r="A814">
        <v>3840</v>
      </c>
      <c r="B814" s="8" t="s">
        <v>578</v>
      </c>
      <c r="C814" s="20" t="s">
        <v>579</v>
      </c>
      <c r="D814" s="14">
        <v>1</v>
      </c>
      <c r="E814" s="10">
        <v>65</v>
      </c>
      <c r="F814" s="15">
        <v>6500</v>
      </c>
      <c r="G814" t="s">
        <v>30</v>
      </c>
      <c r="H814" t="s">
        <v>56</v>
      </c>
      <c r="I814" t="s">
        <v>57</v>
      </c>
      <c r="J814">
        <v>1459180229</v>
      </c>
      <c r="K814">
        <v>1457023829</v>
      </c>
      <c r="L814" s="11">
        <f t="shared" si="12"/>
        <v>42432.701724537037</v>
      </c>
      <c r="M814" t="b">
        <v>0</v>
      </c>
      <c r="N814">
        <v>3</v>
      </c>
      <c r="O814" t="b">
        <v>1</v>
      </c>
      <c r="P814" s="16" t="s">
        <v>21</v>
      </c>
      <c r="Q814" t="s">
        <v>60</v>
      </c>
    </row>
    <row r="815" spans="1:17" ht="75" x14ac:dyDescent="0.25">
      <c r="A815">
        <v>3841</v>
      </c>
      <c r="B815" s="8" t="s">
        <v>1822</v>
      </c>
      <c r="C815" s="20" t="s">
        <v>1823</v>
      </c>
      <c r="D815" s="9">
        <v>10000</v>
      </c>
      <c r="E815" s="10">
        <v>872</v>
      </c>
      <c r="F815" s="15">
        <v>9</v>
      </c>
      <c r="G815" t="s">
        <v>29</v>
      </c>
      <c r="H815" t="s">
        <v>693</v>
      </c>
      <c r="I815" t="s">
        <v>694</v>
      </c>
      <c r="J815">
        <v>1405882287</v>
      </c>
      <c r="K815">
        <v>1400698287</v>
      </c>
      <c r="L815" s="11">
        <f t="shared" si="12"/>
        <v>41780.785729166666</v>
      </c>
      <c r="M815" t="b">
        <v>1</v>
      </c>
      <c r="N815">
        <v>34</v>
      </c>
      <c r="O815" t="b">
        <v>0</v>
      </c>
      <c r="P815" s="16" t="s">
        <v>21</v>
      </c>
      <c r="Q815" t="s">
        <v>60</v>
      </c>
    </row>
    <row r="816" spans="1:17" ht="75" x14ac:dyDescent="0.25">
      <c r="A816">
        <v>3842</v>
      </c>
      <c r="B816" s="8" t="s">
        <v>580</v>
      </c>
      <c r="C816" s="20" t="s">
        <v>581</v>
      </c>
      <c r="D816" s="9">
        <v>5000</v>
      </c>
      <c r="E816" s="10">
        <v>1097</v>
      </c>
      <c r="F816" s="15">
        <v>22</v>
      </c>
      <c r="G816" t="s">
        <v>29</v>
      </c>
      <c r="H816" t="s">
        <v>56</v>
      </c>
      <c r="I816" t="s">
        <v>57</v>
      </c>
      <c r="J816">
        <v>1399809052</v>
      </c>
      <c r="K816">
        <v>1397217052</v>
      </c>
      <c r="L816" s="11">
        <f t="shared" si="12"/>
        <v>41740.493657407409</v>
      </c>
      <c r="M816" t="b">
        <v>1</v>
      </c>
      <c r="N816">
        <v>23</v>
      </c>
      <c r="O816" t="b">
        <v>0</v>
      </c>
      <c r="P816" s="16" t="s">
        <v>21</v>
      </c>
      <c r="Q816" t="s">
        <v>60</v>
      </c>
    </row>
    <row r="817" spans="1:17" ht="60" x14ac:dyDescent="0.25">
      <c r="A817">
        <v>3843</v>
      </c>
      <c r="B817" s="8" t="s">
        <v>1824</v>
      </c>
      <c r="C817" s="20" t="s">
        <v>1825</v>
      </c>
      <c r="D817" s="9">
        <v>5000</v>
      </c>
      <c r="E817" s="10">
        <v>1065</v>
      </c>
      <c r="F817" s="15">
        <v>21</v>
      </c>
      <c r="G817" t="s">
        <v>29</v>
      </c>
      <c r="H817" t="s">
        <v>693</v>
      </c>
      <c r="I817" t="s">
        <v>694</v>
      </c>
      <c r="J817">
        <v>1401587064</v>
      </c>
      <c r="K817">
        <v>1399427064</v>
      </c>
      <c r="L817" s="11">
        <f t="shared" si="12"/>
        <v>41766.072500000002</v>
      </c>
      <c r="M817" t="b">
        <v>1</v>
      </c>
      <c r="N817">
        <v>19</v>
      </c>
      <c r="O817" t="b">
        <v>0</v>
      </c>
      <c r="P817" s="16" t="s">
        <v>21</v>
      </c>
      <c r="Q817" t="s">
        <v>60</v>
      </c>
    </row>
    <row r="818" spans="1:17" ht="75" x14ac:dyDescent="0.25">
      <c r="A818">
        <v>3844</v>
      </c>
      <c r="B818" s="8" t="s">
        <v>1826</v>
      </c>
      <c r="C818" s="20" t="s">
        <v>1827</v>
      </c>
      <c r="D818" s="9">
        <v>9800</v>
      </c>
      <c r="E818" s="10">
        <v>4066</v>
      </c>
      <c r="F818" s="15">
        <v>41</v>
      </c>
      <c r="G818" t="s">
        <v>29</v>
      </c>
      <c r="H818" t="s">
        <v>693</v>
      </c>
      <c r="I818" t="s">
        <v>694</v>
      </c>
      <c r="J818">
        <v>1401778740</v>
      </c>
      <c r="K818">
        <v>1399474134</v>
      </c>
      <c r="L818" s="11">
        <f t="shared" si="12"/>
        <v>41766.617291666669</v>
      </c>
      <c r="M818" t="b">
        <v>1</v>
      </c>
      <c r="N818">
        <v>50</v>
      </c>
      <c r="O818" t="b">
        <v>0</v>
      </c>
      <c r="P818" s="16" t="s">
        <v>21</v>
      </c>
      <c r="Q818" t="s">
        <v>60</v>
      </c>
    </row>
    <row r="819" spans="1:17" ht="90" x14ac:dyDescent="0.25">
      <c r="A819">
        <v>3845</v>
      </c>
      <c r="B819" s="8" t="s">
        <v>1828</v>
      </c>
      <c r="C819" s="20" t="s">
        <v>1829</v>
      </c>
      <c r="D819" s="9">
        <v>40000</v>
      </c>
      <c r="E819" s="10">
        <v>842</v>
      </c>
      <c r="F819" s="15">
        <v>2</v>
      </c>
      <c r="G819" t="s">
        <v>29</v>
      </c>
      <c r="H819" t="s">
        <v>693</v>
      </c>
      <c r="I819" t="s">
        <v>694</v>
      </c>
      <c r="J819">
        <v>1443711774</v>
      </c>
      <c r="K819">
        <v>1441119774</v>
      </c>
      <c r="L819" s="11">
        <f t="shared" si="12"/>
        <v>42248.627013888894</v>
      </c>
      <c r="M819" t="b">
        <v>1</v>
      </c>
      <c r="N819">
        <v>12</v>
      </c>
      <c r="O819" t="b">
        <v>0</v>
      </c>
      <c r="P819" s="16" t="s">
        <v>21</v>
      </c>
      <c r="Q819" t="s">
        <v>60</v>
      </c>
    </row>
    <row r="820" spans="1:17" ht="60" x14ac:dyDescent="0.25">
      <c r="A820">
        <v>3846</v>
      </c>
      <c r="B820" s="8" t="s">
        <v>1830</v>
      </c>
      <c r="C820" s="20" t="s">
        <v>1831</v>
      </c>
      <c r="D820" s="9">
        <v>7000</v>
      </c>
      <c r="E820" s="10">
        <v>189</v>
      </c>
      <c r="F820" s="15">
        <v>3</v>
      </c>
      <c r="G820" t="s">
        <v>29</v>
      </c>
      <c r="H820" t="s">
        <v>693</v>
      </c>
      <c r="I820" t="s">
        <v>694</v>
      </c>
      <c r="J820">
        <v>1412405940</v>
      </c>
      <c r="K820">
        <v>1409721542</v>
      </c>
      <c r="L820" s="11">
        <f t="shared" si="12"/>
        <v>41885.221550925926</v>
      </c>
      <c r="M820" t="b">
        <v>1</v>
      </c>
      <c r="N820">
        <v>8</v>
      </c>
      <c r="O820" t="b">
        <v>0</v>
      </c>
      <c r="P820" s="16" t="s">
        <v>21</v>
      </c>
      <c r="Q820" t="s">
        <v>60</v>
      </c>
    </row>
    <row r="821" spans="1:17" ht="60" x14ac:dyDescent="0.25">
      <c r="A821">
        <v>3847</v>
      </c>
      <c r="B821" s="8" t="s">
        <v>1832</v>
      </c>
      <c r="C821" s="20" t="s">
        <v>1833</v>
      </c>
      <c r="D821" s="9">
        <v>10500</v>
      </c>
      <c r="E821" s="10">
        <v>1697</v>
      </c>
      <c r="F821" s="15">
        <v>16</v>
      </c>
      <c r="G821" t="s">
        <v>29</v>
      </c>
      <c r="H821" t="s">
        <v>693</v>
      </c>
      <c r="I821" t="s">
        <v>694</v>
      </c>
      <c r="J821">
        <v>1437283391</v>
      </c>
      <c r="K821">
        <v>1433395391</v>
      </c>
      <c r="L821" s="11">
        <f t="shared" si="12"/>
        <v>42159.224432870367</v>
      </c>
      <c r="M821" t="b">
        <v>1</v>
      </c>
      <c r="N821">
        <v>9</v>
      </c>
      <c r="O821" t="b">
        <v>0</v>
      </c>
      <c r="P821" s="16" t="s">
        <v>21</v>
      </c>
      <c r="Q821" t="s">
        <v>60</v>
      </c>
    </row>
    <row r="822" spans="1:17" ht="75" x14ac:dyDescent="0.25">
      <c r="A822">
        <v>3848</v>
      </c>
      <c r="B822" s="8" t="s">
        <v>1834</v>
      </c>
      <c r="C822" s="20" t="s">
        <v>1835</v>
      </c>
      <c r="D822" s="9">
        <v>13000</v>
      </c>
      <c r="E822" s="10">
        <v>2129</v>
      </c>
      <c r="F822" s="15">
        <v>16</v>
      </c>
      <c r="G822" t="s">
        <v>29</v>
      </c>
      <c r="H822" t="s">
        <v>693</v>
      </c>
      <c r="I822" t="s">
        <v>694</v>
      </c>
      <c r="J822">
        <v>1445196989</v>
      </c>
      <c r="K822">
        <v>1442604989</v>
      </c>
      <c r="L822" s="11">
        <f t="shared" si="12"/>
        <v>42265.817002314812</v>
      </c>
      <c r="M822" t="b">
        <v>1</v>
      </c>
      <c r="N822">
        <v>43</v>
      </c>
      <c r="O822" t="b">
        <v>0</v>
      </c>
      <c r="P822" s="16" t="s">
        <v>21</v>
      </c>
      <c r="Q822" t="s">
        <v>60</v>
      </c>
    </row>
    <row r="823" spans="1:17" ht="75" x14ac:dyDescent="0.25">
      <c r="A823">
        <v>3849</v>
      </c>
      <c r="B823" s="8" t="s">
        <v>1836</v>
      </c>
      <c r="C823" s="20" t="s">
        <v>1837</v>
      </c>
      <c r="D823" s="9">
        <v>30000</v>
      </c>
      <c r="E823" s="10">
        <v>2113</v>
      </c>
      <c r="F823" s="15">
        <v>7</v>
      </c>
      <c r="G823" t="s">
        <v>29</v>
      </c>
      <c r="H823" t="s">
        <v>1539</v>
      </c>
      <c r="I823" t="s">
        <v>818</v>
      </c>
      <c r="J823">
        <v>1434047084</v>
      </c>
      <c r="K823">
        <v>1431455084</v>
      </c>
      <c r="L823" s="11">
        <f t="shared" si="12"/>
        <v>42136.767175925925</v>
      </c>
      <c r="M823" t="b">
        <v>1</v>
      </c>
      <c r="N823">
        <v>28</v>
      </c>
      <c r="O823" t="b">
        <v>0</v>
      </c>
      <c r="P823" s="16" t="s">
        <v>21</v>
      </c>
      <c r="Q823" t="s">
        <v>60</v>
      </c>
    </row>
    <row r="824" spans="1:17" ht="45" x14ac:dyDescent="0.25">
      <c r="A824">
        <v>3850</v>
      </c>
      <c r="B824" s="8" t="s">
        <v>1838</v>
      </c>
      <c r="C824" s="20" t="s">
        <v>1839</v>
      </c>
      <c r="D824" s="9">
        <v>1000</v>
      </c>
      <c r="E824" s="10">
        <v>38</v>
      </c>
      <c r="F824" s="15">
        <v>4</v>
      </c>
      <c r="G824" t="s">
        <v>29</v>
      </c>
      <c r="H824" t="s">
        <v>693</v>
      </c>
      <c r="I824" t="s">
        <v>694</v>
      </c>
      <c r="J824">
        <v>1420081143</v>
      </c>
      <c r="K824">
        <v>1417489143</v>
      </c>
      <c r="L824" s="11">
        <f t="shared" si="12"/>
        <v>41975.124340277776</v>
      </c>
      <c r="M824" t="b">
        <v>1</v>
      </c>
      <c r="N824">
        <v>4</v>
      </c>
      <c r="O824" t="b">
        <v>0</v>
      </c>
      <c r="P824" s="16" t="s">
        <v>21</v>
      </c>
      <c r="Q824" t="s">
        <v>60</v>
      </c>
    </row>
    <row r="825" spans="1:17" ht="60" x14ac:dyDescent="0.25">
      <c r="A825">
        <v>3851</v>
      </c>
      <c r="B825" s="8" t="s">
        <v>582</v>
      </c>
      <c r="C825" s="20" t="s">
        <v>583</v>
      </c>
      <c r="D825" s="9">
        <v>2500</v>
      </c>
      <c r="E825" s="10">
        <v>852</v>
      </c>
      <c r="F825" s="15">
        <v>34</v>
      </c>
      <c r="G825" t="s">
        <v>29</v>
      </c>
      <c r="H825" t="s">
        <v>56</v>
      </c>
      <c r="I825" t="s">
        <v>57</v>
      </c>
      <c r="J825">
        <v>1437129179</v>
      </c>
      <c r="K825">
        <v>1434537179</v>
      </c>
      <c r="L825" s="11">
        <f t="shared" si="12"/>
        <v>42172.439571759256</v>
      </c>
      <c r="M825" t="b">
        <v>1</v>
      </c>
      <c r="N825">
        <v>24</v>
      </c>
      <c r="O825" t="b">
        <v>0</v>
      </c>
      <c r="P825" s="16" t="s">
        <v>21</v>
      </c>
      <c r="Q825" t="s">
        <v>60</v>
      </c>
    </row>
    <row r="826" spans="1:17" ht="75" x14ac:dyDescent="0.25">
      <c r="A826">
        <v>3852</v>
      </c>
      <c r="B826" s="8" t="s">
        <v>1840</v>
      </c>
      <c r="C826" s="20" t="s">
        <v>1841</v>
      </c>
      <c r="D826" s="9">
        <v>10000</v>
      </c>
      <c r="E826" s="10">
        <v>20</v>
      </c>
      <c r="F826" s="15">
        <v>0</v>
      </c>
      <c r="G826" t="s">
        <v>29</v>
      </c>
      <c r="H826" t="s">
        <v>693</v>
      </c>
      <c r="I826" t="s">
        <v>694</v>
      </c>
      <c r="J826">
        <v>1427427276</v>
      </c>
      <c r="K826">
        <v>1425270876</v>
      </c>
      <c r="L826" s="11">
        <f t="shared" si="12"/>
        <v>42065.190694444449</v>
      </c>
      <c r="M826" t="b">
        <v>0</v>
      </c>
      <c r="N826">
        <v>2</v>
      </c>
      <c r="O826" t="b">
        <v>0</v>
      </c>
      <c r="P826" s="16" t="s">
        <v>21</v>
      </c>
      <c r="Q826" t="s">
        <v>60</v>
      </c>
    </row>
    <row r="827" spans="1:17" ht="45" x14ac:dyDescent="0.25">
      <c r="A827">
        <v>3853</v>
      </c>
      <c r="B827" s="8" t="s">
        <v>1842</v>
      </c>
      <c r="C827" s="20" t="s">
        <v>1843</v>
      </c>
      <c r="D827" s="9">
        <v>100000</v>
      </c>
      <c r="E827" s="10">
        <v>26</v>
      </c>
      <c r="F827" s="15">
        <v>0</v>
      </c>
      <c r="G827" t="s">
        <v>29</v>
      </c>
      <c r="H827" t="s">
        <v>693</v>
      </c>
      <c r="I827" t="s">
        <v>694</v>
      </c>
      <c r="J827">
        <v>1409602178</v>
      </c>
      <c r="K827">
        <v>1406578178</v>
      </c>
      <c r="L827" s="11">
        <f t="shared" si="12"/>
        <v>41848.84002314815</v>
      </c>
      <c r="M827" t="b">
        <v>0</v>
      </c>
      <c r="N827">
        <v>2</v>
      </c>
      <c r="O827" t="b">
        <v>0</v>
      </c>
      <c r="P827" s="16" t="s">
        <v>21</v>
      </c>
      <c r="Q827" t="s">
        <v>60</v>
      </c>
    </row>
    <row r="828" spans="1:17" ht="45" x14ac:dyDescent="0.25">
      <c r="A828">
        <v>3854</v>
      </c>
      <c r="B828" s="8" t="s">
        <v>1844</v>
      </c>
      <c r="C828" s="20" t="s">
        <v>1845</v>
      </c>
      <c r="D828" s="9">
        <v>11000</v>
      </c>
      <c r="E828" s="10">
        <v>1788</v>
      </c>
      <c r="F828" s="15">
        <v>16</v>
      </c>
      <c r="G828" t="s">
        <v>29</v>
      </c>
      <c r="H828" t="s">
        <v>693</v>
      </c>
      <c r="I828" t="s">
        <v>694</v>
      </c>
      <c r="J828">
        <v>1431206058</v>
      </c>
      <c r="K828">
        <v>1428614058</v>
      </c>
      <c r="L828" s="11">
        <f t="shared" si="12"/>
        <v>42103.884930555556</v>
      </c>
      <c r="M828" t="b">
        <v>0</v>
      </c>
      <c r="N828">
        <v>20</v>
      </c>
      <c r="O828" t="b">
        <v>0</v>
      </c>
      <c r="P828" s="16" t="s">
        <v>21</v>
      </c>
      <c r="Q828" t="s">
        <v>60</v>
      </c>
    </row>
    <row r="829" spans="1:17" ht="90" x14ac:dyDescent="0.25">
      <c r="A829">
        <v>3855</v>
      </c>
      <c r="B829" s="8" t="s">
        <v>1846</v>
      </c>
      <c r="C829" s="20" t="s">
        <v>1847</v>
      </c>
      <c r="D829" s="9">
        <v>1000</v>
      </c>
      <c r="E829" s="10">
        <v>25</v>
      </c>
      <c r="F829" s="15">
        <v>3</v>
      </c>
      <c r="G829" t="s">
        <v>29</v>
      </c>
      <c r="H829" t="s">
        <v>693</v>
      </c>
      <c r="I829" t="s">
        <v>694</v>
      </c>
      <c r="J829">
        <v>1427408271</v>
      </c>
      <c r="K829">
        <v>1424819871</v>
      </c>
      <c r="L829" s="11">
        <f t="shared" si="12"/>
        <v>42059.970729166671</v>
      </c>
      <c r="M829" t="b">
        <v>0</v>
      </c>
      <c r="N829">
        <v>1</v>
      </c>
      <c r="O829" t="b">
        <v>0</v>
      </c>
      <c r="P829" s="16" t="s">
        <v>21</v>
      </c>
      <c r="Q829" t="s">
        <v>60</v>
      </c>
    </row>
    <row r="830" spans="1:17" ht="75" x14ac:dyDescent="0.25">
      <c r="A830">
        <v>3856</v>
      </c>
      <c r="B830" s="8" t="s">
        <v>1848</v>
      </c>
      <c r="C830" s="20" t="s">
        <v>1849</v>
      </c>
      <c r="D830" s="9">
        <v>5000</v>
      </c>
      <c r="E830" s="10">
        <v>1</v>
      </c>
      <c r="F830" s="15">
        <v>0</v>
      </c>
      <c r="G830" t="s">
        <v>29</v>
      </c>
      <c r="H830" t="s">
        <v>693</v>
      </c>
      <c r="I830" t="s">
        <v>694</v>
      </c>
      <c r="J830">
        <v>1425833403</v>
      </c>
      <c r="K830">
        <v>1423245003</v>
      </c>
      <c r="L830" s="11">
        <f t="shared" si="12"/>
        <v>42041.743090277778</v>
      </c>
      <c r="M830" t="b">
        <v>0</v>
      </c>
      <c r="N830">
        <v>1</v>
      </c>
      <c r="O830" t="b">
        <v>0</v>
      </c>
      <c r="P830" s="16" t="s">
        <v>21</v>
      </c>
      <c r="Q830" t="s">
        <v>60</v>
      </c>
    </row>
    <row r="831" spans="1:17" ht="75" x14ac:dyDescent="0.25">
      <c r="A831">
        <v>3857</v>
      </c>
      <c r="B831" s="8" t="s">
        <v>1850</v>
      </c>
      <c r="C831" s="20" t="s">
        <v>1851</v>
      </c>
      <c r="D831" s="9">
        <v>5000</v>
      </c>
      <c r="E831" s="10">
        <v>260</v>
      </c>
      <c r="F831" s="15">
        <v>5</v>
      </c>
      <c r="G831" t="s">
        <v>29</v>
      </c>
      <c r="H831" t="s">
        <v>693</v>
      </c>
      <c r="I831" t="s">
        <v>694</v>
      </c>
      <c r="J831">
        <v>1406913120</v>
      </c>
      <c r="K831">
        <v>1404927690</v>
      </c>
      <c r="L831" s="11">
        <f t="shared" si="12"/>
        <v>41829.73715277778</v>
      </c>
      <c r="M831" t="b">
        <v>0</v>
      </c>
      <c r="N831">
        <v>4</v>
      </c>
      <c r="O831" t="b">
        <v>0</v>
      </c>
      <c r="P831" s="16" t="s">
        <v>21</v>
      </c>
      <c r="Q831" t="s">
        <v>60</v>
      </c>
    </row>
    <row r="832" spans="1:17" ht="75" x14ac:dyDescent="0.25">
      <c r="A832">
        <v>3858</v>
      </c>
      <c r="B832" s="8" t="s">
        <v>584</v>
      </c>
      <c r="C832" s="20" t="s">
        <v>585</v>
      </c>
      <c r="D832" s="9">
        <v>500</v>
      </c>
      <c r="E832" s="10">
        <v>10</v>
      </c>
      <c r="F832" s="15">
        <v>2</v>
      </c>
      <c r="G832" t="s">
        <v>29</v>
      </c>
      <c r="H832" t="s">
        <v>56</v>
      </c>
      <c r="I832" t="s">
        <v>57</v>
      </c>
      <c r="J832">
        <v>1432328400</v>
      </c>
      <c r="K832">
        <v>1430734844</v>
      </c>
      <c r="L832" s="11">
        <f t="shared" si="12"/>
        <v>42128.431064814809</v>
      </c>
      <c r="M832" t="b">
        <v>0</v>
      </c>
      <c r="N832">
        <v>1</v>
      </c>
      <c r="O832" t="b">
        <v>0</v>
      </c>
      <c r="P832" s="16" t="s">
        <v>21</v>
      </c>
      <c r="Q832" t="s">
        <v>60</v>
      </c>
    </row>
    <row r="833" spans="1:17" ht="60" x14ac:dyDescent="0.25">
      <c r="A833">
        <v>3859</v>
      </c>
      <c r="B833" s="8" t="s">
        <v>1852</v>
      </c>
      <c r="C833" s="20" t="s">
        <v>1853</v>
      </c>
      <c r="D833" s="9">
        <v>2500</v>
      </c>
      <c r="E833" s="10">
        <v>1</v>
      </c>
      <c r="F833" s="15">
        <v>0</v>
      </c>
      <c r="G833" t="s">
        <v>29</v>
      </c>
      <c r="H833" t="s">
        <v>693</v>
      </c>
      <c r="I833" t="s">
        <v>694</v>
      </c>
      <c r="J833">
        <v>1403730000</v>
      </c>
      <c r="K833">
        <v>1401485207</v>
      </c>
      <c r="L833" s="11">
        <f t="shared" si="12"/>
        <v>41789.893599537041</v>
      </c>
      <c r="M833" t="b">
        <v>0</v>
      </c>
      <c r="N833">
        <v>1</v>
      </c>
      <c r="O833" t="b">
        <v>0</v>
      </c>
      <c r="P833" s="16" t="s">
        <v>21</v>
      </c>
      <c r="Q833" t="s">
        <v>60</v>
      </c>
    </row>
    <row r="834" spans="1:17" ht="75" x14ac:dyDescent="0.25">
      <c r="A834">
        <v>3860</v>
      </c>
      <c r="B834" s="8" t="s">
        <v>1854</v>
      </c>
      <c r="C834" s="20" t="s">
        <v>1855</v>
      </c>
      <c r="D834" s="9">
        <v>6000</v>
      </c>
      <c r="E834" s="10">
        <v>1060</v>
      </c>
      <c r="F834" s="15">
        <v>18</v>
      </c>
      <c r="G834" t="s">
        <v>29</v>
      </c>
      <c r="H834" t="s">
        <v>693</v>
      </c>
      <c r="I834" t="s">
        <v>694</v>
      </c>
      <c r="J834">
        <v>1407858710</v>
      </c>
      <c r="K834">
        <v>1405266710</v>
      </c>
      <c r="L834" s="11">
        <f t="shared" si="12"/>
        <v>41833.660995370374</v>
      </c>
      <c r="M834" t="b">
        <v>0</v>
      </c>
      <c r="N834">
        <v>13</v>
      </c>
      <c r="O834" t="b">
        <v>0</v>
      </c>
      <c r="P834" s="16" t="s">
        <v>21</v>
      </c>
      <c r="Q834" t="s">
        <v>60</v>
      </c>
    </row>
    <row r="835" spans="1:17" ht="30" x14ac:dyDescent="0.25">
      <c r="A835">
        <v>3861</v>
      </c>
      <c r="B835" s="8" t="s">
        <v>1856</v>
      </c>
      <c r="C835" s="20" t="s">
        <v>1857</v>
      </c>
      <c r="D835" s="9">
        <v>2000</v>
      </c>
      <c r="E835" s="10">
        <v>100</v>
      </c>
      <c r="F835" s="15">
        <v>5</v>
      </c>
      <c r="G835" t="s">
        <v>29</v>
      </c>
      <c r="H835" t="s">
        <v>693</v>
      </c>
      <c r="I835" t="s">
        <v>694</v>
      </c>
      <c r="J835">
        <v>1415828820</v>
      </c>
      <c r="K835">
        <v>1412258977</v>
      </c>
      <c r="L835" s="11">
        <f t="shared" ref="L835:L898" si="13">K835/86400+DATE(1970,1,1)</f>
        <v>41914.590011574073</v>
      </c>
      <c r="M835" t="b">
        <v>0</v>
      </c>
      <c r="N835">
        <v>1</v>
      </c>
      <c r="O835" t="b">
        <v>0</v>
      </c>
      <c r="P835" s="16" t="s">
        <v>21</v>
      </c>
      <c r="Q835" t="s">
        <v>60</v>
      </c>
    </row>
    <row r="836" spans="1:17" ht="45" x14ac:dyDescent="0.25">
      <c r="A836">
        <v>3862</v>
      </c>
      <c r="B836" s="8" t="s">
        <v>1858</v>
      </c>
      <c r="C836" s="20" t="s">
        <v>1859</v>
      </c>
      <c r="D836" s="9">
        <v>7500</v>
      </c>
      <c r="E836" s="10">
        <v>1</v>
      </c>
      <c r="F836" s="15">
        <v>0</v>
      </c>
      <c r="G836" t="s">
        <v>29</v>
      </c>
      <c r="H836" t="s">
        <v>693</v>
      </c>
      <c r="I836" t="s">
        <v>694</v>
      </c>
      <c r="J836">
        <v>1473699540</v>
      </c>
      <c r="K836">
        <v>1472451356</v>
      </c>
      <c r="L836" s="11">
        <f t="shared" si="13"/>
        <v>42611.261064814811</v>
      </c>
      <c r="M836" t="b">
        <v>0</v>
      </c>
      <c r="N836">
        <v>1</v>
      </c>
      <c r="O836" t="b">
        <v>0</v>
      </c>
      <c r="P836" s="16" t="s">
        <v>21</v>
      </c>
      <c r="Q836" t="s">
        <v>60</v>
      </c>
    </row>
    <row r="837" spans="1:17" ht="75" x14ac:dyDescent="0.25">
      <c r="A837">
        <v>3863</v>
      </c>
      <c r="B837" s="8" t="s">
        <v>1860</v>
      </c>
      <c r="C837" s="20" t="s">
        <v>1861</v>
      </c>
      <c r="D837" s="9">
        <v>6000</v>
      </c>
      <c r="E837" s="10">
        <v>0</v>
      </c>
      <c r="F837" s="15">
        <v>0</v>
      </c>
      <c r="G837" t="s">
        <v>29</v>
      </c>
      <c r="H837" t="s">
        <v>693</v>
      </c>
      <c r="I837" t="s">
        <v>694</v>
      </c>
      <c r="J837">
        <v>1446739905</v>
      </c>
      <c r="K837">
        <v>1441552305</v>
      </c>
      <c r="L837" s="11">
        <f t="shared" si="13"/>
        <v>42253.633159722223</v>
      </c>
      <c r="M837" t="b">
        <v>0</v>
      </c>
      <c r="N837">
        <v>0</v>
      </c>
      <c r="O837" t="b">
        <v>0</v>
      </c>
      <c r="P837" s="16" t="s">
        <v>21</v>
      </c>
      <c r="Q837" t="s">
        <v>60</v>
      </c>
    </row>
    <row r="838" spans="1:17" ht="75" x14ac:dyDescent="0.25">
      <c r="A838">
        <v>3864</v>
      </c>
      <c r="B838" s="8" t="s">
        <v>1862</v>
      </c>
      <c r="C838" s="20" t="s">
        <v>1863</v>
      </c>
      <c r="D838" s="9">
        <v>5000</v>
      </c>
      <c r="E838" s="10">
        <v>60</v>
      </c>
      <c r="F838" s="15">
        <v>1</v>
      </c>
      <c r="G838" t="s">
        <v>29</v>
      </c>
      <c r="H838" t="s">
        <v>693</v>
      </c>
      <c r="I838" t="s">
        <v>694</v>
      </c>
      <c r="J838">
        <v>1447799054</v>
      </c>
      <c r="K838">
        <v>1445203454</v>
      </c>
      <c r="L838" s="11">
        <f t="shared" si="13"/>
        <v>42295.891828703709</v>
      </c>
      <c r="M838" t="b">
        <v>0</v>
      </c>
      <c r="N838">
        <v>3</v>
      </c>
      <c r="O838" t="b">
        <v>0</v>
      </c>
      <c r="P838" s="16" t="s">
        <v>21</v>
      </c>
      <c r="Q838" t="s">
        <v>60</v>
      </c>
    </row>
    <row r="839" spans="1:17" ht="60" x14ac:dyDescent="0.25">
      <c r="A839">
        <v>3865</v>
      </c>
      <c r="B839" s="8" t="s">
        <v>1864</v>
      </c>
      <c r="C839" s="20" t="s">
        <v>1865</v>
      </c>
      <c r="D839" s="9">
        <v>2413</v>
      </c>
      <c r="E839" s="10">
        <v>650</v>
      </c>
      <c r="F839" s="15">
        <v>27</v>
      </c>
      <c r="G839" t="s">
        <v>29</v>
      </c>
      <c r="H839" t="s">
        <v>707</v>
      </c>
      <c r="I839" t="s">
        <v>708</v>
      </c>
      <c r="J839">
        <v>1409376600</v>
      </c>
      <c r="K839">
        <v>1405957098</v>
      </c>
      <c r="L839" s="11">
        <f t="shared" si="13"/>
        <v>41841.651597222226</v>
      </c>
      <c r="M839" t="b">
        <v>0</v>
      </c>
      <c r="N839">
        <v>14</v>
      </c>
      <c r="O839" t="b">
        <v>0</v>
      </c>
      <c r="P839" s="16" t="s">
        <v>21</v>
      </c>
      <c r="Q839" t="s">
        <v>60</v>
      </c>
    </row>
    <row r="840" spans="1:17" ht="75" x14ac:dyDescent="0.25">
      <c r="A840">
        <v>3866</v>
      </c>
      <c r="B840" s="8" t="s">
        <v>1866</v>
      </c>
      <c r="C840" s="20" t="s">
        <v>1867</v>
      </c>
      <c r="D840" s="9">
        <v>2000</v>
      </c>
      <c r="E840" s="10">
        <v>11</v>
      </c>
      <c r="F840" s="15">
        <v>1</v>
      </c>
      <c r="G840" t="s">
        <v>29</v>
      </c>
      <c r="H840" t="s">
        <v>693</v>
      </c>
      <c r="I840" t="s">
        <v>694</v>
      </c>
      <c r="J840">
        <v>1458703740</v>
      </c>
      <c r="K840">
        <v>1454453021</v>
      </c>
      <c r="L840" s="11">
        <f t="shared" si="13"/>
        <v>42402.947002314817</v>
      </c>
      <c r="M840" t="b">
        <v>0</v>
      </c>
      <c r="N840">
        <v>2</v>
      </c>
      <c r="O840" t="b">
        <v>0</v>
      </c>
      <c r="P840" s="16" t="s">
        <v>21</v>
      </c>
      <c r="Q840" t="s">
        <v>60</v>
      </c>
    </row>
    <row r="841" spans="1:17" ht="60" x14ac:dyDescent="0.25">
      <c r="A841">
        <v>3867</v>
      </c>
      <c r="B841" s="8" t="s">
        <v>1868</v>
      </c>
      <c r="C841" s="20" t="s">
        <v>1869</v>
      </c>
      <c r="D841" s="9">
        <v>2000</v>
      </c>
      <c r="E841" s="10">
        <v>251</v>
      </c>
      <c r="F841" s="15">
        <v>13</v>
      </c>
      <c r="G841" t="s">
        <v>29</v>
      </c>
      <c r="H841" t="s">
        <v>693</v>
      </c>
      <c r="I841" t="s">
        <v>694</v>
      </c>
      <c r="J841">
        <v>1466278339</v>
      </c>
      <c r="K841">
        <v>1463686339</v>
      </c>
      <c r="L841" s="11">
        <f t="shared" si="13"/>
        <v>42509.814108796301</v>
      </c>
      <c r="M841" t="b">
        <v>0</v>
      </c>
      <c r="N841">
        <v>5</v>
      </c>
      <c r="O841" t="b">
        <v>0</v>
      </c>
      <c r="P841" s="16" t="s">
        <v>21</v>
      </c>
      <c r="Q841" t="s">
        <v>60</v>
      </c>
    </row>
    <row r="842" spans="1:17" ht="75" x14ac:dyDescent="0.25">
      <c r="A842">
        <v>3888</v>
      </c>
      <c r="B842" s="8" t="s">
        <v>586</v>
      </c>
      <c r="C842" s="20" t="s">
        <v>587</v>
      </c>
      <c r="D842" s="9">
        <v>2000</v>
      </c>
      <c r="E842" s="10">
        <v>542</v>
      </c>
      <c r="F842" s="15">
        <v>27</v>
      </c>
      <c r="G842" t="s">
        <v>29</v>
      </c>
      <c r="H842" t="s">
        <v>56</v>
      </c>
      <c r="I842" t="s">
        <v>57</v>
      </c>
      <c r="J842">
        <v>1488114358</v>
      </c>
      <c r="K842">
        <v>1485522358</v>
      </c>
      <c r="L842" s="11">
        <f t="shared" si="13"/>
        <v>42762.545810185184</v>
      </c>
      <c r="M842" t="b">
        <v>0</v>
      </c>
      <c r="N842">
        <v>14</v>
      </c>
      <c r="O842" t="b">
        <v>0</v>
      </c>
      <c r="P842" s="16" t="s">
        <v>21</v>
      </c>
      <c r="Q842" t="s">
        <v>60</v>
      </c>
    </row>
    <row r="843" spans="1:17" ht="60" x14ac:dyDescent="0.25">
      <c r="A843">
        <v>3889</v>
      </c>
      <c r="B843" s="8" t="s">
        <v>1870</v>
      </c>
      <c r="C843" s="20" t="s">
        <v>1871</v>
      </c>
      <c r="D843" s="9">
        <v>8000</v>
      </c>
      <c r="E843" s="10">
        <v>118</v>
      </c>
      <c r="F843" s="15">
        <v>1</v>
      </c>
      <c r="G843" t="s">
        <v>29</v>
      </c>
      <c r="H843" t="s">
        <v>693</v>
      </c>
      <c r="I843" t="s">
        <v>694</v>
      </c>
      <c r="J843">
        <v>1420413960</v>
      </c>
      <c r="K843">
        <v>1417651630</v>
      </c>
      <c r="L843" s="11">
        <f t="shared" si="13"/>
        <v>41977.004976851851</v>
      </c>
      <c r="M843" t="b">
        <v>0</v>
      </c>
      <c r="N843">
        <v>9</v>
      </c>
      <c r="O843" t="b">
        <v>0</v>
      </c>
      <c r="P843" s="16" t="s">
        <v>21</v>
      </c>
      <c r="Q843" t="s">
        <v>60</v>
      </c>
    </row>
    <row r="844" spans="1:17" ht="75" x14ac:dyDescent="0.25">
      <c r="A844">
        <v>3890</v>
      </c>
      <c r="B844" s="8" t="s">
        <v>1872</v>
      </c>
      <c r="C844" s="20" t="s">
        <v>1873</v>
      </c>
      <c r="D844" s="9">
        <v>15000</v>
      </c>
      <c r="E844" s="10">
        <v>2524</v>
      </c>
      <c r="F844" s="15">
        <v>17</v>
      </c>
      <c r="G844" t="s">
        <v>29</v>
      </c>
      <c r="H844" t="s">
        <v>693</v>
      </c>
      <c r="I844" t="s">
        <v>694</v>
      </c>
      <c r="J844">
        <v>1439662344</v>
      </c>
      <c r="K844">
        <v>1434478344</v>
      </c>
      <c r="L844" s="11">
        <f t="shared" si="13"/>
        <v>42171.758611111116</v>
      </c>
      <c r="M844" t="b">
        <v>0</v>
      </c>
      <c r="N844">
        <v>8</v>
      </c>
      <c r="O844" t="b">
        <v>0</v>
      </c>
      <c r="P844" s="16" t="s">
        <v>21</v>
      </c>
      <c r="Q844" t="s">
        <v>60</v>
      </c>
    </row>
    <row r="845" spans="1:17" ht="45" x14ac:dyDescent="0.25">
      <c r="A845">
        <v>3891</v>
      </c>
      <c r="B845" s="8" t="s">
        <v>1874</v>
      </c>
      <c r="C845" s="20" t="s">
        <v>1875</v>
      </c>
      <c r="D845" s="9">
        <v>800</v>
      </c>
      <c r="E845" s="10">
        <v>260</v>
      </c>
      <c r="F845" s="15">
        <v>33</v>
      </c>
      <c r="G845" t="s">
        <v>29</v>
      </c>
      <c r="H845" t="s">
        <v>693</v>
      </c>
      <c r="I845" t="s">
        <v>694</v>
      </c>
      <c r="J845">
        <v>1427086740</v>
      </c>
      <c r="K845">
        <v>1424488244</v>
      </c>
      <c r="L845" s="11">
        <f t="shared" si="13"/>
        <v>42056.1324537037</v>
      </c>
      <c r="M845" t="b">
        <v>0</v>
      </c>
      <c r="N845">
        <v>7</v>
      </c>
      <c r="O845" t="b">
        <v>0</v>
      </c>
      <c r="P845" s="16" t="s">
        <v>21</v>
      </c>
      <c r="Q845" t="s">
        <v>60</v>
      </c>
    </row>
    <row r="846" spans="1:17" ht="75" x14ac:dyDescent="0.25">
      <c r="A846">
        <v>3892</v>
      </c>
      <c r="B846" s="8" t="s">
        <v>1876</v>
      </c>
      <c r="C846" s="20" t="s">
        <v>1877</v>
      </c>
      <c r="D846" s="9">
        <v>1000</v>
      </c>
      <c r="E846" s="10">
        <v>0</v>
      </c>
      <c r="F846" s="15">
        <v>0</v>
      </c>
      <c r="G846" t="s">
        <v>29</v>
      </c>
      <c r="H846" t="s">
        <v>693</v>
      </c>
      <c r="I846" t="s">
        <v>694</v>
      </c>
      <c r="J846">
        <v>1408863600</v>
      </c>
      <c r="K846">
        <v>1408203557</v>
      </c>
      <c r="L846" s="11">
        <f t="shared" si="13"/>
        <v>41867.652280092589</v>
      </c>
      <c r="M846" t="b">
        <v>0</v>
      </c>
      <c r="N846">
        <v>0</v>
      </c>
      <c r="O846" t="b">
        <v>0</v>
      </c>
      <c r="P846" s="16" t="s">
        <v>21</v>
      </c>
      <c r="Q846" t="s">
        <v>60</v>
      </c>
    </row>
    <row r="847" spans="1:17" ht="75" x14ac:dyDescent="0.25">
      <c r="A847">
        <v>3893</v>
      </c>
      <c r="B847" s="8" t="s">
        <v>1878</v>
      </c>
      <c r="C847" s="20" t="s">
        <v>1879</v>
      </c>
      <c r="D847" s="9">
        <v>50000</v>
      </c>
      <c r="E847" s="10">
        <v>10775</v>
      </c>
      <c r="F847" s="15">
        <v>22</v>
      </c>
      <c r="G847" t="s">
        <v>29</v>
      </c>
      <c r="H847" t="s">
        <v>693</v>
      </c>
      <c r="I847" t="s">
        <v>694</v>
      </c>
      <c r="J847">
        <v>1404194400</v>
      </c>
      <c r="K847">
        <v>1400600840</v>
      </c>
      <c r="L847" s="11">
        <f t="shared" si="13"/>
        <v>41779.657870370371</v>
      </c>
      <c r="M847" t="b">
        <v>0</v>
      </c>
      <c r="N847">
        <v>84</v>
      </c>
      <c r="O847" t="b">
        <v>0</v>
      </c>
      <c r="P847" s="16" t="s">
        <v>21</v>
      </c>
      <c r="Q847" t="s">
        <v>60</v>
      </c>
    </row>
    <row r="848" spans="1:17" ht="75" x14ac:dyDescent="0.25">
      <c r="A848">
        <v>3894</v>
      </c>
      <c r="B848" s="8" t="s">
        <v>1880</v>
      </c>
      <c r="C848" s="20" t="s">
        <v>1881</v>
      </c>
      <c r="D848" s="9">
        <v>15000</v>
      </c>
      <c r="E848" s="10">
        <v>520</v>
      </c>
      <c r="F848" s="15">
        <v>3</v>
      </c>
      <c r="G848" t="s">
        <v>29</v>
      </c>
      <c r="H848" t="s">
        <v>693</v>
      </c>
      <c r="I848" t="s">
        <v>694</v>
      </c>
      <c r="J848">
        <v>1481000340</v>
      </c>
      <c r="K848">
        <v>1478386812</v>
      </c>
      <c r="L848" s="11">
        <f t="shared" si="13"/>
        <v>42679.958472222221</v>
      </c>
      <c r="M848" t="b">
        <v>0</v>
      </c>
      <c r="N848">
        <v>11</v>
      </c>
      <c r="O848" t="b">
        <v>0</v>
      </c>
      <c r="P848" s="16" t="s">
        <v>21</v>
      </c>
      <c r="Q848" t="s">
        <v>60</v>
      </c>
    </row>
    <row r="849" spans="1:17" ht="60" x14ac:dyDescent="0.25">
      <c r="A849">
        <v>3895</v>
      </c>
      <c r="B849" s="8" t="s">
        <v>1882</v>
      </c>
      <c r="C849" s="20" t="s">
        <v>1883</v>
      </c>
      <c r="D849" s="9">
        <v>1000</v>
      </c>
      <c r="E849" s="10">
        <v>50</v>
      </c>
      <c r="F849" s="15">
        <v>5</v>
      </c>
      <c r="G849" t="s">
        <v>29</v>
      </c>
      <c r="H849" t="s">
        <v>693</v>
      </c>
      <c r="I849" t="s">
        <v>694</v>
      </c>
      <c r="J849">
        <v>1425103218</v>
      </c>
      <c r="K849">
        <v>1422424818</v>
      </c>
      <c r="L849" s="11">
        <f t="shared" si="13"/>
        <v>42032.250208333338</v>
      </c>
      <c r="M849" t="b">
        <v>0</v>
      </c>
      <c r="N849">
        <v>1</v>
      </c>
      <c r="O849" t="b">
        <v>0</v>
      </c>
      <c r="P849" s="16" t="s">
        <v>21</v>
      </c>
      <c r="Q849" t="s">
        <v>60</v>
      </c>
    </row>
    <row r="850" spans="1:17" ht="60" x14ac:dyDescent="0.25">
      <c r="A850">
        <v>3896</v>
      </c>
      <c r="B850" s="8" t="s">
        <v>1884</v>
      </c>
      <c r="C850" s="20" t="s">
        <v>1885</v>
      </c>
      <c r="D850" s="9">
        <v>1600</v>
      </c>
      <c r="E850" s="10">
        <v>170</v>
      </c>
      <c r="F850" s="15">
        <v>11</v>
      </c>
      <c r="G850" t="s">
        <v>29</v>
      </c>
      <c r="H850" t="s">
        <v>693</v>
      </c>
      <c r="I850" t="s">
        <v>694</v>
      </c>
      <c r="J850">
        <v>1402979778</v>
      </c>
      <c r="K850">
        <v>1401770178</v>
      </c>
      <c r="L850" s="11">
        <f t="shared" si="13"/>
        <v>41793.191875000004</v>
      </c>
      <c r="M850" t="b">
        <v>0</v>
      </c>
      <c r="N850">
        <v>4</v>
      </c>
      <c r="O850" t="b">
        <v>0</v>
      </c>
      <c r="P850" s="16" t="s">
        <v>21</v>
      </c>
      <c r="Q850" t="s">
        <v>60</v>
      </c>
    </row>
    <row r="851" spans="1:17" ht="75" x14ac:dyDescent="0.25">
      <c r="A851">
        <v>3897</v>
      </c>
      <c r="B851" s="8" t="s">
        <v>1886</v>
      </c>
      <c r="C851" s="20" t="s">
        <v>1887</v>
      </c>
      <c r="D851" s="9">
        <v>2500</v>
      </c>
      <c r="E851" s="10">
        <v>440</v>
      </c>
      <c r="F851" s="15">
        <v>18</v>
      </c>
      <c r="G851" t="s">
        <v>29</v>
      </c>
      <c r="H851" t="s">
        <v>1204</v>
      </c>
      <c r="I851" t="s">
        <v>1205</v>
      </c>
      <c r="J851">
        <v>1420750683</v>
      </c>
      <c r="K851">
        <v>1418158683</v>
      </c>
      <c r="L851" s="11">
        <f t="shared" si="13"/>
        <v>41982.87364583333</v>
      </c>
      <c r="M851" t="b">
        <v>0</v>
      </c>
      <c r="N851">
        <v>10</v>
      </c>
      <c r="O851" t="b">
        <v>0</v>
      </c>
      <c r="P851" s="16" t="s">
        <v>21</v>
      </c>
      <c r="Q851" t="s">
        <v>60</v>
      </c>
    </row>
    <row r="852" spans="1:17" ht="75" x14ac:dyDescent="0.25">
      <c r="A852">
        <v>3898</v>
      </c>
      <c r="B852" s="8" t="s">
        <v>588</v>
      </c>
      <c r="C852" s="20" t="s">
        <v>589</v>
      </c>
      <c r="D852" s="9">
        <v>2500</v>
      </c>
      <c r="E852" s="10">
        <v>814</v>
      </c>
      <c r="F852" s="15">
        <v>33</v>
      </c>
      <c r="G852" t="s">
        <v>29</v>
      </c>
      <c r="H852" t="s">
        <v>56</v>
      </c>
      <c r="I852" t="s">
        <v>57</v>
      </c>
      <c r="J852">
        <v>1439827200</v>
      </c>
      <c r="K852">
        <v>1436355270</v>
      </c>
      <c r="L852" s="11">
        <f t="shared" si="13"/>
        <v>42193.482291666667</v>
      </c>
      <c r="M852" t="b">
        <v>0</v>
      </c>
      <c r="N852">
        <v>16</v>
      </c>
      <c r="O852" t="b">
        <v>0</v>
      </c>
      <c r="P852" s="16" t="s">
        <v>21</v>
      </c>
      <c r="Q852" t="s">
        <v>60</v>
      </c>
    </row>
    <row r="853" spans="1:17" ht="75" x14ac:dyDescent="0.25">
      <c r="A853">
        <v>3899</v>
      </c>
      <c r="B853" s="8" t="s">
        <v>1888</v>
      </c>
      <c r="C853" s="20" t="s">
        <v>1889</v>
      </c>
      <c r="D853" s="9">
        <v>10000</v>
      </c>
      <c r="E853" s="10">
        <v>125</v>
      </c>
      <c r="F853" s="15">
        <v>1</v>
      </c>
      <c r="G853" t="s">
        <v>29</v>
      </c>
      <c r="H853" t="s">
        <v>693</v>
      </c>
      <c r="I853" t="s">
        <v>694</v>
      </c>
      <c r="J853">
        <v>1407868561</v>
      </c>
      <c r="K853">
        <v>1406140561</v>
      </c>
      <c r="L853" s="11">
        <f t="shared" si="13"/>
        <v>41843.775011574078</v>
      </c>
      <c r="M853" t="b">
        <v>0</v>
      </c>
      <c r="N853">
        <v>2</v>
      </c>
      <c r="O853" t="b">
        <v>0</v>
      </c>
      <c r="P853" s="16" t="s">
        <v>21</v>
      </c>
      <c r="Q853" t="s">
        <v>60</v>
      </c>
    </row>
    <row r="854" spans="1:17" ht="60" x14ac:dyDescent="0.25">
      <c r="A854">
        <v>3900</v>
      </c>
      <c r="B854" s="8" t="s">
        <v>1890</v>
      </c>
      <c r="C854" s="20" t="s">
        <v>1891</v>
      </c>
      <c r="D854" s="9">
        <v>2500</v>
      </c>
      <c r="E854" s="10">
        <v>135</v>
      </c>
      <c r="F854" s="15">
        <v>5</v>
      </c>
      <c r="G854" t="s">
        <v>29</v>
      </c>
      <c r="H854" t="s">
        <v>693</v>
      </c>
      <c r="I854" t="s">
        <v>694</v>
      </c>
      <c r="J854">
        <v>1433988791</v>
      </c>
      <c r="K854">
        <v>1431396791</v>
      </c>
      <c r="L854" s="11">
        <f t="shared" si="13"/>
        <v>42136.092488425929</v>
      </c>
      <c r="M854" t="b">
        <v>0</v>
      </c>
      <c r="N854">
        <v>5</v>
      </c>
      <c r="O854" t="b">
        <v>0</v>
      </c>
      <c r="P854" s="16" t="s">
        <v>21</v>
      </c>
      <c r="Q854" t="s">
        <v>60</v>
      </c>
    </row>
    <row r="855" spans="1:17" ht="60" x14ac:dyDescent="0.25">
      <c r="A855">
        <v>3901</v>
      </c>
      <c r="B855" s="8" t="s">
        <v>1892</v>
      </c>
      <c r="C855" s="20" t="s">
        <v>1893</v>
      </c>
      <c r="D855" s="9">
        <v>3000</v>
      </c>
      <c r="E855" s="10">
        <v>25</v>
      </c>
      <c r="F855" s="15">
        <v>1</v>
      </c>
      <c r="G855" t="s">
        <v>29</v>
      </c>
      <c r="H855" t="s">
        <v>693</v>
      </c>
      <c r="I855" t="s">
        <v>694</v>
      </c>
      <c r="J855">
        <v>1450554599</v>
      </c>
      <c r="K855">
        <v>1447098599</v>
      </c>
      <c r="L855" s="11">
        <f t="shared" si="13"/>
        <v>42317.826377314814</v>
      </c>
      <c r="M855" t="b">
        <v>0</v>
      </c>
      <c r="N855">
        <v>1</v>
      </c>
      <c r="O855" t="b">
        <v>0</v>
      </c>
      <c r="P855" s="16" t="s">
        <v>21</v>
      </c>
      <c r="Q855" t="s">
        <v>60</v>
      </c>
    </row>
    <row r="856" spans="1:17" ht="75" x14ac:dyDescent="0.25">
      <c r="A856">
        <v>3902</v>
      </c>
      <c r="B856" s="8" t="s">
        <v>590</v>
      </c>
      <c r="C856" s="20" t="s">
        <v>591</v>
      </c>
      <c r="D856" s="9">
        <v>3000</v>
      </c>
      <c r="E856" s="10">
        <v>1465</v>
      </c>
      <c r="F856" s="15">
        <v>49</v>
      </c>
      <c r="G856" t="s">
        <v>29</v>
      </c>
      <c r="H856" t="s">
        <v>56</v>
      </c>
      <c r="I856" t="s">
        <v>57</v>
      </c>
      <c r="J856">
        <v>1479125642</v>
      </c>
      <c r="K856">
        <v>1476962042</v>
      </c>
      <c r="L856" s="11">
        <f t="shared" si="13"/>
        <v>42663.468078703707</v>
      </c>
      <c r="M856" t="b">
        <v>0</v>
      </c>
      <c r="N856">
        <v>31</v>
      </c>
      <c r="O856" t="b">
        <v>0</v>
      </c>
      <c r="P856" s="16" t="s">
        <v>21</v>
      </c>
      <c r="Q856" t="s">
        <v>60</v>
      </c>
    </row>
    <row r="857" spans="1:17" ht="75" x14ac:dyDescent="0.25">
      <c r="A857">
        <v>3903</v>
      </c>
      <c r="B857" s="8" t="s">
        <v>1894</v>
      </c>
      <c r="C857" s="20" t="s">
        <v>1895</v>
      </c>
      <c r="D857" s="9">
        <v>1500</v>
      </c>
      <c r="E857" s="10">
        <v>0</v>
      </c>
      <c r="F857" s="15">
        <v>0</v>
      </c>
      <c r="G857" t="s">
        <v>29</v>
      </c>
      <c r="H857" t="s">
        <v>693</v>
      </c>
      <c r="I857" t="s">
        <v>694</v>
      </c>
      <c r="J857">
        <v>1439581080</v>
      </c>
      <c r="K857">
        <v>1435709765</v>
      </c>
      <c r="L857" s="11">
        <f t="shared" si="13"/>
        <v>42186.01116898148</v>
      </c>
      <c r="M857" t="b">
        <v>0</v>
      </c>
      <c r="N857">
        <v>0</v>
      </c>
      <c r="O857" t="b">
        <v>0</v>
      </c>
      <c r="P857" s="16" t="s">
        <v>21</v>
      </c>
      <c r="Q857" t="s">
        <v>60</v>
      </c>
    </row>
    <row r="858" spans="1:17" ht="45" x14ac:dyDescent="0.25">
      <c r="A858">
        <v>3904</v>
      </c>
      <c r="B858" s="8" t="s">
        <v>1896</v>
      </c>
      <c r="C858" s="20" t="s">
        <v>1897</v>
      </c>
      <c r="D858" s="9">
        <v>10000</v>
      </c>
      <c r="E858" s="10">
        <v>3</v>
      </c>
      <c r="F858" s="15">
        <v>0</v>
      </c>
      <c r="G858" t="s">
        <v>29</v>
      </c>
      <c r="H858" t="s">
        <v>693</v>
      </c>
      <c r="I858" t="s">
        <v>694</v>
      </c>
      <c r="J858">
        <v>1429074240</v>
      </c>
      <c r="K858">
        <v>1427866200</v>
      </c>
      <c r="L858" s="11">
        <f t="shared" si="13"/>
        <v>42095.229166666672</v>
      </c>
      <c r="M858" t="b">
        <v>0</v>
      </c>
      <c r="N858">
        <v>2</v>
      </c>
      <c r="O858" t="b">
        <v>0</v>
      </c>
      <c r="P858" s="16" t="s">
        <v>21</v>
      </c>
      <c r="Q858" t="s">
        <v>60</v>
      </c>
    </row>
    <row r="859" spans="1:17" ht="75" x14ac:dyDescent="0.25">
      <c r="A859">
        <v>3905</v>
      </c>
      <c r="B859" s="8" t="s">
        <v>592</v>
      </c>
      <c r="C859" s="20" t="s">
        <v>593</v>
      </c>
      <c r="D859" s="9">
        <v>1500</v>
      </c>
      <c r="E859" s="10">
        <v>173</v>
      </c>
      <c r="F859" s="15">
        <v>12</v>
      </c>
      <c r="G859" t="s">
        <v>29</v>
      </c>
      <c r="H859" t="s">
        <v>56</v>
      </c>
      <c r="I859" t="s">
        <v>57</v>
      </c>
      <c r="J859">
        <v>1434063600</v>
      </c>
      <c r="K859">
        <v>1430405903</v>
      </c>
      <c r="L859" s="11">
        <f t="shared" si="13"/>
        <v>42124.623877314814</v>
      </c>
      <c r="M859" t="b">
        <v>0</v>
      </c>
      <c r="N859">
        <v>7</v>
      </c>
      <c r="O859" t="b">
        <v>0</v>
      </c>
      <c r="P859" s="16" t="s">
        <v>21</v>
      </c>
      <c r="Q859" t="s">
        <v>60</v>
      </c>
    </row>
    <row r="860" spans="1:17" ht="75" x14ac:dyDescent="0.25">
      <c r="A860">
        <v>3906</v>
      </c>
      <c r="B860" s="8" t="s">
        <v>594</v>
      </c>
      <c r="C860" s="20" t="s">
        <v>595</v>
      </c>
      <c r="D860" s="9">
        <v>1500</v>
      </c>
      <c r="E860" s="10">
        <v>1010</v>
      </c>
      <c r="F860" s="15">
        <v>67</v>
      </c>
      <c r="G860" t="s">
        <v>29</v>
      </c>
      <c r="H860" t="s">
        <v>56</v>
      </c>
      <c r="I860" t="s">
        <v>57</v>
      </c>
      <c r="J860">
        <v>1435325100</v>
      </c>
      <c r="K860">
        <v>1432072893</v>
      </c>
      <c r="L860" s="11">
        <f t="shared" si="13"/>
        <v>42143.917743055557</v>
      </c>
      <c r="M860" t="b">
        <v>0</v>
      </c>
      <c r="N860">
        <v>16</v>
      </c>
      <c r="O860" t="b">
        <v>0</v>
      </c>
      <c r="P860" s="16" t="s">
        <v>21</v>
      </c>
      <c r="Q860" t="s">
        <v>60</v>
      </c>
    </row>
    <row r="861" spans="1:17" ht="75" x14ac:dyDescent="0.25">
      <c r="A861">
        <v>3907</v>
      </c>
      <c r="B861" s="8" t="s">
        <v>1898</v>
      </c>
      <c r="C861" s="20" t="s">
        <v>1899</v>
      </c>
      <c r="D861" s="9">
        <v>1000</v>
      </c>
      <c r="E861" s="10">
        <v>153</v>
      </c>
      <c r="F861" s="15">
        <v>15</v>
      </c>
      <c r="G861" t="s">
        <v>29</v>
      </c>
      <c r="H861" t="s">
        <v>693</v>
      </c>
      <c r="I861" t="s">
        <v>694</v>
      </c>
      <c r="J861">
        <v>1414354080</v>
      </c>
      <c r="K861">
        <v>1411587606</v>
      </c>
      <c r="L861" s="11">
        <f t="shared" si="13"/>
        <v>41906.819513888891</v>
      </c>
      <c r="M861" t="b">
        <v>0</v>
      </c>
      <c r="N861">
        <v>4</v>
      </c>
      <c r="O861" t="b">
        <v>0</v>
      </c>
      <c r="P861" s="16" t="s">
        <v>21</v>
      </c>
      <c r="Q861" t="s">
        <v>60</v>
      </c>
    </row>
    <row r="862" spans="1:17" ht="60" x14ac:dyDescent="0.25">
      <c r="A862">
        <v>3908</v>
      </c>
      <c r="B862" s="8" t="s">
        <v>1900</v>
      </c>
      <c r="C862" s="20" t="s">
        <v>1901</v>
      </c>
      <c r="D862" s="9">
        <v>750</v>
      </c>
      <c r="E862" s="10">
        <v>65</v>
      </c>
      <c r="F862" s="15">
        <v>9</v>
      </c>
      <c r="G862" t="s">
        <v>29</v>
      </c>
      <c r="H862" t="s">
        <v>693</v>
      </c>
      <c r="I862" t="s">
        <v>694</v>
      </c>
      <c r="J862">
        <v>1406603696</v>
      </c>
      <c r="K862">
        <v>1405307696</v>
      </c>
      <c r="L862" s="11">
        <f t="shared" si="13"/>
        <v>41834.135370370372</v>
      </c>
      <c r="M862" t="b">
        <v>0</v>
      </c>
      <c r="N862">
        <v>4</v>
      </c>
      <c r="O862" t="b">
        <v>0</v>
      </c>
      <c r="P862" s="16" t="s">
        <v>21</v>
      </c>
      <c r="Q862" t="s">
        <v>60</v>
      </c>
    </row>
    <row r="863" spans="1:17" ht="60" x14ac:dyDescent="0.25">
      <c r="A863">
        <v>3909</v>
      </c>
      <c r="B863" s="8" t="s">
        <v>1902</v>
      </c>
      <c r="C863" s="20" t="s">
        <v>1903</v>
      </c>
      <c r="D863" s="9">
        <v>60000</v>
      </c>
      <c r="E863" s="10">
        <v>135</v>
      </c>
      <c r="F863" s="15">
        <v>0</v>
      </c>
      <c r="G863" t="s">
        <v>29</v>
      </c>
      <c r="H863" t="s">
        <v>693</v>
      </c>
      <c r="I863" t="s">
        <v>694</v>
      </c>
      <c r="J863">
        <v>1410424642</v>
      </c>
      <c r="K863">
        <v>1407832642</v>
      </c>
      <c r="L863" s="11">
        <f t="shared" si="13"/>
        <v>41863.359282407408</v>
      </c>
      <c r="M863" t="b">
        <v>0</v>
      </c>
      <c r="N863">
        <v>4</v>
      </c>
      <c r="O863" t="b">
        <v>0</v>
      </c>
      <c r="P863" s="16" t="s">
        <v>21</v>
      </c>
      <c r="Q863" t="s">
        <v>60</v>
      </c>
    </row>
    <row r="864" spans="1:17" ht="60" x14ac:dyDescent="0.25">
      <c r="A864">
        <v>3910</v>
      </c>
      <c r="B864" s="8" t="s">
        <v>1904</v>
      </c>
      <c r="C864" s="20" t="s">
        <v>1905</v>
      </c>
      <c r="D864" s="9">
        <v>6000</v>
      </c>
      <c r="E864" s="10">
        <v>185</v>
      </c>
      <c r="F864" s="15">
        <v>3</v>
      </c>
      <c r="G864" t="s">
        <v>29</v>
      </c>
      <c r="H864" t="s">
        <v>693</v>
      </c>
      <c r="I864" t="s">
        <v>694</v>
      </c>
      <c r="J864">
        <v>1441649397</v>
      </c>
      <c r="K864">
        <v>1439057397</v>
      </c>
      <c r="L864" s="11">
        <f t="shared" si="13"/>
        <v>42224.756909722222</v>
      </c>
      <c r="M864" t="b">
        <v>0</v>
      </c>
      <c r="N864">
        <v>3</v>
      </c>
      <c r="O864" t="b">
        <v>0</v>
      </c>
      <c r="P864" s="16" t="s">
        <v>21</v>
      </c>
      <c r="Q864" t="s">
        <v>60</v>
      </c>
    </row>
    <row r="865" spans="1:17" ht="60" x14ac:dyDescent="0.25">
      <c r="A865">
        <v>3911</v>
      </c>
      <c r="B865" s="8" t="s">
        <v>1906</v>
      </c>
      <c r="C865" s="20" t="s">
        <v>1907</v>
      </c>
      <c r="D865" s="9">
        <v>8000</v>
      </c>
      <c r="E865" s="10">
        <v>2993</v>
      </c>
      <c r="F865" s="15">
        <v>37</v>
      </c>
      <c r="G865" t="s">
        <v>29</v>
      </c>
      <c r="H865" t="s">
        <v>693</v>
      </c>
      <c r="I865" t="s">
        <v>694</v>
      </c>
      <c r="J865">
        <v>1417033777</v>
      </c>
      <c r="K865">
        <v>1414438177</v>
      </c>
      <c r="L865" s="11">
        <f t="shared" si="13"/>
        <v>41939.8122337963</v>
      </c>
      <c r="M865" t="b">
        <v>0</v>
      </c>
      <c r="N865">
        <v>36</v>
      </c>
      <c r="O865" t="b">
        <v>0</v>
      </c>
      <c r="P865" s="16" t="s">
        <v>21</v>
      </c>
      <c r="Q865" t="s">
        <v>60</v>
      </c>
    </row>
    <row r="866" spans="1:17" ht="60" x14ac:dyDescent="0.25">
      <c r="A866">
        <v>3912</v>
      </c>
      <c r="B866" s="8" t="s">
        <v>1908</v>
      </c>
      <c r="C866" s="20" t="s">
        <v>1909</v>
      </c>
      <c r="D866" s="9">
        <v>15000</v>
      </c>
      <c r="E866" s="10">
        <v>1</v>
      </c>
      <c r="F866" s="15">
        <v>0</v>
      </c>
      <c r="G866" t="s">
        <v>29</v>
      </c>
      <c r="H866" t="s">
        <v>693</v>
      </c>
      <c r="I866" t="s">
        <v>694</v>
      </c>
      <c r="J866">
        <v>1429936500</v>
      </c>
      <c r="K866">
        <v>1424759330</v>
      </c>
      <c r="L866" s="11">
        <f t="shared" si="13"/>
        <v>42059.270023148143</v>
      </c>
      <c r="M866" t="b">
        <v>0</v>
      </c>
      <c r="N866">
        <v>1</v>
      </c>
      <c r="O866" t="b">
        <v>0</v>
      </c>
      <c r="P866" s="16" t="s">
        <v>21</v>
      </c>
      <c r="Q866" t="s">
        <v>60</v>
      </c>
    </row>
    <row r="867" spans="1:17" ht="75" x14ac:dyDescent="0.25">
      <c r="A867">
        <v>3913</v>
      </c>
      <c r="B867" s="8" t="s">
        <v>1910</v>
      </c>
      <c r="C867" s="20" t="s">
        <v>1911</v>
      </c>
      <c r="D867" s="9">
        <v>10000</v>
      </c>
      <c r="E867" s="10">
        <v>1000</v>
      </c>
      <c r="F867" s="15">
        <v>10</v>
      </c>
      <c r="G867" t="s">
        <v>29</v>
      </c>
      <c r="H867" t="s">
        <v>693</v>
      </c>
      <c r="I867" t="s">
        <v>694</v>
      </c>
      <c r="J867">
        <v>1448863449</v>
      </c>
      <c r="K867">
        <v>1446267849</v>
      </c>
      <c r="L867" s="11">
        <f t="shared" si="13"/>
        <v>42308.211215277777</v>
      </c>
      <c r="M867" t="b">
        <v>0</v>
      </c>
      <c r="N867">
        <v>7</v>
      </c>
      <c r="O867" t="b">
        <v>0</v>
      </c>
      <c r="P867" s="16" t="s">
        <v>21</v>
      </c>
      <c r="Q867" t="s">
        <v>60</v>
      </c>
    </row>
    <row r="868" spans="1:17" ht="75" x14ac:dyDescent="0.25">
      <c r="A868">
        <v>3914</v>
      </c>
      <c r="B868" s="8" t="s">
        <v>596</v>
      </c>
      <c r="C868" s="20" t="s">
        <v>597</v>
      </c>
      <c r="D868" s="9">
        <v>2500</v>
      </c>
      <c r="E868" s="10">
        <v>909</v>
      </c>
      <c r="F868" s="15">
        <v>36</v>
      </c>
      <c r="G868" t="s">
        <v>29</v>
      </c>
      <c r="H868" t="s">
        <v>56</v>
      </c>
      <c r="I868" t="s">
        <v>57</v>
      </c>
      <c r="J868">
        <v>1431298740</v>
      </c>
      <c r="K868">
        <v>1429558756</v>
      </c>
      <c r="L868" s="11">
        <f t="shared" si="13"/>
        <v>42114.818935185191</v>
      </c>
      <c r="M868" t="b">
        <v>0</v>
      </c>
      <c r="N868">
        <v>27</v>
      </c>
      <c r="O868" t="b">
        <v>0</v>
      </c>
      <c r="P868" s="16" t="s">
        <v>21</v>
      </c>
      <c r="Q868" t="s">
        <v>60</v>
      </c>
    </row>
    <row r="869" spans="1:17" ht="60" x14ac:dyDescent="0.25">
      <c r="A869">
        <v>3915</v>
      </c>
      <c r="B869" s="8" t="s">
        <v>598</v>
      </c>
      <c r="C869" s="20" t="s">
        <v>599</v>
      </c>
      <c r="D869" s="9">
        <v>1500</v>
      </c>
      <c r="E869" s="10">
        <v>5</v>
      </c>
      <c r="F869" s="15">
        <v>0</v>
      </c>
      <c r="G869" t="s">
        <v>29</v>
      </c>
      <c r="H869" t="s">
        <v>56</v>
      </c>
      <c r="I869" t="s">
        <v>57</v>
      </c>
      <c r="J869">
        <v>1464824309</v>
      </c>
      <c r="K869">
        <v>1462232309</v>
      </c>
      <c r="L869" s="11">
        <f t="shared" si="13"/>
        <v>42492.98505787037</v>
      </c>
      <c r="M869" t="b">
        <v>0</v>
      </c>
      <c r="N869">
        <v>1</v>
      </c>
      <c r="O869" t="b">
        <v>0</v>
      </c>
      <c r="P869" s="16" t="s">
        <v>21</v>
      </c>
      <c r="Q869" t="s">
        <v>60</v>
      </c>
    </row>
    <row r="870" spans="1:17" ht="60" x14ac:dyDescent="0.25">
      <c r="A870">
        <v>3916</v>
      </c>
      <c r="B870" s="8" t="s">
        <v>1912</v>
      </c>
      <c r="C870" s="20" t="s">
        <v>1913</v>
      </c>
      <c r="D870" s="9">
        <v>2000</v>
      </c>
      <c r="E870" s="10">
        <v>0</v>
      </c>
      <c r="F870" s="15">
        <v>0</v>
      </c>
      <c r="G870" t="s">
        <v>29</v>
      </c>
      <c r="H870" t="s">
        <v>1655</v>
      </c>
      <c r="I870" t="s">
        <v>1656</v>
      </c>
      <c r="J870">
        <v>1464952752</v>
      </c>
      <c r="K870">
        <v>1462360752</v>
      </c>
      <c r="L870" s="11">
        <f t="shared" si="13"/>
        <v>42494.471666666665</v>
      </c>
      <c r="M870" t="b">
        <v>0</v>
      </c>
      <c r="N870">
        <v>0</v>
      </c>
      <c r="O870" t="b">
        <v>0</v>
      </c>
      <c r="P870" s="16" t="s">
        <v>21</v>
      </c>
      <c r="Q870" t="s">
        <v>60</v>
      </c>
    </row>
    <row r="871" spans="1:17" ht="60" x14ac:dyDescent="0.25">
      <c r="A871">
        <v>3917</v>
      </c>
      <c r="B871" s="8" t="s">
        <v>600</v>
      </c>
      <c r="C871" s="20" t="s">
        <v>601</v>
      </c>
      <c r="D871" s="9">
        <v>3500</v>
      </c>
      <c r="E871" s="10">
        <v>10</v>
      </c>
      <c r="F871" s="15">
        <v>0</v>
      </c>
      <c r="G871" t="s">
        <v>29</v>
      </c>
      <c r="H871" t="s">
        <v>56</v>
      </c>
      <c r="I871" t="s">
        <v>57</v>
      </c>
      <c r="J871">
        <v>1410439161</v>
      </c>
      <c r="K871">
        <v>1407847161</v>
      </c>
      <c r="L871" s="11">
        <f t="shared" si="13"/>
        <v>41863.527326388888</v>
      </c>
      <c r="M871" t="b">
        <v>0</v>
      </c>
      <c r="N871">
        <v>1</v>
      </c>
      <c r="O871" t="b">
        <v>0</v>
      </c>
      <c r="P871" s="16" t="s">
        <v>21</v>
      </c>
      <c r="Q871" t="s">
        <v>60</v>
      </c>
    </row>
    <row r="872" spans="1:17" ht="75" x14ac:dyDescent="0.25">
      <c r="A872">
        <v>3918</v>
      </c>
      <c r="B872" s="8" t="s">
        <v>602</v>
      </c>
      <c r="C872" s="20" t="s">
        <v>603</v>
      </c>
      <c r="D872" s="9">
        <v>60000</v>
      </c>
      <c r="E872" s="10">
        <v>120</v>
      </c>
      <c r="F872" s="15">
        <v>0</v>
      </c>
      <c r="G872" t="s">
        <v>29</v>
      </c>
      <c r="H872" t="s">
        <v>56</v>
      </c>
      <c r="I872" t="s">
        <v>57</v>
      </c>
      <c r="J872">
        <v>1407168000</v>
      </c>
      <c r="K872">
        <v>1406131023</v>
      </c>
      <c r="L872" s="11">
        <f t="shared" si="13"/>
        <v>41843.664618055554</v>
      </c>
      <c r="M872" t="b">
        <v>0</v>
      </c>
      <c r="N872">
        <v>3</v>
      </c>
      <c r="O872" t="b">
        <v>0</v>
      </c>
      <c r="P872" s="16" t="s">
        <v>21</v>
      </c>
      <c r="Q872" t="s">
        <v>60</v>
      </c>
    </row>
    <row r="873" spans="1:17" ht="60" x14ac:dyDescent="0.25">
      <c r="A873">
        <v>3919</v>
      </c>
      <c r="B873" s="8" t="s">
        <v>604</v>
      </c>
      <c r="C873" s="20" t="s">
        <v>605</v>
      </c>
      <c r="D873" s="9">
        <v>5000</v>
      </c>
      <c r="E873" s="10">
        <v>90</v>
      </c>
      <c r="F873" s="15">
        <v>2</v>
      </c>
      <c r="G873" t="s">
        <v>29</v>
      </c>
      <c r="H873" t="s">
        <v>56</v>
      </c>
      <c r="I873" t="s">
        <v>57</v>
      </c>
      <c r="J873">
        <v>1453075200</v>
      </c>
      <c r="K873">
        <v>1450628773</v>
      </c>
      <c r="L873" s="11">
        <f t="shared" si="13"/>
        <v>42358.684872685189</v>
      </c>
      <c r="M873" t="b">
        <v>0</v>
      </c>
      <c r="N873">
        <v>3</v>
      </c>
      <c r="O873" t="b">
        <v>0</v>
      </c>
      <c r="P873" s="16" t="s">
        <v>21</v>
      </c>
      <c r="Q873" t="s">
        <v>60</v>
      </c>
    </row>
    <row r="874" spans="1:17" ht="60" x14ac:dyDescent="0.25">
      <c r="A874">
        <v>3920</v>
      </c>
      <c r="B874" s="8" t="s">
        <v>606</v>
      </c>
      <c r="C874" s="20" t="s">
        <v>607</v>
      </c>
      <c r="D874" s="9">
        <v>2500</v>
      </c>
      <c r="E874" s="10">
        <v>135</v>
      </c>
      <c r="F874" s="15">
        <v>5</v>
      </c>
      <c r="G874" t="s">
        <v>29</v>
      </c>
      <c r="H874" t="s">
        <v>56</v>
      </c>
      <c r="I874" t="s">
        <v>57</v>
      </c>
      <c r="J874">
        <v>1479032260</v>
      </c>
      <c r="K874">
        <v>1476436660</v>
      </c>
      <c r="L874" s="11">
        <f t="shared" si="13"/>
        <v>42657.38726851852</v>
      </c>
      <c r="M874" t="b">
        <v>0</v>
      </c>
      <c r="N874">
        <v>3</v>
      </c>
      <c r="O874" t="b">
        <v>0</v>
      </c>
      <c r="P874" s="16" t="s">
        <v>21</v>
      </c>
      <c r="Q874" t="s">
        <v>60</v>
      </c>
    </row>
    <row r="875" spans="1:17" ht="60" x14ac:dyDescent="0.25">
      <c r="A875">
        <v>3921</v>
      </c>
      <c r="B875" s="8" t="s">
        <v>608</v>
      </c>
      <c r="C875" s="20" t="s">
        <v>609</v>
      </c>
      <c r="D875" s="9">
        <v>3000</v>
      </c>
      <c r="E875" s="10">
        <v>0</v>
      </c>
      <c r="F875" s="15">
        <v>0</v>
      </c>
      <c r="G875" t="s">
        <v>29</v>
      </c>
      <c r="H875" t="s">
        <v>56</v>
      </c>
      <c r="I875" t="s">
        <v>57</v>
      </c>
      <c r="J875">
        <v>1414346400</v>
      </c>
      <c r="K875">
        <v>1413291655</v>
      </c>
      <c r="L875" s="11">
        <f t="shared" si="13"/>
        <v>41926.542303240742</v>
      </c>
      <c r="M875" t="b">
        <v>0</v>
      </c>
      <c r="N875">
        <v>0</v>
      </c>
      <c r="O875" t="b">
        <v>0</v>
      </c>
      <c r="P875" s="16" t="s">
        <v>21</v>
      </c>
      <c r="Q875" t="s">
        <v>60</v>
      </c>
    </row>
    <row r="876" spans="1:17" ht="75" x14ac:dyDescent="0.25">
      <c r="A876">
        <v>3922</v>
      </c>
      <c r="B876" s="8" t="s">
        <v>1914</v>
      </c>
      <c r="C876" s="20" t="s">
        <v>1915</v>
      </c>
      <c r="D876" s="9">
        <v>750</v>
      </c>
      <c r="E876" s="10">
        <v>61</v>
      </c>
      <c r="F876" s="15">
        <v>8</v>
      </c>
      <c r="G876" t="s">
        <v>29</v>
      </c>
      <c r="H876" t="s">
        <v>693</v>
      </c>
      <c r="I876" t="s">
        <v>694</v>
      </c>
      <c r="J876">
        <v>1425337200</v>
      </c>
      <c r="K876">
        <v>1421432810</v>
      </c>
      <c r="L876" s="11">
        <f t="shared" si="13"/>
        <v>42020.768634259264</v>
      </c>
      <c r="M876" t="b">
        <v>0</v>
      </c>
      <c r="N876">
        <v>6</v>
      </c>
      <c r="O876" t="b">
        <v>0</v>
      </c>
      <c r="P876" s="16" t="s">
        <v>21</v>
      </c>
      <c r="Q876" t="s">
        <v>60</v>
      </c>
    </row>
    <row r="877" spans="1:17" ht="75" x14ac:dyDescent="0.25">
      <c r="A877">
        <v>3923</v>
      </c>
      <c r="B877" s="8" t="s">
        <v>610</v>
      </c>
      <c r="C877" s="20" t="s">
        <v>611</v>
      </c>
      <c r="D877" s="9">
        <v>11500</v>
      </c>
      <c r="E877" s="10">
        <v>1384</v>
      </c>
      <c r="F877" s="15">
        <v>12</v>
      </c>
      <c r="G877" t="s">
        <v>29</v>
      </c>
      <c r="H877" t="s">
        <v>56</v>
      </c>
      <c r="I877" t="s">
        <v>57</v>
      </c>
      <c r="J877">
        <v>1428622271</v>
      </c>
      <c r="K877">
        <v>1426203071</v>
      </c>
      <c r="L877" s="11">
        <f t="shared" si="13"/>
        <v>42075.979988425926</v>
      </c>
      <c r="M877" t="b">
        <v>0</v>
      </c>
      <c r="N877">
        <v>17</v>
      </c>
      <c r="O877" t="b">
        <v>0</v>
      </c>
      <c r="P877" s="16" t="s">
        <v>21</v>
      </c>
      <c r="Q877" t="s">
        <v>60</v>
      </c>
    </row>
    <row r="878" spans="1:17" ht="90" x14ac:dyDescent="0.25">
      <c r="A878">
        <v>3924</v>
      </c>
      <c r="B878" s="8" t="s">
        <v>1916</v>
      </c>
      <c r="C878" s="20" t="s">
        <v>1917</v>
      </c>
      <c r="D878" s="9">
        <v>15000</v>
      </c>
      <c r="E878" s="10">
        <v>2290</v>
      </c>
      <c r="F878" s="15">
        <v>15</v>
      </c>
      <c r="G878" t="s">
        <v>29</v>
      </c>
      <c r="H878" t="s">
        <v>693</v>
      </c>
      <c r="I878" t="s">
        <v>694</v>
      </c>
      <c r="J878">
        <v>1403823722</v>
      </c>
      <c r="K878">
        <v>1401231722</v>
      </c>
      <c r="L878" s="11">
        <f t="shared" si="13"/>
        <v>41786.959745370368</v>
      </c>
      <c r="M878" t="b">
        <v>0</v>
      </c>
      <c r="N878">
        <v>40</v>
      </c>
      <c r="O878" t="b">
        <v>0</v>
      </c>
      <c r="P878" s="16" t="s">
        <v>21</v>
      </c>
      <c r="Q878" t="s">
        <v>60</v>
      </c>
    </row>
    <row r="879" spans="1:17" ht="75" x14ac:dyDescent="0.25">
      <c r="A879">
        <v>3925</v>
      </c>
      <c r="B879" s="8" t="s">
        <v>1918</v>
      </c>
      <c r="C879" s="20" t="s">
        <v>1919</v>
      </c>
      <c r="D879" s="9">
        <v>150</v>
      </c>
      <c r="E879" s="10">
        <v>15</v>
      </c>
      <c r="F879" s="15">
        <v>10</v>
      </c>
      <c r="G879" t="s">
        <v>29</v>
      </c>
      <c r="H879" t="s">
        <v>693</v>
      </c>
      <c r="I879" t="s">
        <v>694</v>
      </c>
      <c r="J879">
        <v>1406753639</v>
      </c>
      <c r="K879">
        <v>1404161639</v>
      </c>
      <c r="L879" s="11">
        <f t="shared" si="13"/>
        <v>41820.870821759258</v>
      </c>
      <c r="M879" t="b">
        <v>0</v>
      </c>
      <c r="N879">
        <v>3</v>
      </c>
      <c r="O879" t="b">
        <v>0</v>
      </c>
      <c r="P879" s="16" t="s">
        <v>21</v>
      </c>
      <c r="Q879" t="s">
        <v>60</v>
      </c>
    </row>
    <row r="880" spans="1:17" ht="45" x14ac:dyDescent="0.25">
      <c r="A880">
        <v>3926</v>
      </c>
      <c r="B880" s="8" t="s">
        <v>1920</v>
      </c>
      <c r="C880" s="20" t="s">
        <v>1921</v>
      </c>
      <c r="D880" s="9">
        <v>5000</v>
      </c>
      <c r="E880" s="10">
        <v>15</v>
      </c>
      <c r="F880" s="15">
        <v>0</v>
      </c>
      <c r="G880" t="s">
        <v>29</v>
      </c>
      <c r="H880" t="s">
        <v>767</v>
      </c>
      <c r="I880" t="s">
        <v>768</v>
      </c>
      <c r="J880">
        <v>1419645748</v>
      </c>
      <c r="K880">
        <v>1417053748</v>
      </c>
      <c r="L880" s="11">
        <f t="shared" si="13"/>
        <v>41970.085046296299</v>
      </c>
      <c r="M880" t="b">
        <v>0</v>
      </c>
      <c r="N880">
        <v>1</v>
      </c>
      <c r="O880" t="b">
        <v>0</v>
      </c>
      <c r="P880" s="16" t="s">
        <v>21</v>
      </c>
      <c r="Q880" t="s">
        <v>60</v>
      </c>
    </row>
    <row r="881" spans="1:17" ht="75" x14ac:dyDescent="0.25">
      <c r="A881">
        <v>3927</v>
      </c>
      <c r="B881" s="8" t="s">
        <v>612</v>
      </c>
      <c r="C881" s="20" t="s">
        <v>613</v>
      </c>
      <c r="D881" s="9">
        <v>2500</v>
      </c>
      <c r="E881" s="10">
        <v>25</v>
      </c>
      <c r="F881" s="15">
        <v>1</v>
      </c>
      <c r="G881" t="s">
        <v>29</v>
      </c>
      <c r="H881" t="s">
        <v>56</v>
      </c>
      <c r="I881" t="s">
        <v>57</v>
      </c>
      <c r="J881">
        <v>1407565504</v>
      </c>
      <c r="K881">
        <v>1404973504</v>
      </c>
      <c r="L881" s="11">
        <f t="shared" si="13"/>
        <v>41830.267407407409</v>
      </c>
      <c r="M881" t="b">
        <v>0</v>
      </c>
      <c r="N881">
        <v>2</v>
      </c>
      <c r="O881" t="b">
        <v>0</v>
      </c>
      <c r="P881" s="16" t="s">
        <v>21</v>
      </c>
      <c r="Q881" t="s">
        <v>60</v>
      </c>
    </row>
    <row r="882" spans="1:17" ht="75" x14ac:dyDescent="0.25">
      <c r="A882">
        <v>3928</v>
      </c>
      <c r="B882" s="8" t="s">
        <v>1922</v>
      </c>
      <c r="C882" s="20" t="s">
        <v>1923</v>
      </c>
      <c r="D882" s="9">
        <v>5000</v>
      </c>
      <c r="E882" s="10">
        <v>651</v>
      </c>
      <c r="F882" s="15">
        <v>13</v>
      </c>
      <c r="G882" t="s">
        <v>29</v>
      </c>
      <c r="H882" t="s">
        <v>693</v>
      </c>
      <c r="I882" t="s">
        <v>694</v>
      </c>
      <c r="J882">
        <v>1444971540</v>
      </c>
      <c r="K882">
        <v>1442593427</v>
      </c>
      <c r="L882" s="11">
        <f t="shared" si="13"/>
        <v>42265.683182870373</v>
      </c>
      <c r="M882" t="b">
        <v>0</v>
      </c>
      <c r="N882">
        <v>7</v>
      </c>
      <c r="O882" t="b">
        <v>0</v>
      </c>
      <c r="P882" s="16" t="s">
        <v>21</v>
      </c>
      <c r="Q882" t="s">
        <v>60</v>
      </c>
    </row>
    <row r="883" spans="1:17" ht="60" x14ac:dyDescent="0.25">
      <c r="A883">
        <v>3929</v>
      </c>
      <c r="B883" s="8" t="s">
        <v>1924</v>
      </c>
      <c r="C883" s="20" t="s">
        <v>1925</v>
      </c>
      <c r="D883" s="9">
        <v>20000</v>
      </c>
      <c r="E883" s="10">
        <v>453</v>
      </c>
      <c r="F883" s="15">
        <v>2</v>
      </c>
      <c r="G883" t="s">
        <v>29</v>
      </c>
      <c r="H883" t="s">
        <v>693</v>
      </c>
      <c r="I883" t="s">
        <v>694</v>
      </c>
      <c r="J883">
        <v>1474228265</v>
      </c>
      <c r="K883">
        <v>1471636265</v>
      </c>
      <c r="L883" s="11">
        <f t="shared" si="13"/>
        <v>42601.827141203699</v>
      </c>
      <c r="M883" t="b">
        <v>0</v>
      </c>
      <c r="N883">
        <v>14</v>
      </c>
      <c r="O883" t="b">
        <v>0</v>
      </c>
      <c r="P883" s="16" t="s">
        <v>21</v>
      </c>
      <c r="Q883" t="s">
        <v>60</v>
      </c>
    </row>
    <row r="884" spans="1:17" ht="60" x14ac:dyDescent="0.25">
      <c r="A884">
        <v>3930</v>
      </c>
      <c r="B884" s="8" t="s">
        <v>1926</v>
      </c>
      <c r="C884" s="20" t="s">
        <v>1927</v>
      </c>
      <c r="D884" s="9">
        <v>10000</v>
      </c>
      <c r="E884" s="10">
        <v>0</v>
      </c>
      <c r="F884" s="15">
        <v>0</v>
      </c>
      <c r="G884" t="s">
        <v>29</v>
      </c>
      <c r="H884" t="s">
        <v>767</v>
      </c>
      <c r="I884" t="s">
        <v>768</v>
      </c>
      <c r="J884">
        <v>1459490400</v>
      </c>
      <c r="K884">
        <v>1457078868</v>
      </c>
      <c r="L884" s="11">
        <f t="shared" si="13"/>
        <v>42433.338749999995</v>
      </c>
      <c r="M884" t="b">
        <v>0</v>
      </c>
      <c r="N884">
        <v>0</v>
      </c>
      <c r="O884" t="b">
        <v>0</v>
      </c>
      <c r="P884" s="16" t="s">
        <v>21</v>
      </c>
      <c r="Q884" t="s">
        <v>60</v>
      </c>
    </row>
    <row r="885" spans="1:17" ht="60" x14ac:dyDescent="0.25">
      <c r="A885">
        <v>3931</v>
      </c>
      <c r="B885" s="8" t="s">
        <v>1928</v>
      </c>
      <c r="C885" s="20" t="s">
        <v>1929</v>
      </c>
      <c r="D885" s="9">
        <v>8000</v>
      </c>
      <c r="E885" s="10">
        <v>0</v>
      </c>
      <c r="F885" s="15">
        <v>0</v>
      </c>
      <c r="G885" t="s">
        <v>29</v>
      </c>
      <c r="H885" t="s">
        <v>693</v>
      </c>
      <c r="I885" t="s">
        <v>694</v>
      </c>
      <c r="J885">
        <v>1441510707</v>
      </c>
      <c r="K885">
        <v>1439350707</v>
      </c>
      <c r="L885" s="11">
        <f t="shared" si="13"/>
        <v>42228.151701388888</v>
      </c>
      <c r="M885" t="b">
        <v>0</v>
      </c>
      <c r="N885">
        <v>0</v>
      </c>
      <c r="O885" t="b">
        <v>0</v>
      </c>
      <c r="P885" s="16" t="s">
        <v>21</v>
      </c>
      <c r="Q885" t="s">
        <v>60</v>
      </c>
    </row>
    <row r="886" spans="1:17" ht="60" x14ac:dyDescent="0.25">
      <c r="A886">
        <v>3932</v>
      </c>
      <c r="B886" s="8" t="s">
        <v>1930</v>
      </c>
      <c r="C886" s="20" t="s">
        <v>1931</v>
      </c>
      <c r="D886" s="9">
        <v>12000</v>
      </c>
      <c r="E886" s="10">
        <v>1</v>
      </c>
      <c r="F886" s="15">
        <v>0</v>
      </c>
      <c r="G886" t="s">
        <v>29</v>
      </c>
      <c r="H886" t="s">
        <v>693</v>
      </c>
      <c r="I886" t="s">
        <v>694</v>
      </c>
      <c r="J886">
        <v>1458097364</v>
      </c>
      <c r="K886">
        <v>1455508964</v>
      </c>
      <c r="L886" s="11">
        <f t="shared" si="13"/>
        <v>42415.168564814812</v>
      </c>
      <c r="M886" t="b">
        <v>0</v>
      </c>
      <c r="N886">
        <v>1</v>
      </c>
      <c r="O886" t="b">
        <v>0</v>
      </c>
      <c r="P886" s="16" t="s">
        <v>21</v>
      </c>
      <c r="Q886" t="s">
        <v>60</v>
      </c>
    </row>
    <row r="887" spans="1:17" ht="60" x14ac:dyDescent="0.25">
      <c r="A887">
        <v>3933</v>
      </c>
      <c r="B887" s="8" t="s">
        <v>1932</v>
      </c>
      <c r="C887" s="20" t="s">
        <v>1933</v>
      </c>
      <c r="D887" s="9">
        <v>7000</v>
      </c>
      <c r="E887" s="10">
        <v>1102</v>
      </c>
      <c r="F887" s="15">
        <v>16</v>
      </c>
      <c r="G887" t="s">
        <v>29</v>
      </c>
      <c r="H887" t="s">
        <v>693</v>
      </c>
      <c r="I887" t="s">
        <v>694</v>
      </c>
      <c r="J887">
        <v>1468716180</v>
      </c>
      <c r="K887">
        <v>1466205262</v>
      </c>
      <c r="L887" s="11">
        <f t="shared" si="13"/>
        <v>42538.968310185184</v>
      </c>
      <c r="M887" t="b">
        <v>0</v>
      </c>
      <c r="N887">
        <v>12</v>
      </c>
      <c r="O887" t="b">
        <v>0</v>
      </c>
      <c r="P887" s="16" t="s">
        <v>21</v>
      </c>
      <c r="Q887" t="s">
        <v>60</v>
      </c>
    </row>
    <row r="888" spans="1:17" ht="60" x14ac:dyDescent="0.25">
      <c r="A888">
        <v>3934</v>
      </c>
      <c r="B888" s="8" t="s">
        <v>1934</v>
      </c>
      <c r="C888" s="20" t="s">
        <v>1935</v>
      </c>
      <c r="D888" s="9">
        <v>5000</v>
      </c>
      <c r="E888" s="10">
        <v>550</v>
      </c>
      <c r="F888" s="15">
        <v>11</v>
      </c>
      <c r="G888" t="s">
        <v>29</v>
      </c>
      <c r="H888" t="s">
        <v>693</v>
      </c>
      <c r="I888" t="s">
        <v>694</v>
      </c>
      <c r="J888">
        <v>1443704400</v>
      </c>
      <c r="K888">
        <v>1439827639</v>
      </c>
      <c r="L888" s="11">
        <f t="shared" si="13"/>
        <v>42233.671747685185</v>
      </c>
      <c r="M888" t="b">
        <v>0</v>
      </c>
      <c r="N888">
        <v>12</v>
      </c>
      <c r="O888" t="b">
        <v>0</v>
      </c>
      <c r="P888" s="16" t="s">
        <v>21</v>
      </c>
      <c r="Q888" t="s">
        <v>60</v>
      </c>
    </row>
    <row r="889" spans="1:17" ht="75" x14ac:dyDescent="0.25">
      <c r="A889">
        <v>3935</v>
      </c>
      <c r="B889" s="8" t="s">
        <v>614</v>
      </c>
      <c r="C889" s="20" t="s">
        <v>615</v>
      </c>
      <c r="D889" s="9">
        <v>3000</v>
      </c>
      <c r="E889" s="10">
        <v>1315</v>
      </c>
      <c r="F889" s="15">
        <v>44</v>
      </c>
      <c r="G889" t="s">
        <v>29</v>
      </c>
      <c r="H889" t="s">
        <v>56</v>
      </c>
      <c r="I889" t="s">
        <v>57</v>
      </c>
      <c r="J889">
        <v>1443973546</v>
      </c>
      <c r="K889">
        <v>1438789546</v>
      </c>
      <c r="L889" s="11">
        <f t="shared" si="13"/>
        <v>42221.656782407408</v>
      </c>
      <c r="M889" t="b">
        <v>0</v>
      </c>
      <c r="N889">
        <v>23</v>
      </c>
      <c r="O889" t="b">
        <v>0</v>
      </c>
      <c r="P889" s="16" t="s">
        <v>21</v>
      </c>
      <c r="Q889" t="s">
        <v>60</v>
      </c>
    </row>
    <row r="890" spans="1:17" ht="60" x14ac:dyDescent="0.25">
      <c r="A890">
        <v>3936</v>
      </c>
      <c r="B890" s="8" t="s">
        <v>1936</v>
      </c>
      <c r="C890" s="20" t="s">
        <v>1937</v>
      </c>
      <c r="D890" s="9">
        <v>20000</v>
      </c>
      <c r="E890" s="10">
        <v>0</v>
      </c>
      <c r="F890" s="15">
        <v>0</v>
      </c>
      <c r="G890" t="s">
        <v>29</v>
      </c>
      <c r="H890" t="s">
        <v>693</v>
      </c>
      <c r="I890" t="s">
        <v>694</v>
      </c>
      <c r="J890">
        <v>1480576720</v>
      </c>
      <c r="K890">
        <v>1477981120</v>
      </c>
      <c r="L890" s="11">
        <f t="shared" si="13"/>
        <v>42675.262962962966</v>
      </c>
      <c r="M890" t="b">
        <v>0</v>
      </c>
      <c r="N890">
        <v>0</v>
      </c>
      <c r="O890" t="b">
        <v>0</v>
      </c>
      <c r="P890" s="16" t="s">
        <v>21</v>
      </c>
      <c r="Q890" t="s">
        <v>60</v>
      </c>
    </row>
    <row r="891" spans="1:17" ht="60" x14ac:dyDescent="0.25">
      <c r="A891">
        <v>3937</v>
      </c>
      <c r="B891" s="8" t="s">
        <v>1938</v>
      </c>
      <c r="C891" s="20" t="s">
        <v>1939</v>
      </c>
      <c r="D891" s="9">
        <v>2885</v>
      </c>
      <c r="E891" s="10">
        <v>2485</v>
      </c>
      <c r="F891" s="15">
        <v>86</v>
      </c>
      <c r="G891" t="s">
        <v>29</v>
      </c>
      <c r="H891" t="s">
        <v>693</v>
      </c>
      <c r="I891" t="s">
        <v>694</v>
      </c>
      <c r="J891">
        <v>1468249760</v>
      </c>
      <c r="K891">
        <v>1465830560</v>
      </c>
      <c r="L891" s="11">
        <f t="shared" si="13"/>
        <v>42534.631481481483</v>
      </c>
      <c r="M891" t="b">
        <v>0</v>
      </c>
      <c r="N891">
        <v>10</v>
      </c>
      <c r="O891" t="b">
        <v>0</v>
      </c>
      <c r="P891" s="16" t="s">
        <v>21</v>
      </c>
      <c r="Q891" t="s">
        <v>60</v>
      </c>
    </row>
    <row r="892" spans="1:17" ht="60" x14ac:dyDescent="0.25">
      <c r="A892">
        <v>3938</v>
      </c>
      <c r="B892" s="8" t="s">
        <v>1940</v>
      </c>
      <c r="C892" s="20" t="s">
        <v>1941</v>
      </c>
      <c r="D892" s="9">
        <v>3255</v>
      </c>
      <c r="E892" s="10">
        <v>397</v>
      </c>
      <c r="F892" s="15">
        <v>12</v>
      </c>
      <c r="G892" t="s">
        <v>29</v>
      </c>
      <c r="H892" t="s">
        <v>693</v>
      </c>
      <c r="I892" t="s">
        <v>694</v>
      </c>
      <c r="J892">
        <v>1435441454</v>
      </c>
      <c r="K892">
        <v>1432763054</v>
      </c>
      <c r="L892" s="11">
        <f t="shared" si="13"/>
        <v>42151.905717592592</v>
      </c>
      <c r="M892" t="b">
        <v>0</v>
      </c>
      <c r="N892">
        <v>5</v>
      </c>
      <c r="O892" t="b">
        <v>0</v>
      </c>
      <c r="P892" s="16" t="s">
        <v>21</v>
      </c>
      <c r="Q892" t="s">
        <v>60</v>
      </c>
    </row>
    <row r="893" spans="1:17" ht="60" x14ac:dyDescent="0.25">
      <c r="A893">
        <v>3939</v>
      </c>
      <c r="B893" s="8" t="s">
        <v>1942</v>
      </c>
      <c r="C893" s="20" t="s">
        <v>1943</v>
      </c>
      <c r="D893" s="9">
        <v>5000</v>
      </c>
      <c r="E893" s="10">
        <v>5</v>
      </c>
      <c r="F893" s="15">
        <v>0</v>
      </c>
      <c r="G893" t="s">
        <v>29</v>
      </c>
      <c r="H893" t="s">
        <v>767</v>
      </c>
      <c r="I893" t="s">
        <v>768</v>
      </c>
      <c r="J893">
        <v>1412656200</v>
      </c>
      <c r="K893">
        <v>1412328979</v>
      </c>
      <c r="L893" s="11">
        <f t="shared" si="13"/>
        <v>41915.400219907409</v>
      </c>
      <c r="M893" t="b">
        <v>0</v>
      </c>
      <c r="N893">
        <v>1</v>
      </c>
      <c r="O893" t="b">
        <v>0</v>
      </c>
      <c r="P893" s="16" t="s">
        <v>21</v>
      </c>
      <c r="Q893" t="s">
        <v>60</v>
      </c>
    </row>
    <row r="894" spans="1:17" ht="60" x14ac:dyDescent="0.25">
      <c r="A894">
        <v>3940</v>
      </c>
      <c r="B894" s="8" t="s">
        <v>1944</v>
      </c>
      <c r="C894" s="20" t="s">
        <v>1945</v>
      </c>
      <c r="D894" s="9">
        <v>5000</v>
      </c>
      <c r="E894" s="10">
        <v>11</v>
      </c>
      <c r="F894" s="15">
        <v>0</v>
      </c>
      <c r="G894" t="s">
        <v>29</v>
      </c>
      <c r="H894" t="s">
        <v>693</v>
      </c>
      <c r="I894" t="s">
        <v>694</v>
      </c>
      <c r="J894">
        <v>1420199351</v>
      </c>
      <c r="K894">
        <v>1416311351</v>
      </c>
      <c r="L894" s="11">
        <f t="shared" si="13"/>
        <v>41961.492488425924</v>
      </c>
      <c r="M894" t="b">
        <v>0</v>
      </c>
      <c r="N894">
        <v>2</v>
      </c>
      <c r="O894" t="b">
        <v>0</v>
      </c>
      <c r="P894" s="16" t="s">
        <v>21</v>
      </c>
      <c r="Q894" t="s">
        <v>60</v>
      </c>
    </row>
    <row r="895" spans="1:17" ht="75" x14ac:dyDescent="0.25">
      <c r="A895">
        <v>3941</v>
      </c>
      <c r="B895" s="8" t="s">
        <v>1946</v>
      </c>
      <c r="C895" s="20" t="s">
        <v>1947</v>
      </c>
      <c r="D895" s="9">
        <v>5500</v>
      </c>
      <c r="E895" s="10">
        <v>50</v>
      </c>
      <c r="F895" s="15">
        <v>1</v>
      </c>
      <c r="G895" t="s">
        <v>29</v>
      </c>
      <c r="H895" t="s">
        <v>693</v>
      </c>
      <c r="I895" t="s">
        <v>694</v>
      </c>
      <c r="J895">
        <v>1416877200</v>
      </c>
      <c r="K895">
        <v>1414505137</v>
      </c>
      <c r="L895" s="11">
        <f t="shared" si="13"/>
        <v>41940.587233796294</v>
      </c>
      <c r="M895" t="b">
        <v>0</v>
      </c>
      <c r="N895">
        <v>2</v>
      </c>
      <c r="O895" t="b">
        <v>0</v>
      </c>
      <c r="P895" s="16" t="s">
        <v>21</v>
      </c>
      <c r="Q895" t="s">
        <v>60</v>
      </c>
    </row>
    <row r="896" spans="1:17" ht="60" x14ac:dyDescent="0.25">
      <c r="A896">
        <v>3942</v>
      </c>
      <c r="B896" s="8" t="s">
        <v>1948</v>
      </c>
      <c r="C896" s="20" t="s">
        <v>1949</v>
      </c>
      <c r="D896" s="9">
        <v>1200</v>
      </c>
      <c r="E896" s="10">
        <v>0</v>
      </c>
      <c r="F896" s="15">
        <v>0</v>
      </c>
      <c r="G896" t="s">
        <v>29</v>
      </c>
      <c r="H896" t="s">
        <v>693</v>
      </c>
      <c r="I896" t="s">
        <v>694</v>
      </c>
      <c r="J896">
        <v>1434490914</v>
      </c>
      <c r="K896">
        <v>1429306914</v>
      </c>
      <c r="L896" s="11">
        <f t="shared" si="13"/>
        <v>42111.904097222221</v>
      </c>
      <c r="M896" t="b">
        <v>0</v>
      </c>
      <c r="N896">
        <v>0</v>
      </c>
      <c r="O896" t="b">
        <v>0</v>
      </c>
      <c r="P896" s="16" t="s">
        <v>21</v>
      </c>
      <c r="Q896" t="s">
        <v>60</v>
      </c>
    </row>
    <row r="897" spans="1:17" ht="60" x14ac:dyDescent="0.25">
      <c r="A897">
        <v>3943</v>
      </c>
      <c r="B897" s="8" t="s">
        <v>1950</v>
      </c>
      <c r="C897" s="20" t="s">
        <v>1951</v>
      </c>
      <c r="D897" s="9">
        <v>5000</v>
      </c>
      <c r="E897" s="10">
        <v>1782</v>
      </c>
      <c r="F897" s="15">
        <v>36</v>
      </c>
      <c r="G897" t="s">
        <v>29</v>
      </c>
      <c r="H897" t="s">
        <v>693</v>
      </c>
      <c r="I897" t="s">
        <v>694</v>
      </c>
      <c r="J897">
        <v>1446483000</v>
      </c>
      <c r="K897">
        <v>1443811268</v>
      </c>
      <c r="L897" s="11">
        <f t="shared" si="13"/>
        <v>42279.778564814813</v>
      </c>
      <c r="M897" t="b">
        <v>0</v>
      </c>
      <c r="N897">
        <v>13</v>
      </c>
      <c r="O897" t="b">
        <v>0</v>
      </c>
      <c r="P897" s="16" t="s">
        <v>21</v>
      </c>
      <c r="Q897" t="s">
        <v>60</v>
      </c>
    </row>
    <row r="898" spans="1:17" ht="75" x14ac:dyDescent="0.25">
      <c r="A898">
        <v>3944</v>
      </c>
      <c r="B898" s="8" t="s">
        <v>1952</v>
      </c>
      <c r="C898" s="20" t="s">
        <v>1953</v>
      </c>
      <c r="D898" s="9">
        <v>5000</v>
      </c>
      <c r="E898" s="10">
        <v>0</v>
      </c>
      <c r="F898" s="15">
        <v>0</v>
      </c>
      <c r="G898" t="s">
        <v>29</v>
      </c>
      <c r="H898" t="s">
        <v>693</v>
      </c>
      <c r="I898" t="s">
        <v>694</v>
      </c>
      <c r="J898">
        <v>1440690875</v>
      </c>
      <c r="K898">
        <v>1438098875</v>
      </c>
      <c r="L898" s="11">
        <f t="shared" si="13"/>
        <v>42213.662905092591</v>
      </c>
      <c r="M898" t="b">
        <v>0</v>
      </c>
      <c r="N898">
        <v>0</v>
      </c>
      <c r="O898" t="b">
        <v>0</v>
      </c>
      <c r="P898" s="16" t="s">
        <v>21</v>
      </c>
      <c r="Q898" t="s">
        <v>60</v>
      </c>
    </row>
    <row r="899" spans="1:17" ht="75" x14ac:dyDescent="0.25">
      <c r="A899">
        <v>3945</v>
      </c>
      <c r="B899" s="8" t="s">
        <v>1954</v>
      </c>
      <c r="C899" s="20" t="s">
        <v>1955</v>
      </c>
      <c r="D899" s="9">
        <v>2000</v>
      </c>
      <c r="E899" s="10">
        <v>5</v>
      </c>
      <c r="F899" s="15">
        <v>0</v>
      </c>
      <c r="G899" t="s">
        <v>29</v>
      </c>
      <c r="H899" t="s">
        <v>693</v>
      </c>
      <c r="I899" t="s">
        <v>694</v>
      </c>
      <c r="J899">
        <v>1431717268</v>
      </c>
      <c r="K899">
        <v>1429125268</v>
      </c>
      <c r="L899" s="11">
        <f t="shared" ref="L899:L962" si="14">K899/86400+DATE(1970,1,1)</f>
        <v>42109.801712962959</v>
      </c>
      <c r="M899" t="b">
        <v>0</v>
      </c>
      <c r="N899">
        <v>1</v>
      </c>
      <c r="O899" t="b">
        <v>0</v>
      </c>
      <c r="P899" s="16" t="s">
        <v>21</v>
      </c>
      <c r="Q899" t="s">
        <v>60</v>
      </c>
    </row>
    <row r="900" spans="1:17" ht="60" x14ac:dyDescent="0.25">
      <c r="A900">
        <v>3946</v>
      </c>
      <c r="B900" s="8" t="s">
        <v>1956</v>
      </c>
      <c r="C900" s="20" t="s">
        <v>1957</v>
      </c>
      <c r="D900" s="9">
        <v>6000</v>
      </c>
      <c r="E900" s="10">
        <v>195</v>
      </c>
      <c r="F900" s="15">
        <v>3</v>
      </c>
      <c r="G900" t="s">
        <v>29</v>
      </c>
      <c r="H900" t="s">
        <v>693</v>
      </c>
      <c r="I900" t="s">
        <v>694</v>
      </c>
      <c r="J900">
        <v>1425110400</v>
      </c>
      <c r="K900">
        <v>1422388822</v>
      </c>
      <c r="L900" s="11">
        <f t="shared" si="14"/>
        <v>42031.833587962959</v>
      </c>
      <c r="M900" t="b">
        <v>0</v>
      </c>
      <c r="N900">
        <v>5</v>
      </c>
      <c r="O900" t="b">
        <v>0</v>
      </c>
      <c r="P900" s="16" t="s">
        <v>21</v>
      </c>
      <c r="Q900" t="s">
        <v>60</v>
      </c>
    </row>
    <row r="901" spans="1:17" ht="75" x14ac:dyDescent="0.25">
      <c r="A901">
        <v>3947</v>
      </c>
      <c r="B901" s="8" t="s">
        <v>1958</v>
      </c>
      <c r="C901" s="20" t="s">
        <v>1959</v>
      </c>
      <c r="D901" s="9">
        <v>3000</v>
      </c>
      <c r="E901" s="10">
        <v>101</v>
      </c>
      <c r="F901" s="15">
        <v>3</v>
      </c>
      <c r="G901" t="s">
        <v>29</v>
      </c>
      <c r="H901" t="s">
        <v>693</v>
      </c>
      <c r="I901" t="s">
        <v>694</v>
      </c>
      <c r="J901">
        <v>1475378744</v>
      </c>
      <c r="K901">
        <v>1472786744</v>
      </c>
      <c r="L901" s="11">
        <f t="shared" si="14"/>
        <v>42615.142870370371</v>
      </c>
      <c r="M901" t="b">
        <v>0</v>
      </c>
      <c r="N901">
        <v>2</v>
      </c>
      <c r="O901" t="b">
        <v>0</v>
      </c>
      <c r="P901" s="16" t="s">
        <v>21</v>
      </c>
      <c r="Q901" t="s">
        <v>60</v>
      </c>
    </row>
    <row r="902" spans="1:17" ht="60" x14ac:dyDescent="0.25">
      <c r="A902">
        <v>3948</v>
      </c>
      <c r="B902" s="8" t="s">
        <v>1960</v>
      </c>
      <c r="C902" s="20" t="s">
        <v>1961</v>
      </c>
      <c r="D902" s="9">
        <v>30000</v>
      </c>
      <c r="E902" s="10">
        <v>0</v>
      </c>
      <c r="F902" s="15">
        <v>0</v>
      </c>
      <c r="G902" t="s">
        <v>29</v>
      </c>
      <c r="H902" t="s">
        <v>767</v>
      </c>
      <c r="I902" t="s">
        <v>768</v>
      </c>
      <c r="J902">
        <v>1410076123</v>
      </c>
      <c r="K902">
        <v>1404892123</v>
      </c>
      <c r="L902" s="11">
        <f t="shared" si="14"/>
        <v>41829.325497685189</v>
      </c>
      <c r="M902" t="b">
        <v>0</v>
      </c>
      <c r="N902">
        <v>0</v>
      </c>
      <c r="O902" t="b">
        <v>0</v>
      </c>
      <c r="P902" s="16" t="s">
        <v>21</v>
      </c>
      <c r="Q902" t="s">
        <v>60</v>
      </c>
    </row>
    <row r="903" spans="1:17" ht="90" x14ac:dyDescent="0.25">
      <c r="A903">
        <v>3949</v>
      </c>
      <c r="B903" s="8" t="s">
        <v>1962</v>
      </c>
      <c r="C903" s="20" t="s">
        <v>1963</v>
      </c>
      <c r="D903" s="9">
        <v>10000</v>
      </c>
      <c r="E903" s="10">
        <v>1577</v>
      </c>
      <c r="F903" s="15">
        <v>16</v>
      </c>
      <c r="G903" t="s">
        <v>29</v>
      </c>
      <c r="H903" t="s">
        <v>767</v>
      </c>
      <c r="I903" t="s">
        <v>768</v>
      </c>
      <c r="J903">
        <v>1423623221</v>
      </c>
      <c r="K903">
        <v>1421031221</v>
      </c>
      <c r="L903" s="11">
        <f t="shared" si="14"/>
        <v>42016.120613425926</v>
      </c>
      <c r="M903" t="b">
        <v>0</v>
      </c>
      <c r="N903">
        <v>32</v>
      </c>
      <c r="O903" t="b">
        <v>0</v>
      </c>
      <c r="P903" s="16" t="s">
        <v>21</v>
      </c>
      <c r="Q903" t="s">
        <v>60</v>
      </c>
    </row>
    <row r="904" spans="1:17" ht="75" x14ac:dyDescent="0.25">
      <c r="A904">
        <v>3950</v>
      </c>
      <c r="B904" s="8" t="s">
        <v>1964</v>
      </c>
      <c r="C904" s="20" t="s">
        <v>1965</v>
      </c>
      <c r="D904" s="9">
        <v>4000</v>
      </c>
      <c r="E904" s="10">
        <v>25</v>
      </c>
      <c r="F904" s="15">
        <v>1</v>
      </c>
      <c r="G904" t="s">
        <v>29</v>
      </c>
      <c r="H904" t="s">
        <v>693</v>
      </c>
      <c r="I904" t="s">
        <v>694</v>
      </c>
      <c r="J904">
        <v>1460140500</v>
      </c>
      <c r="K904">
        <v>1457628680</v>
      </c>
      <c r="L904" s="11">
        <f t="shared" si="14"/>
        <v>42439.702314814815</v>
      </c>
      <c r="M904" t="b">
        <v>0</v>
      </c>
      <c r="N904">
        <v>1</v>
      </c>
      <c r="O904" t="b">
        <v>0</v>
      </c>
      <c r="P904" s="16" t="s">
        <v>21</v>
      </c>
      <c r="Q904" t="s">
        <v>60</v>
      </c>
    </row>
    <row r="905" spans="1:17" ht="75" x14ac:dyDescent="0.25">
      <c r="A905">
        <v>3951</v>
      </c>
      <c r="B905" s="8" t="s">
        <v>1966</v>
      </c>
      <c r="C905" s="20" t="s">
        <v>830</v>
      </c>
      <c r="D905" s="9">
        <v>200000</v>
      </c>
      <c r="E905" s="10">
        <v>1</v>
      </c>
      <c r="F905" s="15">
        <v>0</v>
      </c>
      <c r="G905" t="s">
        <v>29</v>
      </c>
      <c r="H905" t="s">
        <v>831</v>
      </c>
      <c r="I905" t="s">
        <v>818</v>
      </c>
      <c r="J905">
        <v>1462301342</v>
      </c>
      <c r="K905">
        <v>1457120942</v>
      </c>
      <c r="L905" s="11">
        <f t="shared" si="14"/>
        <v>42433.825717592597</v>
      </c>
      <c r="M905" t="b">
        <v>0</v>
      </c>
      <c r="N905">
        <v>1</v>
      </c>
      <c r="O905" t="b">
        <v>0</v>
      </c>
      <c r="P905" s="16" t="s">
        <v>21</v>
      </c>
      <c r="Q905" t="s">
        <v>60</v>
      </c>
    </row>
    <row r="906" spans="1:17" ht="75" x14ac:dyDescent="0.25">
      <c r="A906">
        <v>3952</v>
      </c>
      <c r="B906" s="8" t="s">
        <v>1967</v>
      </c>
      <c r="C906" s="20" t="s">
        <v>1968</v>
      </c>
      <c r="D906" s="9">
        <v>26000</v>
      </c>
      <c r="E906" s="10">
        <v>25</v>
      </c>
      <c r="F906" s="15">
        <v>0</v>
      </c>
      <c r="G906" t="s">
        <v>29</v>
      </c>
      <c r="H906" t="s">
        <v>693</v>
      </c>
      <c r="I906" t="s">
        <v>694</v>
      </c>
      <c r="J906">
        <v>1445885890</v>
      </c>
      <c r="K906">
        <v>1440701890</v>
      </c>
      <c r="L906" s="11">
        <f t="shared" si="14"/>
        <v>42243.790393518517</v>
      </c>
      <c r="M906" t="b">
        <v>0</v>
      </c>
      <c r="N906">
        <v>1</v>
      </c>
      <c r="O906" t="b">
        <v>0</v>
      </c>
      <c r="P906" s="16" t="s">
        <v>21</v>
      </c>
      <c r="Q906" t="s">
        <v>60</v>
      </c>
    </row>
    <row r="907" spans="1:17" ht="60" x14ac:dyDescent="0.25">
      <c r="A907">
        <v>3953</v>
      </c>
      <c r="B907" s="8" t="s">
        <v>1969</v>
      </c>
      <c r="C907" s="20" t="s">
        <v>1970</v>
      </c>
      <c r="D907" s="9">
        <v>17600</v>
      </c>
      <c r="E907" s="10">
        <v>0</v>
      </c>
      <c r="F907" s="15">
        <v>0</v>
      </c>
      <c r="G907" t="s">
        <v>29</v>
      </c>
      <c r="H907" t="s">
        <v>693</v>
      </c>
      <c r="I907" t="s">
        <v>694</v>
      </c>
      <c r="J907">
        <v>1469834940</v>
      </c>
      <c r="K907">
        <v>1467162586</v>
      </c>
      <c r="L907" s="11">
        <f t="shared" si="14"/>
        <v>42550.048449074078</v>
      </c>
      <c r="M907" t="b">
        <v>0</v>
      </c>
      <c r="N907">
        <v>0</v>
      </c>
      <c r="O907" t="b">
        <v>0</v>
      </c>
      <c r="P907" s="16" t="s">
        <v>21</v>
      </c>
      <c r="Q907" t="s">
        <v>60</v>
      </c>
    </row>
    <row r="908" spans="1:17" ht="60" x14ac:dyDescent="0.25">
      <c r="A908">
        <v>3954</v>
      </c>
      <c r="B908" s="8" t="s">
        <v>1971</v>
      </c>
      <c r="C908" s="20" t="s">
        <v>1972</v>
      </c>
      <c r="D908" s="9">
        <v>25000</v>
      </c>
      <c r="E908" s="10">
        <v>0</v>
      </c>
      <c r="F908" s="15">
        <v>0</v>
      </c>
      <c r="G908" t="s">
        <v>29</v>
      </c>
      <c r="H908" t="s">
        <v>707</v>
      </c>
      <c r="I908" t="s">
        <v>708</v>
      </c>
      <c r="J908">
        <v>1405352264</v>
      </c>
      <c r="K908">
        <v>1400168264</v>
      </c>
      <c r="L908" s="11">
        <f t="shared" si="14"/>
        <v>41774.651203703703</v>
      </c>
      <c r="M908" t="b">
        <v>0</v>
      </c>
      <c r="N908">
        <v>0</v>
      </c>
      <c r="O908" t="b">
        <v>0</v>
      </c>
      <c r="P908" s="16" t="s">
        <v>21</v>
      </c>
      <c r="Q908" t="s">
        <v>60</v>
      </c>
    </row>
    <row r="909" spans="1:17" ht="75" x14ac:dyDescent="0.25">
      <c r="A909">
        <v>3955</v>
      </c>
      <c r="B909" s="8" t="s">
        <v>1973</v>
      </c>
      <c r="C909" s="20" t="s">
        <v>1974</v>
      </c>
      <c r="D909" s="9">
        <v>1750</v>
      </c>
      <c r="E909" s="10">
        <v>425</v>
      </c>
      <c r="F909" s="15">
        <v>24</v>
      </c>
      <c r="G909" t="s">
        <v>29</v>
      </c>
      <c r="H909" t="s">
        <v>693</v>
      </c>
      <c r="I909" t="s">
        <v>694</v>
      </c>
      <c r="J909">
        <v>1448745741</v>
      </c>
      <c r="K909">
        <v>1446150141</v>
      </c>
      <c r="L909" s="11">
        <f t="shared" si="14"/>
        <v>42306.848854166667</v>
      </c>
      <c r="M909" t="b">
        <v>0</v>
      </c>
      <c r="N909">
        <v>8</v>
      </c>
      <c r="O909" t="b">
        <v>0</v>
      </c>
      <c r="P909" s="16" t="s">
        <v>21</v>
      </c>
      <c r="Q909" t="s">
        <v>60</v>
      </c>
    </row>
    <row r="910" spans="1:17" ht="75" x14ac:dyDescent="0.25">
      <c r="A910">
        <v>3956</v>
      </c>
      <c r="B910" s="8" t="s">
        <v>1975</v>
      </c>
      <c r="C910" s="20" t="s">
        <v>1976</v>
      </c>
      <c r="D910" s="9">
        <v>5500</v>
      </c>
      <c r="E910" s="10">
        <v>0</v>
      </c>
      <c r="F910" s="15">
        <v>0</v>
      </c>
      <c r="G910" t="s">
        <v>29</v>
      </c>
      <c r="H910" t="s">
        <v>693</v>
      </c>
      <c r="I910" t="s">
        <v>694</v>
      </c>
      <c r="J910">
        <v>1461543600</v>
      </c>
      <c r="K910">
        <v>1459203727</v>
      </c>
      <c r="L910" s="11">
        <f t="shared" si="14"/>
        <v>42457.932025462964</v>
      </c>
      <c r="M910" t="b">
        <v>0</v>
      </c>
      <c r="N910">
        <v>0</v>
      </c>
      <c r="O910" t="b">
        <v>0</v>
      </c>
      <c r="P910" s="16" t="s">
        <v>21</v>
      </c>
      <c r="Q910" t="s">
        <v>60</v>
      </c>
    </row>
    <row r="911" spans="1:17" ht="75" x14ac:dyDescent="0.25">
      <c r="A911">
        <v>3957</v>
      </c>
      <c r="B911" s="8" t="s">
        <v>1977</v>
      </c>
      <c r="C911" s="20" t="s">
        <v>1978</v>
      </c>
      <c r="D911" s="9">
        <v>28000</v>
      </c>
      <c r="E911" s="10">
        <v>7</v>
      </c>
      <c r="F911" s="15">
        <v>0</v>
      </c>
      <c r="G911" t="s">
        <v>29</v>
      </c>
      <c r="H911" t="s">
        <v>693</v>
      </c>
      <c r="I911" t="s">
        <v>694</v>
      </c>
      <c r="J911">
        <v>1468020354</v>
      </c>
      <c r="K911">
        <v>1464045954</v>
      </c>
      <c r="L911" s="11">
        <f t="shared" si="14"/>
        <v>42513.976319444446</v>
      </c>
      <c r="M911" t="b">
        <v>0</v>
      </c>
      <c r="N911">
        <v>1</v>
      </c>
      <c r="O911" t="b">
        <v>0</v>
      </c>
      <c r="P911" s="16" t="s">
        <v>21</v>
      </c>
      <c r="Q911" t="s">
        <v>60</v>
      </c>
    </row>
    <row r="912" spans="1:17" ht="75" x14ac:dyDescent="0.25">
      <c r="A912">
        <v>3958</v>
      </c>
      <c r="B912" s="8" t="s">
        <v>1979</v>
      </c>
      <c r="C912" s="20" t="s">
        <v>1980</v>
      </c>
      <c r="D912" s="9">
        <v>2000</v>
      </c>
      <c r="E912" s="10">
        <v>641</v>
      </c>
      <c r="F912" s="15">
        <v>32</v>
      </c>
      <c r="G912" t="s">
        <v>29</v>
      </c>
      <c r="H912" t="s">
        <v>693</v>
      </c>
      <c r="I912" t="s">
        <v>694</v>
      </c>
      <c r="J912">
        <v>1406988000</v>
      </c>
      <c r="K912">
        <v>1403822912</v>
      </c>
      <c r="L912" s="11">
        <f t="shared" si="14"/>
        <v>41816.950370370367</v>
      </c>
      <c r="M912" t="b">
        <v>0</v>
      </c>
      <c r="N912">
        <v>16</v>
      </c>
      <c r="O912" t="b">
        <v>0</v>
      </c>
      <c r="P912" s="16" t="s">
        <v>21</v>
      </c>
      <c r="Q912" t="s">
        <v>60</v>
      </c>
    </row>
    <row r="913" spans="1:17" ht="75" x14ac:dyDescent="0.25">
      <c r="A913">
        <v>3959</v>
      </c>
      <c r="B913" s="8" t="s">
        <v>1981</v>
      </c>
      <c r="C913" s="20" t="s">
        <v>1982</v>
      </c>
      <c r="D913" s="9">
        <v>1200</v>
      </c>
      <c r="E913" s="10">
        <v>292</v>
      </c>
      <c r="F913" s="15">
        <v>24</v>
      </c>
      <c r="G913" t="s">
        <v>29</v>
      </c>
      <c r="H913" t="s">
        <v>693</v>
      </c>
      <c r="I913" t="s">
        <v>694</v>
      </c>
      <c r="J913">
        <v>1411930556</v>
      </c>
      <c r="K913">
        <v>1409338556</v>
      </c>
      <c r="L913" s="11">
        <f t="shared" si="14"/>
        <v>41880.788842592592</v>
      </c>
      <c r="M913" t="b">
        <v>0</v>
      </c>
      <c r="N913">
        <v>12</v>
      </c>
      <c r="O913" t="b">
        <v>0</v>
      </c>
      <c r="P913" s="16" t="s">
        <v>21</v>
      </c>
      <c r="Q913" t="s">
        <v>60</v>
      </c>
    </row>
    <row r="914" spans="1:17" ht="75" x14ac:dyDescent="0.25">
      <c r="A914">
        <v>3960</v>
      </c>
      <c r="B914" s="8" t="s">
        <v>1983</v>
      </c>
      <c r="C914" s="20" t="s">
        <v>1984</v>
      </c>
      <c r="D914" s="9">
        <v>3000</v>
      </c>
      <c r="E914" s="10">
        <v>45</v>
      </c>
      <c r="F914" s="15">
        <v>2</v>
      </c>
      <c r="G914" t="s">
        <v>29</v>
      </c>
      <c r="H914" t="s">
        <v>693</v>
      </c>
      <c r="I914" t="s">
        <v>694</v>
      </c>
      <c r="J914">
        <v>1451852256</v>
      </c>
      <c r="K914">
        <v>1449260256</v>
      </c>
      <c r="L914" s="11">
        <f t="shared" si="14"/>
        <v>42342.845555555556</v>
      </c>
      <c r="M914" t="b">
        <v>0</v>
      </c>
      <c r="N914">
        <v>4</v>
      </c>
      <c r="O914" t="b">
        <v>0</v>
      </c>
      <c r="P914" s="16" t="s">
        <v>21</v>
      </c>
      <c r="Q914" t="s">
        <v>60</v>
      </c>
    </row>
    <row r="915" spans="1:17" ht="75" x14ac:dyDescent="0.25">
      <c r="A915">
        <v>3961</v>
      </c>
      <c r="B915" s="8" t="s">
        <v>616</v>
      </c>
      <c r="C915" s="20" t="s">
        <v>617</v>
      </c>
      <c r="D915" s="9">
        <v>5000</v>
      </c>
      <c r="E915" s="10">
        <v>21</v>
      </c>
      <c r="F915" s="15">
        <v>0</v>
      </c>
      <c r="G915" t="s">
        <v>29</v>
      </c>
      <c r="H915" t="s">
        <v>56</v>
      </c>
      <c r="I915" t="s">
        <v>57</v>
      </c>
      <c r="J915">
        <v>1399584210</v>
      </c>
      <c r="K915">
        <v>1397683410</v>
      </c>
      <c r="L915" s="11">
        <f t="shared" si="14"/>
        <v>41745.891319444447</v>
      </c>
      <c r="M915" t="b">
        <v>0</v>
      </c>
      <c r="N915">
        <v>2</v>
      </c>
      <c r="O915" t="b">
        <v>0</v>
      </c>
      <c r="P915" s="16" t="s">
        <v>21</v>
      </c>
      <c r="Q915" t="s">
        <v>60</v>
      </c>
    </row>
    <row r="916" spans="1:17" ht="75" x14ac:dyDescent="0.25">
      <c r="A916">
        <v>3962</v>
      </c>
      <c r="B916" s="8" t="s">
        <v>618</v>
      </c>
      <c r="C916" s="20" t="s">
        <v>619</v>
      </c>
      <c r="D916" s="9">
        <v>1400</v>
      </c>
      <c r="E916" s="10">
        <v>45</v>
      </c>
      <c r="F916" s="15">
        <v>3</v>
      </c>
      <c r="G916" t="s">
        <v>29</v>
      </c>
      <c r="H916" t="s">
        <v>56</v>
      </c>
      <c r="I916" t="s">
        <v>57</v>
      </c>
      <c r="J916">
        <v>1448722494</v>
      </c>
      <c r="K916">
        <v>1446562494</v>
      </c>
      <c r="L916" s="11">
        <f t="shared" si="14"/>
        <v>42311.621458333335</v>
      </c>
      <c r="M916" t="b">
        <v>0</v>
      </c>
      <c r="N916">
        <v>3</v>
      </c>
      <c r="O916" t="b">
        <v>0</v>
      </c>
      <c r="P916" s="16" t="s">
        <v>21</v>
      </c>
      <c r="Q916" t="s">
        <v>60</v>
      </c>
    </row>
    <row r="917" spans="1:17" ht="75" x14ac:dyDescent="0.25">
      <c r="A917">
        <v>3963</v>
      </c>
      <c r="B917" s="8" t="s">
        <v>1985</v>
      </c>
      <c r="C917" s="20" t="s">
        <v>1986</v>
      </c>
      <c r="D917" s="9">
        <v>10000</v>
      </c>
      <c r="E917" s="10">
        <v>0</v>
      </c>
      <c r="F917" s="15">
        <v>0</v>
      </c>
      <c r="G917" t="s">
        <v>29</v>
      </c>
      <c r="H917" t="s">
        <v>707</v>
      </c>
      <c r="I917" t="s">
        <v>708</v>
      </c>
      <c r="J917">
        <v>1447821717</v>
      </c>
      <c r="K917">
        <v>1445226117</v>
      </c>
      <c r="L917" s="11">
        <f t="shared" si="14"/>
        <v>42296.154131944444</v>
      </c>
      <c r="M917" t="b">
        <v>0</v>
      </c>
      <c r="N917">
        <v>0</v>
      </c>
      <c r="O917" t="b">
        <v>0</v>
      </c>
      <c r="P917" s="16" t="s">
        <v>21</v>
      </c>
      <c r="Q917" t="s">
        <v>60</v>
      </c>
    </row>
    <row r="918" spans="1:17" ht="60" x14ac:dyDescent="0.25">
      <c r="A918">
        <v>3964</v>
      </c>
      <c r="B918" s="8" t="s">
        <v>1987</v>
      </c>
      <c r="C918" s="20" t="s">
        <v>1988</v>
      </c>
      <c r="D918" s="9">
        <v>2000</v>
      </c>
      <c r="E918" s="10">
        <v>126</v>
      </c>
      <c r="F918" s="15">
        <v>6</v>
      </c>
      <c r="G918" t="s">
        <v>29</v>
      </c>
      <c r="H918" t="s">
        <v>693</v>
      </c>
      <c r="I918" t="s">
        <v>694</v>
      </c>
      <c r="J918">
        <v>1429460386</v>
      </c>
      <c r="K918">
        <v>1424279986</v>
      </c>
      <c r="L918" s="11">
        <f t="shared" si="14"/>
        <v>42053.722060185188</v>
      </c>
      <c r="M918" t="b">
        <v>0</v>
      </c>
      <c r="N918">
        <v>3</v>
      </c>
      <c r="O918" t="b">
        <v>0</v>
      </c>
      <c r="P918" s="16" t="s">
        <v>21</v>
      </c>
      <c r="Q918" t="s">
        <v>60</v>
      </c>
    </row>
    <row r="919" spans="1:17" ht="75" x14ac:dyDescent="0.25">
      <c r="A919">
        <v>3965</v>
      </c>
      <c r="B919" s="8" t="s">
        <v>1989</v>
      </c>
      <c r="C919" s="20" t="s">
        <v>1990</v>
      </c>
      <c r="D919" s="9">
        <v>2000</v>
      </c>
      <c r="E919" s="10">
        <v>285</v>
      </c>
      <c r="F919" s="15">
        <v>14</v>
      </c>
      <c r="G919" t="s">
        <v>29</v>
      </c>
      <c r="H919" t="s">
        <v>693</v>
      </c>
      <c r="I919" t="s">
        <v>694</v>
      </c>
      <c r="J919">
        <v>1460608780</v>
      </c>
      <c r="K919">
        <v>1455428380</v>
      </c>
      <c r="L919" s="11">
        <f t="shared" si="14"/>
        <v>42414.235879629632</v>
      </c>
      <c r="M919" t="b">
        <v>0</v>
      </c>
      <c r="N919">
        <v>4</v>
      </c>
      <c r="O919" t="b">
        <v>0</v>
      </c>
      <c r="P919" s="16" t="s">
        <v>21</v>
      </c>
      <c r="Q919" t="s">
        <v>60</v>
      </c>
    </row>
    <row r="920" spans="1:17" ht="60" x14ac:dyDescent="0.25">
      <c r="A920">
        <v>3966</v>
      </c>
      <c r="B920" s="8" t="s">
        <v>1991</v>
      </c>
      <c r="C920" s="20" t="s">
        <v>1992</v>
      </c>
      <c r="D920" s="9">
        <v>7500</v>
      </c>
      <c r="E920" s="10">
        <v>45</v>
      </c>
      <c r="F920" s="15">
        <v>1</v>
      </c>
      <c r="G920" t="s">
        <v>29</v>
      </c>
      <c r="H920" t="s">
        <v>693</v>
      </c>
      <c r="I920" t="s">
        <v>694</v>
      </c>
      <c r="J920">
        <v>1406170740</v>
      </c>
      <c r="K920">
        <v>1402506278</v>
      </c>
      <c r="L920" s="11">
        <f t="shared" si="14"/>
        <v>41801.711550925924</v>
      </c>
      <c r="M920" t="b">
        <v>0</v>
      </c>
      <c r="N920">
        <v>2</v>
      </c>
      <c r="O920" t="b">
        <v>0</v>
      </c>
      <c r="P920" s="16" t="s">
        <v>21</v>
      </c>
      <c r="Q920" t="s">
        <v>60</v>
      </c>
    </row>
    <row r="921" spans="1:17" ht="75" x14ac:dyDescent="0.25">
      <c r="A921">
        <v>3967</v>
      </c>
      <c r="B921" s="8" t="s">
        <v>1993</v>
      </c>
      <c r="C921" s="20" t="s">
        <v>1994</v>
      </c>
      <c r="D921" s="9">
        <v>1700</v>
      </c>
      <c r="E921" s="10">
        <v>410</v>
      </c>
      <c r="F921" s="15">
        <v>24</v>
      </c>
      <c r="G921" t="s">
        <v>29</v>
      </c>
      <c r="H921" t="s">
        <v>693</v>
      </c>
      <c r="I921" t="s">
        <v>694</v>
      </c>
      <c r="J921">
        <v>1488783507</v>
      </c>
      <c r="K921">
        <v>1486191507</v>
      </c>
      <c r="L921" s="11">
        <f t="shared" si="14"/>
        <v>42770.290590277778</v>
      </c>
      <c r="M921" t="b">
        <v>0</v>
      </c>
      <c r="N921">
        <v>10</v>
      </c>
      <c r="O921" t="b">
        <v>0</v>
      </c>
      <c r="P921" s="16" t="s">
        <v>21</v>
      </c>
      <c r="Q921" t="s">
        <v>60</v>
      </c>
    </row>
    <row r="922" spans="1:17" ht="60" x14ac:dyDescent="0.25">
      <c r="A922">
        <v>3968</v>
      </c>
      <c r="B922" s="8" t="s">
        <v>1995</v>
      </c>
      <c r="C922" s="20" t="s">
        <v>1996</v>
      </c>
      <c r="D922" s="9">
        <v>5000</v>
      </c>
      <c r="E922" s="10">
        <v>527</v>
      </c>
      <c r="F922" s="15">
        <v>11</v>
      </c>
      <c r="G922" t="s">
        <v>29</v>
      </c>
      <c r="H922" t="s">
        <v>693</v>
      </c>
      <c r="I922" t="s">
        <v>694</v>
      </c>
      <c r="J922">
        <v>1463945673</v>
      </c>
      <c r="K922">
        <v>1458761673</v>
      </c>
      <c r="L922" s="11">
        <f t="shared" si="14"/>
        <v>42452.815659722226</v>
      </c>
      <c r="M922" t="b">
        <v>0</v>
      </c>
      <c r="N922">
        <v>11</v>
      </c>
      <c r="O922" t="b">
        <v>0</v>
      </c>
      <c r="P922" s="16" t="s">
        <v>21</v>
      </c>
      <c r="Q922" t="s">
        <v>60</v>
      </c>
    </row>
    <row r="923" spans="1:17" ht="60" x14ac:dyDescent="0.25">
      <c r="A923">
        <v>3969</v>
      </c>
      <c r="B923" s="8" t="s">
        <v>1997</v>
      </c>
      <c r="C923" s="20" t="s">
        <v>1998</v>
      </c>
      <c r="D923" s="9">
        <v>2825</v>
      </c>
      <c r="E923" s="10">
        <v>211</v>
      </c>
      <c r="F923" s="15">
        <v>7</v>
      </c>
      <c r="G923" t="s">
        <v>29</v>
      </c>
      <c r="H923" t="s">
        <v>693</v>
      </c>
      <c r="I923" t="s">
        <v>694</v>
      </c>
      <c r="J923">
        <v>1472442900</v>
      </c>
      <c r="K923">
        <v>1471638646</v>
      </c>
      <c r="L923" s="11">
        <f t="shared" si="14"/>
        <v>42601.854699074072</v>
      </c>
      <c r="M923" t="b">
        <v>0</v>
      </c>
      <c r="N923">
        <v>6</v>
      </c>
      <c r="O923" t="b">
        <v>0</v>
      </c>
      <c r="P923" s="16" t="s">
        <v>21</v>
      </c>
      <c r="Q923" t="s">
        <v>60</v>
      </c>
    </row>
    <row r="924" spans="1:17" ht="75" x14ac:dyDescent="0.25">
      <c r="A924">
        <v>3970</v>
      </c>
      <c r="B924" s="8" t="s">
        <v>1999</v>
      </c>
      <c r="C924" s="20" t="s">
        <v>2000</v>
      </c>
      <c r="D924" s="9">
        <v>15000</v>
      </c>
      <c r="E924" s="10">
        <v>11</v>
      </c>
      <c r="F924" s="15">
        <v>0</v>
      </c>
      <c r="G924" t="s">
        <v>29</v>
      </c>
      <c r="H924" t="s">
        <v>693</v>
      </c>
      <c r="I924" t="s">
        <v>694</v>
      </c>
      <c r="J924">
        <v>1460925811</v>
      </c>
      <c r="K924">
        <v>1458333811</v>
      </c>
      <c r="L924" s="11">
        <f t="shared" si="14"/>
        <v>42447.863553240742</v>
      </c>
      <c r="M924" t="b">
        <v>0</v>
      </c>
      <c r="N924">
        <v>2</v>
      </c>
      <c r="O924" t="b">
        <v>0</v>
      </c>
      <c r="P924" s="16" t="s">
        <v>21</v>
      </c>
      <c r="Q924" t="s">
        <v>60</v>
      </c>
    </row>
    <row r="925" spans="1:17" ht="75" x14ac:dyDescent="0.25">
      <c r="A925">
        <v>3971</v>
      </c>
      <c r="B925" s="8" t="s">
        <v>2001</v>
      </c>
      <c r="C925" s="20" t="s">
        <v>2002</v>
      </c>
      <c r="D925" s="9">
        <v>14000</v>
      </c>
      <c r="E925" s="10">
        <v>136</v>
      </c>
      <c r="F925" s="15">
        <v>1</v>
      </c>
      <c r="G925" t="s">
        <v>29</v>
      </c>
      <c r="H925" t="s">
        <v>693</v>
      </c>
      <c r="I925" t="s">
        <v>694</v>
      </c>
      <c r="J925">
        <v>1405947126</v>
      </c>
      <c r="K925">
        <v>1403355126</v>
      </c>
      <c r="L925" s="11">
        <f t="shared" si="14"/>
        <v>41811.536180555559</v>
      </c>
      <c r="M925" t="b">
        <v>0</v>
      </c>
      <c r="N925">
        <v>6</v>
      </c>
      <c r="O925" t="b">
        <v>0</v>
      </c>
      <c r="P925" s="16" t="s">
        <v>21</v>
      </c>
      <c r="Q925" t="s">
        <v>60</v>
      </c>
    </row>
    <row r="926" spans="1:17" ht="60" x14ac:dyDescent="0.25">
      <c r="A926">
        <v>3972</v>
      </c>
      <c r="B926" s="8" t="s">
        <v>2003</v>
      </c>
      <c r="C926" s="20" t="s">
        <v>2004</v>
      </c>
      <c r="D926" s="9">
        <v>1000</v>
      </c>
      <c r="E926" s="10">
        <v>211</v>
      </c>
      <c r="F926" s="15">
        <v>21</v>
      </c>
      <c r="G926" t="s">
        <v>29</v>
      </c>
      <c r="H926" t="s">
        <v>693</v>
      </c>
      <c r="I926" t="s">
        <v>694</v>
      </c>
      <c r="J926">
        <v>1423186634</v>
      </c>
      <c r="K926">
        <v>1418002634</v>
      </c>
      <c r="L926" s="11">
        <f t="shared" si="14"/>
        <v>41981.067523148144</v>
      </c>
      <c r="M926" t="b">
        <v>0</v>
      </c>
      <c r="N926">
        <v>8</v>
      </c>
      <c r="O926" t="b">
        <v>0</v>
      </c>
      <c r="P926" s="16" t="s">
        <v>21</v>
      </c>
      <c r="Q926" t="s">
        <v>60</v>
      </c>
    </row>
    <row r="927" spans="1:17" ht="75" x14ac:dyDescent="0.25">
      <c r="A927">
        <v>3973</v>
      </c>
      <c r="B927" s="8" t="s">
        <v>2005</v>
      </c>
      <c r="C927" s="20" t="s">
        <v>2006</v>
      </c>
      <c r="D927" s="9">
        <v>5000</v>
      </c>
      <c r="E927" s="10">
        <v>3905</v>
      </c>
      <c r="F927" s="15">
        <v>78</v>
      </c>
      <c r="G927" t="s">
        <v>29</v>
      </c>
      <c r="H927" t="s">
        <v>693</v>
      </c>
      <c r="I927" t="s">
        <v>694</v>
      </c>
      <c r="J927">
        <v>1462766400</v>
      </c>
      <c r="K927">
        <v>1460219110</v>
      </c>
      <c r="L927" s="11">
        <f t="shared" si="14"/>
        <v>42469.68414351852</v>
      </c>
      <c r="M927" t="b">
        <v>0</v>
      </c>
      <c r="N927">
        <v>37</v>
      </c>
      <c r="O927" t="b">
        <v>0</v>
      </c>
      <c r="P927" s="16" t="s">
        <v>21</v>
      </c>
      <c r="Q927" t="s">
        <v>60</v>
      </c>
    </row>
    <row r="928" spans="1:17" ht="60" x14ac:dyDescent="0.25">
      <c r="A928">
        <v>3974</v>
      </c>
      <c r="B928" s="8" t="s">
        <v>620</v>
      </c>
      <c r="C928" s="20" t="s">
        <v>621</v>
      </c>
      <c r="D928" s="9">
        <v>1000</v>
      </c>
      <c r="E928" s="10">
        <v>320</v>
      </c>
      <c r="F928" s="15">
        <v>32</v>
      </c>
      <c r="G928" t="s">
        <v>29</v>
      </c>
      <c r="H928" t="s">
        <v>56</v>
      </c>
      <c r="I928" t="s">
        <v>57</v>
      </c>
      <c r="J928">
        <v>1464872848</v>
      </c>
      <c r="K928">
        <v>1462280848</v>
      </c>
      <c r="L928" s="11">
        <f t="shared" si="14"/>
        <v>42493.546851851846</v>
      </c>
      <c r="M928" t="b">
        <v>0</v>
      </c>
      <c r="N928">
        <v>11</v>
      </c>
      <c r="O928" t="b">
        <v>0</v>
      </c>
      <c r="P928" s="16" t="s">
        <v>21</v>
      </c>
      <c r="Q928" t="s">
        <v>60</v>
      </c>
    </row>
    <row r="929" spans="1:17" ht="75" x14ac:dyDescent="0.25">
      <c r="A929">
        <v>3975</v>
      </c>
      <c r="B929" s="8" t="s">
        <v>2007</v>
      </c>
      <c r="C929" s="20" t="s">
        <v>2008</v>
      </c>
      <c r="D929" s="9">
        <v>678</v>
      </c>
      <c r="E929" s="10">
        <v>0</v>
      </c>
      <c r="F929" s="15">
        <v>0</v>
      </c>
      <c r="G929" t="s">
        <v>29</v>
      </c>
      <c r="H929" t="s">
        <v>693</v>
      </c>
      <c r="I929" t="s">
        <v>694</v>
      </c>
      <c r="J929">
        <v>1468442898</v>
      </c>
      <c r="K929">
        <v>1465850898</v>
      </c>
      <c r="L929" s="11">
        <f t="shared" si="14"/>
        <v>42534.866875</v>
      </c>
      <c r="M929" t="b">
        <v>0</v>
      </c>
      <c r="N929">
        <v>0</v>
      </c>
      <c r="O929" t="b">
        <v>0</v>
      </c>
      <c r="P929" s="16" t="s">
        <v>21</v>
      </c>
      <c r="Q929" t="s">
        <v>60</v>
      </c>
    </row>
    <row r="930" spans="1:17" ht="75" x14ac:dyDescent="0.25">
      <c r="A930">
        <v>3976</v>
      </c>
      <c r="B930" s="8" t="s">
        <v>2009</v>
      </c>
      <c r="C930" s="20" t="s">
        <v>2010</v>
      </c>
      <c r="D930" s="9">
        <v>1300</v>
      </c>
      <c r="E930" s="10">
        <v>620</v>
      </c>
      <c r="F930" s="15">
        <v>48</v>
      </c>
      <c r="G930" t="s">
        <v>29</v>
      </c>
      <c r="H930" t="s">
        <v>693</v>
      </c>
      <c r="I930" t="s">
        <v>694</v>
      </c>
      <c r="J930">
        <v>1406876400</v>
      </c>
      <c r="K930">
        <v>1405024561</v>
      </c>
      <c r="L930" s="11">
        <f t="shared" si="14"/>
        <v>41830.858344907407</v>
      </c>
      <c r="M930" t="b">
        <v>0</v>
      </c>
      <c r="N930">
        <v>10</v>
      </c>
      <c r="O930" t="b">
        <v>0</v>
      </c>
      <c r="P930" s="16" t="s">
        <v>21</v>
      </c>
      <c r="Q930" t="s">
        <v>60</v>
      </c>
    </row>
    <row r="931" spans="1:17" ht="75" x14ac:dyDescent="0.25">
      <c r="A931">
        <v>3977</v>
      </c>
      <c r="B931" s="8" t="s">
        <v>2011</v>
      </c>
      <c r="C931" s="20" t="s">
        <v>2012</v>
      </c>
      <c r="D931" s="9">
        <v>90000</v>
      </c>
      <c r="E931" s="10">
        <v>1305</v>
      </c>
      <c r="F931" s="15">
        <v>1</v>
      </c>
      <c r="G931" t="s">
        <v>29</v>
      </c>
      <c r="H931" t="s">
        <v>693</v>
      </c>
      <c r="I931" t="s">
        <v>694</v>
      </c>
      <c r="J931">
        <v>1469213732</v>
      </c>
      <c r="K931">
        <v>1466621732</v>
      </c>
      <c r="L931" s="11">
        <f t="shared" si="14"/>
        <v>42543.788564814815</v>
      </c>
      <c r="M931" t="b">
        <v>0</v>
      </c>
      <c r="N931">
        <v>6</v>
      </c>
      <c r="O931" t="b">
        <v>0</v>
      </c>
      <c r="P931" s="16" t="s">
        <v>21</v>
      </c>
      <c r="Q931" t="s">
        <v>60</v>
      </c>
    </row>
    <row r="932" spans="1:17" ht="75" x14ac:dyDescent="0.25">
      <c r="A932">
        <v>3978</v>
      </c>
      <c r="B932" s="8" t="s">
        <v>2013</v>
      </c>
      <c r="C932" s="20" t="s">
        <v>2014</v>
      </c>
      <c r="D932" s="9">
        <v>2000</v>
      </c>
      <c r="E932" s="10">
        <v>214</v>
      </c>
      <c r="F932" s="15">
        <v>11</v>
      </c>
      <c r="G932" t="s">
        <v>29</v>
      </c>
      <c r="H932" t="s">
        <v>693</v>
      </c>
      <c r="I932" t="s">
        <v>694</v>
      </c>
      <c r="J932">
        <v>1422717953</v>
      </c>
      <c r="K932">
        <v>1417533953</v>
      </c>
      <c r="L932" s="11">
        <f t="shared" si="14"/>
        <v>41975.642974537041</v>
      </c>
      <c r="M932" t="b">
        <v>0</v>
      </c>
      <c r="N932">
        <v>8</v>
      </c>
      <c r="O932" t="b">
        <v>0</v>
      </c>
      <c r="P932" s="16" t="s">
        <v>21</v>
      </c>
      <c r="Q932" t="s">
        <v>60</v>
      </c>
    </row>
    <row r="933" spans="1:17" ht="75" x14ac:dyDescent="0.25">
      <c r="A933">
        <v>3979</v>
      </c>
      <c r="B933" s="8" t="s">
        <v>622</v>
      </c>
      <c r="C933" s="20" t="s">
        <v>623</v>
      </c>
      <c r="D933" s="9">
        <v>6000</v>
      </c>
      <c r="E933" s="10">
        <v>110</v>
      </c>
      <c r="F933" s="15">
        <v>2</v>
      </c>
      <c r="G933" t="s">
        <v>29</v>
      </c>
      <c r="H933" t="s">
        <v>56</v>
      </c>
      <c r="I933" t="s">
        <v>57</v>
      </c>
      <c r="J933">
        <v>1427659200</v>
      </c>
      <c r="K933">
        <v>1425678057</v>
      </c>
      <c r="L933" s="11">
        <f t="shared" si="14"/>
        <v>42069.903437500005</v>
      </c>
      <c r="M933" t="b">
        <v>0</v>
      </c>
      <c r="N933">
        <v>6</v>
      </c>
      <c r="O933" t="b">
        <v>0</v>
      </c>
      <c r="P933" s="16" t="s">
        <v>21</v>
      </c>
      <c r="Q933" t="s">
        <v>60</v>
      </c>
    </row>
    <row r="934" spans="1:17" ht="75" x14ac:dyDescent="0.25">
      <c r="A934">
        <v>3980</v>
      </c>
      <c r="B934" s="8" t="s">
        <v>2015</v>
      </c>
      <c r="C934" s="20" t="s">
        <v>2016</v>
      </c>
      <c r="D934" s="9">
        <v>2500</v>
      </c>
      <c r="E934" s="10">
        <v>450</v>
      </c>
      <c r="F934" s="15">
        <v>18</v>
      </c>
      <c r="G934" t="s">
        <v>29</v>
      </c>
      <c r="H934" t="s">
        <v>693</v>
      </c>
      <c r="I934" t="s">
        <v>694</v>
      </c>
      <c r="J934">
        <v>1404570147</v>
      </c>
      <c r="K934">
        <v>1401978147</v>
      </c>
      <c r="L934" s="11">
        <f t="shared" si="14"/>
        <v>41795.598923611113</v>
      </c>
      <c r="M934" t="b">
        <v>0</v>
      </c>
      <c r="N934">
        <v>7</v>
      </c>
      <c r="O934" t="b">
        <v>0</v>
      </c>
      <c r="P934" s="16" t="s">
        <v>21</v>
      </c>
      <c r="Q934" t="s">
        <v>60</v>
      </c>
    </row>
    <row r="935" spans="1:17" ht="60" x14ac:dyDescent="0.25">
      <c r="A935">
        <v>3981</v>
      </c>
      <c r="B935" s="8" t="s">
        <v>1287</v>
      </c>
      <c r="C935" s="20" t="s">
        <v>1288</v>
      </c>
      <c r="D935" s="9">
        <v>30000</v>
      </c>
      <c r="E935" s="10">
        <v>1225</v>
      </c>
      <c r="F935" s="15">
        <v>4</v>
      </c>
      <c r="G935" t="s">
        <v>29</v>
      </c>
      <c r="H935" t="s">
        <v>693</v>
      </c>
      <c r="I935" t="s">
        <v>694</v>
      </c>
      <c r="J935">
        <v>1468729149</v>
      </c>
      <c r="K935">
        <v>1463545149</v>
      </c>
      <c r="L935" s="11">
        <f t="shared" si="14"/>
        <v>42508.179965277777</v>
      </c>
      <c r="M935" t="b">
        <v>0</v>
      </c>
      <c r="N935">
        <v>7</v>
      </c>
      <c r="O935" t="b">
        <v>0</v>
      </c>
      <c r="P935" s="16" t="s">
        <v>21</v>
      </c>
      <c r="Q935" t="s">
        <v>60</v>
      </c>
    </row>
    <row r="936" spans="1:17" ht="60" x14ac:dyDescent="0.25">
      <c r="A936">
        <v>3982</v>
      </c>
      <c r="B936" s="8" t="s">
        <v>624</v>
      </c>
      <c r="C936" s="20" t="s">
        <v>625</v>
      </c>
      <c r="D936" s="9">
        <v>850</v>
      </c>
      <c r="E936" s="10">
        <v>170</v>
      </c>
      <c r="F936" s="15">
        <v>20</v>
      </c>
      <c r="G936" t="s">
        <v>29</v>
      </c>
      <c r="H936" t="s">
        <v>56</v>
      </c>
      <c r="I936" t="s">
        <v>57</v>
      </c>
      <c r="J936">
        <v>1436297180</v>
      </c>
      <c r="K936">
        <v>1431113180</v>
      </c>
      <c r="L936" s="11">
        <f t="shared" si="14"/>
        <v>42132.809953703705</v>
      </c>
      <c r="M936" t="b">
        <v>0</v>
      </c>
      <c r="N936">
        <v>5</v>
      </c>
      <c r="O936" t="b">
        <v>0</v>
      </c>
      <c r="P936" s="16" t="s">
        <v>21</v>
      </c>
      <c r="Q936" t="s">
        <v>60</v>
      </c>
    </row>
    <row r="937" spans="1:17" ht="75" x14ac:dyDescent="0.25">
      <c r="A937">
        <v>3983</v>
      </c>
      <c r="B937" s="8" t="s">
        <v>2017</v>
      </c>
      <c r="C937" s="20" t="s">
        <v>2018</v>
      </c>
      <c r="D937" s="9">
        <v>11140</v>
      </c>
      <c r="E937" s="10">
        <v>3877</v>
      </c>
      <c r="F937" s="15">
        <v>35</v>
      </c>
      <c r="G937" t="s">
        <v>29</v>
      </c>
      <c r="H937" t="s">
        <v>693</v>
      </c>
      <c r="I937" t="s">
        <v>694</v>
      </c>
      <c r="J937">
        <v>1400569140</v>
      </c>
      <c r="K937">
        <v>1397854356</v>
      </c>
      <c r="L937" s="11">
        <f t="shared" si="14"/>
        <v>41747.86986111111</v>
      </c>
      <c r="M937" t="b">
        <v>0</v>
      </c>
      <c r="N937">
        <v>46</v>
      </c>
      <c r="O937" t="b">
        <v>0</v>
      </c>
      <c r="P937" s="16" t="s">
        <v>21</v>
      </c>
      <c r="Q937" t="s">
        <v>60</v>
      </c>
    </row>
    <row r="938" spans="1:17" ht="60" x14ac:dyDescent="0.25">
      <c r="A938">
        <v>3984</v>
      </c>
      <c r="B938" s="8" t="s">
        <v>626</v>
      </c>
      <c r="C938" s="20" t="s">
        <v>627</v>
      </c>
      <c r="D938" s="9">
        <v>1500</v>
      </c>
      <c r="E938" s="10">
        <v>95</v>
      </c>
      <c r="F938" s="15">
        <v>6</v>
      </c>
      <c r="G938" t="s">
        <v>29</v>
      </c>
      <c r="H938" t="s">
        <v>56</v>
      </c>
      <c r="I938" t="s">
        <v>57</v>
      </c>
      <c r="J938">
        <v>1415404800</v>
      </c>
      <c r="K938">
        <v>1412809644</v>
      </c>
      <c r="L938" s="11">
        <f t="shared" si="14"/>
        <v>41920.963472222225</v>
      </c>
      <c r="M938" t="b">
        <v>0</v>
      </c>
      <c r="N938">
        <v>10</v>
      </c>
      <c r="O938" t="b">
        <v>0</v>
      </c>
      <c r="P938" s="16" t="s">
        <v>21</v>
      </c>
      <c r="Q938" t="s">
        <v>60</v>
      </c>
    </row>
    <row r="939" spans="1:17" ht="75" x14ac:dyDescent="0.25">
      <c r="A939">
        <v>3985</v>
      </c>
      <c r="B939" s="8" t="s">
        <v>2019</v>
      </c>
      <c r="C939" s="20" t="s">
        <v>2020</v>
      </c>
      <c r="D939" s="9">
        <v>2000</v>
      </c>
      <c r="E939" s="10">
        <v>641</v>
      </c>
      <c r="F939" s="15">
        <v>32</v>
      </c>
      <c r="G939" t="s">
        <v>29</v>
      </c>
      <c r="H939" t="s">
        <v>693</v>
      </c>
      <c r="I939" t="s">
        <v>694</v>
      </c>
      <c r="J939">
        <v>1456002300</v>
      </c>
      <c r="K939">
        <v>1454173120</v>
      </c>
      <c r="L939" s="11">
        <f t="shared" si="14"/>
        <v>42399.707407407404</v>
      </c>
      <c r="M939" t="b">
        <v>0</v>
      </c>
      <c r="N939">
        <v>19</v>
      </c>
      <c r="O939" t="b">
        <v>0</v>
      </c>
      <c r="P939" s="16" t="s">
        <v>21</v>
      </c>
      <c r="Q939" t="s">
        <v>60</v>
      </c>
    </row>
    <row r="940" spans="1:17" ht="60" x14ac:dyDescent="0.25">
      <c r="A940">
        <v>3986</v>
      </c>
      <c r="B940" s="8" t="s">
        <v>628</v>
      </c>
      <c r="C940" s="20" t="s">
        <v>629</v>
      </c>
      <c r="D940" s="9">
        <v>5000</v>
      </c>
      <c r="E940" s="10">
        <v>488</v>
      </c>
      <c r="F940" s="15">
        <v>10</v>
      </c>
      <c r="G940" t="s">
        <v>29</v>
      </c>
      <c r="H940" t="s">
        <v>56</v>
      </c>
      <c r="I940" t="s">
        <v>57</v>
      </c>
      <c r="J940">
        <v>1462539840</v>
      </c>
      <c r="K940">
        <v>1460034594</v>
      </c>
      <c r="L940" s="11">
        <f t="shared" si="14"/>
        <v>42467.548541666663</v>
      </c>
      <c r="M940" t="b">
        <v>0</v>
      </c>
      <c r="N940">
        <v>13</v>
      </c>
      <c r="O940" t="b">
        <v>0</v>
      </c>
      <c r="P940" s="16" t="s">
        <v>21</v>
      </c>
      <c r="Q940" t="s">
        <v>60</v>
      </c>
    </row>
    <row r="941" spans="1:17" ht="60" x14ac:dyDescent="0.25">
      <c r="A941">
        <v>3987</v>
      </c>
      <c r="B941" s="8" t="s">
        <v>630</v>
      </c>
      <c r="C941" s="20" t="s">
        <v>631</v>
      </c>
      <c r="D941" s="9">
        <v>400</v>
      </c>
      <c r="E941" s="10">
        <v>151</v>
      </c>
      <c r="F941" s="15">
        <v>38</v>
      </c>
      <c r="G941" t="s">
        <v>29</v>
      </c>
      <c r="H941" t="s">
        <v>56</v>
      </c>
      <c r="I941" t="s">
        <v>57</v>
      </c>
      <c r="J941">
        <v>1400278290</v>
      </c>
      <c r="K941">
        <v>1399414290</v>
      </c>
      <c r="L941" s="11">
        <f t="shared" si="14"/>
        <v>41765.92465277778</v>
      </c>
      <c r="M941" t="b">
        <v>0</v>
      </c>
      <c r="N941">
        <v>13</v>
      </c>
      <c r="O941" t="b">
        <v>0</v>
      </c>
      <c r="P941" s="16" t="s">
        <v>21</v>
      </c>
      <c r="Q941" t="s">
        <v>60</v>
      </c>
    </row>
    <row r="942" spans="1:17" ht="60" x14ac:dyDescent="0.25">
      <c r="A942">
        <v>3988</v>
      </c>
      <c r="B942" s="8" t="s">
        <v>2021</v>
      </c>
      <c r="C942" s="20" t="s">
        <v>2022</v>
      </c>
      <c r="D942" s="9">
        <v>1500</v>
      </c>
      <c r="E942" s="10">
        <v>32</v>
      </c>
      <c r="F942" s="15">
        <v>2</v>
      </c>
      <c r="G942" t="s">
        <v>29</v>
      </c>
      <c r="H942" t="s">
        <v>693</v>
      </c>
      <c r="I942" t="s">
        <v>694</v>
      </c>
      <c r="J942">
        <v>1440813413</v>
      </c>
      <c r="K942">
        <v>1439517413</v>
      </c>
      <c r="L942" s="11">
        <f t="shared" si="14"/>
        <v>42230.08116898148</v>
      </c>
      <c r="M942" t="b">
        <v>0</v>
      </c>
      <c r="N942">
        <v>4</v>
      </c>
      <c r="O942" t="b">
        <v>0</v>
      </c>
      <c r="P942" s="16" t="s">
        <v>21</v>
      </c>
      <c r="Q942" t="s">
        <v>60</v>
      </c>
    </row>
    <row r="943" spans="1:17" ht="75" x14ac:dyDescent="0.25">
      <c r="A943">
        <v>3989</v>
      </c>
      <c r="B943" s="8" t="s">
        <v>2023</v>
      </c>
      <c r="C943" s="20" t="s">
        <v>2024</v>
      </c>
      <c r="D943" s="9">
        <v>3000</v>
      </c>
      <c r="E943" s="10">
        <v>0</v>
      </c>
      <c r="F943" s="15">
        <v>0</v>
      </c>
      <c r="G943" t="s">
        <v>29</v>
      </c>
      <c r="H943" t="s">
        <v>693</v>
      </c>
      <c r="I943" t="s">
        <v>694</v>
      </c>
      <c r="J943">
        <v>1447009181</v>
      </c>
      <c r="K943">
        <v>1444413581</v>
      </c>
      <c r="L943" s="11">
        <f t="shared" si="14"/>
        <v>42286.749780092592</v>
      </c>
      <c r="M943" t="b">
        <v>0</v>
      </c>
      <c r="N943">
        <v>0</v>
      </c>
      <c r="O943" t="b">
        <v>0</v>
      </c>
      <c r="P943" s="16" t="s">
        <v>21</v>
      </c>
      <c r="Q943" t="s">
        <v>60</v>
      </c>
    </row>
    <row r="944" spans="1:17" ht="75" x14ac:dyDescent="0.25">
      <c r="A944">
        <v>3990</v>
      </c>
      <c r="B944" s="8" t="s">
        <v>632</v>
      </c>
      <c r="C944" s="20" t="s">
        <v>633</v>
      </c>
      <c r="D944" s="9">
        <v>1650</v>
      </c>
      <c r="E944" s="10">
        <v>69</v>
      </c>
      <c r="F944" s="15">
        <v>4</v>
      </c>
      <c r="G944" t="s">
        <v>29</v>
      </c>
      <c r="H944" t="s">
        <v>56</v>
      </c>
      <c r="I944" t="s">
        <v>57</v>
      </c>
      <c r="J944">
        <v>1456934893</v>
      </c>
      <c r="K944">
        <v>1454342893</v>
      </c>
      <c r="L944" s="11">
        <f t="shared" si="14"/>
        <v>42401.672372685185</v>
      </c>
      <c r="M944" t="b">
        <v>0</v>
      </c>
      <c r="N944">
        <v>3</v>
      </c>
      <c r="O944" t="b">
        <v>0</v>
      </c>
      <c r="P944" s="16" t="s">
        <v>21</v>
      </c>
      <c r="Q944" t="s">
        <v>60</v>
      </c>
    </row>
    <row r="945" spans="1:17" ht="75" x14ac:dyDescent="0.25">
      <c r="A945">
        <v>3991</v>
      </c>
      <c r="B945" s="8" t="s">
        <v>2025</v>
      </c>
      <c r="C945" s="20" t="s">
        <v>2026</v>
      </c>
      <c r="D945" s="9">
        <v>500</v>
      </c>
      <c r="E945" s="10">
        <v>100</v>
      </c>
      <c r="F945" s="15">
        <v>20</v>
      </c>
      <c r="G945" t="s">
        <v>29</v>
      </c>
      <c r="H945" t="s">
        <v>693</v>
      </c>
      <c r="I945" t="s">
        <v>694</v>
      </c>
      <c r="J945">
        <v>1433086082</v>
      </c>
      <c r="K945">
        <v>1430494082</v>
      </c>
      <c r="L945" s="11">
        <f t="shared" si="14"/>
        <v>42125.644467592589</v>
      </c>
      <c r="M945" t="b">
        <v>0</v>
      </c>
      <c r="N945">
        <v>1</v>
      </c>
      <c r="O945" t="b">
        <v>0</v>
      </c>
      <c r="P945" s="16" t="s">
        <v>21</v>
      </c>
      <c r="Q945" t="s">
        <v>60</v>
      </c>
    </row>
    <row r="946" spans="1:17" ht="75" x14ac:dyDescent="0.25">
      <c r="A946">
        <v>3992</v>
      </c>
      <c r="B946" s="8" t="s">
        <v>2027</v>
      </c>
      <c r="C946" s="20" t="s">
        <v>2028</v>
      </c>
      <c r="D946" s="9">
        <v>10000</v>
      </c>
      <c r="E946" s="10">
        <v>541</v>
      </c>
      <c r="F946" s="15">
        <v>5</v>
      </c>
      <c r="G946" t="s">
        <v>29</v>
      </c>
      <c r="H946" t="s">
        <v>693</v>
      </c>
      <c r="I946" t="s">
        <v>694</v>
      </c>
      <c r="J946">
        <v>1449876859</v>
      </c>
      <c r="K946">
        <v>1444689259</v>
      </c>
      <c r="L946" s="11">
        <f t="shared" si="14"/>
        <v>42289.94049768518</v>
      </c>
      <c r="M946" t="b">
        <v>0</v>
      </c>
      <c r="N946">
        <v>9</v>
      </c>
      <c r="O946" t="b">
        <v>0</v>
      </c>
      <c r="P946" s="16" t="s">
        <v>21</v>
      </c>
      <c r="Q946" t="s">
        <v>60</v>
      </c>
    </row>
    <row r="947" spans="1:17" ht="60" x14ac:dyDescent="0.25">
      <c r="A947">
        <v>3993</v>
      </c>
      <c r="B947" s="8" t="s">
        <v>2029</v>
      </c>
      <c r="C947" s="20" t="s">
        <v>2030</v>
      </c>
      <c r="D947" s="9">
        <v>50000</v>
      </c>
      <c r="E947" s="10">
        <v>3</v>
      </c>
      <c r="F947" s="15">
        <v>0</v>
      </c>
      <c r="G947" t="s">
        <v>29</v>
      </c>
      <c r="H947" t="s">
        <v>693</v>
      </c>
      <c r="I947" t="s">
        <v>694</v>
      </c>
      <c r="J947">
        <v>1431549912</v>
      </c>
      <c r="K947">
        <v>1428957912</v>
      </c>
      <c r="L947" s="11">
        <f t="shared" si="14"/>
        <v>42107.864722222221</v>
      </c>
      <c r="M947" t="b">
        <v>0</v>
      </c>
      <c r="N947">
        <v>1</v>
      </c>
      <c r="O947" t="b">
        <v>0</v>
      </c>
      <c r="P947" s="16" t="s">
        <v>21</v>
      </c>
      <c r="Q947" t="s">
        <v>60</v>
      </c>
    </row>
    <row r="948" spans="1:17" ht="60" x14ac:dyDescent="0.25">
      <c r="A948">
        <v>3994</v>
      </c>
      <c r="B948" s="8" t="s">
        <v>2031</v>
      </c>
      <c r="C948" s="20" t="s">
        <v>2032</v>
      </c>
      <c r="D948" s="9">
        <v>2000</v>
      </c>
      <c r="E948" s="10">
        <v>5</v>
      </c>
      <c r="F948" s="15">
        <v>0</v>
      </c>
      <c r="G948" t="s">
        <v>29</v>
      </c>
      <c r="H948" t="s">
        <v>693</v>
      </c>
      <c r="I948" t="s">
        <v>694</v>
      </c>
      <c r="J948">
        <v>1405761690</v>
      </c>
      <c r="K948">
        <v>1403169690</v>
      </c>
      <c r="L948" s="11">
        <f t="shared" si="14"/>
        <v>41809.389930555553</v>
      </c>
      <c r="M948" t="b">
        <v>0</v>
      </c>
      <c r="N948">
        <v>1</v>
      </c>
      <c r="O948" t="b">
        <v>0</v>
      </c>
      <c r="P948" s="16" t="s">
        <v>21</v>
      </c>
      <c r="Q948" t="s">
        <v>60</v>
      </c>
    </row>
    <row r="949" spans="1:17" ht="60" x14ac:dyDescent="0.25">
      <c r="A949">
        <v>3995</v>
      </c>
      <c r="B949" s="8" t="s">
        <v>634</v>
      </c>
      <c r="C949" s="20" t="s">
        <v>635</v>
      </c>
      <c r="D949" s="9">
        <v>200</v>
      </c>
      <c r="E949" s="10">
        <v>70</v>
      </c>
      <c r="F949" s="15">
        <v>35</v>
      </c>
      <c r="G949" t="s">
        <v>29</v>
      </c>
      <c r="H949" t="s">
        <v>56</v>
      </c>
      <c r="I949" t="s">
        <v>57</v>
      </c>
      <c r="J949">
        <v>1423913220</v>
      </c>
      <c r="K949">
        <v>1421339077</v>
      </c>
      <c r="L949" s="11">
        <f t="shared" si="14"/>
        <v>42019.683761574073</v>
      </c>
      <c r="M949" t="b">
        <v>0</v>
      </c>
      <c r="N949">
        <v>4</v>
      </c>
      <c r="O949" t="b">
        <v>0</v>
      </c>
      <c r="P949" s="16" t="s">
        <v>21</v>
      </c>
      <c r="Q949" t="s">
        <v>60</v>
      </c>
    </row>
    <row r="950" spans="1:17" ht="75" x14ac:dyDescent="0.25">
      <c r="A950">
        <v>3996</v>
      </c>
      <c r="B950" s="8" t="s">
        <v>2033</v>
      </c>
      <c r="C950" s="20" t="s">
        <v>2034</v>
      </c>
      <c r="D950" s="9">
        <v>3000</v>
      </c>
      <c r="E950" s="10">
        <v>497</v>
      </c>
      <c r="F950" s="15">
        <v>17</v>
      </c>
      <c r="G950" t="s">
        <v>29</v>
      </c>
      <c r="H950" t="s">
        <v>693</v>
      </c>
      <c r="I950" t="s">
        <v>694</v>
      </c>
      <c r="J950">
        <v>1416499440</v>
      </c>
      <c r="K950">
        <v>1415341464</v>
      </c>
      <c r="L950" s="11">
        <f t="shared" si="14"/>
        <v>41950.266944444447</v>
      </c>
      <c r="M950" t="b">
        <v>0</v>
      </c>
      <c r="N950">
        <v>17</v>
      </c>
      <c r="O950" t="b">
        <v>0</v>
      </c>
      <c r="P950" s="16" t="s">
        <v>21</v>
      </c>
      <c r="Q950" t="s">
        <v>60</v>
      </c>
    </row>
    <row r="951" spans="1:17" ht="60" x14ac:dyDescent="0.25">
      <c r="A951">
        <v>3997</v>
      </c>
      <c r="B951" s="8" t="s">
        <v>636</v>
      </c>
      <c r="C951" s="20" t="s">
        <v>637</v>
      </c>
      <c r="D951" s="9">
        <v>3000</v>
      </c>
      <c r="E951" s="10">
        <v>0</v>
      </c>
      <c r="F951" s="15">
        <v>0</v>
      </c>
      <c r="G951" t="s">
        <v>29</v>
      </c>
      <c r="H951" t="s">
        <v>56</v>
      </c>
      <c r="I951" t="s">
        <v>57</v>
      </c>
      <c r="J951">
        <v>1428222221</v>
      </c>
      <c r="K951">
        <v>1425633821</v>
      </c>
      <c r="L951" s="11">
        <f t="shared" si="14"/>
        <v>42069.391446759255</v>
      </c>
      <c r="M951" t="b">
        <v>0</v>
      </c>
      <c r="N951">
        <v>0</v>
      </c>
      <c r="O951" t="b">
        <v>0</v>
      </c>
      <c r="P951" s="16" t="s">
        <v>21</v>
      </c>
      <c r="Q951" t="s">
        <v>60</v>
      </c>
    </row>
    <row r="952" spans="1:17" ht="60" x14ac:dyDescent="0.25">
      <c r="A952">
        <v>3998</v>
      </c>
      <c r="B952" s="8" t="s">
        <v>2035</v>
      </c>
      <c r="C952" s="20" t="s">
        <v>2036</v>
      </c>
      <c r="D952" s="9">
        <v>1250</v>
      </c>
      <c r="E952" s="10">
        <v>715</v>
      </c>
      <c r="F952" s="15">
        <v>57</v>
      </c>
      <c r="G952" t="s">
        <v>29</v>
      </c>
      <c r="H952" t="s">
        <v>693</v>
      </c>
      <c r="I952" t="s">
        <v>694</v>
      </c>
      <c r="J952">
        <v>1427580426</v>
      </c>
      <c r="K952">
        <v>1424992026</v>
      </c>
      <c r="L952" s="11">
        <f t="shared" si="14"/>
        <v>42061.963263888887</v>
      </c>
      <c r="M952" t="b">
        <v>0</v>
      </c>
      <c r="N952">
        <v>12</v>
      </c>
      <c r="O952" t="b">
        <v>0</v>
      </c>
      <c r="P952" s="16" t="s">
        <v>21</v>
      </c>
      <c r="Q952" t="s">
        <v>60</v>
      </c>
    </row>
    <row r="953" spans="1:17" ht="60" x14ac:dyDescent="0.25">
      <c r="A953">
        <v>3999</v>
      </c>
      <c r="B953" s="8" t="s">
        <v>2037</v>
      </c>
      <c r="C953" s="20" t="s">
        <v>2038</v>
      </c>
      <c r="D953" s="9">
        <v>7000</v>
      </c>
      <c r="E953" s="10">
        <v>1156</v>
      </c>
      <c r="F953" s="15">
        <v>17</v>
      </c>
      <c r="G953" t="s">
        <v>29</v>
      </c>
      <c r="H953" t="s">
        <v>693</v>
      </c>
      <c r="I953" t="s">
        <v>694</v>
      </c>
      <c r="J953">
        <v>1409514709</v>
      </c>
      <c r="K953">
        <v>1406058798</v>
      </c>
      <c r="L953" s="11">
        <f t="shared" si="14"/>
        <v>41842.828680555554</v>
      </c>
      <c r="M953" t="b">
        <v>0</v>
      </c>
      <c r="N953">
        <v>14</v>
      </c>
      <c r="O953" t="b">
        <v>0</v>
      </c>
      <c r="P953" s="16" t="s">
        <v>21</v>
      </c>
      <c r="Q953" t="s">
        <v>60</v>
      </c>
    </row>
    <row r="954" spans="1:17" ht="30" x14ac:dyDescent="0.25">
      <c r="A954">
        <v>4000</v>
      </c>
      <c r="B954" s="8" t="s">
        <v>2039</v>
      </c>
      <c r="C954" s="20" t="s">
        <v>2040</v>
      </c>
      <c r="D954" s="9">
        <v>8000</v>
      </c>
      <c r="E954" s="10">
        <v>10</v>
      </c>
      <c r="F954" s="15">
        <v>0</v>
      </c>
      <c r="G954" t="s">
        <v>29</v>
      </c>
      <c r="H954" t="s">
        <v>693</v>
      </c>
      <c r="I954" t="s">
        <v>694</v>
      </c>
      <c r="J954">
        <v>1462631358</v>
      </c>
      <c r="K954">
        <v>1457450958</v>
      </c>
      <c r="L954" s="11">
        <f t="shared" si="14"/>
        <v>42437.64534722222</v>
      </c>
      <c r="M954" t="b">
        <v>0</v>
      </c>
      <c r="N954">
        <v>1</v>
      </c>
      <c r="O954" t="b">
        <v>0</v>
      </c>
      <c r="P954" s="16" t="s">
        <v>21</v>
      </c>
      <c r="Q954" t="s">
        <v>60</v>
      </c>
    </row>
    <row r="955" spans="1:17" ht="75" x14ac:dyDescent="0.25">
      <c r="A955">
        <v>4001</v>
      </c>
      <c r="B955" s="8" t="s">
        <v>638</v>
      </c>
      <c r="C955" s="20" t="s">
        <v>639</v>
      </c>
      <c r="D955" s="9">
        <v>1200</v>
      </c>
      <c r="E955" s="10">
        <v>453</v>
      </c>
      <c r="F955" s="15">
        <v>38</v>
      </c>
      <c r="G955" t="s">
        <v>29</v>
      </c>
      <c r="H955" t="s">
        <v>56</v>
      </c>
      <c r="I955" t="s">
        <v>57</v>
      </c>
      <c r="J955">
        <v>1488394800</v>
      </c>
      <c r="K955">
        <v>1486681708</v>
      </c>
      <c r="L955" s="11">
        <f t="shared" si="14"/>
        <v>42775.964212962965</v>
      </c>
      <c r="M955" t="b">
        <v>0</v>
      </c>
      <c r="N955">
        <v>14</v>
      </c>
      <c r="O955" t="b">
        <v>0</v>
      </c>
      <c r="P955" s="16" t="s">
        <v>21</v>
      </c>
      <c r="Q955" t="s">
        <v>60</v>
      </c>
    </row>
    <row r="956" spans="1:17" ht="60" x14ac:dyDescent="0.25">
      <c r="A956">
        <v>4002</v>
      </c>
      <c r="B956" s="8" t="s">
        <v>2041</v>
      </c>
      <c r="C956" s="20" t="s">
        <v>2042</v>
      </c>
      <c r="D956" s="9">
        <v>1250</v>
      </c>
      <c r="E956" s="10">
        <v>23</v>
      </c>
      <c r="F956" s="15">
        <v>2</v>
      </c>
      <c r="G956" t="s">
        <v>29</v>
      </c>
      <c r="H956" t="s">
        <v>693</v>
      </c>
      <c r="I956" t="s">
        <v>694</v>
      </c>
      <c r="J956">
        <v>1411779761</v>
      </c>
      <c r="K956">
        <v>1409187761</v>
      </c>
      <c r="L956" s="11">
        <f t="shared" si="14"/>
        <v>41879.043530092589</v>
      </c>
      <c r="M956" t="b">
        <v>0</v>
      </c>
      <c r="N956">
        <v>4</v>
      </c>
      <c r="O956" t="b">
        <v>0</v>
      </c>
      <c r="P956" s="16" t="s">
        <v>21</v>
      </c>
      <c r="Q956" t="s">
        <v>60</v>
      </c>
    </row>
    <row r="957" spans="1:17" ht="60" x14ac:dyDescent="0.25">
      <c r="A957">
        <v>4003</v>
      </c>
      <c r="B957" s="8" t="s">
        <v>2043</v>
      </c>
      <c r="C957" s="20" t="s">
        <v>1988</v>
      </c>
      <c r="D957" s="9">
        <v>2000</v>
      </c>
      <c r="E957" s="10">
        <v>201</v>
      </c>
      <c r="F957" s="15">
        <v>10</v>
      </c>
      <c r="G957" t="s">
        <v>29</v>
      </c>
      <c r="H957" t="s">
        <v>693</v>
      </c>
      <c r="I957" t="s">
        <v>694</v>
      </c>
      <c r="J957">
        <v>1424009147</v>
      </c>
      <c r="K957">
        <v>1421417147</v>
      </c>
      <c r="L957" s="11">
        <f t="shared" si="14"/>
        <v>42020.587349537032</v>
      </c>
      <c r="M957" t="b">
        <v>0</v>
      </c>
      <c r="N957">
        <v>2</v>
      </c>
      <c r="O957" t="b">
        <v>0</v>
      </c>
      <c r="P957" s="16" t="s">
        <v>21</v>
      </c>
      <c r="Q957" t="s">
        <v>60</v>
      </c>
    </row>
    <row r="958" spans="1:17" ht="30" x14ac:dyDescent="0.25">
      <c r="A958">
        <v>4004</v>
      </c>
      <c r="B958" s="8" t="s">
        <v>2044</v>
      </c>
      <c r="C958" s="20" t="s">
        <v>2045</v>
      </c>
      <c r="D958" s="9">
        <v>500</v>
      </c>
      <c r="E958" s="10">
        <v>1</v>
      </c>
      <c r="F958" s="15">
        <v>0</v>
      </c>
      <c r="G958" t="s">
        <v>29</v>
      </c>
      <c r="H958" t="s">
        <v>693</v>
      </c>
      <c r="I958" t="s">
        <v>694</v>
      </c>
      <c r="J958">
        <v>1412740457</v>
      </c>
      <c r="K958">
        <v>1410148457</v>
      </c>
      <c r="L958" s="11">
        <f t="shared" si="14"/>
        <v>41890.16269675926</v>
      </c>
      <c r="M958" t="b">
        <v>0</v>
      </c>
      <c r="N958">
        <v>1</v>
      </c>
      <c r="O958" t="b">
        <v>0</v>
      </c>
      <c r="P958" s="16" t="s">
        <v>21</v>
      </c>
      <c r="Q958" t="s">
        <v>60</v>
      </c>
    </row>
    <row r="959" spans="1:17" ht="60" x14ac:dyDescent="0.25">
      <c r="A959">
        <v>4005</v>
      </c>
      <c r="B959" s="8" t="s">
        <v>2046</v>
      </c>
      <c r="C959" s="20" t="s">
        <v>2047</v>
      </c>
      <c r="D959" s="9">
        <v>3000</v>
      </c>
      <c r="E959" s="10">
        <v>40</v>
      </c>
      <c r="F959" s="15">
        <v>1</v>
      </c>
      <c r="G959" t="s">
        <v>29</v>
      </c>
      <c r="H959" t="s">
        <v>693</v>
      </c>
      <c r="I959" t="s">
        <v>694</v>
      </c>
      <c r="J959">
        <v>1413832985</v>
      </c>
      <c r="K959">
        <v>1408648985</v>
      </c>
      <c r="L959" s="11">
        <f t="shared" si="14"/>
        <v>41872.807696759257</v>
      </c>
      <c r="M959" t="b">
        <v>0</v>
      </c>
      <c r="N959">
        <v>2</v>
      </c>
      <c r="O959" t="b">
        <v>0</v>
      </c>
      <c r="P959" s="16" t="s">
        <v>21</v>
      </c>
      <c r="Q959" t="s">
        <v>60</v>
      </c>
    </row>
    <row r="960" spans="1:17" ht="75" x14ac:dyDescent="0.25">
      <c r="A960">
        <v>4006</v>
      </c>
      <c r="B960" s="8" t="s">
        <v>2048</v>
      </c>
      <c r="C960" s="20" t="s">
        <v>2049</v>
      </c>
      <c r="D960" s="9">
        <v>30000</v>
      </c>
      <c r="E960" s="10">
        <v>2</v>
      </c>
      <c r="F960" s="15">
        <v>0</v>
      </c>
      <c r="G960" t="s">
        <v>29</v>
      </c>
      <c r="H960" t="s">
        <v>693</v>
      </c>
      <c r="I960" t="s">
        <v>694</v>
      </c>
      <c r="J960">
        <v>1455647587</v>
      </c>
      <c r="K960">
        <v>1453487587</v>
      </c>
      <c r="L960" s="11">
        <f t="shared" si="14"/>
        <v>42391.772997685184</v>
      </c>
      <c r="M960" t="b">
        <v>0</v>
      </c>
      <c r="N960">
        <v>1</v>
      </c>
      <c r="O960" t="b">
        <v>0</v>
      </c>
      <c r="P960" s="16" t="s">
        <v>21</v>
      </c>
      <c r="Q960" t="s">
        <v>60</v>
      </c>
    </row>
    <row r="961" spans="1:17" ht="60" x14ac:dyDescent="0.25">
      <c r="A961">
        <v>4007</v>
      </c>
      <c r="B961" s="8" t="s">
        <v>2050</v>
      </c>
      <c r="C961" s="20" t="s">
        <v>2051</v>
      </c>
      <c r="D961" s="9">
        <v>2000</v>
      </c>
      <c r="E961" s="10">
        <v>5</v>
      </c>
      <c r="F961" s="15">
        <v>0</v>
      </c>
      <c r="G961" t="s">
        <v>29</v>
      </c>
      <c r="H961" t="s">
        <v>693</v>
      </c>
      <c r="I961" t="s">
        <v>694</v>
      </c>
      <c r="J961">
        <v>1409070480</v>
      </c>
      <c r="K961">
        <v>1406572381</v>
      </c>
      <c r="L961" s="11">
        <f t="shared" si="14"/>
        <v>41848.772928240738</v>
      </c>
      <c r="M961" t="b">
        <v>0</v>
      </c>
      <c r="N961">
        <v>1</v>
      </c>
      <c r="O961" t="b">
        <v>0</v>
      </c>
      <c r="P961" s="16" t="s">
        <v>21</v>
      </c>
      <c r="Q961" t="s">
        <v>60</v>
      </c>
    </row>
    <row r="962" spans="1:17" ht="75" x14ac:dyDescent="0.25">
      <c r="A962">
        <v>4008</v>
      </c>
      <c r="B962" s="8" t="s">
        <v>640</v>
      </c>
      <c r="C962" s="20" t="s">
        <v>641</v>
      </c>
      <c r="D962" s="9">
        <v>1000</v>
      </c>
      <c r="E962" s="10">
        <v>60</v>
      </c>
      <c r="F962" s="15">
        <v>6</v>
      </c>
      <c r="G962" t="s">
        <v>29</v>
      </c>
      <c r="H962" t="s">
        <v>56</v>
      </c>
      <c r="I962" t="s">
        <v>57</v>
      </c>
      <c r="J962">
        <v>1437606507</v>
      </c>
      <c r="K962">
        <v>1435014507</v>
      </c>
      <c r="L962" s="11">
        <f t="shared" si="14"/>
        <v>42177.964201388888</v>
      </c>
      <c r="M962" t="b">
        <v>0</v>
      </c>
      <c r="N962">
        <v>4</v>
      </c>
      <c r="O962" t="b">
        <v>0</v>
      </c>
      <c r="P962" s="16" t="s">
        <v>21</v>
      </c>
      <c r="Q962" t="s">
        <v>60</v>
      </c>
    </row>
    <row r="963" spans="1:17" ht="75" x14ac:dyDescent="0.25">
      <c r="A963">
        <v>4009</v>
      </c>
      <c r="B963" s="8" t="s">
        <v>642</v>
      </c>
      <c r="C963" s="20" t="s">
        <v>643</v>
      </c>
      <c r="D963" s="9">
        <v>1930</v>
      </c>
      <c r="E963" s="10">
        <v>75</v>
      </c>
      <c r="F963" s="15">
        <v>4</v>
      </c>
      <c r="G963" t="s">
        <v>29</v>
      </c>
      <c r="H963" t="s">
        <v>56</v>
      </c>
      <c r="I963" t="s">
        <v>57</v>
      </c>
      <c r="J963">
        <v>1410281360</v>
      </c>
      <c r="K963">
        <v>1406825360</v>
      </c>
      <c r="L963" s="11">
        <f t="shared" ref="L963:L1026" si="15">K963/86400+DATE(1970,1,1)</f>
        <v>41851.700925925928</v>
      </c>
      <c r="M963" t="b">
        <v>0</v>
      </c>
      <c r="N963">
        <v>3</v>
      </c>
      <c r="O963" t="b">
        <v>0</v>
      </c>
      <c r="P963" s="16" t="s">
        <v>21</v>
      </c>
      <c r="Q963" t="s">
        <v>60</v>
      </c>
    </row>
    <row r="964" spans="1:17" ht="60" x14ac:dyDescent="0.25">
      <c r="A964">
        <v>4010</v>
      </c>
      <c r="B964" s="8" t="s">
        <v>2052</v>
      </c>
      <c r="C964" s="20" t="s">
        <v>2053</v>
      </c>
      <c r="D964" s="9">
        <v>7200</v>
      </c>
      <c r="E964" s="10">
        <v>1742</v>
      </c>
      <c r="F964" s="15">
        <v>24</v>
      </c>
      <c r="G964" t="s">
        <v>29</v>
      </c>
      <c r="H964" t="s">
        <v>693</v>
      </c>
      <c r="I964" t="s">
        <v>694</v>
      </c>
      <c r="J964">
        <v>1414348166</v>
      </c>
      <c r="K964">
        <v>1412879366</v>
      </c>
      <c r="L964" s="11">
        <f t="shared" si="15"/>
        <v>41921.770439814813</v>
      </c>
      <c r="M964" t="b">
        <v>0</v>
      </c>
      <c r="N964">
        <v>38</v>
      </c>
      <c r="O964" t="b">
        <v>0</v>
      </c>
      <c r="P964" s="16" t="s">
        <v>21</v>
      </c>
      <c r="Q964" t="s">
        <v>60</v>
      </c>
    </row>
    <row r="965" spans="1:17" ht="75" x14ac:dyDescent="0.25">
      <c r="A965">
        <v>4011</v>
      </c>
      <c r="B965" s="8" t="s">
        <v>644</v>
      </c>
      <c r="C965" s="20" t="s">
        <v>645</v>
      </c>
      <c r="D965" s="9">
        <v>250</v>
      </c>
      <c r="E965" s="10">
        <v>19</v>
      </c>
      <c r="F965" s="15">
        <v>8</v>
      </c>
      <c r="G965" t="s">
        <v>29</v>
      </c>
      <c r="H965" t="s">
        <v>56</v>
      </c>
      <c r="I965" t="s">
        <v>57</v>
      </c>
      <c r="J965">
        <v>1422450278</v>
      </c>
      <c r="K965">
        <v>1419858278</v>
      </c>
      <c r="L965" s="11">
        <f t="shared" si="15"/>
        <v>42002.54488425926</v>
      </c>
      <c r="M965" t="b">
        <v>0</v>
      </c>
      <c r="N965">
        <v>4</v>
      </c>
      <c r="O965" t="b">
        <v>0</v>
      </c>
      <c r="P965" s="16" t="s">
        <v>21</v>
      </c>
      <c r="Q965" t="s">
        <v>60</v>
      </c>
    </row>
    <row r="966" spans="1:17" ht="75" x14ac:dyDescent="0.25">
      <c r="A966">
        <v>4012</v>
      </c>
      <c r="B966" s="8" t="s">
        <v>646</v>
      </c>
      <c r="C966" s="20" t="s">
        <v>647</v>
      </c>
      <c r="D966" s="9">
        <v>575</v>
      </c>
      <c r="E966" s="10">
        <v>0</v>
      </c>
      <c r="F966" s="15">
        <v>0</v>
      </c>
      <c r="G966" t="s">
        <v>29</v>
      </c>
      <c r="H966" t="s">
        <v>56</v>
      </c>
      <c r="I966" t="s">
        <v>57</v>
      </c>
      <c r="J966">
        <v>1430571849</v>
      </c>
      <c r="K966">
        <v>1427979849</v>
      </c>
      <c r="L966" s="11">
        <f t="shared" si="15"/>
        <v>42096.544548611113</v>
      </c>
      <c r="M966" t="b">
        <v>0</v>
      </c>
      <c r="N966">
        <v>0</v>
      </c>
      <c r="O966" t="b">
        <v>0</v>
      </c>
      <c r="P966" s="16" t="s">
        <v>21</v>
      </c>
      <c r="Q966" t="s">
        <v>60</v>
      </c>
    </row>
    <row r="967" spans="1:17" ht="75" x14ac:dyDescent="0.25">
      <c r="A967">
        <v>4013</v>
      </c>
      <c r="B967" s="8" t="s">
        <v>2054</v>
      </c>
      <c r="C967" s="20" t="s">
        <v>2055</v>
      </c>
      <c r="D967" s="9">
        <v>2000</v>
      </c>
      <c r="E967" s="10">
        <v>26</v>
      </c>
      <c r="F967" s="15">
        <v>1</v>
      </c>
      <c r="G967" t="s">
        <v>29</v>
      </c>
      <c r="H967" t="s">
        <v>693</v>
      </c>
      <c r="I967" t="s">
        <v>694</v>
      </c>
      <c r="J967">
        <v>1424070823</v>
      </c>
      <c r="K967">
        <v>1421478823</v>
      </c>
      <c r="L967" s="11">
        <f t="shared" si="15"/>
        <v>42021.301192129627</v>
      </c>
      <c r="M967" t="b">
        <v>0</v>
      </c>
      <c r="N967">
        <v>2</v>
      </c>
      <c r="O967" t="b">
        <v>0</v>
      </c>
      <c r="P967" s="16" t="s">
        <v>21</v>
      </c>
      <c r="Q967" t="s">
        <v>60</v>
      </c>
    </row>
    <row r="968" spans="1:17" ht="75" x14ac:dyDescent="0.25">
      <c r="A968">
        <v>4014</v>
      </c>
      <c r="B968" s="8" t="s">
        <v>2056</v>
      </c>
      <c r="C968" s="20" t="s">
        <v>2057</v>
      </c>
      <c r="D968" s="9">
        <v>9000</v>
      </c>
      <c r="E968" s="10">
        <v>0</v>
      </c>
      <c r="F968" s="15">
        <v>0</v>
      </c>
      <c r="G968" t="s">
        <v>29</v>
      </c>
      <c r="H968" t="s">
        <v>693</v>
      </c>
      <c r="I968" t="s">
        <v>694</v>
      </c>
      <c r="J968">
        <v>1457157269</v>
      </c>
      <c r="K968">
        <v>1455861269</v>
      </c>
      <c r="L968" s="11">
        <f t="shared" si="15"/>
        <v>42419.246168981481</v>
      </c>
      <c r="M968" t="b">
        <v>0</v>
      </c>
      <c r="N968">
        <v>0</v>
      </c>
      <c r="O968" t="b">
        <v>0</v>
      </c>
      <c r="P968" s="16" t="s">
        <v>21</v>
      </c>
      <c r="Q968" t="s">
        <v>60</v>
      </c>
    </row>
    <row r="969" spans="1:17" ht="75" x14ac:dyDescent="0.25">
      <c r="A969">
        <v>4015</v>
      </c>
      <c r="B969" s="8" t="s">
        <v>2058</v>
      </c>
      <c r="C969" s="20" t="s">
        <v>2059</v>
      </c>
      <c r="D969" s="9">
        <v>7000</v>
      </c>
      <c r="E969" s="10">
        <v>1</v>
      </c>
      <c r="F969" s="15">
        <v>0</v>
      </c>
      <c r="G969" t="s">
        <v>29</v>
      </c>
      <c r="H969" t="s">
        <v>693</v>
      </c>
      <c r="I969" t="s">
        <v>694</v>
      </c>
      <c r="J969">
        <v>1437331463</v>
      </c>
      <c r="K969">
        <v>1434739463</v>
      </c>
      <c r="L969" s="11">
        <f t="shared" si="15"/>
        <v>42174.780821759261</v>
      </c>
      <c r="M969" t="b">
        <v>0</v>
      </c>
      <c r="N969">
        <v>1</v>
      </c>
      <c r="O969" t="b">
        <v>0</v>
      </c>
      <c r="P969" s="16" t="s">
        <v>21</v>
      </c>
      <c r="Q969" t="s">
        <v>60</v>
      </c>
    </row>
    <row r="970" spans="1:17" ht="60" x14ac:dyDescent="0.25">
      <c r="A970">
        <v>4016</v>
      </c>
      <c r="B970" s="8" t="s">
        <v>648</v>
      </c>
      <c r="C970" s="20" t="s">
        <v>649</v>
      </c>
      <c r="D970" s="9">
        <v>500</v>
      </c>
      <c r="E970" s="10">
        <v>70</v>
      </c>
      <c r="F970" s="15">
        <v>14</v>
      </c>
      <c r="G970" t="s">
        <v>29</v>
      </c>
      <c r="H970" t="s">
        <v>56</v>
      </c>
      <c r="I970" t="s">
        <v>57</v>
      </c>
      <c r="J970">
        <v>1410987400</v>
      </c>
      <c r="K970">
        <v>1408395400</v>
      </c>
      <c r="L970" s="11">
        <f t="shared" si="15"/>
        <v>41869.872685185182</v>
      </c>
      <c r="M970" t="b">
        <v>0</v>
      </c>
      <c r="N970">
        <v>7</v>
      </c>
      <c r="O970" t="b">
        <v>0</v>
      </c>
      <c r="P970" s="16" t="s">
        <v>21</v>
      </c>
      <c r="Q970" t="s">
        <v>60</v>
      </c>
    </row>
    <row r="971" spans="1:17" ht="75" x14ac:dyDescent="0.25">
      <c r="A971">
        <v>4017</v>
      </c>
      <c r="B971" s="8" t="s">
        <v>2060</v>
      </c>
      <c r="C971" s="20" t="s">
        <v>2061</v>
      </c>
      <c r="D971" s="9">
        <v>10000</v>
      </c>
      <c r="E971" s="10">
        <v>105</v>
      </c>
      <c r="F971" s="15">
        <v>1</v>
      </c>
      <c r="G971" t="s">
        <v>29</v>
      </c>
      <c r="H971" t="s">
        <v>693</v>
      </c>
      <c r="I971" t="s">
        <v>694</v>
      </c>
      <c r="J971">
        <v>1409846874</v>
      </c>
      <c r="K971">
        <v>1407254874</v>
      </c>
      <c r="L971" s="11">
        <f t="shared" si="15"/>
        <v>41856.672152777777</v>
      </c>
      <c r="M971" t="b">
        <v>0</v>
      </c>
      <c r="N971">
        <v>2</v>
      </c>
      <c r="O971" t="b">
        <v>0</v>
      </c>
      <c r="P971" s="16" t="s">
        <v>21</v>
      </c>
      <c r="Q971" t="s">
        <v>60</v>
      </c>
    </row>
    <row r="972" spans="1:17" ht="45" x14ac:dyDescent="0.25">
      <c r="A972">
        <v>4018</v>
      </c>
      <c r="B972" s="8" t="s">
        <v>650</v>
      </c>
      <c r="C972" s="20" t="s">
        <v>651</v>
      </c>
      <c r="D972" s="9">
        <v>1500</v>
      </c>
      <c r="E972" s="10">
        <v>130</v>
      </c>
      <c r="F972" s="15">
        <v>9</v>
      </c>
      <c r="G972" t="s">
        <v>29</v>
      </c>
      <c r="H972" t="s">
        <v>56</v>
      </c>
      <c r="I972" t="s">
        <v>57</v>
      </c>
      <c r="J972">
        <v>1475877108</v>
      </c>
      <c r="K972">
        <v>1473285108</v>
      </c>
      <c r="L972" s="11">
        <f t="shared" si="15"/>
        <v>42620.91097222222</v>
      </c>
      <c r="M972" t="b">
        <v>0</v>
      </c>
      <c r="N972">
        <v>4</v>
      </c>
      <c r="O972" t="b">
        <v>0</v>
      </c>
      <c r="P972" s="16" t="s">
        <v>21</v>
      </c>
      <c r="Q972" t="s">
        <v>60</v>
      </c>
    </row>
    <row r="973" spans="1:17" ht="75" x14ac:dyDescent="0.25">
      <c r="A973">
        <v>4019</v>
      </c>
      <c r="B973" s="8" t="s">
        <v>2062</v>
      </c>
      <c r="C973" s="20" t="s">
        <v>2063</v>
      </c>
      <c r="D973" s="9">
        <v>3500</v>
      </c>
      <c r="E973" s="10">
        <v>29</v>
      </c>
      <c r="F973" s="15">
        <v>1</v>
      </c>
      <c r="G973" t="s">
        <v>29</v>
      </c>
      <c r="H973" t="s">
        <v>693</v>
      </c>
      <c r="I973" t="s">
        <v>694</v>
      </c>
      <c r="J973">
        <v>1460737680</v>
      </c>
      <c r="K973">
        <v>1455725596</v>
      </c>
      <c r="L973" s="11">
        <f t="shared" si="15"/>
        <v>42417.675879629634</v>
      </c>
      <c r="M973" t="b">
        <v>0</v>
      </c>
      <c r="N973">
        <v>4</v>
      </c>
      <c r="O973" t="b">
        <v>0</v>
      </c>
      <c r="P973" s="16" t="s">
        <v>21</v>
      </c>
      <c r="Q973" t="s">
        <v>60</v>
      </c>
    </row>
    <row r="974" spans="1:17" ht="60" x14ac:dyDescent="0.25">
      <c r="A974">
        <v>4020</v>
      </c>
      <c r="B974" s="8" t="s">
        <v>2064</v>
      </c>
      <c r="C974" s="20" t="s">
        <v>2065</v>
      </c>
      <c r="D974" s="9">
        <v>600</v>
      </c>
      <c r="E974" s="10">
        <v>100</v>
      </c>
      <c r="F974" s="15">
        <v>17</v>
      </c>
      <c r="G974" t="s">
        <v>29</v>
      </c>
      <c r="H974" t="s">
        <v>693</v>
      </c>
      <c r="I974" t="s">
        <v>694</v>
      </c>
      <c r="J974">
        <v>1427168099</v>
      </c>
      <c r="K974">
        <v>1424579699</v>
      </c>
      <c r="L974" s="11">
        <f t="shared" si="15"/>
        <v>42057.190960648149</v>
      </c>
      <c r="M974" t="b">
        <v>0</v>
      </c>
      <c r="N974">
        <v>3</v>
      </c>
      <c r="O974" t="b">
        <v>0</v>
      </c>
      <c r="P974" s="16" t="s">
        <v>21</v>
      </c>
      <c r="Q974" t="s">
        <v>60</v>
      </c>
    </row>
    <row r="975" spans="1:17" ht="45" x14ac:dyDescent="0.25">
      <c r="A975">
        <v>4021</v>
      </c>
      <c r="B975" s="8" t="s">
        <v>2066</v>
      </c>
      <c r="C975" s="20" t="s">
        <v>2067</v>
      </c>
      <c r="D975" s="9">
        <v>15000</v>
      </c>
      <c r="E975" s="10">
        <v>125</v>
      </c>
      <c r="F975" s="15">
        <v>1</v>
      </c>
      <c r="G975" t="s">
        <v>29</v>
      </c>
      <c r="H975" t="s">
        <v>693</v>
      </c>
      <c r="I975" t="s">
        <v>694</v>
      </c>
      <c r="J975">
        <v>1414360358</v>
      </c>
      <c r="K975">
        <v>1409176358</v>
      </c>
      <c r="L975" s="11">
        <f t="shared" si="15"/>
        <v>41878.911550925928</v>
      </c>
      <c r="M975" t="b">
        <v>0</v>
      </c>
      <c r="N975">
        <v>2</v>
      </c>
      <c r="O975" t="b">
        <v>0</v>
      </c>
      <c r="P975" s="16" t="s">
        <v>21</v>
      </c>
      <c r="Q975" t="s">
        <v>60</v>
      </c>
    </row>
    <row r="976" spans="1:17" ht="60" x14ac:dyDescent="0.25">
      <c r="A976">
        <v>4022</v>
      </c>
      <c r="B976" s="8" t="s">
        <v>2068</v>
      </c>
      <c r="C976" s="20" t="s">
        <v>2069</v>
      </c>
      <c r="D976" s="9">
        <v>18000</v>
      </c>
      <c r="E976" s="10">
        <v>12521</v>
      </c>
      <c r="F976" s="15">
        <v>70</v>
      </c>
      <c r="G976" t="s">
        <v>29</v>
      </c>
      <c r="H976" t="s">
        <v>693</v>
      </c>
      <c r="I976" t="s">
        <v>694</v>
      </c>
      <c r="J976">
        <v>1422759240</v>
      </c>
      <c r="K976">
        <v>1418824867</v>
      </c>
      <c r="L976" s="11">
        <f t="shared" si="15"/>
        <v>41990.584108796298</v>
      </c>
      <c r="M976" t="b">
        <v>0</v>
      </c>
      <c r="N976">
        <v>197</v>
      </c>
      <c r="O976" t="b">
        <v>0</v>
      </c>
      <c r="P976" s="16" t="s">
        <v>21</v>
      </c>
      <c r="Q976" t="s">
        <v>60</v>
      </c>
    </row>
    <row r="977" spans="1:17" ht="60" x14ac:dyDescent="0.25">
      <c r="A977">
        <v>4023</v>
      </c>
      <c r="B977" s="8" t="s">
        <v>2070</v>
      </c>
      <c r="C977" s="20" t="s">
        <v>2071</v>
      </c>
      <c r="D977" s="9">
        <v>7000</v>
      </c>
      <c r="E977" s="10">
        <v>0</v>
      </c>
      <c r="F977" s="15">
        <v>0</v>
      </c>
      <c r="G977" t="s">
        <v>29</v>
      </c>
      <c r="H977" t="s">
        <v>693</v>
      </c>
      <c r="I977" t="s">
        <v>694</v>
      </c>
      <c r="J977">
        <v>1458860363</v>
      </c>
      <c r="K977">
        <v>1454975963</v>
      </c>
      <c r="L977" s="11">
        <f t="shared" si="15"/>
        <v>42408.999571759261</v>
      </c>
      <c r="M977" t="b">
        <v>0</v>
      </c>
      <c r="N977">
        <v>0</v>
      </c>
      <c r="O977" t="b">
        <v>0</v>
      </c>
      <c r="P977" s="16" t="s">
        <v>21</v>
      </c>
      <c r="Q977" t="s">
        <v>60</v>
      </c>
    </row>
    <row r="978" spans="1:17" ht="75" x14ac:dyDescent="0.25">
      <c r="A978">
        <v>4024</v>
      </c>
      <c r="B978" s="8" t="s">
        <v>2072</v>
      </c>
      <c r="C978" s="20" t="s">
        <v>2073</v>
      </c>
      <c r="D978" s="9">
        <v>800</v>
      </c>
      <c r="E978" s="10">
        <v>10</v>
      </c>
      <c r="F978" s="15">
        <v>1</v>
      </c>
      <c r="G978" t="s">
        <v>29</v>
      </c>
      <c r="H978" t="s">
        <v>693</v>
      </c>
      <c r="I978" t="s">
        <v>694</v>
      </c>
      <c r="J978">
        <v>1441037097</v>
      </c>
      <c r="K978">
        <v>1438445097</v>
      </c>
      <c r="L978" s="11">
        <f t="shared" si="15"/>
        <v>42217.670104166667</v>
      </c>
      <c r="M978" t="b">
        <v>0</v>
      </c>
      <c r="N978">
        <v>1</v>
      </c>
      <c r="O978" t="b">
        <v>0</v>
      </c>
      <c r="P978" s="16" t="s">
        <v>21</v>
      </c>
      <c r="Q978" t="s">
        <v>60</v>
      </c>
    </row>
    <row r="979" spans="1:17" ht="75" x14ac:dyDescent="0.25">
      <c r="A979">
        <v>4025</v>
      </c>
      <c r="B979" s="8" t="s">
        <v>2074</v>
      </c>
      <c r="C979" s="20" t="s">
        <v>2075</v>
      </c>
      <c r="D979" s="9">
        <v>5000</v>
      </c>
      <c r="E979" s="10">
        <v>250</v>
      </c>
      <c r="F979" s="15">
        <v>5</v>
      </c>
      <c r="G979" t="s">
        <v>29</v>
      </c>
      <c r="H979" t="s">
        <v>1013</v>
      </c>
      <c r="I979" t="s">
        <v>818</v>
      </c>
      <c r="J979">
        <v>1437889336</v>
      </c>
      <c r="K979">
        <v>1432705336</v>
      </c>
      <c r="L979" s="11">
        <f t="shared" si="15"/>
        <v>42151.237685185188</v>
      </c>
      <c r="M979" t="b">
        <v>0</v>
      </c>
      <c r="N979">
        <v>4</v>
      </c>
      <c r="O979" t="b">
        <v>0</v>
      </c>
      <c r="P979" s="16" t="s">
        <v>21</v>
      </c>
      <c r="Q979" t="s">
        <v>60</v>
      </c>
    </row>
    <row r="980" spans="1:17" ht="60" x14ac:dyDescent="0.25">
      <c r="A980">
        <v>4026</v>
      </c>
      <c r="B980" s="8" t="s">
        <v>2076</v>
      </c>
      <c r="C980" s="20" t="s">
        <v>2077</v>
      </c>
      <c r="D980" s="9">
        <v>4000</v>
      </c>
      <c r="E980" s="10">
        <v>0</v>
      </c>
      <c r="F980" s="15">
        <v>0</v>
      </c>
      <c r="G980" t="s">
        <v>29</v>
      </c>
      <c r="H980" t="s">
        <v>693</v>
      </c>
      <c r="I980" t="s">
        <v>694</v>
      </c>
      <c r="J980">
        <v>1449247439</v>
      </c>
      <c r="K980">
        <v>1444059839</v>
      </c>
      <c r="L980" s="11">
        <f t="shared" si="15"/>
        <v>42282.655543981484</v>
      </c>
      <c r="M980" t="b">
        <v>0</v>
      </c>
      <c r="N980">
        <v>0</v>
      </c>
      <c r="O980" t="b">
        <v>0</v>
      </c>
      <c r="P980" s="16" t="s">
        <v>21</v>
      </c>
      <c r="Q980" t="s">
        <v>60</v>
      </c>
    </row>
    <row r="981" spans="1:17" ht="75" x14ac:dyDescent="0.25">
      <c r="A981">
        <v>4027</v>
      </c>
      <c r="B981" s="8" t="s">
        <v>2078</v>
      </c>
      <c r="C981" s="20" t="s">
        <v>2079</v>
      </c>
      <c r="D981" s="9">
        <v>3000</v>
      </c>
      <c r="E981" s="10">
        <v>215</v>
      </c>
      <c r="F981" s="15">
        <v>7</v>
      </c>
      <c r="G981" t="s">
        <v>29</v>
      </c>
      <c r="H981" t="s">
        <v>693</v>
      </c>
      <c r="I981" t="s">
        <v>694</v>
      </c>
      <c r="J981">
        <v>1487811600</v>
      </c>
      <c r="K981">
        <v>1486077481</v>
      </c>
      <c r="L981" s="11">
        <f t="shared" si="15"/>
        <v>42768.97084490741</v>
      </c>
      <c r="M981" t="b">
        <v>0</v>
      </c>
      <c r="N981">
        <v>7</v>
      </c>
      <c r="O981" t="b">
        <v>0</v>
      </c>
      <c r="P981" s="16" t="s">
        <v>21</v>
      </c>
      <c r="Q981" t="s">
        <v>60</v>
      </c>
    </row>
    <row r="982" spans="1:17" ht="60" x14ac:dyDescent="0.25">
      <c r="A982">
        <v>4028</v>
      </c>
      <c r="B982" s="8" t="s">
        <v>2080</v>
      </c>
      <c r="C982" s="20" t="s">
        <v>2081</v>
      </c>
      <c r="D982" s="9">
        <v>2000</v>
      </c>
      <c r="E982" s="10">
        <v>561</v>
      </c>
      <c r="F982" s="15">
        <v>28</v>
      </c>
      <c r="G982" t="s">
        <v>29</v>
      </c>
      <c r="H982" t="s">
        <v>693</v>
      </c>
      <c r="I982" t="s">
        <v>694</v>
      </c>
      <c r="J982">
        <v>1402007500</v>
      </c>
      <c r="K982">
        <v>1399415500</v>
      </c>
      <c r="L982" s="11">
        <f t="shared" si="15"/>
        <v>41765.938657407409</v>
      </c>
      <c r="M982" t="b">
        <v>0</v>
      </c>
      <c r="N982">
        <v>11</v>
      </c>
      <c r="O982" t="b">
        <v>0</v>
      </c>
      <c r="P982" s="16" t="s">
        <v>21</v>
      </c>
      <c r="Q982" t="s">
        <v>60</v>
      </c>
    </row>
    <row r="983" spans="1:17" ht="60" x14ac:dyDescent="0.25">
      <c r="A983">
        <v>4029</v>
      </c>
      <c r="B983" s="8" t="s">
        <v>2082</v>
      </c>
      <c r="C983" s="20" t="s">
        <v>2083</v>
      </c>
      <c r="D983" s="9">
        <v>20000</v>
      </c>
      <c r="E983" s="10">
        <v>0</v>
      </c>
      <c r="F983" s="15">
        <v>0</v>
      </c>
      <c r="G983" t="s">
        <v>29</v>
      </c>
      <c r="H983" t="s">
        <v>693</v>
      </c>
      <c r="I983" t="s">
        <v>694</v>
      </c>
      <c r="J983">
        <v>1450053370</v>
      </c>
      <c r="K983">
        <v>1447461370</v>
      </c>
      <c r="L983" s="11">
        <f t="shared" si="15"/>
        <v>42322.02511574074</v>
      </c>
      <c r="M983" t="b">
        <v>0</v>
      </c>
      <c r="N983">
        <v>0</v>
      </c>
      <c r="O983" t="b">
        <v>0</v>
      </c>
      <c r="P983" s="16" t="s">
        <v>21</v>
      </c>
      <c r="Q983" t="s">
        <v>60</v>
      </c>
    </row>
    <row r="984" spans="1:17" ht="60" x14ac:dyDescent="0.25">
      <c r="A984">
        <v>4030</v>
      </c>
      <c r="B984" s="8" t="s">
        <v>2084</v>
      </c>
      <c r="C984" s="20" t="s">
        <v>2085</v>
      </c>
      <c r="D984" s="9">
        <v>2500</v>
      </c>
      <c r="E984" s="10">
        <v>400</v>
      </c>
      <c r="F984" s="15">
        <v>16</v>
      </c>
      <c r="G984" t="s">
        <v>29</v>
      </c>
      <c r="H984" t="s">
        <v>693</v>
      </c>
      <c r="I984" t="s">
        <v>694</v>
      </c>
      <c r="J984">
        <v>1454525340</v>
      </c>
      <c r="K984">
        <v>1452008599</v>
      </c>
      <c r="L984" s="11">
        <f t="shared" si="15"/>
        <v>42374.655081018514</v>
      </c>
      <c r="M984" t="b">
        <v>0</v>
      </c>
      <c r="N984">
        <v>6</v>
      </c>
      <c r="O984" t="b">
        <v>0</v>
      </c>
      <c r="P984" s="16" t="s">
        <v>21</v>
      </c>
      <c r="Q984" t="s">
        <v>60</v>
      </c>
    </row>
    <row r="985" spans="1:17" ht="75" x14ac:dyDescent="0.25">
      <c r="A985">
        <v>4031</v>
      </c>
      <c r="B985" s="8" t="s">
        <v>2086</v>
      </c>
      <c r="C985" s="20" t="s">
        <v>2087</v>
      </c>
      <c r="D985" s="9">
        <v>5000</v>
      </c>
      <c r="E985" s="10">
        <v>0</v>
      </c>
      <c r="F985" s="15">
        <v>0</v>
      </c>
      <c r="G985" t="s">
        <v>29</v>
      </c>
      <c r="H985" t="s">
        <v>693</v>
      </c>
      <c r="I985" t="s">
        <v>694</v>
      </c>
      <c r="J985">
        <v>1418914964</v>
      </c>
      <c r="K985">
        <v>1414591364</v>
      </c>
      <c r="L985" s="11">
        <f t="shared" si="15"/>
        <v>41941.585231481484</v>
      </c>
      <c r="M985" t="b">
        <v>0</v>
      </c>
      <c r="N985">
        <v>0</v>
      </c>
      <c r="O985" t="b">
        <v>0</v>
      </c>
      <c r="P985" s="16" t="s">
        <v>21</v>
      </c>
      <c r="Q985" t="s">
        <v>60</v>
      </c>
    </row>
    <row r="986" spans="1:17" ht="60" x14ac:dyDescent="0.25">
      <c r="A986">
        <v>4032</v>
      </c>
      <c r="B986" s="8" t="s">
        <v>2088</v>
      </c>
      <c r="C986" s="20" t="s">
        <v>2089</v>
      </c>
      <c r="D986" s="9">
        <v>6048</v>
      </c>
      <c r="E986" s="10">
        <v>413</v>
      </c>
      <c r="F986" s="15">
        <v>7</v>
      </c>
      <c r="G986" t="s">
        <v>29</v>
      </c>
      <c r="H986" t="s">
        <v>693</v>
      </c>
      <c r="I986" t="s">
        <v>694</v>
      </c>
      <c r="J986">
        <v>1450211116</v>
      </c>
      <c r="K986">
        <v>1445023516</v>
      </c>
      <c r="L986" s="11">
        <f t="shared" si="15"/>
        <v>42293.809212962966</v>
      </c>
      <c r="M986" t="b">
        <v>0</v>
      </c>
      <c r="N986">
        <v>7</v>
      </c>
      <c r="O986" t="b">
        <v>0</v>
      </c>
      <c r="P986" s="16" t="s">
        <v>21</v>
      </c>
      <c r="Q986" t="s">
        <v>60</v>
      </c>
    </row>
    <row r="987" spans="1:17" ht="75" x14ac:dyDescent="0.25">
      <c r="A987">
        <v>4033</v>
      </c>
      <c r="B987" s="8" t="s">
        <v>652</v>
      </c>
      <c r="C987" s="20" t="s">
        <v>653</v>
      </c>
      <c r="D987" s="9">
        <v>23900</v>
      </c>
      <c r="E987" s="10">
        <v>6141.99</v>
      </c>
      <c r="F987" s="15">
        <v>26</v>
      </c>
      <c r="G987" t="s">
        <v>29</v>
      </c>
      <c r="H987" t="s">
        <v>56</v>
      </c>
      <c r="I987" t="s">
        <v>57</v>
      </c>
      <c r="J987">
        <v>1475398800</v>
      </c>
      <c r="K987">
        <v>1472711224</v>
      </c>
      <c r="L987" s="11">
        <f t="shared" si="15"/>
        <v>42614.268796296295</v>
      </c>
      <c r="M987" t="b">
        <v>0</v>
      </c>
      <c r="N987">
        <v>94</v>
      </c>
      <c r="O987" t="b">
        <v>0</v>
      </c>
      <c r="P987" s="16" t="s">
        <v>21</v>
      </c>
      <c r="Q987" t="s">
        <v>60</v>
      </c>
    </row>
    <row r="988" spans="1:17" ht="75" x14ac:dyDescent="0.25">
      <c r="A988">
        <v>4034</v>
      </c>
      <c r="B988" s="8" t="s">
        <v>2090</v>
      </c>
      <c r="C988" s="20" t="s">
        <v>2091</v>
      </c>
      <c r="D988" s="9">
        <v>13500</v>
      </c>
      <c r="E988" s="10">
        <v>200</v>
      </c>
      <c r="F988" s="15">
        <v>1</v>
      </c>
      <c r="G988" t="s">
        <v>29</v>
      </c>
      <c r="H988" t="s">
        <v>693</v>
      </c>
      <c r="I988" t="s">
        <v>694</v>
      </c>
      <c r="J988">
        <v>1428097450</v>
      </c>
      <c r="K988">
        <v>1425509050</v>
      </c>
      <c r="L988" s="11">
        <f t="shared" si="15"/>
        <v>42067.947337962964</v>
      </c>
      <c r="M988" t="b">
        <v>0</v>
      </c>
      <c r="N988">
        <v>2</v>
      </c>
      <c r="O988" t="b">
        <v>0</v>
      </c>
      <c r="P988" s="16" t="s">
        <v>21</v>
      </c>
      <c r="Q988" t="s">
        <v>60</v>
      </c>
    </row>
    <row r="989" spans="1:17" ht="45" x14ac:dyDescent="0.25">
      <c r="A989">
        <v>4035</v>
      </c>
      <c r="B989" s="8" t="s">
        <v>2092</v>
      </c>
      <c r="C989" s="20" t="s">
        <v>2093</v>
      </c>
      <c r="D989" s="9">
        <v>10000</v>
      </c>
      <c r="E989" s="10">
        <v>3685</v>
      </c>
      <c r="F989" s="15">
        <v>37</v>
      </c>
      <c r="G989" t="s">
        <v>29</v>
      </c>
      <c r="H989" t="s">
        <v>693</v>
      </c>
      <c r="I989" t="s">
        <v>694</v>
      </c>
      <c r="J989">
        <v>1413925887</v>
      </c>
      <c r="K989">
        <v>1411333887</v>
      </c>
      <c r="L989" s="11">
        <f t="shared" si="15"/>
        <v>41903.882951388892</v>
      </c>
      <c r="M989" t="b">
        <v>0</v>
      </c>
      <c r="N989">
        <v>25</v>
      </c>
      <c r="O989" t="b">
        <v>0</v>
      </c>
      <c r="P989" s="16" t="s">
        <v>21</v>
      </c>
      <c r="Q989" t="s">
        <v>60</v>
      </c>
    </row>
    <row r="990" spans="1:17" ht="60" x14ac:dyDescent="0.25">
      <c r="A990">
        <v>4036</v>
      </c>
      <c r="B990" s="8" t="s">
        <v>2094</v>
      </c>
      <c r="C990" s="20" t="s">
        <v>1254</v>
      </c>
      <c r="D990" s="9">
        <v>6000</v>
      </c>
      <c r="E990" s="10">
        <v>2823</v>
      </c>
      <c r="F990" s="15">
        <v>47</v>
      </c>
      <c r="G990" t="s">
        <v>29</v>
      </c>
      <c r="H990" t="s">
        <v>693</v>
      </c>
      <c r="I990" t="s">
        <v>694</v>
      </c>
      <c r="J990">
        <v>1404253800</v>
      </c>
      <c r="K990">
        <v>1402784964</v>
      </c>
      <c r="L990" s="11">
        <f t="shared" si="15"/>
        <v>41804.937083333338</v>
      </c>
      <c r="M990" t="b">
        <v>0</v>
      </c>
      <c r="N990">
        <v>17</v>
      </c>
      <c r="O990" t="b">
        <v>0</v>
      </c>
      <c r="P990" s="16" t="s">
        <v>21</v>
      </c>
      <c r="Q990" t="s">
        <v>60</v>
      </c>
    </row>
    <row r="991" spans="1:17" ht="75" x14ac:dyDescent="0.25">
      <c r="A991">
        <v>4037</v>
      </c>
      <c r="B991" s="8" t="s">
        <v>2095</v>
      </c>
      <c r="C991" s="20" t="s">
        <v>2096</v>
      </c>
      <c r="D991" s="9">
        <v>700</v>
      </c>
      <c r="E991" s="10">
        <v>80</v>
      </c>
      <c r="F991" s="15">
        <v>11</v>
      </c>
      <c r="G991" t="s">
        <v>29</v>
      </c>
      <c r="H991" t="s">
        <v>693</v>
      </c>
      <c r="I991" t="s">
        <v>694</v>
      </c>
      <c r="J991">
        <v>1464099900</v>
      </c>
      <c r="K991">
        <v>1462585315</v>
      </c>
      <c r="L991" s="11">
        <f t="shared" si="15"/>
        <v>42497.070775462962</v>
      </c>
      <c r="M991" t="b">
        <v>0</v>
      </c>
      <c r="N991">
        <v>2</v>
      </c>
      <c r="O991" t="b">
        <v>0</v>
      </c>
      <c r="P991" s="16" t="s">
        <v>21</v>
      </c>
      <c r="Q991" t="s">
        <v>60</v>
      </c>
    </row>
    <row r="992" spans="1:17" ht="75" x14ac:dyDescent="0.25">
      <c r="A992">
        <v>4038</v>
      </c>
      <c r="B992" s="8" t="s">
        <v>2097</v>
      </c>
      <c r="C992" s="20" t="s">
        <v>2098</v>
      </c>
      <c r="D992" s="9">
        <v>2500</v>
      </c>
      <c r="E992" s="10">
        <v>301</v>
      </c>
      <c r="F992" s="15">
        <v>12</v>
      </c>
      <c r="G992" t="s">
        <v>29</v>
      </c>
      <c r="H992" t="s">
        <v>693</v>
      </c>
      <c r="I992" t="s">
        <v>694</v>
      </c>
      <c r="J992">
        <v>1413573010</v>
      </c>
      <c r="K992">
        <v>1408389010</v>
      </c>
      <c r="L992" s="11">
        <f t="shared" si="15"/>
        <v>41869.798726851848</v>
      </c>
      <c r="M992" t="b">
        <v>0</v>
      </c>
      <c r="N992">
        <v>4</v>
      </c>
      <c r="O992" t="b">
        <v>0</v>
      </c>
      <c r="P992" s="16" t="s">
        <v>21</v>
      </c>
      <c r="Q992" t="s">
        <v>60</v>
      </c>
    </row>
    <row r="993" spans="1:17" ht="60" x14ac:dyDescent="0.25">
      <c r="A993">
        <v>4039</v>
      </c>
      <c r="B993" s="8" t="s">
        <v>2099</v>
      </c>
      <c r="C993" s="20" t="s">
        <v>2100</v>
      </c>
      <c r="D993" s="9">
        <v>500</v>
      </c>
      <c r="E993" s="10">
        <v>300</v>
      </c>
      <c r="F993" s="15">
        <v>60</v>
      </c>
      <c r="G993" t="s">
        <v>29</v>
      </c>
      <c r="H993" t="s">
        <v>693</v>
      </c>
      <c r="I993" t="s">
        <v>694</v>
      </c>
      <c r="J993">
        <v>1448949540</v>
      </c>
      <c r="K993">
        <v>1446048367</v>
      </c>
      <c r="L993" s="11">
        <f t="shared" si="15"/>
        <v>42305.670914351853</v>
      </c>
      <c r="M993" t="b">
        <v>0</v>
      </c>
      <c r="N993">
        <v>5</v>
      </c>
      <c r="O993" t="b">
        <v>0</v>
      </c>
      <c r="P993" s="16" t="s">
        <v>21</v>
      </c>
      <c r="Q993" t="s">
        <v>60</v>
      </c>
    </row>
    <row r="994" spans="1:17" ht="60" x14ac:dyDescent="0.25">
      <c r="A994">
        <v>4040</v>
      </c>
      <c r="B994" s="8" t="s">
        <v>2101</v>
      </c>
      <c r="C994" s="20" t="s">
        <v>2102</v>
      </c>
      <c r="D994" s="9">
        <v>8000</v>
      </c>
      <c r="E994" s="10">
        <v>2500</v>
      </c>
      <c r="F994" s="15">
        <v>31</v>
      </c>
      <c r="G994" t="s">
        <v>29</v>
      </c>
      <c r="H994" t="s">
        <v>693</v>
      </c>
      <c r="I994" t="s">
        <v>694</v>
      </c>
      <c r="J994">
        <v>1437188400</v>
      </c>
      <c r="K994">
        <v>1432100004</v>
      </c>
      <c r="L994" s="11">
        <f t="shared" si="15"/>
        <v>42144.231527777782</v>
      </c>
      <c r="M994" t="b">
        <v>0</v>
      </c>
      <c r="N994">
        <v>2</v>
      </c>
      <c r="O994" t="b">
        <v>0</v>
      </c>
      <c r="P994" s="16" t="s">
        <v>21</v>
      </c>
      <c r="Q994" t="s">
        <v>60</v>
      </c>
    </row>
    <row r="995" spans="1:17" ht="45" x14ac:dyDescent="0.25">
      <c r="A995">
        <v>4041</v>
      </c>
      <c r="B995" s="8" t="s">
        <v>654</v>
      </c>
      <c r="C995" s="20" t="s">
        <v>655</v>
      </c>
      <c r="D995" s="9">
        <v>5000</v>
      </c>
      <c r="E995" s="10">
        <v>21</v>
      </c>
      <c r="F995" s="15">
        <v>0</v>
      </c>
      <c r="G995" t="s">
        <v>29</v>
      </c>
      <c r="H995" t="s">
        <v>56</v>
      </c>
      <c r="I995" t="s">
        <v>57</v>
      </c>
      <c r="J995">
        <v>1473160954</v>
      </c>
      <c r="K995">
        <v>1467976954</v>
      </c>
      <c r="L995" s="11">
        <f t="shared" si="15"/>
        <v>42559.474004629628</v>
      </c>
      <c r="M995" t="b">
        <v>0</v>
      </c>
      <c r="N995">
        <v>2</v>
      </c>
      <c r="O995" t="b">
        <v>0</v>
      </c>
      <c r="P995" s="16" t="s">
        <v>21</v>
      </c>
      <c r="Q995" t="s">
        <v>60</v>
      </c>
    </row>
    <row r="996" spans="1:17" ht="60" x14ac:dyDescent="0.25">
      <c r="A996">
        <v>4042</v>
      </c>
      <c r="B996" s="8" t="s">
        <v>2103</v>
      </c>
      <c r="C996" s="20" t="s">
        <v>2104</v>
      </c>
      <c r="D996" s="9">
        <v>10000</v>
      </c>
      <c r="E996" s="10">
        <v>21</v>
      </c>
      <c r="F996" s="15">
        <v>0</v>
      </c>
      <c r="G996" t="s">
        <v>29</v>
      </c>
      <c r="H996" t="s">
        <v>693</v>
      </c>
      <c r="I996" t="s">
        <v>694</v>
      </c>
      <c r="J996">
        <v>1421781360</v>
      </c>
      <c r="K996">
        <v>1419213664</v>
      </c>
      <c r="L996" s="11">
        <f t="shared" si="15"/>
        <v>41995.084074074075</v>
      </c>
      <c r="M996" t="b">
        <v>0</v>
      </c>
      <c r="N996">
        <v>3</v>
      </c>
      <c r="O996" t="b">
        <v>0</v>
      </c>
      <c r="P996" s="16" t="s">
        <v>21</v>
      </c>
      <c r="Q996" t="s">
        <v>60</v>
      </c>
    </row>
    <row r="997" spans="1:17" ht="60" x14ac:dyDescent="0.25">
      <c r="A997">
        <v>4043</v>
      </c>
      <c r="B997" s="8" t="s">
        <v>2105</v>
      </c>
      <c r="C997" s="20" t="s">
        <v>2106</v>
      </c>
      <c r="D997" s="9">
        <v>300</v>
      </c>
      <c r="E997" s="10">
        <v>0</v>
      </c>
      <c r="F997" s="15">
        <v>0</v>
      </c>
      <c r="G997" t="s">
        <v>29</v>
      </c>
      <c r="H997" t="s">
        <v>707</v>
      </c>
      <c r="I997" t="s">
        <v>708</v>
      </c>
      <c r="J997">
        <v>1416524325</v>
      </c>
      <c r="K997">
        <v>1415228325</v>
      </c>
      <c r="L997" s="11">
        <f t="shared" si="15"/>
        <v>41948.957465277781</v>
      </c>
      <c r="M997" t="b">
        <v>0</v>
      </c>
      <c r="N997">
        <v>0</v>
      </c>
      <c r="O997" t="b">
        <v>0</v>
      </c>
      <c r="P997" s="16" t="s">
        <v>21</v>
      </c>
      <c r="Q997" t="s">
        <v>60</v>
      </c>
    </row>
    <row r="998" spans="1:17" ht="60" x14ac:dyDescent="0.25">
      <c r="A998">
        <v>4044</v>
      </c>
      <c r="B998" s="8" t="s">
        <v>2107</v>
      </c>
      <c r="C998" s="20" t="s">
        <v>2108</v>
      </c>
      <c r="D998" s="9">
        <v>600</v>
      </c>
      <c r="E998" s="10">
        <v>225</v>
      </c>
      <c r="F998" s="15">
        <v>38</v>
      </c>
      <c r="G998" t="s">
        <v>29</v>
      </c>
      <c r="H998" t="s">
        <v>693</v>
      </c>
      <c r="I998" t="s">
        <v>694</v>
      </c>
      <c r="J998">
        <v>1428642000</v>
      </c>
      <c r="K998">
        <v>1426050982</v>
      </c>
      <c r="L998" s="11">
        <f t="shared" si="15"/>
        <v>42074.219699074078</v>
      </c>
      <c r="M998" t="b">
        <v>0</v>
      </c>
      <c r="N998">
        <v>4</v>
      </c>
      <c r="O998" t="b">
        <v>0</v>
      </c>
      <c r="P998" s="16" t="s">
        <v>21</v>
      </c>
      <c r="Q998" t="s">
        <v>60</v>
      </c>
    </row>
    <row r="999" spans="1:17" ht="75" x14ac:dyDescent="0.25">
      <c r="A999">
        <v>4045</v>
      </c>
      <c r="B999" s="8" t="s">
        <v>2109</v>
      </c>
      <c r="C999" s="20" t="s">
        <v>2110</v>
      </c>
      <c r="D999" s="9">
        <v>5000</v>
      </c>
      <c r="E999" s="10">
        <v>1</v>
      </c>
      <c r="F999" s="15">
        <v>0</v>
      </c>
      <c r="G999" t="s">
        <v>29</v>
      </c>
      <c r="H999" t="s">
        <v>767</v>
      </c>
      <c r="I999" t="s">
        <v>768</v>
      </c>
      <c r="J999">
        <v>1408596589</v>
      </c>
      <c r="K999">
        <v>1406004589</v>
      </c>
      <c r="L999" s="11">
        <f t="shared" si="15"/>
        <v>41842.201261574075</v>
      </c>
      <c r="M999" t="b">
        <v>0</v>
      </c>
      <c r="N999">
        <v>1</v>
      </c>
      <c r="O999" t="b">
        <v>0</v>
      </c>
      <c r="P999" s="16" t="s">
        <v>21</v>
      </c>
      <c r="Q999" t="s">
        <v>60</v>
      </c>
    </row>
    <row r="1000" spans="1:17" ht="75" x14ac:dyDescent="0.25">
      <c r="A1000">
        <v>4046</v>
      </c>
      <c r="B1000" s="8" t="s">
        <v>2111</v>
      </c>
      <c r="C1000" s="20" t="s">
        <v>2112</v>
      </c>
      <c r="D1000" s="9">
        <v>5600</v>
      </c>
      <c r="E1000" s="10">
        <v>460</v>
      </c>
      <c r="F1000" s="15">
        <v>8</v>
      </c>
      <c r="G1000" t="s">
        <v>29</v>
      </c>
      <c r="H1000" t="s">
        <v>693</v>
      </c>
      <c r="I1000" t="s">
        <v>694</v>
      </c>
      <c r="J1000">
        <v>1413992210</v>
      </c>
      <c r="K1000">
        <v>1411400210</v>
      </c>
      <c r="L1000" s="11">
        <f t="shared" si="15"/>
        <v>41904.650578703702</v>
      </c>
      <c r="M1000" t="b">
        <v>0</v>
      </c>
      <c r="N1000">
        <v>12</v>
      </c>
      <c r="O1000" t="b">
        <v>0</v>
      </c>
      <c r="P1000" s="16" t="s">
        <v>21</v>
      </c>
      <c r="Q1000" t="s">
        <v>60</v>
      </c>
    </row>
    <row r="1001" spans="1:17" ht="75" x14ac:dyDescent="0.25">
      <c r="A1001">
        <v>4047</v>
      </c>
      <c r="B1001" s="8" t="s">
        <v>2113</v>
      </c>
      <c r="C1001" s="20" t="s">
        <v>2114</v>
      </c>
      <c r="D1001" s="9">
        <v>5000</v>
      </c>
      <c r="E1001" s="10">
        <v>110</v>
      </c>
      <c r="F1001" s="15">
        <v>2</v>
      </c>
      <c r="G1001" t="s">
        <v>29</v>
      </c>
      <c r="H1001" t="s">
        <v>693</v>
      </c>
      <c r="I1001" t="s">
        <v>694</v>
      </c>
      <c r="J1001">
        <v>1420938000</v>
      </c>
      <c r="K1001">
        <v>1418862743</v>
      </c>
      <c r="L1001" s="11">
        <f t="shared" si="15"/>
        <v>41991.022488425922</v>
      </c>
      <c r="M1001" t="b">
        <v>0</v>
      </c>
      <c r="N1001">
        <v>4</v>
      </c>
      <c r="O1001" t="b">
        <v>0</v>
      </c>
      <c r="P1001" s="16" t="s">
        <v>21</v>
      </c>
      <c r="Q1001" t="s">
        <v>60</v>
      </c>
    </row>
    <row r="1002" spans="1:17" ht="75" x14ac:dyDescent="0.25">
      <c r="A1002">
        <v>4048</v>
      </c>
      <c r="B1002" s="8" t="s">
        <v>656</v>
      </c>
      <c r="C1002" s="20" t="s">
        <v>657</v>
      </c>
      <c r="D1002" s="9">
        <v>17000</v>
      </c>
      <c r="E1002" s="10">
        <v>3001</v>
      </c>
      <c r="F1002" s="15">
        <v>18</v>
      </c>
      <c r="G1002" t="s">
        <v>29</v>
      </c>
      <c r="H1002" t="s">
        <v>56</v>
      </c>
      <c r="I1002" t="s">
        <v>57</v>
      </c>
      <c r="J1002">
        <v>1460373187</v>
      </c>
      <c r="K1002">
        <v>1457352787</v>
      </c>
      <c r="L1002" s="11">
        <f t="shared" si="15"/>
        <v>42436.509108796294</v>
      </c>
      <c r="M1002" t="b">
        <v>0</v>
      </c>
      <c r="N1002">
        <v>91</v>
      </c>
      <c r="O1002" t="b">
        <v>0</v>
      </c>
      <c r="P1002" s="16" t="s">
        <v>21</v>
      </c>
      <c r="Q1002" t="s">
        <v>60</v>
      </c>
    </row>
    <row r="1003" spans="1:17" ht="60" x14ac:dyDescent="0.25">
      <c r="A1003">
        <v>4049</v>
      </c>
      <c r="B1003" s="8" t="s">
        <v>2115</v>
      </c>
      <c r="C1003" s="20" t="s">
        <v>2116</v>
      </c>
      <c r="D1003" s="9">
        <v>20000</v>
      </c>
      <c r="E1003" s="10">
        <v>16</v>
      </c>
      <c r="F1003" s="15">
        <v>0</v>
      </c>
      <c r="G1003" t="s">
        <v>29</v>
      </c>
      <c r="H1003" t="s">
        <v>693</v>
      </c>
      <c r="I1003" t="s">
        <v>694</v>
      </c>
      <c r="J1003">
        <v>1436914815</v>
      </c>
      <c r="K1003">
        <v>1434322815</v>
      </c>
      <c r="L1003" s="11">
        <f t="shared" si="15"/>
        <v>42169.958506944444</v>
      </c>
      <c r="M1003" t="b">
        <v>0</v>
      </c>
      <c r="N1003">
        <v>1</v>
      </c>
      <c r="O1003" t="b">
        <v>0</v>
      </c>
      <c r="P1003" s="16" t="s">
        <v>21</v>
      </c>
      <c r="Q1003" t="s">
        <v>60</v>
      </c>
    </row>
    <row r="1004" spans="1:17" ht="75" x14ac:dyDescent="0.25">
      <c r="A1004">
        <v>4050</v>
      </c>
      <c r="B1004" s="8" t="s">
        <v>2117</v>
      </c>
      <c r="C1004" s="20" t="s">
        <v>2118</v>
      </c>
      <c r="D1004" s="9">
        <v>1500</v>
      </c>
      <c r="E1004" s="10">
        <v>1</v>
      </c>
      <c r="F1004" s="15">
        <v>0</v>
      </c>
      <c r="G1004" t="s">
        <v>29</v>
      </c>
      <c r="H1004" t="s">
        <v>693</v>
      </c>
      <c r="I1004" t="s">
        <v>694</v>
      </c>
      <c r="J1004">
        <v>1414077391</v>
      </c>
      <c r="K1004">
        <v>1411485391</v>
      </c>
      <c r="L1004" s="11">
        <f t="shared" si="15"/>
        <v>41905.636469907404</v>
      </c>
      <c r="M1004" t="b">
        <v>0</v>
      </c>
      <c r="N1004">
        <v>1</v>
      </c>
      <c r="O1004" t="b">
        <v>0</v>
      </c>
      <c r="P1004" s="16" t="s">
        <v>21</v>
      </c>
      <c r="Q1004" t="s">
        <v>60</v>
      </c>
    </row>
    <row r="1005" spans="1:17" ht="60" x14ac:dyDescent="0.25">
      <c r="A1005">
        <v>4051</v>
      </c>
      <c r="B1005" s="8" t="s">
        <v>2119</v>
      </c>
      <c r="C1005" s="20" t="s">
        <v>2120</v>
      </c>
      <c r="D1005" s="9">
        <v>500</v>
      </c>
      <c r="E1005" s="10">
        <v>0</v>
      </c>
      <c r="F1005" s="15">
        <v>0</v>
      </c>
      <c r="G1005" t="s">
        <v>29</v>
      </c>
      <c r="H1005" t="s">
        <v>693</v>
      </c>
      <c r="I1005" t="s">
        <v>694</v>
      </c>
      <c r="J1005">
        <v>1399618380</v>
      </c>
      <c r="K1005">
        <v>1399058797</v>
      </c>
      <c r="L1005" s="11">
        <f t="shared" si="15"/>
        <v>41761.810150462959</v>
      </c>
      <c r="M1005" t="b">
        <v>0</v>
      </c>
      <c r="N1005">
        <v>0</v>
      </c>
      <c r="O1005" t="b">
        <v>0</v>
      </c>
      <c r="P1005" s="16" t="s">
        <v>21</v>
      </c>
      <c r="Q1005" t="s">
        <v>60</v>
      </c>
    </row>
    <row r="1006" spans="1:17" ht="75" x14ac:dyDescent="0.25">
      <c r="A1006">
        <v>4052</v>
      </c>
      <c r="B1006" s="8" t="s">
        <v>2121</v>
      </c>
      <c r="C1006" s="20" t="s">
        <v>2122</v>
      </c>
      <c r="D1006" s="9">
        <v>3000</v>
      </c>
      <c r="E1006" s="10">
        <v>1126</v>
      </c>
      <c r="F1006" s="15">
        <v>38</v>
      </c>
      <c r="G1006" t="s">
        <v>29</v>
      </c>
      <c r="H1006" t="s">
        <v>693</v>
      </c>
      <c r="I1006" t="s">
        <v>694</v>
      </c>
      <c r="J1006">
        <v>1413234316</v>
      </c>
      <c r="K1006">
        <v>1408050316</v>
      </c>
      <c r="L1006" s="11">
        <f t="shared" si="15"/>
        <v>41865.878657407404</v>
      </c>
      <c r="M1006" t="b">
        <v>0</v>
      </c>
      <c r="N1006">
        <v>13</v>
      </c>
      <c r="O1006" t="b">
        <v>0</v>
      </c>
      <c r="P1006" s="16" t="s">
        <v>21</v>
      </c>
      <c r="Q1006" t="s">
        <v>60</v>
      </c>
    </row>
    <row r="1007" spans="1:17" ht="60" x14ac:dyDescent="0.25">
      <c r="A1007">
        <v>4053</v>
      </c>
      <c r="B1007" s="8" t="s">
        <v>658</v>
      </c>
      <c r="C1007" s="20" t="s">
        <v>659</v>
      </c>
      <c r="D1007" s="9">
        <v>500</v>
      </c>
      <c r="E1007" s="10">
        <v>110</v>
      </c>
      <c r="F1007" s="15">
        <v>22</v>
      </c>
      <c r="G1007" t="s">
        <v>29</v>
      </c>
      <c r="H1007" t="s">
        <v>56</v>
      </c>
      <c r="I1007" t="s">
        <v>57</v>
      </c>
      <c r="J1007">
        <v>1416081600</v>
      </c>
      <c r="K1007">
        <v>1413477228</v>
      </c>
      <c r="L1007" s="11">
        <f t="shared" si="15"/>
        <v>41928.690138888887</v>
      </c>
      <c r="M1007" t="b">
        <v>0</v>
      </c>
      <c r="N1007">
        <v>2</v>
      </c>
      <c r="O1007" t="b">
        <v>0</v>
      </c>
      <c r="P1007" s="16" t="s">
        <v>21</v>
      </c>
      <c r="Q1007" t="s">
        <v>60</v>
      </c>
    </row>
    <row r="1008" spans="1:17" ht="75" x14ac:dyDescent="0.25">
      <c r="A1008">
        <v>4054</v>
      </c>
      <c r="B1008" s="8" t="s">
        <v>2123</v>
      </c>
      <c r="C1008" s="20" t="s">
        <v>2124</v>
      </c>
      <c r="D1008" s="9">
        <v>8880</v>
      </c>
      <c r="E1008" s="10">
        <v>0</v>
      </c>
      <c r="F1008" s="15">
        <v>0</v>
      </c>
      <c r="G1008" t="s">
        <v>29</v>
      </c>
      <c r="H1008" t="s">
        <v>693</v>
      </c>
      <c r="I1008" t="s">
        <v>694</v>
      </c>
      <c r="J1008">
        <v>1475294400</v>
      </c>
      <c r="K1008">
        <v>1472674285</v>
      </c>
      <c r="L1008" s="11">
        <f t="shared" si="15"/>
        <v>42613.841261574074</v>
      </c>
      <c r="M1008" t="b">
        <v>0</v>
      </c>
      <c r="N1008">
        <v>0</v>
      </c>
      <c r="O1008" t="b">
        <v>0</v>
      </c>
      <c r="P1008" s="16" t="s">
        <v>21</v>
      </c>
      <c r="Q1008" t="s">
        <v>60</v>
      </c>
    </row>
    <row r="1009" spans="1:17" ht="75" x14ac:dyDescent="0.25">
      <c r="A1009">
        <v>4055</v>
      </c>
      <c r="B1009" s="8" t="s">
        <v>660</v>
      </c>
      <c r="C1009" s="20" t="s">
        <v>661</v>
      </c>
      <c r="D1009" s="9">
        <v>5000</v>
      </c>
      <c r="E1009" s="10">
        <v>881</v>
      </c>
      <c r="F1009" s="15">
        <v>18</v>
      </c>
      <c r="G1009" t="s">
        <v>29</v>
      </c>
      <c r="H1009" t="s">
        <v>56</v>
      </c>
      <c r="I1009" t="s">
        <v>57</v>
      </c>
      <c r="J1009">
        <v>1403192031</v>
      </c>
      <c r="K1009">
        <v>1400600031</v>
      </c>
      <c r="L1009" s="11">
        <f t="shared" si="15"/>
        <v>41779.648506944446</v>
      </c>
      <c r="M1009" t="b">
        <v>0</v>
      </c>
      <c r="N1009">
        <v>21</v>
      </c>
      <c r="O1009" t="b">
        <v>0</v>
      </c>
      <c r="P1009" s="16" t="s">
        <v>21</v>
      </c>
      <c r="Q1009" t="s">
        <v>60</v>
      </c>
    </row>
    <row r="1010" spans="1:17" ht="60" x14ac:dyDescent="0.25">
      <c r="A1010">
        <v>4056</v>
      </c>
      <c r="B1010" s="8" t="s">
        <v>2125</v>
      </c>
      <c r="C1010" s="20" t="s">
        <v>2126</v>
      </c>
      <c r="D1010" s="9">
        <v>1500</v>
      </c>
      <c r="E1010" s="10">
        <v>795</v>
      </c>
      <c r="F1010" s="15">
        <v>53</v>
      </c>
      <c r="G1010" t="s">
        <v>29</v>
      </c>
      <c r="H1010" t="s">
        <v>693</v>
      </c>
      <c r="I1010" t="s">
        <v>694</v>
      </c>
      <c r="J1010">
        <v>1467575940</v>
      </c>
      <c r="K1010">
        <v>1465856639</v>
      </c>
      <c r="L1010" s="11">
        <f t="shared" si="15"/>
        <v>42534.933321759258</v>
      </c>
      <c r="M1010" t="b">
        <v>0</v>
      </c>
      <c r="N1010">
        <v>9</v>
      </c>
      <c r="O1010" t="b">
        <v>0</v>
      </c>
      <c r="P1010" s="16" t="s">
        <v>21</v>
      </c>
      <c r="Q1010" t="s">
        <v>60</v>
      </c>
    </row>
    <row r="1011" spans="1:17" ht="75" x14ac:dyDescent="0.25">
      <c r="A1011">
        <v>4057</v>
      </c>
      <c r="B1011" s="8" t="s">
        <v>662</v>
      </c>
      <c r="C1011" s="20" t="s">
        <v>663</v>
      </c>
      <c r="D1011" s="9">
        <v>3500</v>
      </c>
      <c r="E1011" s="10">
        <v>775</v>
      </c>
      <c r="F1011" s="15">
        <v>22</v>
      </c>
      <c r="G1011" t="s">
        <v>29</v>
      </c>
      <c r="H1011" t="s">
        <v>56</v>
      </c>
      <c r="I1011" t="s">
        <v>57</v>
      </c>
      <c r="J1011">
        <v>1448492400</v>
      </c>
      <c r="K1011">
        <v>1446506080</v>
      </c>
      <c r="L1011" s="11">
        <f t="shared" si="15"/>
        <v>42310.968518518523</v>
      </c>
      <c r="M1011" t="b">
        <v>0</v>
      </c>
      <c r="N1011">
        <v>6</v>
      </c>
      <c r="O1011" t="b">
        <v>0</v>
      </c>
      <c r="P1011" s="16" t="s">
        <v>21</v>
      </c>
      <c r="Q1011" t="s">
        <v>60</v>
      </c>
    </row>
    <row r="1012" spans="1:17" ht="60" x14ac:dyDescent="0.25">
      <c r="A1012">
        <v>4058</v>
      </c>
      <c r="B1012" s="8" t="s">
        <v>2127</v>
      </c>
      <c r="C1012" s="20" t="s">
        <v>2128</v>
      </c>
      <c r="D1012" s="9">
        <v>3750</v>
      </c>
      <c r="E1012" s="10">
        <v>95</v>
      </c>
      <c r="F1012" s="15">
        <v>3</v>
      </c>
      <c r="G1012" t="s">
        <v>29</v>
      </c>
      <c r="H1012" t="s">
        <v>693</v>
      </c>
      <c r="I1012" t="s">
        <v>694</v>
      </c>
      <c r="J1012">
        <v>1459483140</v>
      </c>
      <c r="K1012">
        <v>1458178044</v>
      </c>
      <c r="L1012" s="11">
        <f t="shared" si="15"/>
        <v>42446.060694444444</v>
      </c>
      <c r="M1012" t="b">
        <v>0</v>
      </c>
      <c r="N1012">
        <v>4</v>
      </c>
      <c r="O1012" t="b">
        <v>0</v>
      </c>
      <c r="P1012" s="16" t="s">
        <v>21</v>
      </c>
      <c r="Q1012" t="s">
        <v>60</v>
      </c>
    </row>
    <row r="1013" spans="1:17" ht="60" x14ac:dyDescent="0.25">
      <c r="A1013">
        <v>4059</v>
      </c>
      <c r="B1013" s="8" t="s">
        <v>2129</v>
      </c>
      <c r="C1013" s="20" t="s">
        <v>2130</v>
      </c>
      <c r="D1013" s="9">
        <v>10000</v>
      </c>
      <c r="E1013" s="10">
        <v>250</v>
      </c>
      <c r="F1013" s="15">
        <v>3</v>
      </c>
      <c r="G1013" t="s">
        <v>29</v>
      </c>
      <c r="H1013" t="s">
        <v>707</v>
      </c>
      <c r="I1013" t="s">
        <v>708</v>
      </c>
      <c r="J1013">
        <v>1410836400</v>
      </c>
      <c r="K1013">
        <v>1408116152</v>
      </c>
      <c r="L1013" s="11">
        <f t="shared" si="15"/>
        <v>41866.640648148146</v>
      </c>
      <c r="M1013" t="b">
        <v>0</v>
      </c>
      <c r="N1013">
        <v>7</v>
      </c>
      <c r="O1013" t="b">
        <v>0</v>
      </c>
      <c r="P1013" s="16" t="s">
        <v>21</v>
      </c>
      <c r="Q1013" t="s">
        <v>60</v>
      </c>
    </row>
    <row r="1014" spans="1:17" ht="75" x14ac:dyDescent="0.25">
      <c r="A1014">
        <v>4060</v>
      </c>
      <c r="B1014" s="8" t="s">
        <v>2131</v>
      </c>
      <c r="C1014" s="20" t="s">
        <v>2132</v>
      </c>
      <c r="D1014" s="9">
        <v>10000</v>
      </c>
      <c r="E1014" s="10">
        <v>285</v>
      </c>
      <c r="F1014" s="15">
        <v>3</v>
      </c>
      <c r="G1014" t="s">
        <v>29</v>
      </c>
      <c r="H1014" t="s">
        <v>707</v>
      </c>
      <c r="I1014" t="s">
        <v>708</v>
      </c>
      <c r="J1014">
        <v>1403539200</v>
      </c>
      <c r="K1014">
        <v>1400604056</v>
      </c>
      <c r="L1014" s="11">
        <f t="shared" si="15"/>
        <v>41779.695092592592</v>
      </c>
      <c r="M1014" t="b">
        <v>0</v>
      </c>
      <c r="N1014">
        <v>5</v>
      </c>
      <c r="O1014" t="b">
        <v>0</v>
      </c>
      <c r="P1014" s="16" t="s">
        <v>21</v>
      </c>
      <c r="Q1014" t="s">
        <v>60</v>
      </c>
    </row>
    <row r="1015" spans="1:17" ht="75" x14ac:dyDescent="0.25">
      <c r="A1015">
        <v>4061</v>
      </c>
      <c r="B1015" s="8" t="s">
        <v>2133</v>
      </c>
      <c r="C1015" s="20" t="s">
        <v>2134</v>
      </c>
      <c r="D1015" s="9">
        <v>525</v>
      </c>
      <c r="E1015" s="10">
        <v>0</v>
      </c>
      <c r="F1015" s="15">
        <v>0</v>
      </c>
      <c r="G1015" t="s">
        <v>29</v>
      </c>
      <c r="H1015" t="s">
        <v>693</v>
      </c>
      <c r="I1015" t="s">
        <v>694</v>
      </c>
      <c r="J1015">
        <v>1461205423</v>
      </c>
      <c r="K1015">
        <v>1456025023</v>
      </c>
      <c r="L1015" s="11">
        <f t="shared" si="15"/>
        <v>42421.141469907408</v>
      </c>
      <c r="M1015" t="b">
        <v>0</v>
      </c>
      <c r="N1015">
        <v>0</v>
      </c>
      <c r="O1015" t="b">
        <v>0</v>
      </c>
      <c r="P1015" s="16" t="s">
        <v>21</v>
      </c>
      <c r="Q1015" t="s">
        <v>60</v>
      </c>
    </row>
    <row r="1016" spans="1:17" ht="75" x14ac:dyDescent="0.25">
      <c r="A1016">
        <v>4062</v>
      </c>
      <c r="B1016" s="8" t="s">
        <v>2135</v>
      </c>
      <c r="C1016" s="20" t="s">
        <v>2136</v>
      </c>
      <c r="D1016" s="9">
        <v>20000</v>
      </c>
      <c r="E1016" s="10">
        <v>490</v>
      </c>
      <c r="F1016" s="15">
        <v>2</v>
      </c>
      <c r="G1016" t="s">
        <v>29</v>
      </c>
      <c r="H1016" t="s">
        <v>693</v>
      </c>
      <c r="I1016" t="s">
        <v>694</v>
      </c>
      <c r="J1016">
        <v>1467481468</v>
      </c>
      <c r="K1016">
        <v>1464889468</v>
      </c>
      <c r="L1016" s="11">
        <f t="shared" si="15"/>
        <v>42523.739212962959</v>
      </c>
      <c r="M1016" t="b">
        <v>0</v>
      </c>
      <c r="N1016">
        <v>3</v>
      </c>
      <c r="O1016" t="b">
        <v>0</v>
      </c>
      <c r="P1016" s="16" t="s">
        <v>21</v>
      </c>
      <c r="Q1016" t="s">
        <v>60</v>
      </c>
    </row>
    <row r="1017" spans="1:17" ht="60" x14ac:dyDescent="0.25">
      <c r="A1017">
        <v>4063</v>
      </c>
      <c r="B1017" s="8" t="s">
        <v>664</v>
      </c>
      <c r="C1017" s="20" t="s">
        <v>665</v>
      </c>
      <c r="D1017" s="9">
        <v>9500</v>
      </c>
      <c r="E1017" s="10">
        <v>135</v>
      </c>
      <c r="F1017" s="15">
        <v>1</v>
      </c>
      <c r="G1017" t="s">
        <v>29</v>
      </c>
      <c r="H1017" t="s">
        <v>56</v>
      </c>
      <c r="I1017" t="s">
        <v>57</v>
      </c>
      <c r="J1017">
        <v>1403886084</v>
      </c>
      <c r="K1017">
        <v>1401294084</v>
      </c>
      <c r="L1017" s="11">
        <f t="shared" si="15"/>
        <v>41787.681527777779</v>
      </c>
      <c r="M1017" t="b">
        <v>0</v>
      </c>
      <c r="N1017">
        <v>9</v>
      </c>
      <c r="O1017" t="b">
        <v>0</v>
      </c>
      <c r="P1017" s="16" t="s">
        <v>21</v>
      </c>
      <c r="Q1017" t="s">
        <v>60</v>
      </c>
    </row>
    <row r="1018" spans="1:17" ht="60" x14ac:dyDescent="0.25">
      <c r="A1018">
        <v>4064</v>
      </c>
      <c r="B1018" s="8" t="s">
        <v>2137</v>
      </c>
      <c r="C1018" s="20" t="s">
        <v>2138</v>
      </c>
      <c r="D1018" s="9">
        <v>2000</v>
      </c>
      <c r="E1018" s="10">
        <v>385</v>
      </c>
      <c r="F1018" s="15">
        <v>19</v>
      </c>
      <c r="G1018" t="s">
        <v>29</v>
      </c>
      <c r="H1018" t="s">
        <v>767</v>
      </c>
      <c r="I1018" t="s">
        <v>768</v>
      </c>
      <c r="J1018">
        <v>1430316426</v>
      </c>
      <c r="K1018">
        <v>1427724426</v>
      </c>
      <c r="L1018" s="11">
        <f t="shared" si="15"/>
        <v>42093.588263888887</v>
      </c>
      <c r="M1018" t="b">
        <v>0</v>
      </c>
      <c r="N1018">
        <v>6</v>
      </c>
      <c r="O1018" t="b">
        <v>0</v>
      </c>
      <c r="P1018" s="16" t="s">
        <v>21</v>
      </c>
      <c r="Q1018" t="s">
        <v>60</v>
      </c>
    </row>
    <row r="1019" spans="1:17" ht="60" x14ac:dyDescent="0.25">
      <c r="A1019">
        <v>4065</v>
      </c>
      <c r="B1019" s="8" t="s">
        <v>2139</v>
      </c>
      <c r="C1019" s="20" t="s">
        <v>2140</v>
      </c>
      <c r="D1019" s="9">
        <v>4000</v>
      </c>
      <c r="E1019" s="10">
        <v>27</v>
      </c>
      <c r="F1019" s="15">
        <v>1</v>
      </c>
      <c r="G1019" t="s">
        <v>29</v>
      </c>
      <c r="H1019" t="s">
        <v>693</v>
      </c>
      <c r="I1019" t="s">
        <v>694</v>
      </c>
      <c r="J1019">
        <v>1407883811</v>
      </c>
      <c r="K1019">
        <v>1405291811</v>
      </c>
      <c r="L1019" s="11">
        <f t="shared" si="15"/>
        <v>41833.951516203706</v>
      </c>
      <c r="M1019" t="b">
        <v>0</v>
      </c>
      <c r="N1019">
        <v>4</v>
      </c>
      <c r="O1019" t="b">
        <v>0</v>
      </c>
      <c r="P1019" s="16" t="s">
        <v>21</v>
      </c>
      <c r="Q1019" t="s">
        <v>60</v>
      </c>
    </row>
    <row r="1020" spans="1:17" ht="75" x14ac:dyDescent="0.25">
      <c r="A1020">
        <v>4066</v>
      </c>
      <c r="B1020" s="8" t="s">
        <v>2141</v>
      </c>
      <c r="C1020" s="20" t="s">
        <v>2142</v>
      </c>
      <c r="D1020" s="9">
        <v>15000</v>
      </c>
      <c r="E1020" s="10">
        <v>25</v>
      </c>
      <c r="F1020" s="15">
        <v>0</v>
      </c>
      <c r="G1020" t="s">
        <v>29</v>
      </c>
      <c r="H1020" t="s">
        <v>693</v>
      </c>
      <c r="I1020" t="s">
        <v>694</v>
      </c>
      <c r="J1020">
        <v>1463619388</v>
      </c>
      <c r="K1020">
        <v>1461027388</v>
      </c>
      <c r="L1020" s="11">
        <f t="shared" si="15"/>
        <v>42479.039212962962</v>
      </c>
      <c r="M1020" t="b">
        <v>0</v>
      </c>
      <c r="N1020">
        <v>1</v>
      </c>
      <c r="O1020" t="b">
        <v>0</v>
      </c>
      <c r="P1020" s="16" t="s">
        <v>21</v>
      </c>
      <c r="Q1020" t="s">
        <v>60</v>
      </c>
    </row>
    <row r="1021" spans="1:17" ht="75" x14ac:dyDescent="0.25">
      <c r="A1021">
        <v>4067</v>
      </c>
      <c r="B1021" s="8" t="s">
        <v>2143</v>
      </c>
      <c r="C1021" s="20" t="s">
        <v>1873</v>
      </c>
      <c r="D1021" s="9">
        <v>5000</v>
      </c>
      <c r="E1021" s="10">
        <v>3045</v>
      </c>
      <c r="F1021" s="15">
        <v>61</v>
      </c>
      <c r="G1021" t="s">
        <v>29</v>
      </c>
      <c r="H1021" t="s">
        <v>693</v>
      </c>
      <c r="I1021" t="s">
        <v>694</v>
      </c>
      <c r="J1021">
        <v>1443408550</v>
      </c>
      <c r="K1021">
        <v>1439952550</v>
      </c>
      <c r="L1021" s="11">
        <f t="shared" si="15"/>
        <v>42235.117476851854</v>
      </c>
      <c r="M1021" t="b">
        <v>0</v>
      </c>
      <c r="N1021">
        <v>17</v>
      </c>
      <c r="O1021" t="b">
        <v>0</v>
      </c>
      <c r="P1021" s="16" t="s">
        <v>21</v>
      </c>
      <c r="Q1021" t="s">
        <v>60</v>
      </c>
    </row>
    <row r="1022" spans="1:17" ht="60" x14ac:dyDescent="0.25">
      <c r="A1022">
        <v>4068</v>
      </c>
      <c r="B1022" s="8" t="s">
        <v>2144</v>
      </c>
      <c r="C1022" s="20" t="s">
        <v>2145</v>
      </c>
      <c r="D1022" s="9">
        <v>3495</v>
      </c>
      <c r="E1022" s="10">
        <v>34.950000000000003</v>
      </c>
      <c r="F1022" s="15">
        <v>1</v>
      </c>
      <c r="G1022" t="s">
        <v>29</v>
      </c>
      <c r="H1022" t="s">
        <v>693</v>
      </c>
      <c r="I1022" t="s">
        <v>694</v>
      </c>
      <c r="J1022">
        <v>1484348700</v>
      </c>
      <c r="K1022">
        <v>1481756855</v>
      </c>
      <c r="L1022" s="11">
        <f t="shared" si="15"/>
        <v>42718.963599537034</v>
      </c>
      <c r="M1022" t="b">
        <v>0</v>
      </c>
      <c r="N1022">
        <v>1</v>
      </c>
      <c r="O1022" t="b">
        <v>0</v>
      </c>
      <c r="P1022" s="16" t="s">
        <v>21</v>
      </c>
      <c r="Q1022" t="s">
        <v>60</v>
      </c>
    </row>
    <row r="1023" spans="1:17" ht="60" x14ac:dyDescent="0.25">
      <c r="A1023">
        <v>4069</v>
      </c>
      <c r="B1023" s="8" t="s">
        <v>666</v>
      </c>
      <c r="C1023" s="20" t="s">
        <v>667</v>
      </c>
      <c r="D1023" s="9">
        <v>1250</v>
      </c>
      <c r="E1023" s="10">
        <v>430</v>
      </c>
      <c r="F1023" s="15">
        <v>34</v>
      </c>
      <c r="G1023" t="s">
        <v>29</v>
      </c>
      <c r="H1023" t="s">
        <v>56</v>
      </c>
      <c r="I1023" t="s">
        <v>57</v>
      </c>
      <c r="J1023">
        <v>1425124800</v>
      </c>
      <c r="K1023">
        <v>1421596356</v>
      </c>
      <c r="L1023" s="11">
        <f t="shared" si="15"/>
        <v>42022.661527777775</v>
      </c>
      <c r="M1023" t="b">
        <v>0</v>
      </c>
      <c r="N1023">
        <v>13</v>
      </c>
      <c r="O1023" t="b">
        <v>0</v>
      </c>
      <c r="P1023" s="16" t="s">
        <v>21</v>
      </c>
      <c r="Q1023" t="s">
        <v>60</v>
      </c>
    </row>
    <row r="1024" spans="1:17" ht="45" x14ac:dyDescent="0.25">
      <c r="A1024">
        <v>4070</v>
      </c>
      <c r="B1024" s="8" t="s">
        <v>2146</v>
      </c>
      <c r="C1024" s="20" t="s">
        <v>2147</v>
      </c>
      <c r="D1024" s="9">
        <v>1000</v>
      </c>
      <c r="E1024" s="10">
        <v>165</v>
      </c>
      <c r="F1024" s="15">
        <v>17</v>
      </c>
      <c r="G1024" t="s">
        <v>29</v>
      </c>
      <c r="H1024" t="s">
        <v>693</v>
      </c>
      <c r="I1024" t="s">
        <v>694</v>
      </c>
      <c r="J1024">
        <v>1425178800</v>
      </c>
      <c r="K1024">
        <v>1422374420</v>
      </c>
      <c r="L1024" s="11">
        <f t="shared" si="15"/>
        <v>42031.666898148149</v>
      </c>
      <c r="M1024" t="b">
        <v>0</v>
      </c>
      <c r="N1024">
        <v>6</v>
      </c>
      <c r="O1024" t="b">
        <v>0</v>
      </c>
      <c r="P1024" s="16" t="s">
        <v>21</v>
      </c>
      <c r="Q1024" t="s">
        <v>60</v>
      </c>
    </row>
    <row r="1025" spans="1:17" ht="75" x14ac:dyDescent="0.25">
      <c r="A1025">
        <v>4071</v>
      </c>
      <c r="B1025" s="8" t="s">
        <v>2148</v>
      </c>
      <c r="C1025" s="20" t="s">
        <v>2149</v>
      </c>
      <c r="D1025" s="9">
        <v>20000</v>
      </c>
      <c r="E1025" s="10">
        <v>0</v>
      </c>
      <c r="F1025" s="15">
        <v>0</v>
      </c>
      <c r="G1025" t="s">
        <v>29</v>
      </c>
      <c r="H1025" t="s">
        <v>842</v>
      </c>
      <c r="I1025" t="s">
        <v>843</v>
      </c>
      <c r="J1025">
        <v>1482779931</v>
      </c>
      <c r="K1025">
        <v>1480187931</v>
      </c>
      <c r="L1025" s="11">
        <f t="shared" si="15"/>
        <v>42700.804756944446</v>
      </c>
      <c r="M1025" t="b">
        <v>0</v>
      </c>
      <c r="N1025">
        <v>0</v>
      </c>
      <c r="O1025" t="b">
        <v>0</v>
      </c>
      <c r="P1025" s="16" t="s">
        <v>21</v>
      </c>
      <c r="Q1025" t="s">
        <v>60</v>
      </c>
    </row>
    <row r="1026" spans="1:17" ht="75" x14ac:dyDescent="0.25">
      <c r="A1026">
        <v>4072</v>
      </c>
      <c r="B1026" s="8" t="s">
        <v>668</v>
      </c>
      <c r="C1026" s="20" t="s">
        <v>669</v>
      </c>
      <c r="D1026" s="9">
        <v>1000</v>
      </c>
      <c r="E1026" s="10">
        <v>4</v>
      </c>
      <c r="F1026" s="15">
        <v>0</v>
      </c>
      <c r="G1026" t="s">
        <v>29</v>
      </c>
      <c r="H1026" t="s">
        <v>56</v>
      </c>
      <c r="I1026" t="s">
        <v>57</v>
      </c>
      <c r="J1026">
        <v>1408646111</v>
      </c>
      <c r="K1026">
        <v>1403462111</v>
      </c>
      <c r="L1026" s="11">
        <f t="shared" si="15"/>
        <v>41812.77443287037</v>
      </c>
      <c r="M1026" t="b">
        <v>0</v>
      </c>
      <c r="N1026">
        <v>2</v>
      </c>
      <c r="O1026" t="b">
        <v>0</v>
      </c>
      <c r="P1026" s="16" t="s">
        <v>21</v>
      </c>
      <c r="Q1026" t="s">
        <v>60</v>
      </c>
    </row>
    <row r="1027" spans="1:17" ht="75" x14ac:dyDescent="0.25">
      <c r="A1027">
        <v>4073</v>
      </c>
      <c r="B1027" s="8" t="s">
        <v>2150</v>
      </c>
      <c r="C1027" s="20" t="s">
        <v>2151</v>
      </c>
      <c r="D1027" s="9">
        <v>3500</v>
      </c>
      <c r="E1027" s="10">
        <v>37</v>
      </c>
      <c r="F1027" s="15">
        <v>1</v>
      </c>
      <c r="G1027" t="s">
        <v>29</v>
      </c>
      <c r="H1027" t="s">
        <v>693</v>
      </c>
      <c r="I1027" t="s">
        <v>694</v>
      </c>
      <c r="J1027">
        <v>1431144000</v>
      </c>
      <c r="K1027">
        <v>1426407426</v>
      </c>
      <c r="L1027" s="11">
        <f t="shared" ref="L1027:L1067" si="16">K1027/86400+DATE(1970,1,1)</f>
        <v>42078.345208333332</v>
      </c>
      <c r="M1027" t="b">
        <v>0</v>
      </c>
      <c r="N1027">
        <v>2</v>
      </c>
      <c r="O1027" t="b">
        <v>0</v>
      </c>
      <c r="P1027" s="16" t="s">
        <v>21</v>
      </c>
      <c r="Q1027" t="s">
        <v>60</v>
      </c>
    </row>
    <row r="1028" spans="1:17" ht="75" x14ac:dyDescent="0.25">
      <c r="A1028">
        <v>4074</v>
      </c>
      <c r="B1028" s="8" t="s">
        <v>670</v>
      </c>
      <c r="C1028" s="20" t="s">
        <v>671</v>
      </c>
      <c r="D1028" s="9">
        <v>2750</v>
      </c>
      <c r="E1028" s="10">
        <v>735</v>
      </c>
      <c r="F1028" s="15">
        <v>27</v>
      </c>
      <c r="G1028" t="s">
        <v>29</v>
      </c>
      <c r="H1028" t="s">
        <v>56</v>
      </c>
      <c r="I1028" t="s">
        <v>57</v>
      </c>
      <c r="J1028">
        <v>1446732975</v>
      </c>
      <c r="K1028">
        <v>1444137375</v>
      </c>
      <c r="L1028" s="11">
        <f t="shared" si="16"/>
        <v>42283.552951388891</v>
      </c>
      <c r="M1028" t="b">
        <v>0</v>
      </c>
      <c r="N1028">
        <v>21</v>
      </c>
      <c r="O1028" t="b">
        <v>0</v>
      </c>
      <c r="P1028" s="16" t="s">
        <v>21</v>
      </c>
      <c r="Q1028" t="s">
        <v>60</v>
      </c>
    </row>
    <row r="1029" spans="1:17" ht="60" x14ac:dyDescent="0.25">
      <c r="A1029">
        <v>4075</v>
      </c>
      <c r="B1029" s="8" t="s">
        <v>672</v>
      </c>
      <c r="C1029" s="20" t="s">
        <v>673</v>
      </c>
      <c r="D1029" s="9">
        <v>2000</v>
      </c>
      <c r="E1029" s="10">
        <v>576</v>
      </c>
      <c r="F1029" s="15">
        <v>29</v>
      </c>
      <c r="G1029" t="s">
        <v>29</v>
      </c>
      <c r="H1029" t="s">
        <v>56</v>
      </c>
      <c r="I1029" t="s">
        <v>57</v>
      </c>
      <c r="J1029">
        <v>1404149280</v>
      </c>
      <c r="K1029">
        <v>1400547969</v>
      </c>
      <c r="L1029" s="11">
        <f t="shared" si="16"/>
        <v>41779.045937499999</v>
      </c>
      <c r="M1029" t="b">
        <v>0</v>
      </c>
      <c r="N1029">
        <v>13</v>
      </c>
      <c r="O1029" t="b">
        <v>0</v>
      </c>
      <c r="P1029" s="16" t="s">
        <v>21</v>
      </c>
      <c r="Q1029" t="s">
        <v>60</v>
      </c>
    </row>
    <row r="1030" spans="1:17" ht="75" x14ac:dyDescent="0.25">
      <c r="A1030">
        <v>4076</v>
      </c>
      <c r="B1030" s="8" t="s">
        <v>2152</v>
      </c>
      <c r="C1030" s="20" t="s">
        <v>2153</v>
      </c>
      <c r="D1030" s="9">
        <v>700</v>
      </c>
      <c r="E1030" s="10">
        <v>0</v>
      </c>
      <c r="F1030" s="15">
        <v>0</v>
      </c>
      <c r="G1030" t="s">
        <v>29</v>
      </c>
      <c r="H1030" t="s">
        <v>693</v>
      </c>
      <c r="I1030" t="s">
        <v>694</v>
      </c>
      <c r="J1030">
        <v>1413921060</v>
      </c>
      <c r="K1030">
        <v>1411499149</v>
      </c>
      <c r="L1030" s="11">
        <f t="shared" si="16"/>
        <v>41905.795706018514</v>
      </c>
      <c r="M1030" t="b">
        <v>0</v>
      </c>
      <c r="N1030">
        <v>0</v>
      </c>
      <c r="O1030" t="b">
        <v>0</v>
      </c>
      <c r="P1030" s="16" t="s">
        <v>21</v>
      </c>
      <c r="Q1030" t="s">
        <v>60</v>
      </c>
    </row>
    <row r="1031" spans="1:17" ht="75" x14ac:dyDescent="0.25">
      <c r="A1031">
        <v>4077</v>
      </c>
      <c r="B1031" s="8" t="s">
        <v>2154</v>
      </c>
      <c r="C1031" s="20" t="s">
        <v>2155</v>
      </c>
      <c r="D1031" s="9">
        <v>15000</v>
      </c>
      <c r="E1031" s="10">
        <v>1335</v>
      </c>
      <c r="F1031" s="15">
        <v>9</v>
      </c>
      <c r="G1031" t="s">
        <v>29</v>
      </c>
      <c r="H1031" t="s">
        <v>693</v>
      </c>
      <c r="I1031" t="s">
        <v>694</v>
      </c>
      <c r="J1031">
        <v>1482339794</v>
      </c>
      <c r="K1031">
        <v>1479747794</v>
      </c>
      <c r="L1031" s="11">
        <f t="shared" si="16"/>
        <v>42695.7105787037</v>
      </c>
      <c r="M1031" t="b">
        <v>0</v>
      </c>
      <c r="N1031">
        <v>6</v>
      </c>
      <c r="O1031" t="b">
        <v>0</v>
      </c>
      <c r="P1031" s="16" t="s">
        <v>21</v>
      </c>
      <c r="Q1031" t="s">
        <v>60</v>
      </c>
    </row>
    <row r="1032" spans="1:17" ht="75" x14ac:dyDescent="0.25">
      <c r="A1032">
        <v>4078</v>
      </c>
      <c r="B1032" s="8" t="s">
        <v>674</v>
      </c>
      <c r="C1032" s="20" t="s">
        <v>675</v>
      </c>
      <c r="D1032" s="9">
        <v>250</v>
      </c>
      <c r="E1032" s="10">
        <v>0</v>
      </c>
      <c r="F1032" s="15">
        <v>0</v>
      </c>
      <c r="G1032" t="s">
        <v>29</v>
      </c>
      <c r="H1032" t="s">
        <v>56</v>
      </c>
      <c r="I1032" t="s">
        <v>57</v>
      </c>
      <c r="J1032">
        <v>1485543242</v>
      </c>
      <c r="K1032">
        <v>1482951242</v>
      </c>
      <c r="L1032" s="11">
        <f t="shared" si="16"/>
        <v>42732.787523148145</v>
      </c>
      <c r="M1032" t="b">
        <v>0</v>
      </c>
      <c r="N1032">
        <v>0</v>
      </c>
      <c r="O1032" t="b">
        <v>0</v>
      </c>
      <c r="P1032" s="16" t="s">
        <v>21</v>
      </c>
      <c r="Q1032" t="s">
        <v>60</v>
      </c>
    </row>
    <row r="1033" spans="1:17" ht="75" x14ac:dyDescent="0.25">
      <c r="A1033">
        <v>4079</v>
      </c>
      <c r="B1033" s="8" t="s">
        <v>2156</v>
      </c>
      <c r="C1033" s="20" t="s">
        <v>2157</v>
      </c>
      <c r="D1033" s="9">
        <v>3000</v>
      </c>
      <c r="E1033" s="10">
        <v>5</v>
      </c>
      <c r="F1033" s="15">
        <v>0</v>
      </c>
      <c r="G1033" t="s">
        <v>29</v>
      </c>
      <c r="H1033" t="s">
        <v>693</v>
      </c>
      <c r="I1033" t="s">
        <v>694</v>
      </c>
      <c r="J1033">
        <v>1466375521</v>
      </c>
      <c r="K1033">
        <v>1463783521</v>
      </c>
      <c r="L1033" s="11">
        <f t="shared" si="16"/>
        <v>42510.938900462963</v>
      </c>
      <c r="M1033" t="b">
        <v>0</v>
      </c>
      <c r="N1033">
        <v>1</v>
      </c>
      <c r="O1033" t="b">
        <v>0</v>
      </c>
      <c r="P1033" s="16" t="s">
        <v>21</v>
      </c>
      <c r="Q1033" t="s">
        <v>60</v>
      </c>
    </row>
    <row r="1034" spans="1:17" ht="75" x14ac:dyDescent="0.25">
      <c r="A1034">
        <v>4080</v>
      </c>
      <c r="B1034" s="8" t="s">
        <v>2158</v>
      </c>
      <c r="C1034" s="20" t="s">
        <v>2159</v>
      </c>
      <c r="D1034" s="9">
        <v>3000</v>
      </c>
      <c r="E1034" s="10">
        <v>0</v>
      </c>
      <c r="F1034" s="15">
        <v>0</v>
      </c>
      <c r="G1034" t="s">
        <v>29</v>
      </c>
      <c r="H1034" t="s">
        <v>693</v>
      </c>
      <c r="I1034" t="s">
        <v>694</v>
      </c>
      <c r="J1034">
        <v>1465930440</v>
      </c>
      <c r="K1034">
        <v>1463849116</v>
      </c>
      <c r="L1034" s="11">
        <f t="shared" si="16"/>
        <v>42511.698101851856</v>
      </c>
      <c r="M1034" t="b">
        <v>0</v>
      </c>
      <c r="N1034">
        <v>0</v>
      </c>
      <c r="O1034" t="b">
        <v>0</v>
      </c>
      <c r="P1034" s="16" t="s">
        <v>21</v>
      </c>
      <c r="Q1034" t="s">
        <v>60</v>
      </c>
    </row>
    <row r="1035" spans="1:17" ht="75" x14ac:dyDescent="0.25">
      <c r="A1035">
        <v>4081</v>
      </c>
      <c r="B1035" s="8" t="s">
        <v>2160</v>
      </c>
      <c r="C1035" s="20" t="s">
        <v>2161</v>
      </c>
      <c r="D1035" s="9">
        <v>2224</v>
      </c>
      <c r="E1035" s="10">
        <v>350</v>
      </c>
      <c r="F1035" s="15">
        <v>16</v>
      </c>
      <c r="G1035" t="s">
        <v>29</v>
      </c>
      <c r="H1035" t="s">
        <v>693</v>
      </c>
      <c r="I1035" t="s">
        <v>694</v>
      </c>
      <c r="J1035">
        <v>1425819425</v>
      </c>
      <c r="K1035">
        <v>1423231025</v>
      </c>
      <c r="L1035" s="11">
        <f t="shared" si="16"/>
        <v>42041.581307870365</v>
      </c>
      <c r="M1035" t="b">
        <v>0</v>
      </c>
      <c r="N1035">
        <v>12</v>
      </c>
      <c r="O1035" t="b">
        <v>0</v>
      </c>
      <c r="P1035" s="16" t="s">
        <v>21</v>
      </c>
      <c r="Q1035" t="s">
        <v>60</v>
      </c>
    </row>
    <row r="1036" spans="1:17" ht="75" x14ac:dyDescent="0.25">
      <c r="A1036">
        <v>4082</v>
      </c>
      <c r="B1036" s="8" t="s">
        <v>2162</v>
      </c>
      <c r="C1036" s="20" t="s">
        <v>2163</v>
      </c>
      <c r="D1036" s="9">
        <v>150</v>
      </c>
      <c r="E1036" s="10">
        <v>3</v>
      </c>
      <c r="F1036" s="15">
        <v>2</v>
      </c>
      <c r="G1036" t="s">
        <v>29</v>
      </c>
      <c r="H1036" t="s">
        <v>693</v>
      </c>
      <c r="I1036" t="s">
        <v>694</v>
      </c>
      <c r="J1036">
        <v>1447542000</v>
      </c>
      <c r="K1036">
        <v>1446179553</v>
      </c>
      <c r="L1036" s="11">
        <f t="shared" si="16"/>
        <v>42307.189270833333</v>
      </c>
      <c r="M1036" t="b">
        <v>0</v>
      </c>
      <c r="N1036">
        <v>2</v>
      </c>
      <c r="O1036" t="b">
        <v>0</v>
      </c>
      <c r="P1036" s="16" t="s">
        <v>21</v>
      </c>
      <c r="Q1036" t="s">
        <v>60</v>
      </c>
    </row>
    <row r="1037" spans="1:17" ht="75" x14ac:dyDescent="0.25">
      <c r="A1037">
        <v>4083</v>
      </c>
      <c r="B1037" s="8" t="s">
        <v>2164</v>
      </c>
      <c r="C1037" s="20" t="s">
        <v>2165</v>
      </c>
      <c r="D1037" s="9">
        <v>3500</v>
      </c>
      <c r="E1037" s="10">
        <v>759</v>
      </c>
      <c r="F1037" s="15">
        <v>22</v>
      </c>
      <c r="G1037" t="s">
        <v>29</v>
      </c>
      <c r="H1037" t="s">
        <v>693</v>
      </c>
      <c r="I1037" t="s">
        <v>694</v>
      </c>
      <c r="J1037">
        <v>1452795416</v>
      </c>
      <c r="K1037">
        <v>1450203416</v>
      </c>
      <c r="L1037" s="11">
        <f t="shared" si="16"/>
        <v>42353.761759259258</v>
      </c>
      <c r="M1037" t="b">
        <v>0</v>
      </c>
      <c r="N1037">
        <v>6</v>
      </c>
      <c r="O1037" t="b">
        <v>0</v>
      </c>
      <c r="P1037" s="16" t="s">
        <v>21</v>
      </c>
      <c r="Q1037" t="s">
        <v>60</v>
      </c>
    </row>
    <row r="1038" spans="1:17" ht="75" x14ac:dyDescent="0.25">
      <c r="A1038">
        <v>4084</v>
      </c>
      <c r="B1038" s="8" t="s">
        <v>2166</v>
      </c>
      <c r="C1038" s="20" t="s">
        <v>2167</v>
      </c>
      <c r="D1038" s="9">
        <v>3000</v>
      </c>
      <c r="E1038" s="10">
        <v>10</v>
      </c>
      <c r="F1038" s="15">
        <v>0</v>
      </c>
      <c r="G1038" t="s">
        <v>29</v>
      </c>
      <c r="H1038" t="s">
        <v>1558</v>
      </c>
      <c r="I1038" t="s">
        <v>818</v>
      </c>
      <c r="J1038">
        <v>1476008906</v>
      </c>
      <c r="K1038">
        <v>1473416906</v>
      </c>
      <c r="L1038" s="11">
        <f t="shared" si="16"/>
        <v>42622.436412037037</v>
      </c>
      <c r="M1038" t="b">
        <v>0</v>
      </c>
      <c r="N1038">
        <v>1</v>
      </c>
      <c r="O1038" t="b">
        <v>0</v>
      </c>
      <c r="P1038" s="16" t="s">
        <v>21</v>
      </c>
      <c r="Q1038" t="s">
        <v>60</v>
      </c>
    </row>
    <row r="1039" spans="1:17" ht="60" x14ac:dyDescent="0.25">
      <c r="A1039">
        <v>4085</v>
      </c>
      <c r="B1039" s="8" t="s">
        <v>2168</v>
      </c>
      <c r="C1039" s="20" t="s">
        <v>2169</v>
      </c>
      <c r="D1039" s="9">
        <v>3500</v>
      </c>
      <c r="E1039" s="10">
        <v>10</v>
      </c>
      <c r="F1039" s="15">
        <v>0</v>
      </c>
      <c r="G1039" t="s">
        <v>29</v>
      </c>
      <c r="H1039" t="s">
        <v>693</v>
      </c>
      <c r="I1039" t="s">
        <v>694</v>
      </c>
      <c r="J1039">
        <v>1427169540</v>
      </c>
      <c r="K1039">
        <v>1424701775</v>
      </c>
      <c r="L1039" s="11">
        <f t="shared" si="16"/>
        <v>42058.603877314818</v>
      </c>
      <c r="M1039" t="b">
        <v>0</v>
      </c>
      <c r="N1039">
        <v>1</v>
      </c>
      <c r="O1039" t="b">
        <v>0</v>
      </c>
      <c r="P1039" s="16" t="s">
        <v>21</v>
      </c>
      <c r="Q1039" t="s">
        <v>60</v>
      </c>
    </row>
    <row r="1040" spans="1:17" ht="75" x14ac:dyDescent="0.25">
      <c r="A1040">
        <v>4086</v>
      </c>
      <c r="B1040" s="8" t="s">
        <v>2170</v>
      </c>
      <c r="C1040" s="20" t="s">
        <v>2171</v>
      </c>
      <c r="D1040" s="9">
        <v>1000</v>
      </c>
      <c r="E1040" s="10">
        <v>47</v>
      </c>
      <c r="F1040" s="15">
        <v>5</v>
      </c>
      <c r="G1040" t="s">
        <v>29</v>
      </c>
      <c r="H1040" t="s">
        <v>693</v>
      </c>
      <c r="I1040" t="s">
        <v>694</v>
      </c>
      <c r="J1040">
        <v>1448078400</v>
      </c>
      <c r="K1040">
        <v>1445985299</v>
      </c>
      <c r="L1040" s="11">
        <f t="shared" si="16"/>
        <v>42304.940960648149</v>
      </c>
      <c r="M1040" t="b">
        <v>0</v>
      </c>
      <c r="N1040">
        <v>5</v>
      </c>
      <c r="O1040" t="b">
        <v>0</v>
      </c>
      <c r="P1040" s="16" t="s">
        <v>21</v>
      </c>
      <c r="Q1040" t="s">
        <v>60</v>
      </c>
    </row>
    <row r="1041" spans="1:17" ht="45" x14ac:dyDescent="0.25">
      <c r="A1041">
        <v>4087</v>
      </c>
      <c r="B1041" s="8" t="s">
        <v>2172</v>
      </c>
      <c r="C1041" s="20" t="s">
        <v>2173</v>
      </c>
      <c r="D1041" s="9">
        <v>9600</v>
      </c>
      <c r="E1041" s="10">
        <v>0</v>
      </c>
      <c r="F1041" s="15">
        <v>0</v>
      </c>
      <c r="G1041" t="s">
        <v>29</v>
      </c>
      <c r="H1041" t="s">
        <v>693</v>
      </c>
      <c r="I1041" t="s">
        <v>694</v>
      </c>
      <c r="J1041">
        <v>1468777786</v>
      </c>
      <c r="K1041">
        <v>1466185786</v>
      </c>
      <c r="L1041" s="11">
        <f t="shared" si="16"/>
        <v>42538.742893518516</v>
      </c>
      <c r="M1041" t="b">
        <v>0</v>
      </c>
      <c r="N1041">
        <v>0</v>
      </c>
      <c r="O1041" t="b">
        <v>0</v>
      </c>
      <c r="P1041" s="16" t="s">
        <v>21</v>
      </c>
      <c r="Q1041" t="s">
        <v>60</v>
      </c>
    </row>
    <row r="1042" spans="1:17" ht="60" x14ac:dyDescent="0.25">
      <c r="A1042">
        <v>4088</v>
      </c>
      <c r="B1042" s="8" t="s">
        <v>676</v>
      </c>
      <c r="C1042" s="20" t="s">
        <v>677</v>
      </c>
      <c r="D1042" s="9">
        <v>2000</v>
      </c>
      <c r="E1042" s="10">
        <v>216</v>
      </c>
      <c r="F1042" s="15">
        <v>11</v>
      </c>
      <c r="G1042" t="s">
        <v>29</v>
      </c>
      <c r="H1042" t="s">
        <v>56</v>
      </c>
      <c r="I1042" t="s">
        <v>57</v>
      </c>
      <c r="J1042">
        <v>1421403960</v>
      </c>
      <c r="K1042">
        <v>1418827324</v>
      </c>
      <c r="L1042" s="11">
        <f t="shared" si="16"/>
        <v>41990.612546296295</v>
      </c>
      <c r="M1042" t="b">
        <v>0</v>
      </c>
      <c r="N1042">
        <v>3</v>
      </c>
      <c r="O1042" t="b">
        <v>0</v>
      </c>
      <c r="P1042" s="16" t="s">
        <v>21</v>
      </c>
      <c r="Q1042" t="s">
        <v>60</v>
      </c>
    </row>
    <row r="1043" spans="1:17" ht="75" x14ac:dyDescent="0.25">
      <c r="A1043">
        <v>4089</v>
      </c>
      <c r="B1043" s="8" t="s">
        <v>2174</v>
      </c>
      <c r="C1043" s="20" t="s">
        <v>2175</v>
      </c>
      <c r="D1043" s="9">
        <v>5000</v>
      </c>
      <c r="E1043" s="10">
        <v>240</v>
      </c>
      <c r="F1043" s="15">
        <v>5</v>
      </c>
      <c r="G1043" t="s">
        <v>29</v>
      </c>
      <c r="H1043" t="s">
        <v>693</v>
      </c>
      <c r="I1043" t="s">
        <v>694</v>
      </c>
      <c r="J1043">
        <v>1433093700</v>
      </c>
      <c r="K1043">
        <v>1430242488</v>
      </c>
      <c r="L1043" s="11">
        <f t="shared" si="16"/>
        <v>42122.732499999998</v>
      </c>
      <c r="M1043" t="b">
        <v>0</v>
      </c>
      <c r="N1043">
        <v>8</v>
      </c>
      <c r="O1043" t="b">
        <v>0</v>
      </c>
      <c r="P1043" s="16" t="s">
        <v>21</v>
      </c>
      <c r="Q1043" t="s">
        <v>60</v>
      </c>
    </row>
    <row r="1044" spans="1:17" ht="60" x14ac:dyDescent="0.25">
      <c r="A1044">
        <v>4090</v>
      </c>
      <c r="B1044" s="8" t="s">
        <v>2176</v>
      </c>
      <c r="C1044" s="20" t="s">
        <v>2177</v>
      </c>
      <c r="D1044" s="9">
        <v>1000</v>
      </c>
      <c r="E1044" s="10">
        <v>32</v>
      </c>
      <c r="F1044" s="15">
        <v>3</v>
      </c>
      <c r="G1044" t="s">
        <v>29</v>
      </c>
      <c r="H1044" t="s">
        <v>693</v>
      </c>
      <c r="I1044" t="s">
        <v>694</v>
      </c>
      <c r="J1044">
        <v>1438959600</v>
      </c>
      <c r="K1044">
        <v>1437754137</v>
      </c>
      <c r="L1044" s="11">
        <f t="shared" si="16"/>
        <v>42209.67288194444</v>
      </c>
      <c r="M1044" t="b">
        <v>0</v>
      </c>
      <c r="N1044">
        <v>3</v>
      </c>
      <c r="O1044" t="b">
        <v>0</v>
      </c>
      <c r="P1044" s="16" t="s">
        <v>21</v>
      </c>
      <c r="Q1044" t="s">
        <v>60</v>
      </c>
    </row>
    <row r="1045" spans="1:17" ht="75" x14ac:dyDescent="0.25">
      <c r="A1045">
        <v>4091</v>
      </c>
      <c r="B1045" s="8" t="s">
        <v>2178</v>
      </c>
      <c r="C1045" s="20" t="s">
        <v>2179</v>
      </c>
      <c r="D1045" s="9">
        <v>1600</v>
      </c>
      <c r="E1045" s="10">
        <v>204</v>
      </c>
      <c r="F1045" s="15">
        <v>13</v>
      </c>
      <c r="G1045" t="s">
        <v>29</v>
      </c>
      <c r="H1045" t="s">
        <v>693</v>
      </c>
      <c r="I1045" t="s">
        <v>694</v>
      </c>
      <c r="J1045">
        <v>1421410151</v>
      </c>
      <c r="K1045">
        <v>1418818151</v>
      </c>
      <c r="L1045" s="11">
        <f t="shared" si="16"/>
        <v>41990.506377314814</v>
      </c>
      <c r="M1045" t="b">
        <v>0</v>
      </c>
      <c r="N1045">
        <v>8</v>
      </c>
      <c r="O1045" t="b">
        <v>0</v>
      </c>
      <c r="P1045" s="16" t="s">
        <v>21</v>
      </c>
      <c r="Q1045" t="s">
        <v>60</v>
      </c>
    </row>
    <row r="1046" spans="1:17" ht="60" x14ac:dyDescent="0.25">
      <c r="A1046">
        <v>4092</v>
      </c>
      <c r="B1046" s="8" t="s">
        <v>2180</v>
      </c>
      <c r="C1046" s="20" t="s">
        <v>2181</v>
      </c>
      <c r="D1046" s="9">
        <v>110000</v>
      </c>
      <c r="E1046" s="10">
        <v>20</v>
      </c>
      <c r="F1046" s="15">
        <v>0</v>
      </c>
      <c r="G1046" t="s">
        <v>29</v>
      </c>
      <c r="H1046" t="s">
        <v>693</v>
      </c>
      <c r="I1046" t="s">
        <v>694</v>
      </c>
      <c r="J1046">
        <v>1428205247</v>
      </c>
      <c r="K1046">
        <v>1423024847</v>
      </c>
      <c r="L1046" s="11">
        <f t="shared" si="16"/>
        <v>42039.194988425923</v>
      </c>
      <c r="M1046" t="b">
        <v>0</v>
      </c>
      <c r="N1046">
        <v>1</v>
      </c>
      <c r="O1046" t="b">
        <v>0</v>
      </c>
      <c r="P1046" s="16" t="s">
        <v>21</v>
      </c>
      <c r="Q1046" t="s">
        <v>60</v>
      </c>
    </row>
    <row r="1047" spans="1:17" ht="60" x14ac:dyDescent="0.25">
      <c r="A1047">
        <v>4093</v>
      </c>
      <c r="B1047" s="8" t="s">
        <v>678</v>
      </c>
      <c r="C1047" s="20" t="s">
        <v>679</v>
      </c>
      <c r="D1047" s="9">
        <v>2500</v>
      </c>
      <c r="E1047" s="10">
        <v>60</v>
      </c>
      <c r="F1047" s="15">
        <v>2</v>
      </c>
      <c r="G1047" t="s">
        <v>29</v>
      </c>
      <c r="H1047" t="s">
        <v>56</v>
      </c>
      <c r="I1047" t="s">
        <v>57</v>
      </c>
      <c r="J1047">
        <v>1440272093</v>
      </c>
      <c r="K1047">
        <v>1435088093</v>
      </c>
      <c r="L1047" s="11">
        <f t="shared" si="16"/>
        <v>42178.815891203703</v>
      </c>
      <c r="M1047" t="b">
        <v>0</v>
      </c>
      <c r="N1047">
        <v>4</v>
      </c>
      <c r="O1047" t="b">
        <v>0</v>
      </c>
      <c r="P1047" s="16" t="s">
        <v>21</v>
      </c>
      <c r="Q1047" t="s">
        <v>60</v>
      </c>
    </row>
    <row r="1048" spans="1:17" ht="60" x14ac:dyDescent="0.25">
      <c r="A1048">
        <v>4094</v>
      </c>
      <c r="B1048" s="8" t="s">
        <v>2182</v>
      </c>
      <c r="C1048" s="20" t="s">
        <v>2183</v>
      </c>
      <c r="D1048" s="9">
        <v>2000</v>
      </c>
      <c r="E1048" s="10">
        <v>730</v>
      </c>
      <c r="F1048" s="15">
        <v>37</v>
      </c>
      <c r="G1048" t="s">
        <v>29</v>
      </c>
      <c r="H1048" t="s">
        <v>693</v>
      </c>
      <c r="I1048" t="s">
        <v>694</v>
      </c>
      <c r="J1048">
        <v>1413953940</v>
      </c>
      <c r="K1048">
        <v>1410141900</v>
      </c>
      <c r="L1048" s="11">
        <f t="shared" si="16"/>
        <v>41890.086805555555</v>
      </c>
      <c r="M1048" t="b">
        <v>0</v>
      </c>
      <c r="N1048">
        <v>8</v>
      </c>
      <c r="O1048" t="b">
        <v>0</v>
      </c>
      <c r="P1048" s="16" t="s">
        <v>21</v>
      </c>
      <c r="Q1048" t="s">
        <v>60</v>
      </c>
    </row>
    <row r="1049" spans="1:17" ht="60" x14ac:dyDescent="0.25">
      <c r="A1049">
        <v>4095</v>
      </c>
      <c r="B1049" s="8" t="s">
        <v>2184</v>
      </c>
      <c r="C1049" s="20" t="s">
        <v>2185</v>
      </c>
      <c r="D1049" s="9">
        <v>30000</v>
      </c>
      <c r="E1049" s="10">
        <v>800</v>
      </c>
      <c r="F1049" s="15">
        <v>3</v>
      </c>
      <c r="G1049" t="s">
        <v>29</v>
      </c>
      <c r="H1049" t="s">
        <v>842</v>
      </c>
      <c r="I1049" t="s">
        <v>843</v>
      </c>
      <c r="J1049">
        <v>1482108350</v>
      </c>
      <c r="K1049">
        <v>1479516350</v>
      </c>
      <c r="L1049" s="11">
        <f t="shared" si="16"/>
        <v>42693.031828703708</v>
      </c>
      <c r="M1049" t="b">
        <v>0</v>
      </c>
      <c r="N1049">
        <v>1</v>
      </c>
      <c r="O1049" t="b">
        <v>0</v>
      </c>
      <c r="P1049" s="16" t="s">
        <v>21</v>
      </c>
      <c r="Q1049" t="s">
        <v>60</v>
      </c>
    </row>
    <row r="1050" spans="1:17" ht="90" x14ac:dyDescent="0.25">
      <c r="A1050">
        <v>4096</v>
      </c>
      <c r="B1050" s="8" t="s">
        <v>680</v>
      </c>
      <c r="C1050" s="20" t="s">
        <v>681</v>
      </c>
      <c r="D1050" s="9">
        <v>3500</v>
      </c>
      <c r="E1050" s="10">
        <v>400</v>
      </c>
      <c r="F1050" s="15">
        <v>11</v>
      </c>
      <c r="G1050" t="s">
        <v>29</v>
      </c>
      <c r="H1050" t="s">
        <v>56</v>
      </c>
      <c r="I1050" t="s">
        <v>57</v>
      </c>
      <c r="J1050">
        <v>1488271860</v>
      </c>
      <c r="K1050">
        <v>1484484219</v>
      </c>
      <c r="L1050" s="11">
        <f t="shared" si="16"/>
        <v>42750.530312499999</v>
      </c>
      <c r="M1050" t="b">
        <v>0</v>
      </c>
      <c r="N1050">
        <v>5</v>
      </c>
      <c r="O1050" t="b">
        <v>0</v>
      </c>
      <c r="P1050" s="16" t="s">
        <v>21</v>
      </c>
      <c r="Q1050" t="s">
        <v>60</v>
      </c>
    </row>
    <row r="1051" spans="1:17" ht="75" x14ac:dyDescent="0.25">
      <c r="A1051">
        <v>4097</v>
      </c>
      <c r="B1051" s="8" t="s">
        <v>682</v>
      </c>
      <c r="C1051" s="20" t="s">
        <v>683</v>
      </c>
      <c r="D1051" s="9">
        <v>10000</v>
      </c>
      <c r="E1051" s="10">
        <v>0</v>
      </c>
      <c r="F1051" s="15">
        <v>0</v>
      </c>
      <c r="G1051" t="s">
        <v>29</v>
      </c>
      <c r="H1051" t="s">
        <v>56</v>
      </c>
      <c r="I1051" t="s">
        <v>57</v>
      </c>
      <c r="J1051">
        <v>1454284500</v>
      </c>
      <c r="K1051">
        <v>1449431237</v>
      </c>
      <c r="L1051" s="11">
        <f t="shared" si="16"/>
        <v>42344.824502314819</v>
      </c>
      <c r="M1051" t="b">
        <v>0</v>
      </c>
      <c r="N1051">
        <v>0</v>
      </c>
      <c r="O1051" t="b">
        <v>0</v>
      </c>
      <c r="P1051" s="16" t="s">
        <v>21</v>
      </c>
      <c r="Q1051" t="s">
        <v>60</v>
      </c>
    </row>
    <row r="1052" spans="1:17" ht="60" x14ac:dyDescent="0.25">
      <c r="A1052">
        <v>4098</v>
      </c>
      <c r="B1052" s="8" t="s">
        <v>2186</v>
      </c>
      <c r="C1052" s="20" t="s">
        <v>2187</v>
      </c>
      <c r="D1052" s="9">
        <v>75000</v>
      </c>
      <c r="E1052" s="10">
        <v>0</v>
      </c>
      <c r="F1052" s="15">
        <v>0</v>
      </c>
      <c r="G1052" t="s">
        <v>29</v>
      </c>
      <c r="H1052" t="s">
        <v>693</v>
      </c>
      <c r="I1052" t="s">
        <v>694</v>
      </c>
      <c r="J1052">
        <v>1465060797</v>
      </c>
      <c r="K1052">
        <v>1462468797</v>
      </c>
      <c r="L1052" s="11">
        <f t="shared" si="16"/>
        <v>42495.722187499996</v>
      </c>
      <c r="M1052" t="b">
        <v>0</v>
      </c>
      <c r="N1052">
        <v>0</v>
      </c>
      <c r="O1052" t="b">
        <v>0</v>
      </c>
      <c r="P1052" s="16" t="s">
        <v>21</v>
      </c>
      <c r="Q1052" t="s">
        <v>60</v>
      </c>
    </row>
    <row r="1053" spans="1:17" ht="75" x14ac:dyDescent="0.25">
      <c r="A1053">
        <v>4099</v>
      </c>
      <c r="B1053" s="8" t="s">
        <v>2188</v>
      </c>
      <c r="C1053" s="20" t="s">
        <v>2189</v>
      </c>
      <c r="D1053" s="9">
        <v>4500</v>
      </c>
      <c r="E1053" s="10">
        <v>50</v>
      </c>
      <c r="F1053" s="15">
        <v>1</v>
      </c>
      <c r="G1053" t="s">
        <v>29</v>
      </c>
      <c r="H1053" t="s">
        <v>693</v>
      </c>
      <c r="I1053" t="s">
        <v>694</v>
      </c>
      <c r="J1053">
        <v>1472847873</v>
      </c>
      <c r="K1053">
        <v>1468959873</v>
      </c>
      <c r="L1053" s="11">
        <f t="shared" si="16"/>
        <v>42570.850381944445</v>
      </c>
      <c r="M1053" t="b">
        <v>0</v>
      </c>
      <c r="N1053">
        <v>1</v>
      </c>
      <c r="O1053" t="b">
        <v>0</v>
      </c>
      <c r="P1053" s="16" t="s">
        <v>21</v>
      </c>
      <c r="Q1053" t="s">
        <v>60</v>
      </c>
    </row>
    <row r="1054" spans="1:17" ht="45" x14ac:dyDescent="0.25">
      <c r="A1054">
        <v>4100</v>
      </c>
      <c r="B1054" s="8" t="s">
        <v>2190</v>
      </c>
      <c r="C1054" s="20" t="s">
        <v>2191</v>
      </c>
      <c r="D1054" s="9">
        <v>270</v>
      </c>
      <c r="E1054" s="10">
        <v>0</v>
      </c>
      <c r="F1054" s="15">
        <v>0</v>
      </c>
      <c r="G1054" t="s">
        <v>29</v>
      </c>
      <c r="H1054" t="s">
        <v>693</v>
      </c>
      <c r="I1054" t="s">
        <v>694</v>
      </c>
      <c r="J1054">
        <v>1414205990</v>
      </c>
      <c r="K1054">
        <v>1413341990</v>
      </c>
      <c r="L1054" s="11">
        <f t="shared" si="16"/>
        <v>41927.124884259261</v>
      </c>
      <c r="M1054" t="b">
        <v>0</v>
      </c>
      <c r="N1054">
        <v>0</v>
      </c>
      <c r="O1054" t="b">
        <v>0</v>
      </c>
      <c r="P1054" s="16" t="s">
        <v>21</v>
      </c>
      <c r="Q1054" t="s">
        <v>60</v>
      </c>
    </row>
    <row r="1055" spans="1:17" ht="90" x14ac:dyDescent="0.25">
      <c r="A1055">
        <v>4101</v>
      </c>
      <c r="B1055" s="8" t="s">
        <v>2192</v>
      </c>
      <c r="C1055" s="20" t="s">
        <v>2193</v>
      </c>
      <c r="D1055" s="9">
        <v>600</v>
      </c>
      <c r="E1055" s="10">
        <v>0</v>
      </c>
      <c r="F1055" s="15">
        <v>0</v>
      </c>
      <c r="G1055" t="s">
        <v>29</v>
      </c>
      <c r="H1055" t="s">
        <v>693</v>
      </c>
      <c r="I1055" t="s">
        <v>694</v>
      </c>
      <c r="J1055">
        <v>1485380482</v>
      </c>
      <c r="K1055">
        <v>1482788482</v>
      </c>
      <c r="L1055" s="11">
        <f t="shared" si="16"/>
        <v>42730.903726851851</v>
      </c>
      <c r="M1055" t="b">
        <v>0</v>
      </c>
      <c r="N1055">
        <v>0</v>
      </c>
      <c r="O1055" t="b">
        <v>0</v>
      </c>
      <c r="P1055" s="16" t="s">
        <v>21</v>
      </c>
      <c r="Q1055" t="s">
        <v>60</v>
      </c>
    </row>
    <row r="1056" spans="1:17" ht="60" x14ac:dyDescent="0.25">
      <c r="A1056">
        <v>4102</v>
      </c>
      <c r="B1056" s="8" t="s">
        <v>2194</v>
      </c>
      <c r="C1056" s="20" t="s">
        <v>2195</v>
      </c>
      <c r="D1056" s="9">
        <v>500</v>
      </c>
      <c r="E1056" s="10">
        <v>137</v>
      </c>
      <c r="F1056" s="15">
        <v>27</v>
      </c>
      <c r="G1056" t="s">
        <v>29</v>
      </c>
      <c r="H1056" t="s">
        <v>693</v>
      </c>
      <c r="I1056" t="s">
        <v>694</v>
      </c>
      <c r="J1056">
        <v>1463343673</v>
      </c>
      <c r="K1056">
        <v>1460751673</v>
      </c>
      <c r="L1056" s="11">
        <f t="shared" si="16"/>
        <v>42475.848067129627</v>
      </c>
      <c r="M1056" t="b">
        <v>0</v>
      </c>
      <c r="N1056">
        <v>6</v>
      </c>
      <c r="O1056" t="b">
        <v>0</v>
      </c>
      <c r="P1056" s="16" t="s">
        <v>21</v>
      </c>
      <c r="Q1056" t="s">
        <v>60</v>
      </c>
    </row>
    <row r="1057" spans="1:17" ht="60" x14ac:dyDescent="0.25">
      <c r="A1057">
        <v>4103</v>
      </c>
      <c r="B1057" s="8" t="s">
        <v>2196</v>
      </c>
      <c r="C1057" s="20" t="s">
        <v>2197</v>
      </c>
      <c r="D1057" s="9">
        <v>1000</v>
      </c>
      <c r="E1057" s="10">
        <v>100</v>
      </c>
      <c r="F1057" s="15">
        <v>10</v>
      </c>
      <c r="G1057" t="s">
        <v>29</v>
      </c>
      <c r="H1057" t="s">
        <v>693</v>
      </c>
      <c r="I1057" t="s">
        <v>694</v>
      </c>
      <c r="J1057">
        <v>1440613920</v>
      </c>
      <c r="K1057">
        <v>1435953566</v>
      </c>
      <c r="L1057" s="11">
        <f t="shared" si="16"/>
        <v>42188.83293981482</v>
      </c>
      <c r="M1057" t="b">
        <v>0</v>
      </c>
      <c r="N1057">
        <v>6</v>
      </c>
      <c r="O1057" t="b">
        <v>0</v>
      </c>
      <c r="P1057" s="16" t="s">
        <v>21</v>
      </c>
      <c r="Q1057" t="s">
        <v>60</v>
      </c>
    </row>
    <row r="1058" spans="1:17" ht="60" x14ac:dyDescent="0.25">
      <c r="A1058">
        <v>4104</v>
      </c>
      <c r="B1058" s="8" t="s">
        <v>2198</v>
      </c>
      <c r="C1058" s="20" t="s">
        <v>2199</v>
      </c>
      <c r="D1058" s="9">
        <v>3000</v>
      </c>
      <c r="E1058" s="10">
        <v>641</v>
      </c>
      <c r="F1058" s="15">
        <v>21</v>
      </c>
      <c r="G1058" t="s">
        <v>29</v>
      </c>
      <c r="H1058" t="s">
        <v>767</v>
      </c>
      <c r="I1058" t="s">
        <v>768</v>
      </c>
      <c r="J1058">
        <v>1477550434</v>
      </c>
      <c r="K1058">
        <v>1474958434</v>
      </c>
      <c r="L1058" s="11">
        <f t="shared" si="16"/>
        <v>42640.278171296297</v>
      </c>
      <c r="M1058" t="b">
        <v>0</v>
      </c>
      <c r="N1058">
        <v>14</v>
      </c>
      <c r="O1058" t="b">
        <v>0</v>
      </c>
      <c r="P1058" s="16" t="s">
        <v>21</v>
      </c>
      <c r="Q1058" t="s">
        <v>60</v>
      </c>
    </row>
    <row r="1059" spans="1:17" ht="75" x14ac:dyDescent="0.25">
      <c r="A1059">
        <v>4105</v>
      </c>
      <c r="B1059" s="8" t="s">
        <v>2200</v>
      </c>
      <c r="C1059" s="20" t="s">
        <v>2201</v>
      </c>
      <c r="D1059" s="9">
        <v>33000</v>
      </c>
      <c r="E1059" s="10">
        <v>2300</v>
      </c>
      <c r="F1059" s="15">
        <v>7</v>
      </c>
      <c r="G1059" t="s">
        <v>29</v>
      </c>
      <c r="H1059" t="s">
        <v>842</v>
      </c>
      <c r="I1059" t="s">
        <v>843</v>
      </c>
      <c r="J1059">
        <v>1482711309</v>
      </c>
      <c r="K1059">
        <v>1479860109</v>
      </c>
      <c r="L1059" s="11">
        <f t="shared" si="16"/>
        <v>42697.010520833333</v>
      </c>
      <c r="M1059" t="b">
        <v>0</v>
      </c>
      <c r="N1059">
        <v>6</v>
      </c>
      <c r="O1059" t="b">
        <v>0</v>
      </c>
      <c r="P1059" s="16" t="s">
        <v>21</v>
      </c>
      <c r="Q1059" t="s">
        <v>60</v>
      </c>
    </row>
    <row r="1060" spans="1:17" ht="75" x14ac:dyDescent="0.25">
      <c r="A1060">
        <v>4106</v>
      </c>
      <c r="B1060" s="8" t="s">
        <v>2202</v>
      </c>
      <c r="C1060" s="20" t="s">
        <v>2203</v>
      </c>
      <c r="D1060" s="9">
        <v>5000</v>
      </c>
      <c r="E1060" s="10">
        <v>3530</v>
      </c>
      <c r="F1060" s="15">
        <v>71</v>
      </c>
      <c r="G1060" t="s">
        <v>29</v>
      </c>
      <c r="H1060" t="s">
        <v>693</v>
      </c>
      <c r="I1060" t="s">
        <v>694</v>
      </c>
      <c r="J1060">
        <v>1427936400</v>
      </c>
      <c r="K1060">
        <v>1424221866</v>
      </c>
      <c r="L1060" s="11">
        <f t="shared" si="16"/>
        <v>42053.049375000002</v>
      </c>
      <c r="M1060" t="b">
        <v>0</v>
      </c>
      <c r="N1060">
        <v>33</v>
      </c>
      <c r="O1060" t="b">
        <v>0</v>
      </c>
      <c r="P1060" s="16" t="s">
        <v>21</v>
      </c>
      <c r="Q1060" t="s">
        <v>60</v>
      </c>
    </row>
    <row r="1061" spans="1:17" ht="75" x14ac:dyDescent="0.25">
      <c r="A1061">
        <v>4107</v>
      </c>
      <c r="B1061" s="8" t="s">
        <v>2204</v>
      </c>
      <c r="C1061" s="20" t="s">
        <v>2205</v>
      </c>
      <c r="D1061" s="9">
        <v>2000</v>
      </c>
      <c r="E1061" s="10">
        <v>41</v>
      </c>
      <c r="F1061" s="15">
        <v>2</v>
      </c>
      <c r="G1061" t="s">
        <v>29</v>
      </c>
      <c r="H1061" t="s">
        <v>693</v>
      </c>
      <c r="I1061" t="s">
        <v>694</v>
      </c>
      <c r="J1061">
        <v>1411596001</v>
      </c>
      <c r="K1061">
        <v>1409608801</v>
      </c>
      <c r="L1061" s="11">
        <f t="shared" si="16"/>
        <v>41883.916678240741</v>
      </c>
      <c r="M1061" t="b">
        <v>0</v>
      </c>
      <c r="N1061">
        <v>4</v>
      </c>
      <c r="O1061" t="b">
        <v>0</v>
      </c>
      <c r="P1061" s="16" t="s">
        <v>21</v>
      </c>
      <c r="Q1061" t="s">
        <v>60</v>
      </c>
    </row>
    <row r="1062" spans="1:17" ht="75" x14ac:dyDescent="0.25">
      <c r="A1062">
        <v>4108</v>
      </c>
      <c r="B1062" s="8" t="s">
        <v>2206</v>
      </c>
      <c r="C1062" s="20" t="s">
        <v>2207</v>
      </c>
      <c r="D1062" s="9">
        <v>3000</v>
      </c>
      <c r="E1062" s="10">
        <v>59</v>
      </c>
      <c r="F1062" s="15">
        <v>2</v>
      </c>
      <c r="G1062" t="s">
        <v>29</v>
      </c>
      <c r="H1062" t="s">
        <v>693</v>
      </c>
      <c r="I1062" t="s">
        <v>694</v>
      </c>
      <c r="J1062">
        <v>1488517200</v>
      </c>
      <c r="K1062">
        <v>1485909937</v>
      </c>
      <c r="L1062" s="11">
        <f t="shared" si="16"/>
        <v>42767.031678240739</v>
      </c>
      <c r="M1062" t="b">
        <v>0</v>
      </c>
      <c r="N1062">
        <v>1</v>
      </c>
      <c r="O1062" t="b">
        <v>0</v>
      </c>
      <c r="P1062" s="16" t="s">
        <v>21</v>
      </c>
      <c r="Q1062" t="s">
        <v>60</v>
      </c>
    </row>
    <row r="1063" spans="1:17" ht="60" x14ac:dyDescent="0.25">
      <c r="A1063">
        <v>4109</v>
      </c>
      <c r="B1063" s="8" t="s">
        <v>684</v>
      </c>
      <c r="C1063" s="20" t="s">
        <v>685</v>
      </c>
      <c r="D1063" s="9">
        <v>500</v>
      </c>
      <c r="E1063" s="10">
        <v>0</v>
      </c>
      <c r="F1063" s="15">
        <v>0</v>
      </c>
      <c r="G1063" t="s">
        <v>29</v>
      </c>
      <c r="H1063" t="s">
        <v>56</v>
      </c>
      <c r="I1063" t="s">
        <v>57</v>
      </c>
      <c r="J1063">
        <v>1448805404</v>
      </c>
      <c r="K1063">
        <v>1446209804</v>
      </c>
      <c r="L1063" s="11">
        <f t="shared" si="16"/>
        <v>42307.539398148147</v>
      </c>
      <c r="M1063" t="b">
        <v>0</v>
      </c>
      <c r="N1063">
        <v>0</v>
      </c>
      <c r="O1063" t="b">
        <v>0</v>
      </c>
      <c r="P1063" s="16" t="s">
        <v>21</v>
      </c>
      <c r="Q1063" t="s">
        <v>60</v>
      </c>
    </row>
    <row r="1064" spans="1:17" ht="60" x14ac:dyDescent="0.25">
      <c r="A1064">
        <v>4110</v>
      </c>
      <c r="B1064" s="8" t="s">
        <v>686</v>
      </c>
      <c r="C1064" s="20" t="s">
        <v>687</v>
      </c>
      <c r="D1064" s="9">
        <v>300</v>
      </c>
      <c r="E1064" s="10">
        <v>86</v>
      </c>
      <c r="F1064" s="15">
        <v>29</v>
      </c>
      <c r="G1064" t="s">
        <v>29</v>
      </c>
      <c r="H1064" t="s">
        <v>56</v>
      </c>
      <c r="I1064" t="s">
        <v>57</v>
      </c>
      <c r="J1064">
        <v>1469113351</v>
      </c>
      <c r="K1064">
        <v>1463929351</v>
      </c>
      <c r="L1064" s="11">
        <f t="shared" si="16"/>
        <v>42512.626747685186</v>
      </c>
      <c r="M1064" t="b">
        <v>0</v>
      </c>
      <c r="N1064">
        <v>6</v>
      </c>
      <c r="O1064" t="b">
        <v>0</v>
      </c>
      <c r="P1064" s="16" t="s">
        <v>21</v>
      </c>
      <c r="Q1064" t="s">
        <v>60</v>
      </c>
    </row>
    <row r="1065" spans="1:17" ht="60" x14ac:dyDescent="0.25">
      <c r="A1065">
        <v>4111</v>
      </c>
      <c r="B1065" s="8" t="s">
        <v>2208</v>
      </c>
      <c r="C1065" s="20" t="s">
        <v>2209</v>
      </c>
      <c r="D1065" s="9">
        <v>3000</v>
      </c>
      <c r="E1065" s="10">
        <v>94</v>
      </c>
      <c r="F1065" s="15">
        <v>3</v>
      </c>
      <c r="G1065" t="s">
        <v>29</v>
      </c>
      <c r="H1065" t="s">
        <v>693</v>
      </c>
      <c r="I1065" t="s">
        <v>694</v>
      </c>
      <c r="J1065">
        <v>1424747740</v>
      </c>
      <c r="K1065">
        <v>1422155740</v>
      </c>
      <c r="L1065" s="11">
        <f t="shared" si="16"/>
        <v>42029.135879629626</v>
      </c>
      <c r="M1065" t="b">
        <v>0</v>
      </c>
      <c r="N1065">
        <v>6</v>
      </c>
      <c r="O1065" t="b">
        <v>0</v>
      </c>
      <c r="P1065" s="16" t="s">
        <v>21</v>
      </c>
      <c r="Q1065" t="s">
        <v>60</v>
      </c>
    </row>
    <row r="1066" spans="1:17" ht="75" x14ac:dyDescent="0.25">
      <c r="A1066">
        <v>4112</v>
      </c>
      <c r="B1066" s="8" t="s">
        <v>2210</v>
      </c>
      <c r="C1066" s="20" t="s">
        <v>830</v>
      </c>
      <c r="D1066" s="9">
        <v>2500</v>
      </c>
      <c r="E1066" s="10">
        <v>1</v>
      </c>
      <c r="F1066" s="15">
        <v>0</v>
      </c>
      <c r="G1066" t="s">
        <v>29</v>
      </c>
      <c r="H1066" t="s">
        <v>831</v>
      </c>
      <c r="I1066" t="s">
        <v>818</v>
      </c>
      <c r="J1066">
        <v>1456617600</v>
      </c>
      <c r="K1066">
        <v>1454280186</v>
      </c>
      <c r="L1066" s="11">
        <f t="shared" si="16"/>
        <v>42400.946597222224</v>
      </c>
      <c r="M1066" t="b">
        <v>0</v>
      </c>
      <c r="N1066">
        <v>1</v>
      </c>
      <c r="O1066" t="b">
        <v>0</v>
      </c>
      <c r="P1066" s="16" t="s">
        <v>21</v>
      </c>
      <c r="Q1066" t="s">
        <v>60</v>
      </c>
    </row>
    <row r="1067" spans="1:17" ht="75" x14ac:dyDescent="0.25">
      <c r="A1067">
        <v>4113</v>
      </c>
      <c r="B1067" s="8" t="s">
        <v>2211</v>
      </c>
      <c r="C1067" s="20" t="s">
        <v>2212</v>
      </c>
      <c r="D1067" s="9">
        <v>1500</v>
      </c>
      <c r="E1067" s="10">
        <v>3</v>
      </c>
      <c r="F1067" s="15">
        <v>0</v>
      </c>
      <c r="G1067" t="s">
        <v>29</v>
      </c>
      <c r="H1067" t="s">
        <v>693</v>
      </c>
      <c r="I1067" t="s">
        <v>694</v>
      </c>
      <c r="J1067">
        <v>1452234840</v>
      </c>
      <c r="K1067">
        <v>1450619123</v>
      </c>
      <c r="L1067" s="11">
        <f t="shared" si="16"/>
        <v>42358.573182870372</v>
      </c>
      <c r="M1067" t="b">
        <v>0</v>
      </c>
      <c r="N1067">
        <v>3</v>
      </c>
      <c r="O1067" t="b">
        <v>0</v>
      </c>
      <c r="P1067" s="16" t="s">
        <v>21</v>
      </c>
      <c r="Q1067" t="s">
        <v>60</v>
      </c>
    </row>
  </sheetData>
  <autoFilter ref="G1:G1067" xr:uid="{303D5679-0CAA-4A25-9FCE-1F41176CBE23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Patel</dc:creator>
  <cp:lastModifiedBy>Viral Patel</cp:lastModifiedBy>
  <dcterms:created xsi:type="dcterms:W3CDTF">2020-06-08T04:15:27Z</dcterms:created>
  <dcterms:modified xsi:type="dcterms:W3CDTF">2020-06-12T16:06:02Z</dcterms:modified>
</cp:coreProperties>
</file>