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需求!$A$1:$H$41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<sst xmlns="http://schemas.openxmlformats.org/spreadsheetml/2006/main" count="319" uniqueCount="192">
  <si>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</si>
  <si>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</si>
  <si>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</si>
  <si>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</si>
  <si>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</si>
  <si>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</si>
  <si>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</si>
  <si>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</si>
  <si>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</si>
  <si>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</si>
  <si>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</si>
  <si>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</si>
  <si>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</si>
  <si>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</si>
  <si>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</si>
  <si>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</si>
  <si>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</si>
  <si>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</si>
  <si>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</si>
  <si>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</si>
  <si>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</si>
  <si>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</si>
  <si>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</si>
  <si>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</si>
  <si>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</si>
  <si>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</si>
  <si>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</si>
  <si>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</si>
  <si>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</si>
  <si>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</si>
  <si>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</si>
  <si>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</si>
  <si>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</si>
  <si>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</si>
  <si>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</si>
  <si>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</si>
  <si>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</si>
  <si>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</si>
  <si>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</si>
  <si>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</si>
  <si>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</si>
  <si>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</si>
  <si>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</si>
  <si>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</si>
  <si>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</si>
  <si>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</si>
  <si>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</si>
  <si>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</si>
  <si>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</si>
  <si>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</si>
  <si>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</si>
  <si>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</si>
  <si>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</si>
  <si>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</si>
  <si>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</si>
  <si>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</si>
  <si>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</si>
  <si>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</si>
  <si>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</si>
  <si>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</si>
  <si>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</si>
  <si>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</si>
  <si>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</si>
  <si>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</si>
  <si>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</si>
  <si>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</si>
  <si>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</si>
  <si>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</si>
  <si>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</si>
  <si>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</si>
  <si>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</si>
  <si>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</si>
  <si>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</si>
  <si>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</si>
  <si>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</si>
  <si>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</si>
  <si>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</si>
  <si>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</si>
  <si>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</si>
  <si>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</si>
  <si>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</si>
  <si>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</si>
  <si>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</si>
  <si>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</si>
  <si>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</si>
  <si>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</si>
  <si>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</si>
  <si>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</si>
  <si>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</si>
  <si>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</si>
  <si>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</si>
  <si>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</si>
  <si>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</si>
  <si>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</si>
  <si>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</si>
  <si>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</si>
  <si>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</si>
  <si>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</si>
  <si>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</si>
  <si>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</si>
  <si>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</si>
  <si>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</si>
  <si>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</si>
  <si>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</si>
  <si>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</si>
  <si>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</si>
  <si>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</si>
  <si>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</si>
  <si>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</si>
  <si>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</si>
  <si>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</si>
  <si>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</si>
  <si>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</si>
  <si>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</si>
  <si>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</si>
  <si>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</si>
  <si>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</si>
  <si>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</si>
  <si>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</si>
  <si>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</si>
  <si>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</si>
  <si>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</si>
  <si>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</si>
  <si>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</si>
  <si>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</si>
  <si>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</si>
  <si>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</si>
  <si>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</si>
  <si>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</si>
  <si>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</si>
  <si>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</si>
  <si>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</si>
  <si>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</si>
  <si>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</si>
  <si>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</si>
  <si>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</si>
  <si>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</si>
  <si>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</si>
  <si>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</si>
  <si>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</si>
  <si>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</si>
  <si>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</si>
  <si>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</si>
  <si>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</si>
  <si>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</si>
  <si>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</si>
  <si>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</si>
  <si>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</si>
  <si>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</si>
  <si>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</si>
  <si>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</si>
  <si>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</si>
  <si>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</si>
  <si>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</si>
  <si>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</si>
  <si>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</si>
  <si>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</si>
  <si>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</si>
  <si>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</si>
  <si>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</si>
  <si>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</si>
  <si>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</si>
  <si>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</si>
  <si>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</si>
  <si>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</si>
  <si>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</si>
  <si>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</si>
  <si>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</si>
  <si>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</si>
  <si>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</si>
  <si>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业务单的客户资料里增加弹出框可以看到更多的客户信息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</si>
  <si>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</si>
  <si>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</si>
  <si>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</si>
  <si>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</si>
  <si>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</si>
  <si>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</si>
  <si>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</si>
  <si>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</si>
  <si>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</si>
  <si>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</si>
  <si>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</si>
  <si>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</si>
  <si>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</si>
  <si>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</si>
  <si>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</si>
  <si>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</si>
  <si>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</si>
  <si>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</si>
  <si>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</si>
  <si>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</si>
  <si>
    <t>20150407，基本完成，但是多辆车显示问题暂未解决 -- 已解决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</si>
</sst>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D20" sqref="D20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41</v>
      </c>
      <c r="D3" s="14">
        <f>COUNTIF(需求!$C$2:$C$50000,"否")</f>
        <v>14</v>
      </c>
      <c r="E3" s="16">
        <f>(C3-D3)/C3</f>
        <v>0.65853658536585369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1</v>
      </c>
      <c r="E4" s="16">
        <f>(C4-D4)/C4</f>
        <v>0.88888888888888884</v>
      </c>
    </row>
    <row r="5" spans="1:16">
      <c r="B5" s="17" t="s">
        <v>31</v>
      </c>
      <c r="C5" s="14">
        <f>COUNTA(运营!A2:A50000)</f>
        <v>11</v>
      </c>
      <c r="D5" s="14">
        <f>COUNTIF(运营!$B$2:$B$49999,"否")</f>
        <v>7</v>
      </c>
      <c r="E5" s="16">
        <f>(C5-D5)/C5</f>
        <v>0.36363636363636365</v>
      </c>
    </row>
    <row r="7" spans="1:16">
      <c r="A7" s="22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2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2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1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1</v>
      </c>
      <c r="I12" s="20">
        <f>SUM(C12,E12,G12)</f>
        <v>6</v>
      </c>
      <c r="J12" s="20">
        <f ca="1">SUM(D12,F12,H12)</f>
        <v>2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1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1</v>
      </c>
      <c r="J13" s="20">
        <f t="shared" ref="J13:J17" ca="1" si="1">SUM(D13,F13,H13)</f>
        <v>0</v>
      </c>
    </row>
    <row r="14" spans="1:16">
      <c r="B14" s="15" t="s">
        <v>126</v>
      </c>
      <c r="C14" s="14">
        <f>COUNTIFS(需求!C:C,"否",需求!G:G,B14)</f>
        <v>2</v>
      </c>
      <c r="D14" s="14">
        <f ca="1">COUNTIFS(需求!C:C,"否",需求!G:G,B14,需求!E:E,"&lt;="&amp;TEXT(TODAY(),"yyyymmdd"))</f>
        <v>2</v>
      </c>
      <c r="E14" s="14">
        <f>COUNTIFS(问题!B:B,"否",问题!F:F,B14)</f>
        <v>1</v>
      </c>
      <c r="F14" s="14">
        <f ca="1">COUNTIFS(问题!B:B,"否",问题!F:F,B14,问题!D:D,"&lt;="&amp;TEXT(TODAY(),"yyyymmdd"))</f>
        <v>1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3</v>
      </c>
      <c r="J14" s="20">
        <f t="shared" ca="1" si="1"/>
        <v>3</v>
      </c>
    </row>
    <row r="15" spans="1:16">
      <c r="B15" s="15" t="s">
        <v>127</v>
      </c>
      <c r="C15" s="14">
        <f>COUNTIFS(需求!C:C,"否",需求!G:G,B15)</f>
        <v>3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5</v>
      </c>
      <c r="H15" s="14">
        <f ca="1">COUNTIFS(运营!B:B,"否",运营!F:F,B15,运营!D:D,"&lt;="&amp;TEXT(TODAY(),"yyyymmdd"))</f>
        <v>2</v>
      </c>
      <c r="I15" s="20">
        <f t="shared" si="0"/>
        <v>8</v>
      </c>
      <c r="J15" s="20">
        <f t="shared" ca="1" si="1"/>
        <v>2</v>
      </c>
    </row>
    <row r="16" spans="1:16">
      <c r="B16" s="15" t="s">
        <v>128</v>
      </c>
      <c r="C16" s="14">
        <f>COUNTIFS(需求!C:C,"否",需求!G:G,B16)</f>
        <v>2</v>
      </c>
      <c r="D16" s="14">
        <f ca="1">COUNTIFS(需求!C:C,"否",需求!G:G,B16,需求!E:E,"&lt;="&amp;TEXT(TODAY(),"yyyymmdd"))</f>
        <v>1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2</v>
      </c>
      <c r="J16" s="20">
        <f t="shared" ca="1" si="1"/>
        <v>1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pane ySplit="1" topLeftCell="A32" activePane="bottomLeft" state="frozen"/>
      <selection pane="bottomLeft" activeCell="C38" sqref="C38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157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150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150</v>
      </c>
      <c r="D15" t="s">
        <v>65</v>
      </c>
      <c r="H15" s="1" t="s">
        <v>151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149</v>
      </c>
      <c r="B26" s="1" t="s">
        <v>90</v>
      </c>
      <c r="C26" t="s">
        <v>10</v>
      </c>
      <c r="D26">
        <v>20150320</v>
      </c>
      <c r="E26">
        <v>20150407</v>
      </c>
      <c r="G26" t="s">
        <v>148</v>
      </c>
      <c r="H26" s="1" t="s">
        <v>191</v>
      </c>
    </row>
    <row r="27" spans="1:8" ht="27">
      <c r="A27" s="1" t="s">
        <v>97</v>
      </c>
      <c r="B27" s="1" t="s">
        <v>98</v>
      </c>
      <c r="C27" t="s">
        <v>150</v>
      </c>
      <c r="D27">
        <v>20150320</v>
      </c>
      <c r="E27">
        <v>20150331</v>
      </c>
      <c r="F27">
        <v>20150403</v>
      </c>
      <c r="G27" t="s">
        <v>92</v>
      </c>
      <c r="H27" s="1" t="s">
        <v>152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11</v>
      </c>
      <c r="D32">
        <v>20150325</v>
      </c>
      <c r="E32">
        <v>20150414</v>
      </c>
      <c r="G32" t="s">
        <v>135</v>
      </c>
    </row>
    <row r="33" spans="1:8">
      <c r="A33" s="1" t="s">
        <v>136</v>
      </c>
      <c r="B33" s="1" t="s">
        <v>137</v>
      </c>
      <c r="C33" t="s">
        <v>11</v>
      </c>
      <c r="D33">
        <v>20150325</v>
      </c>
      <c r="E33">
        <v>20150601</v>
      </c>
      <c r="G33" t="s">
        <v>138</v>
      </c>
    </row>
    <row r="34" spans="1:8">
      <c r="A34" s="1" t="s">
        <v>140</v>
      </c>
      <c r="B34" s="1" t="s">
        <v>141</v>
      </c>
      <c r="C34" t="s">
        <v>10</v>
      </c>
      <c r="D34">
        <v>20150327</v>
      </c>
      <c r="E34">
        <v>20150407</v>
      </c>
      <c r="G34" t="s">
        <v>142</v>
      </c>
    </row>
    <row r="35" spans="1:8" ht="96" customHeight="1">
      <c r="A35" s="21" t="s">
        <v>143</v>
      </c>
      <c r="B35" s="1" t="s">
        <v>50</v>
      </c>
      <c r="C35" t="s">
        <v>10</v>
      </c>
      <c r="D35">
        <v>20150328</v>
      </c>
      <c r="E35">
        <v>20150407</v>
      </c>
      <c r="G35" t="s">
        <v>144</v>
      </c>
    </row>
    <row r="36" spans="1:8" ht="12.75" customHeight="1">
      <c r="A36" s="1" t="s">
        <v>173</v>
      </c>
      <c r="B36" s="1" t="s">
        <v>46</v>
      </c>
      <c r="C36" t="s">
        <v>28</v>
      </c>
      <c r="D36">
        <v>20150402</v>
      </c>
      <c r="E36">
        <v>20150501</v>
      </c>
      <c r="G36" t="s">
        <v>145</v>
      </c>
      <c r="H36" s="1" t="s">
        <v>146</v>
      </c>
    </row>
    <row r="37" spans="1:8" ht="28.5" customHeight="1">
      <c r="A37" s="1" t="s">
        <v>177</v>
      </c>
      <c r="B37" s="1" t="s">
        <v>147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153</v>
      </c>
      <c r="B38" s="1" t="s">
        <v>154</v>
      </c>
      <c r="C38" t="s">
        <v>10</v>
      </c>
      <c r="D38">
        <v>20150403</v>
      </c>
      <c r="E38">
        <v>20150421</v>
      </c>
      <c r="G38" t="s">
        <v>92</v>
      </c>
    </row>
    <row r="39" spans="1:8">
      <c r="A39" s="1" t="s">
        <v>155</v>
      </c>
      <c r="B39" s="1" t="s">
        <v>156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168</v>
      </c>
      <c r="B40" s="1" t="s">
        <v>109</v>
      </c>
      <c r="C40" t="s">
        <v>91</v>
      </c>
      <c r="D40">
        <v>20150410</v>
      </c>
      <c r="E40">
        <v>20150413</v>
      </c>
      <c r="G40" t="s">
        <v>169</v>
      </c>
    </row>
    <row r="41" spans="1:8">
      <c r="A41" s="1" t="s">
        <v>170</v>
      </c>
      <c r="B41" s="1" t="s">
        <v>90</v>
      </c>
      <c r="C41" t="s">
        <v>91</v>
      </c>
      <c r="D41">
        <v>20150410</v>
      </c>
      <c r="E41">
        <v>20150421</v>
      </c>
      <c r="G41" t="s">
        <v>171</v>
      </c>
    </row>
    <row r="42" spans="1:8">
      <c r="A42" s="1" t="s">
        <v>178</v>
      </c>
      <c r="B42" s="1" t="s">
        <v>179</v>
      </c>
      <c r="C42" t="s">
        <v>10</v>
      </c>
      <c r="D42">
        <v>20150411</v>
      </c>
      <c r="E42">
        <v>20150421</v>
      </c>
      <c r="G42" t="s">
        <v>180</v>
      </c>
    </row>
  </sheetData>
  <autoFilter ref="A1:H41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F10" sqref="F10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139</v>
      </c>
    </row>
    <row r="9" spans="1:7">
      <c r="A9" s="1" t="s">
        <v>174</v>
      </c>
      <c r="B9" t="s">
        <v>175</v>
      </c>
      <c r="C9">
        <v>20150410</v>
      </c>
      <c r="D9">
        <v>20150411</v>
      </c>
      <c r="E9">
        <v>20150411</v>
      </c>
      <c r="F9" t="s">
        <v>176</v>
      </c>
    </row>
    <row r="10" spans="1:7" ht="27">
      <c r="A10" s="1" t="s">
        <v>187</v>
      </c>
      <c r="B10" t="s">
        <v>11</v>
      </c>
      <c r="C10">
        <v>20150411</v>
      </c>
      <c r="D10">
        <v>20150414</v>
      </c>
      <c r="F10" t="s">
        <v>188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ySplit="1" topLeftCell="A2" activePane="bottomLeft" state="frozen"/>
      <selection pane="bottomLeft" activeCell="B8" sqref="B8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172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181</v>
      </c>
      <c r="B10" t="s">
        <v>182</v>
      </c>
      <c r="C10">
        <v>20150409</v>
      </c>
      <c r="D10">
        <v>20150412</v>
      </c>
      <c r="F10" t="s">
        <v>183</v>
      </c>
    </row>
    <row r="11" spans="1:7" ht="27">
      <c r="A11" s="1" t="s">
        <v>184</v>
      </c>
      <c r="B11" t="s">
        <v>11</v>
      </c>
      <c r="C11">
        <v>20150411</v>
      </c>
      <c r="D11">
        <v>20150503</v>
      </c>
      <c r="F11" t="s">
        <v>185</v>
      </c>
      <c r="G11" t="s">
        <v>186</v>
      </c>
    </row>
    <row r="12" spans="1:7">
      <c r="A12" s="1" t="s">
        <v>189</v>
      </c>
      <c r="B12" t="s">
        <v>11</v>
      </c>
      <c r="C12">
        <v>201502</v>
      </c>
      <c r="D12">
        <v>20150501</v>
      </c>
      <c r="F12" t="s">
        <v>190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4" sqref="F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</cols>
  <sheetData>
    <row r="1" spans="1:7">
      <c r="A1" s="3" t="s">
        <v>158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159</v>
      </c>
      <c r="B2" t="s">
        <v>160</v>
      </c>
      <c r="C2">
        <v>20150410</v>
      </c>
      <c r="D2">
        <v>20150430</v>
      </c>
      <c r="F2" t="s">
        <v>161</v>
      </c>
    </row>
    <row r="3" spans="1:7">
      <c r="A3" t="s">
        <v>162</v>
      </c>
      <c r="B3" t="s">
        <v>163</v>
      </c>
      <c r="C3">
        <v>20150410</v>
      </c>
      <c r="D3">
        <v>20150417</v>
      </c>
      <c r="F3" t="s">
        <v>164</v>
      </c>
    </row>
    <row r="4" spans="1:7">
      <c r="A4" t="s">
        <v>165</v>
      </c>
      <c r="B4" t="s">
        <v>166</v>
      </c>
      <c r="C4">
        <v>20150410</v>
      </c>
      <c r="F4" t="s">
        <v>167</v>
      </c>
    </row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2015-04-22T12:14:02Z</dcterms:modified>
</cp:coreProperties>
</file>