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首页" sheetId="3" r:id="rId1"/>
    <sheet name="需求" sheetId="1" r:id="rId2"/>
    <sheet name="问题" sheetId="2" r:id="rId3"/>
    <sheet name="运营" sheetId="4" r:id="rId4"/>
  </sheets>
  <definedNames>
    <definedName name="_xlnm._FilterDatabase" localSheetId="1" hidden="1">需求!$A$1:$H$31</definedName>
  </definedNames>
  <calcPr calcId="152511"/>
</workbook>
</file>

<file path=xl/calcChain.xml><?xml version="1.0" encoding="utf-8"?>
<calcChain xmlns="http://schemas.openxmlformats.org/spreadsheetml/2006/main">
  <c r="H13" i="3" l="1"/>
  <c r="H14" i="3"/>
  <c r="H15" i="3"/>
  <c r="H16" i="3"/>
  <c r="H17" i="3"/>
  <c r="H12" i="3"/>
  <c r="G13" i="3"/>
  <c r="G14" i="3"/>
  <c r="G15" i="3"/>
  <c r="G16" i="3"/>
  <c r="G17" i="3"/>
  <c r="G12" i="3"/>
  <c r="F13" i="3"/>
  <c r="F14" i="3"/>
  <c r="F15" i="3"/>
  <c r="F16" i="3"/>
  <c r="F17" i="3"/>
  <c r="F12" i="3"/>
  <c r="E13" i="3"/>
  <c r="E14" i="3"/>
  <c r="E15" i="3"/>
  <c r="E16" i="3"/>
  <c r="E17" i="3"/>
  <c r="E12" i="3"/>
  <c r="D13" i="3"/>
  <c r="J13" i="3" s="1"/>
  <c r="D14" i="3"/>
  <c r="J14" i="3" s="1"/>
  <c r="D15" i="3"/>
  <c r="J15" i="3" s="1"/>
  <c r="D16" i="3"/>
  <c r="J16" i="3" s="1"/>
  <c r="D17" i="3"/>
  <c r="J17" i="3" s="1"/>
  <c r="D12" i="3"/>
  <c r="C13" i="3"/>
  <c r="I13" i="3" s="1"/>
  <c r="C14" i="3"/>
  <c r="I14" i="3" s="1"/>
  <c r="C15" i="3"/>
  <c r="I15" i="3" s="1"/>
  <c r="C16" i="3"/>
  <c r="I16" i="3" s="1"/>
  <c r="C17" i="3"/>
  <c r="I17" i="3" s="1"/>
  <c r="C12" i="3"/>
  <c r="I12" i="3" s="1"/>
  <c r="J12" i="3" l="1"/>
  <c r="D5" i="3"/>
  <c r="D4" i="3"/>
  <c r="D3" i="3"/>
  <c r="C4" i="3"/>
  <c r="C5" i="3"/>
  <c r="C3" i="3"/>
  <c r="E5" i="3" l="1"/>
  <c r="E3" i="3"/>
  <c r="E4" i="3"/>
</calcChain>
</file>

<file path=xl/sharedStrings.xml><?xml version="1.0" encoding="utf-8"?>
<sst xmlns="http://schemas.openxmlformats.org/spreadsheetml/2006/main" count="236" uniqueCount="139">
  <si>
    <t>系统自动提醒</t>
    <phoneticPr fontId="1" type="noConversion"/>
  </si>
  <si>
    <t>商品包打折</t>
    <phoneticPr fontId="1" type="noConversion"/>
  </si>
  <si>
    <t>催单功能</t>
    <phoneticPr fontId="1" type="noConversion"/>
  </si>
  <si>
    <t>所有系统配置项增加添加人和修改人，保留历史</t>
    <phoneticPr fontId="1" type="noConversion"/>
  </si>
  <si>
    <t>系统无法设置三级目录。</t>
    <phoneticPr fontId="1" type="noConversion"/>
  </si>
  <si>
    <t>流程中如果角色没选，会报远端服务不可用——体验问题</t>
    <phoneticPr fontId="1" type="noConversion"/>
  </si>
  <si>
    <t>流程处理需要指定某个人，不限定角色，如人事部的流程</t>
    <phoneticPr fontId="1" type="noConversion"/>
  </si>
  <si>
    <t>列表</t>
    <phoneticPr fontId="1" type="noConversion"/>
  </si>
  <si>
    <t>是否完成</t>
    <phoneticPr fontId="1" type="noConversion"/>
  </si>
  <si>
    <t>完成时间</t>
    <phoneticPr fontId="1" type="noConversion"/>
  </si>
  <si>
    <t>是</t>
  </si>
  <si>
    <t>否</t>
  </si>
  <si>
    <t>其他说明</t>
    <phoneticPr fontId="1" type="noConversion"/>
  </si>
  <si>
    <t>用户数据权限分为3级，哪级配置了什么数据隐藏，就会隐藏该数据为*，如果没有设置的，默认为不受权限控制</t>
    <phoneticPr fontId="1" type="noConversion"/>
  </si>
  <si>
    <t>可以从后台得到，无需再开发。select * from sys_event_log；能知道，什么人什么时候写了什么数据。具体信息，还得分析的，这个是系统级的。</t>
    <phoneticPr fontId="1" type="noConversion"/>
  </si>
  <si>
    <t>放弃</t>
    <phoneticPr fontId="1" type="noConversion"/>
  </si>
  <si>
    <t>内部流程属于OA的，暂时不作为该系统处理范围</t>
    <phoneticPr fontId="1" type="noConversion"/>
  </si>
  <si>
    <t>需求</t>
    <phoneticPr fontId="1" type="noConversion"/>
  </si>
  <si>
    <t>总数</t>
    <phoneticPr fontId="1" type="noConversion"/>
  </si>
  <si>
    <t>未完成</t>
    <phoneticPr fontId="1" type="noConversion"/>
  </si>
  <si>
    <t>问题</t>
    <phoneticPr fontId="1" type="noConversion"/>
  </si>
  <si>
    <t>完成比例</t>
    <phoneticPr fontId="1" type="noConversion"/>
  </si>
  <si>
    <t>承诺完成时间</t>
    <phoneticPr fontId="1" type="noConversion"/>
  </si>
  <si>
    <t>俱乐部和知识库的对接</t>
    <phoneticPr fontId="1" type="noConversion"/>
  </si>
  <si>
    <t>承诺完成时间</t>
    <phoneticPr fontId="1" type="noConversion"/>
  </si>
  <si>
    <t>俱乐部文章完成编辑（香车驿站）</t>
    <phoneticPr fontId="1" type="noConversion"/>
  </si>
  <si>
    <t>杨蓉</t>
    <phoneticPr fontId="1" type="noConversion"/>
  </si>
  <si>
    <t>俱乐部文章完成编辑（元信，366）</t>
    <phoneticPr fontId="1" type="noConversion"/>
  </si>
  <si>
    <t>否</t>
    <phoneticPr fontId="1" type="noConversion"/>
  </si>
  <si>
    <t>谢创基</t>
    <phoneticPr fontId="1" type="noConversion"/>
  </si>
  <si>
    <t>微信开发</t>
    <phoneticPr fontId="1" type="noConversion"/>
  </si>
  <si>
    <t>运营</t>
    <phoneticPr fontId="1" type="noConversion"/>
  </si>
  <si>
    <t>经过筛选后支持对客户批量发起同业务</t>
    <phoneticPr fontId="1" type="noConversion"/>
  </si>
  <si>
    <t>商友资源和需求支持搜索功能</t>
    <phoneticPr fontId="1" type="noConversion"/>
  </si>
  <si>
    <t>发展为会员应该以车位单位，目前没有做检查</t>
    <phoneticPr fontId="1" type="noConversion"/>
  </si>
  <si>
    <t>客户列表也没有高级搜索，如车架号，业务类型，业务环节，商品包，到期时间等</t>
    <phoneticPr fontId="1" type="noConversion"/>
  </si>
  <si>
    <t>业务单层级显示有问题，并且业务修改会保存数据错误：1、业务在增加的时候下拉菜单只能显示两级，造成无法增加4级业务；2、业务名称编辑修改后，deep_level这个字段会填入错误,造成前台混乱。</t>
    <phoneticPr fontId="1" type="noConversion"/>
  </si>
  <si>
    <t xml:space="preserve">顶级业务增加会报错：can't find id info
</t>
    <phoneticPr fontId="1" type="noConversion"/>
  </si>
  <si>
    <t>支持附件上载</t>
    <phoneticPr fontId="1" type="noConversion"/>
  </si>
  <si>
    <t>数据权限问题（业务单查看），同部门，总经理？（其他部门也要看到其他部门的针对这个客户的业务跟进状态，但是部门间要互相隐藏跟进的详细内容，部门内可以看）</t>
    <phoneticPr fontId="1" type="noConversion"/>
  </si>
  <si>
    <t>APP的空间（阿里云）</t>
    <phoneticPr fontId="1" type="noConversion"/>
  </si>
  <si>
    <t>APP开发</t>
    <phoneticPr fontId="1" type="noConversion"/>
  </si>
  <si>
    <t>请在车类资料的展示和增加界面，增加以下内容：
车辆价格 ：car_price
车辆使用地市：car_used_city
车辆服务地市：car_service_city
车辆销售：car_sales
保险助理：insurance_assistant
全部用输入方式即可，不用下拉选取，也不用做检查</t>
    <phoneticPr fontId="1" type="noConversion"/>
  </si>
  <si>
    <t>支持保险价格计算</t>
    <phoneticPr fontId="1" type="noConversion"/>
  </si>
  <si>
    <t>归属系统</t>
    <phoneticPr fontId="1" type="noConversion"/>
  </si>
  <si>
    <t>知识库</t>
  </si>
  <si>
    <t>知识库</t>
    <phoneticPr fontId="1" type="noConversion"/>
  </si>
  <si>
    <t>俱乐部</t>
    <phoneticPr fontId="1" type="noConversion"/>
  </si>
  <si>
    <t>知识库</t>
    <phoneticPr fontId="1" type="noConversion"/>
  </si>
  <si>
    <t>是</t>
    <phoneticPr fontId="1" type="noConversion"/>
  </si>
  <si>
    <t>知识库</t>
    <phoneticPr fontId="1" type="noConversion"/>
  </si>
  <si>
    <t>E车险</t>
    <phoneticPr fontId="1" type="noConversion"/>
  </si>
  <si>
    <t>否</t>
    <phoneticPr fontId="1" type="noConversion"/>
  </si>
  <si>
    <t>帮其选择OA做集成</t>
    <phoneticPr fontId="1" type="noConversion"/>
  </si>
  <si>
    <t>客户资料修改日志</t>
    <phoneticPr fontId="1" type="noConversion"/>
  </si>
  <si>
    <t>数据安全保障</t>
    <phoneticPr fontId="1" type="noConversion"/>
  </si>
  <si>
    <t>业务单搜索功能增加其他选项，比如高级查询：业务类型，状态（环节）</t>
    <phoneticPr fontId="1" type="noConversion"/>
  </si>
  <si>
    <t>在订单查询页面</t>
    <phoneticPr fontId="1" type="noConversion"/>
  </si>
  <si>
    <t>知识库</t>
    <phoneticPr fontId="1" type="noConversion"/>
  </si>
  <si>
    <t>业务单流查看的默认列表是否把已经完结的单不显示，有需要再显示出来</t>
    <phoneticPr fontId="1" type="noConversion"/>
  </si>
  <si>
    <t>客户360视图中《保存》按钮和《保存并发起业务》两个按钮都是保存后会发起业务的，需要检查原因。</t>
    <phoneticPr fontId="1" type="noConversion"/>
  </si>
  <si>
    <t>流程中，如果选择了退回，则会有两条单出现，但是一个可以流转，一个不行。</t>
    <phoneticPr fontId="1" type="noConversion"/>
  </si>
  <si>
    <t>詹健鸣</t>
    <phoneticPr fontId="1" type="noConversion"/>
  </si>
  <si>
    <t>陈向荣</t>
    <phoneticPr fontId="1" type="noConversion"/>
  </si>
  <si>
    <t>提出时间</t>
    <phoneticPr fontId="1" type="noConversion"/>
  </si>
  <si>
    <t>2015年3月前</t>
  </si>
  <si>
    <t>2015年3月前</t>
    <phoneticPr fontId="1" type="noConversion"/>
  </si>
  <si>
    <t>当前处理人</t>
    <phoneticPr fontId="1" type="noConversion"/>
  </si>
  <si>
    <t>陈向荣</t>
    <phoneticPr fontId="1" type="noConversion"/>
  </si>
  <si>
    <t>陈向荣</t>
    <phoneticPr fontId="1" type="noConversion"/>
  </si>
  <si>
    <t>谢创基</t>
    <phoneticPr fontId="1" type="noConversion"/>
  </si>
  <si>
    <t>展示拒绝批量要求，这种可能性很低，而且出错几率高</t>
    <phoneticPr fontId="1" type="noConversion"/>
  </si>
  <si>
    <t>谢创基</t>
    <phoneticPr fontId="1" type="noConversion"/>
  </si>
  <si>
    <t>当前处理人</t>
    <phoneticPr fontId="1" type="noConversion"/>
  </si>
  <si>
    <t>其他说明</t>
    <phoneticPr fontId="1" type="noConversion"/>
  </si>
  <si>
    <t>当前处理人</t>
    <phoneticPr fontId="1" type="noConversion"/>
  </si>
  <si>
    <t>提出时间</t>
    <phoneticPr fontId="1" type="noConversion"/>
  </si>
  <si>
    <t>2015年3月前</t>
    <phoneticPr fontId="1" type="noConversion"/>
  </si>
  <si>
    <t>杨蓉</t>
    <phoneticPr fontId="1" type="noConversion"/>
  </si>
  <si>
    <t>可行性分析中</t>
    <phoneticPr fontId="1" type="noConversion"/>
  </si>
  <si>
    <t>陈向荣</t>
    <phoneticPr fontId="1" type="noConversion"/>
  </si>
  <si>
    <t>后期考虑</t>
    <phoneticPr fontId="1" type="noConversion"/>
  </si>
  <si>
    <t>李力为</t>
    <phoneticPr fontId="1" type="noConversion"/>
  </si>
  <si>
    <t>技术调研中</t>
    <phoneticPr fontId="1" type="noConversion"/>
  </si>
  <si>
    <t>业务状态中增加一个终止选项，选择终止后，该流程不再流转，并是完结的，并将原来的失败选项名称改为“求助”。</t>
    <phoneticPr fontId="1" type="noConversion"/>
  </si>
  <si>
    <t>在“订单查询”那里，已经“完结”的业务单能不能也显示“业务类型”，比如我的是“理赔服务”，就不是只显示“完结”两个字。</t>
    <phoneticPr fontId="1" type="noConversion"/>
  </si>
  <si>
    <t>该部分暂时不做修改，因为订单查询里可以根据业务来查询</t>
    <phoneticPr fontId="1" type="noConversion"/>
  </si>
  <si>
    <t>用时满24小时自动转换成1天。格式：1天10小时30分</t>
    <phoneticPr fontId="1" type="noConversion"/>
  </si>
  <si>
    <t>该部分暂时不做修改，因为系统显示时间以分钟为单位，自行计算时间即可。</t>
    <phoneticPr fontId="1" type="noConversion"/>
  </si>
  <si>
    <t>陈向荣</t>
    <phoneticPr fontId="1" type="noConversion"/>
  </si>
  <si>
    <t>将会员号直接显示为业务人员赋予给客户的会员号，而不要显示为系统的ID</t>
    <phoneticPr fontId="1" type="noConversion"/>
  </si>
  <si>
    <t>知识库</t>
    <phoneticPr fontId="1" type="noConversion"/>
  </si>
  <si>
    <t>否</t>
    <phoneticPr fontId="1" type="noConversion"/>
  </si>
  <si>
    <t>詹健鸣</t>
    <phoneticPr fontId="1" type="noConversion"/>
  </si>
  <si>
    <t>客户列表的首页显示内容修改</t>
    <phoneticPr fontId="1" type="noConversion"/>
  </si>
  <si>
    <t>每周六晚上8点前各位开发人员将代码放置到SVN，由陈向荣在周六晚上或者周日白天上载到阿里云测试机。</t>
    <phoneticPr fontId="1" type="noConversion"/>
  </si>
  <si>
    <t>周一和周二大家对阿里云测试机测试，如没有问题，则由谢创基在周二晚上上传到正式机，即每周二晚上进行版本更新。</t>
    <phoneticPr fontId="1" type="noConversion"/>
  </si>
  <si>
    <t>每周一上班前，杨蓉负责将一周收集到的需求在列表中登记和安排开发，并上传SVN，开发人员完成SVN代码上载后 ，即可将状态改为“是”，并记录完成时间。</t>
    <phoneticPr fontId="1" type="noConversion"/>
  </si>
  <si>
    <t>知识库上载说明</t>
    <phoneticPr fontId="1" type="noConversion"/>
  </si>
  <si>
    <t>杨蓉</t>
    <phoneticPr fontId="1" type="noConversion"/>
  </si>
  <si>
    <t>客户号填写的时候，首字母给出后是否能自动给出相应的最大编号或者建议编号</t>
    <phoneticPr fontId="1" type="noConversion"/>
  </si>
  <si>
    <t>知识库</t>
    <phoneticPr fontId="1" type="noConversion"/>
  </si>
  <si>
    <t>员工查询是否可以增加按角色查询</t>
    <phoneticPr fontId="1" type="noConversion"/>
  </si>
  <si>
    <t>否</t>
    <phoneticPr fontId="1" type="noConversion"/>
  </si>
  <si>
    <t>360视图中，点击已经成为会员的会员号，无法显示相关会员信息，如刘彬这个客户，点击会员号后，一直是转菊花的状态无法打开</t>
    <phoneticPr fontId="1" type="noConversion"/>
  </si>
  <si>
    <t>基础商品录入到商品包时，基础商品列表需要显示其对应的业务和业务层级</t>
    <phoneticPr fontId="1" type="noConversion"/>
  </si>
  <si>
    <t>陈向荣</t>
    <phoneticPr fontId="1" type="noConversion"/>
  </si>
  <si>
    <t>能打印相应的商品包供客户签字使用</t>
    <phoneticPr fontId="1" type="noConversion"/>
  </si>
  <si>
    <t>否</t>
    <phoneticPr fontId="1" type="noConversion"/>
  </si>
  <si>
    <t>杨蓉</t>
    <phoneticPr fontId="1" type="noConversion"/>
  </si>
  <si>
    <t>需求需要统筹调研</t>
    <phoneticPr fontId="1" type="noConversion"/>
  </si>
  <si>
    <t>刘建斌</t>
    <phoneticPr fontId="1" type="noConversion"/>
  </si>
  <si>
    <t>增加报价功能和后台相关管理</t>
    <phoneticPr fontId="1" type="noConversion"/>
  </si>
  <si>
    <t>E车险</t>
    <phoneticPr fontId="1" type="noConversion"/>
  </si>
  <si>
    <t>需求详细跟进</t>
    <phoneticPr fontId="1" type="noConversion"/>
  </si>
  <si>
    <t>谢创基</t>
    <phoneticPr fontId="1" type="noConversion"/>
  </si>
  <si>
    <t>将俱乐部网站搬到阿里云</t>
    <phoneticPr fontId="1" type="noConversion"/>
  </si>
  <si>
    <t>重点进行饮水机的线上销售运营</t>
    <phoneticPr fontId="1" type="noConversion"/>
  </si>
  <si>
    <t>否</t>
    <phoneticPr fontId="1" type="noConversion"/>
  </si>
  <si>
    <t>谢创基</t>
    <phoneticPr fontId="1" type="noConversion"/>
  </si>
  <si>
    <t>TSCC的线上文章</t>
    <phoneticPr fontId="1" type="noConversion"/>
  </si>
  <si>
    <t>否</t>
    <phoneticPr fontId="1" type="noConversion"/>
  </si>
  <si>
    <t>人员</t>
    <phoneticPr fontId="1" type="noConversion"/>
  </si>
  <si>
    <t>需求未完成数</t>
    <phoneticPr fontId="1" type="noConversion"/>
  </si>
  <si>
    <t>需求过期数</t>
    <phoneticPr fontId="1" type="noConversion"/>
  </si>
  <si>
    <t>问题未完成数</t>
    <phoneticPr fontId="1" type="noConversion"/>
  </si>
  <si>
    <t>问题过期数</t>
    <phoneticPr fontId="1" type="noConversion"/>
  </si>
  <si>
    <t>运营未完成数</t>
    <phoneticPr fontId="1" type="noConversion"/>
  </si>
  <si>
    <t>运营过期数</t>
    <phoneticPr fontId="1" type="noConversion"/>
  </si>
  <si>
    <t>杨蓉</t>
    <phoneticPr fontId="1" type="noConversion"/>
  </si>
  <si>
    <t>刘建斌</t>
    <phoneticPr fontId="1" type="noConversion"/>
  </si>
  <si>
    <t>詹健鸣</t>
    <phoneticPr fontId="1" type="noConversion"/>
  </si>
  <si>
    <t>谢创基</t>
    <phoneticPr fontId="1" type="noConversion"/>
  </si>
  <si>
    <t>陈向荣</t>
    <phoneticPr fontId="1" type="noConversion"/>
  </si>
  <si>
    <t>李力为</t>
    <phoneticPr fontId="1" type="noConversion"/>
  </si>
  <si>
    <t>总数</t>
    <phoneticPr fontId="1" type="noConversion"/>
  </si>
  <si>
    <t>总过期数</t>
    <phoneticPr fontId="1" type="noConversion"/>
  </si>
  <si>
    <t>重新导入香车会的客户资料并和保险客户资料合并</t>
    <phoneticPr fontId="1" type="noConversion"/>
  </si>
  <si>
    <t>杨蓉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</si>
</sst>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2" borderId="1" xfId="0" applyFont="1" applyFill="1" applyBorder="1"/>
    <xf numFmtId="9" fontId="0" fillId="0" borderId="1" xfId="0" applyNumberFormat="1" applyBorder="1"/>
    <xf numFmtId="0" fontId="0" fillId="2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showGridLines="0" workbookViewId="0">
      <selection sqref="A1:XFD1048576"/>
    </sheetView>
  </sheetViews>
  <sheetFormatPr defaultRowHeight="13.5"/>
  <cols>
    <col min="3" max="3" width="13.875" customWidth="1"/>
    <col min="4" max="4" width="12.5" customWidth="1"/>
    <col min="5" max="5" width="16.875" customWidth="1"/>
    <col min="6" max="6" width="18.125" customWidth="1"/>
    <col min="7" max="7" width="18.5" customWidth="1"/>
    <col min="8" max="8" width="15.625" customWidth="1"/>
  </cols>
  <sheetData>
    <row r="2" spans="1:16">
      <c r="B2" s="14"/>
      <c r="C2" s="15" t="s">
        <v>18</v>
      </c>
      <c r="D2" s="15" t="s">
        <v>19</v>
      </c>
      <c r="E2" s="15" t="s">
        <v>21</v>
      </c>
    </row>
    <row r="3" spans="1:16">
      <c r="B3" s="15" t="s">
        <v>17</v>
      </c>
      <c r="C3" s="14">
        <f>COUNTA(需求!A2:A50000)</f>
        <v>30</v>
      </c>
      <c r="D3" s="14">
        <f>COUNTIF(需求!$C$2:$C$50000,"否")</f>
        <v>16</v>
      </c>
      <c r="E3" s="16">
        <f>(C3-D3)/C3</f>
        <v>0.46666666666666667</v>
      </c>
    </row>
    <row r="4" spans="1:16">
      <c r="B4" s="15" t="s">
        <v>20</v>
      </c>
      <c r="C4" s="14">
        <f>COUNTA(问题!$A$2:$A$50000)</f>
        <v>7</v>
      </c>
      <c r="D4" s="14">
        <f>COUNTIF(问题!$B$2:$B$50000,"否")</f>
        <v>1</v>
      </c>
      <c r="E4" s="16">
        <f>(C4-D4)/C4</f>
        <v>0.8571428571428571</v>
      </c>
    </row>
    <row r="5" spans="1:16">
      <c r="B5" s="17" t="s">
        <v>31</v>
      </c>
      <c r="C5" s="14">
        <f>COUNTA(运营!A2:A50000)</f>
        <v>8</v>
      </c>
      <c r="D5" s="14">
        <f>COUNTIF(运营!$B$2:$B$49999,"否")</f>
        <v>5</v>
      </c>
      <c r="E5" s="16">
        <f>(C5-D5)/C5</f>
        <v>0.375</v>
      </c>
    </row>
    <row r="7" spans="1:16">
      <c r="A7" s="21" t="s">
        <v>98</v>
      </c>
      <c r="B7" s="5" t="s">
        <v>95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1:16">
      <c r="A8" s="21"/>
      <c r="B8" s="8" t="s">
        <v>96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spans="1:16">
      <c r="A9" s="21"/>
      <c r="B9" s="11" t="s">
        <v>97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</row>
    <row r="11" spans="1:16">
      <c r="B11" s="18" t="s">
        <v>122</v>
      </c>
      <c r="C11" s="18" t="s">
        <v>123</v>
      </c>
      <c r="D11" s="18" t="s">
        <v>124</v>
      </c>
      <c r="E11" s="18" t="s">
        <v>125</v>
      </c>
      <c r="F11" s="18" t="s">
        <v>126</v>
      </c>
      <c r="G11" s="18" t="s">
        <v>127</v>
      </c>
      <c r="H11" s="18" t="s">
        <v>128</v>
      </c>
      <c r="I11" s="19" t="s">
        <v>135</v>
      </c>
      <c r="J11" s="19" t="s">
        <v>136</v>
      </c>
    </row>
    <row r="12" spans="1:16">
      <c r="B12" s="15" t="s">
        <v>129</v>
      </c>
      <c r="C12" s="14">
        <f>COUNTIFS(需求!C:C,"否",需求!G:G,B12)</f>
        <v>4</v>
      </c>
      <c r="D12" s="14">
        <f ca="1">COUNTIFS(需求!C:C,"否",需求!G:G,B12,需求!E:E,"&lt;="&amp;TEXT(TODAY(),"yyyymmdd"))</f>
        <v>0</v>
      </c>
      <c r="E12" s="14">
        <f>COUNTIFS(问题!B:B,"否",问题!F:F,B12)</f>
        <v>0</v>
      </c>
      <c r="F12" s="14">
        <f ca="1">COUNTIFS(问题!B:B,"否",问题!F:F,B12,问题!D:D,"&lt;="&amp;TEXT(TODAY(),"yyyymmdd"))</f>
        <v>0</v>
      </c>
      <c r="G12" s="14">
        <f>COUNTIFS(运营!B:B,"否",运营!F:F,B12)</f>
        <v>1</v>
      </c>
      <c r="H12" s="14">
        <f ca="1">COUNTIFS(运营!B:B,"否",运营!F:F,B12,运营!D:D,"&lt;="&amp;TEXT(TODAY(),"yyyymmdd"))</f>
        <v>0</v>
      </c>
      <c r="I12" s="20">
        <f>SUM(C12,E12,G12)</f>
        <v>5</v>
      </c>
      <c r="J12" s="20">
        <f ca="1">SUM(D12,F12,H12)</f>
        <v>0</v>
      </c>
    </row>
    <row r="13" spans="1:16">
      <c r="B13" s="15" t="s">
        <v>130</v>
      </c>
      <c r="C13" s="14">
        <f>COUNTIFS(需求!C:C,"否",需求!G:G,B13)</f>
        <v>1</v>
      </c>
      <c r="D13" s="14">
        <f ca="1">COUNTIFS(需求!C:C,"否",需求!G:G,B13,需求!E:E,"&lt;="&amp;TEXT(TODAY(),"yyyymmdd"))</f>
        <v>0</v>
      </c>
      <c r="E13" s="14">
        <f>COUNTIFS(问题!B:B,"否",问题!F:F,B13)</f>
        <v>0</v>
      </c>
      <c r="F13" s="14">
        <f ca="1">COUNTIFS(问题!B:B,"否",问题!F:F,B13,问题!D:D,"&lt;="&amp;TEXT(TODAY(),"yyyymmdd"))</f>
        <v>0</v>
      </c>
      <c r="G13" s="14">
        <f>COUNTIFS(运营!B:B,"否",运营!F:F,B13)</f>
        <v>0</v>
      </c>
      <c r="H13" s="14">
        <f ca="1">COUNTIFS(运营!B:B,"否",运营!F:F,B13,运营!D:D,"&lt;="&amp;TEXT(TODAY(),"yyyymmdd"))</f>
        <v>0</v>
      </c>
      <c r="I13" s="20">
        <f t="shared" ref="I13:I17" si="0">SUM(C13,E13,G13)</f>
        <v>1</v>
      </c>
      <c r="J13" s="20">
        <f t="shared" ref="J13:J17" ca="1" si="1">SUM(D13,F13,H13)</f>
        <v>0</v>
      </c>
    </row>
    <row r="14" spans="1:16">
      <c r="B14" s="15" t="s">
        <v>131</v>
      </c>
      <c r="C14" s="14">
        <f>COUNTIFS(需求!C:C,"否",需求!G:G,B14)</f>
        <v>2</v>
      </c>
      <c r="D14" s="14">
        <f ca="1">COUNTIFS(需求!C:C,"否",需求!G:G,B14,需求!E:E,"&lt;="&amp;TEXT(TODAY(),"yyyymmdd"))</f>
        <v>0</v>
      </c>
      <c r="E14" s="14">
        <f>COUNTIFS(问题!B:B,"否",问题!F:F,B14)</f>
        <v>1</v>
      </c>
      <c r="F14" s="14">
        <f ca="1">COUNTIFS(问题!B:B,"否",问题!F:F,B14,问题!D:D,"&lt;="&amp;TEXT(TODAY(),"yyyymmdd"))</f>
        <v>0</v>
      </c>
      <c r="G14" s="14">
        <f>COUNTIFS(运营!B:B,"否",运营!F:F,B14)</f>
        <v>0</v>
      </c>
      <c r="H14" s="14">
        <f ca="1">COUNTIFS(运营!B:B,"否",运营!F:F,B14,运营!D:D,"&lt;="&amp;TEXT(TODAY(),"yyyymmdd"))</f>
        <v>0</v>
      </c>
      <c r="I14" s="20">
        <f t="shared" si="0"/>
        <v>3</v>
      </c>
      <c r="J14" s="20">
        <f t="shared" ca="1" si="1"/>
        <v>0</v>
      </c>
    </row>
    <row r="15" spans="1:16">
      <c r="B15" s="15" t="s">
        <v>132</v>
      </c>
      <c r="C15" s="14">
        <f>COUNTIFS(需求!C:C,"否",需求!G:G,B15)</f>
        <v>2</v>
      </c>
      <c r="D15" s="14">
        <f ca="1">COUNTIFS(需求!C:C,"否",需求!G:G,B15,需求!E:E,"&lt;="&amp;TEXT(TODAY(),"yyyymmdd"))</f>
        <v>0</v>
      </c>
      <c r="E15" s="14">
        <f>COUNTIFS(问题!B:B,"否",问题!F:F,B15)</f>
        <v>0</v>
      </c>
      <c r="F15" s="14">
        <f ca="1">COUNTIFS(问题!B:B,"否",问题!F:F,B15,问题!D:D,"&lt;="&amp;TEXT(TODAY(),"yyyymmdd"))</f>
        <v>0</v>
      </c>
      <c r="G15" s="14">
        <f>COUNTIFS(运营!B:B,"否",运营!F:F,B15)</f>
        <v>4</v>
      </c>
      <c r="H15" s="14">
        <f ca="1">COUNTIFS(运营!B:B,"否",运营!F:F,B15,运营!D:D,"&lt;="&amp;TEXT(TODAY(),"yyyymmdd"))</f>
        <v>0</v>
      </c>
      <c r="I15" s="20">
        <f t="shared" si="0"/>
        <v>6</v>
      </c>
      <c r="J15" s="20">
        <f t="shared" ca="1" si="1"/>
        <v>0</v>
      </c>
    </row>
    <row r="16" spans="1:16">
      <c r="B16" s="15" t="s">
        <v>133</v>
      </c>
      <c r="C16" s="14">
        <f>COUNTIFS(需求!C:C,"否",需求!G:G,B16)</f>
        <v>5</v>
      </c>
      <c r="D16" s="14">
        <f ca="1">COUNTIFS(需求!C:C,"否",需求!G:G,B16,需求!E:E,"&lt;="&amp;TEXT(TODAY(),"yyyymmdd"))</f>
        <v>0</v>
      </c>
      <c r="E16" s="14">
        <f>COUNTIFS(问题!B:B,"否",问题!F:F,B16)</f>
        <v>0</v>
      </c>
      <c r="F16" s="14">
        <f ca="1">COUNTIFS(问题!B:B,"否",问题!F:F,B16,问题!D:D,"&lt;="&amp;TEXT(TODAY(),"yyyymmdd"))</f>
        <v>0</v>
      </c>
      <c r="G16" s="14">
        <f>COUNTIFS(运营!B:B,"否",运营!F:F,B16)</f>
        <v>0</v>
      </c>
      <c r="H16" s="14">
        <f ca="1">COUNTIFS(运营!B:B,"否",运营!F:F,B16,运营!D:D,"&lt;="&amp;TEXT(TODAY(),"yyyymmdd"))</f>
        <v>0</v>
      </c>
      <c r="I16" s="20">
        <f t="shared" si="0"/>
        <v>5</v>
      </c>
      <c r="J16" s="20">
        <f t="shared" ca="1" si="1"/>
        <v>0</v>
      </c>
    </row>
    <row r="17" spans="2:10">
      <c r="B17" s="15" t="s">
        <v>134</v>
      </c>
      <c r="C17" s="14">
        <f>COUNTIFS(需求!C:C,"否",需求!G:G,B17)</f>
        <v>1</v>
      </c>
      <c r="D17" s="14">
        <f ca="1">COUNTIFS(需求!C:C,"否",需求!G:G,B17,需求!E:E,"&lt;="&amp;TEXT(TODAY(),"yyyymmdd"))</f>
        <v>0</v>
      </c>
      <c r="E17" s="14">
        <f>COUNTIFS(问题!B:B,"否",问题!F:F,B17)</f>
        <v>0</v>
      </c>
      <c r="F17" s="14">
        <f ca="1">COUNTIFS(问题!B:B,"否",问题!F:F,B17,问题!D:D,"&lt;="&amp;TEXT(TODAY(),"yyyymmdd"))</f>
        <v>0</v>
      </c>
      <c r="G17" s="14">
        <f>COUNTIFS(运营!B:B,"否",运营!F:F,B17)</f>
        <v>0</v>
      </c>
      <c r="H17" s="14">
        <f ca="1">COUNTIFS(运营!B:B,"否",运营!F:F,B17,运营!D:D,"&lt;="&amp;TEXT(TODAY(),"yyyymmdd"))</f>
        <v>0</v>
      </c>
      <c r="I17" s="20">
        <f t="shared" si="0"/>
        <v>1</v>
      </c>
      <c r="J17" s="20">
        <f t="shared" ca="1" si="1"/>
        <v>0</v>
      </c>
    </row>
  </sheetData>
  <sheetProtection password="C71F" sheet="1" objects="1" scenarios="1"/>
  <mergeCells count="1">
    <mergeCell ref="A7:A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1"/>
  <sheetViews>
    <sheetView topLeftCell="B1" workbookViewId="0">
      <pane ySplit="1" topLeftCell="A2" activePane="bottomLeft" state="frozen"/>
      <selection pane="bottomLeft" activeCell="C26" sqref="C26"/>
    </sheetView>
  </sheetViews>
  <sheetFormatPr defaultRowHeight="13.5"/>
  <cols>
    <col min="1" max="1" width="59.125" style="1" customWidth="1"/>
    <col min="2" max="2" width="17.875" style="1" customWidth="1"/>
    <col min="3" max="3" width="9.375" customWidth="1"/>
    <col min="4" max="4" width="13.625" customWidth="1"/>
    <col min="5" max="5" width="13.5" customWidth="1"/>
    <col min="6" max="6" width="9.5" bestFit="1" customWidth="1"/>
    <col min="7" max="7" width="13.25" customWidth="1"/>
    <col min="8" max="8" width="60.125" style="1" customWidth="1"/>
  </cols>
  <sheetData>
    <row r="1" spans="1:8">
      <c r="A1" s="3" t="s">
        <v>7</v>
      </c>
      <c r="B1" s="3" t="s">
        <v>44</v>
      </c>
      <c r="C1" s="3" t="s">
        <v>8</v>
      </c>
      <c r="D1" s="3" t="s">
        <v>64</v>
      </c>
      <c r="E1" s="4" t="s">
        <v>22</v>
      </c>
      <c r="F1" s="4" t="s">
        <v>9</v>
      </c>
      <c r="G1" s="4" t="s">
        <v>67</v>
      </c>
      <c r="H1" s="3" t="s">
        <v>12</v>
      </c>
    </row>
    <row r="2" spans="1:8" hidden="1">
      <c r="A2" s="2" t="s">
        <v>0</v>
      </c>
      <c r="B2" s="2" t="s">
        <v>46</v>
      </c>
      <c r="C2" t="s">
        <v>11</v>
      </c>
      <c r="D2" t="s">
        <v>66</v>
      </c>
      <c r="E2">
        <v>20150407</v>
      </c>
      <c r="G2" t="s">
        <v>68</v>
      </c>
    </row>
    <row r="3" spans="1:8" hidden="1">
      <c r="A3" s="2" t="s">
        <v>1</v>
      </c>
      <c r="B3" s="2" t="s">
        <v>45</v>
      </c>
      <c r="C3" t="s">
        <v>10</v>
      </c>
      <c r="D3" t="s">
        <v>65</v>
      </c>
    </row>
    <row r="4" spans="1:8" hidden="1">
      <c r="A4" s="2" t="s">
        <v>2</v>
      </c>
      <c r="B4" s="2" t="s">
        <v>46</v>
      </c>
      <c r="C4" t="s">
        <v>11</v>
      </c>
      <c r="D4" t="s">
        <v>65</v>
      </c>
      <c r="E4">
        <v>20150407</v>
      </c>
      <c r="G4" t="s">
        <v>69</v>
      </c>
    </row>
    <row r="5" spans="1:8" ht="27" hidden="1">
      <c r="A5" s="2" t="s">
        <v>56</v>
      </c>
      <c r="B5" s="2" t="s">
        <v>46</v>
      </c>
      <c r="C5" t="s">
        <v>10</v>
      </c>
      <c r="D5" t="s">
        <v>65</v>
      </c>
      <c r="E5">
        <v>20141214</v>
      </c>
      <c r="F5">
        <v>20140128</v>
      </c>
      <c r="H5" s="1" t="s">
        <v>57</v>
      </c>
    </row>
    <row r="6" spans="1:8" ht="27" hidden="1">
      <c r="A6" s="2" t="s">
        <v>35</v>
      </c>
      <c r="B6" s="2" t="s">
        <v>45</v>
      </c>
      <c r="C6" t="s">
        <v>10</v>
      </c>
      <c r="D6" t="s">
        <v>65</v>
      </c>
      <c r="E6">
        <v>20141214</v>
      </c>
      <c r="F6">
        <v>20140128</v>
      </c>
    </row>
    <row r="7" spans="1:8" ht="40.5" hidden="1">
      <c r="A7" s="2" t="s">
        <v>39</v>
      </c>
      <c r="B7" s="2" t="s">
        <v>46</v>
      </c>
      <c r="C7" t="s">
        <v>10</v>
      </c>
      <c r="D7" t="s">
        <v>65</v>
      </c>
      <c r="F7">
        <v>20141130</v>
      </c>
      <c r="H7" s="1" t="s">
        <v>13</v>
      </c>
    </row>
    <row r="8" spans="1:8" hidden="1">
      <c r="A8" s="2" t="s">
        <v>38</v>
      </c>
      <c r="B8" s="2" t="s">
        <v>46</v>
      </c>
      <c r="C8" t="s">
        <v>10</v>
      </c>
      <c r="D8" t="s">
        <v>65</v>
      </c>
      <c r="E8">
        <v>20141221</v>
      </c>
      <c r="F8">
        <v>20140105</v>
      </c>
    </row>
    <row r="9" spans="1:8" ht="40.5" hidden="1">
      <c r="A9" s="2" t="s">
        <v>54</v>
      </c>
      <c r="B9" s="2" t="s">
        <v>46</v>
      </c>
      <c r="C9" t="s">
        <v>10</v>
      </c>
      <c r="D9" t="s">
        <v>65</v>
      </c>
      <c r="F9">
        <v>20141123</v>
      </c>
      <c r="H9" s="1" t="s">
        <v>14</v>
      </c>
    </row>
    <row r="10" spans="1:8" ht="40.5" hidden="1">
      <c r="A10" s="2" t="s">
        <v>3</v>
      </c>
      <c r="B10" s="2" t="s">
        <v>46</v>
      </c>
      <c r="C10" t="s">
        <v>10</v>
      </c>
      <c r="D10" t="s">
        <v>65</v>
      </c>
      <c r="F10">
        <v>20141123</v>
      </c>
      <c r="H10" s="1" t="s">
        <v>14</v>
      </c>
    </row>
    <row r="11" spans="1:8" hidden="1">
      <c r="A11" s="2" t="s">
        <v>4</v>
      </c>
      <c r="B11" s="2" t="s">
        <v>45</v>
      </c>
      <c r="C11" t="s">
        <v>10</v>
      </c>
      <c r="D11" t="s">
        <v>65</v>
      </c>
      <c r="F11">
        <v>20141207</v>
      </c>
    </row>
    <row r="12" spans="1:8" hidden="1">
      <c r="A12" s="2" t="s">
        <v>5</v>
      </c>
      <c r="B12" s="2" t="s">
        <v>45</v>
      </c>
      <c r="C12" t="s">
        <v>10</v>
      </c>
      <c r="D12" t="s">
        <v>65</v>
      </c>
      <c r="H12" s="1" t="s">
        <v>15</v>
      </c>
    </row>
    <row r="13" spans="1:8" hidden="1">
      <c r="A13" s="2" t="s">
        <v>6</v>
      </c>
      <c r="B13" s="2" t="s">
        <v>45</v>
      </c>
      <c r="C13" t="s">
        <v>10</v>
      </c>
      <c r="D13" t="s">
        <v>65</v>
      </c>
      <c r="H13" s="1" t="s">
        <v>16</v>
      </c>
    </row>
    <row r="14" spans="1:8" hidden="1">
      <c r="A14" s="1" t="s">
        <v>30</v>
      </c>
      <c r="B14" s="2" t="s">
        <v>47</v>
      </c>
      <c r="C14" t="s">
        <v>11</v>
      </c>
      <c r="D14" t="s">
        <v>65</v>
      </c>
      <c r="E14">
        <v>20150430</v>
      </c>
      <c r="G14" t="s">
        <v>70</v>
      </c>
    </row>
    <row r="15" spans="1:8" hidden="1">
      <c r="A15" s="1" t="s">
        <v>32</v>
      </c>
      <c r="B15" s="2" t="s">
        <v>48</v>
      </c>
      <c r="C15" t="s">
        <v>10</v>
      </c>
      <c r="D15" t="s">
        <v>65</v>
      </c>
      <c r="H15" s="1" t="s">
        <v>71</v>
      </c>
    </row>
    <row r="16" spans="1:8" hidden="1">
      <c r="A16" s="1" t="s">
        <v>33</v>
      </c>
      <c r="B16" s="2" t="s">
        <v>47</v>
      </c>
      <c r="C16" t="s">
        <v>11</v>
      </c>
      <c r="D16" t="s">
        <v>65</v>
      </c>
      <c r="E16">
        <v>20150430</v>
      </c>
      <c r="G16" t="s">
        <v>72</v>
      </c>
    </row>
    <row r="17" spans="1:8" ht="108" hidden="1">
      <c r="A17" s="1" t="s">
        <v>42</v>
      </c>
      <c r="B17" s="1" t="s">
        <v>46</v>
      </c>
      <c r="C17" t="s">
        <v>49</v>
      </c>
      <c r="D17" t="s">
        <v>65</v>
      </c>
    </row>
    <row r="18" spans="1:8">
      <c r="A18" s="1" t="s">
        <v>43</v>
      </c>
      <c r="B18" s="1" t="s">
        <v>50</v>
      </c>
      <c r="C18" t="s">
        <v>28</v>
      </c>
      <c r="D18" t="s">
        <v>65</v>
      </c>
      <c r="E18">
        <v>20150701</v>
      </c>
      <c r="G18" t="s">
        <v>78</v>
      </c>
      <c r="H18" s="1" t="s">
        <v>79</v>
      </c>
    </row>
    <row r="19" spans="1:8" hidden="1">
      <c r="A19" s="1" t="s">
        <v>55</v>
      </c>
      <c r="B19" s="1" t="s">
        <v>51</v>
      </c>
      <c r="C19" t="s">
        <v>52</v>
      </c>
      <c r="D19" t="s">
        <v>65</v>
      </c>
      <c r="E19">
        <v>20150901</v>
      </c>
      <c r="G19" t="s">
        <v>80</v>
      </c>
      <c r="H19" s="1" t="s">
        <v>81</v>
      </c>
    </row>
    <row r="20" spans="1:8" hidden="1">
      <c r="A20" s="1" t="s">
        <v>53</v>
      </c>
      <c r="B20" s="1" t="s">
        <v>50</v>
      </c>
      <c r="C20" t="s">
        <v>11</v>
      </c>
      <c r="D20" t="s">
        <v>65</v>
      </c>
      <c r="E20">
        <v>20150901</v>
      </c>
      <c r="G20" t="s">
        <v>82</v>
      </c>
      <c r="H20" s="1" t="s">
        <v>83</v>
      </c>
    </row>
    <row r="21" spans="1:8" ht="27" hidden="1">
      <c r="A21" s="1" t="s">
        <v>59</v>
      </c>
      <c r="B21" s="1" t="s">
        <v>58</v>
      </c>
      <c r="C21" t="s">
        <v>11</v>
      </c>
      <c r="D21" t="s">
        <v>65</v>
      </c>
    </row>
    <row r="22" spans="1:8" ht="27" hidden="1">
      <c r="A22" s="1" t="s">
        <v>84</v>
      </c>
      <c r="B22" s="1" t="s">
        <v>46</v>
      </c>
      <c r="C22" t="s">
        <v>11</v>
      </c>
      <c r="D22">
        <v>20150325</v>
      </c>
      <c r="E22">
        <v>20150331</v>
      </c>
      <c r="G22" t="s">
        <v>89</v>
      </c>
    </row>
    <row r="23" spans="1:8" ht="27" hidden="1">
      <c r="A23" s="1" t="s">
        <v>85</v>
      </c>
      <c r="B23" s="1" t="s">
        <v>46</v>
      </c>
      <c r="C23" t="s">
        <v>10</v>
      </c>
      <c r="D23">
        <v>20150325</v>
      </c>
      <c r="E23">
        <v>20150325</v>
      </c>
      <c r="F23">
        <v>20150325</v>
      </c>
      <c r="H23" s="1" t="s">
        <v>86</v>
      </c>
    </row>
    <row r="24" spans="1:8" ht="27" hidden="1">
      <c r="A24" s="1" t="s">
        <v>87</v>
      </c>
      <c r="B24" s="1" t="s">
        <v>46</v>
      </c>
      <c r="C24" t="s">
        <v>10</v>
      </c>
      <c r="D24">
        <v>20150325</v>
      </c>
      <c r="E24">
        <v>20150325</v>
      </c>
      <c r="F24">
        <v>20150325</v>
      </c>
      <c r="H24" s="1" t="s">
        <v>88</v>
      </c>
    </row>
    <row r="25" spans="1:8" ht="27" hidden="1">
      <c r="A25" s="1" t="s">
        <v>90</v>
      </c>
      <c r="B25" s="1" t="s">
        <v>91</v>
      </c>
      <c r="C25" t="s">
        <v>92</v>
      </c>
      <c r="D25">
        <v>20150320</v>
      </c>
      <c r="E25">
        <v>20150331</v>
      </c>
      <c r="G25" t="s">
        <v>93</v>
      </c>
    </row>
    <row r="26" spans="1:8">
      <c r="A26" s="1" t="s">
        <v>94</v>
      </c>
      <c r="B26" s="1" t="s">
        <v>91</v>
      </c>
      <c r="C26" t="s">
        <v>11</v>
      </c>
      <c r="D26">
        <v>20150320</v>
      </c>
      <c r="E26">
        <v>20150407</v>
      </c>
      <c r="G26" t="s">
        <v>99</v>
      </c>
    </row>
    <row r="27" spans="1:8" ht="27" hidden="1">
      <c r="A27" s="1" t="s">
        <v>100</v>
      </c>
      <c r="B27" s="1" t="s">
        <v>101</v>
      </c>
      <c r="C27" t="s">
        <v>11</v>
      </c>
      <c r="D27">
        <v>20150320</v>
      </c>
      <c r="E27">
        <v>20150331</v>
      </c>
      <c r="G27" t="s">
        <v>93</v>
      </c>
    </row>
    <row r="28" spans="1:8" hidden="1">
      <c r="A28" s="1" t="s">
        <v>102</v>
      </c>
      <c r="B28" s="1" t="s">
        <v>91</v>
      </c>
      <c r="C28" t="s">
        <v>103</v>
      </c>
      <c r="D28">
        <v>20150325</v>
      </c>
      <c r="E28">
        <v>20150331</v>
      </c>
      <c r="G28" t="s">
        <v>111</v>
      </c>
    </row>
    <row r="29" spans="1:8" ht="27" hidden="1">
      <c r="A29" s="1" t="s">
        <v>105</v>
      </c>
      <c r="B29" s="1" t="s">
        <v>91</v>
      </c>
      <c r="C29" t="s">
        <v>92</v>
      </c>
      <c r="D29">
        <v>20150325</v>
      </c>
      <c r="E29">
        <v>20150414</v>
      </c>
      <c r="G29" t="s">
        <v>106</v>
      </c>
    </row>
    <row r="30" spans="1:8">
      <c r="A30" s="1" t="s">
        <v>107</v>
      </c>
      <c r="B30" s="1" t="s">
        <v>91</v>
      </c>
      <c r="C30" t="s">
        <v>108</v>
      </c>
      <c r="D30">
        <v>20150325</v>
      </c>
      <c r="G30" t="s">
        <v>109</v>
      </c>
      <c r="H30" s="1" t="s">
        <v>110</v>
      </c>
    </row>
    <row r="31" spans="1:8">
      <c r="A31" s="1" t="s">
        <v>112</v>
      </c>
      <c r="B31" s="1" t="s">
        <v>113</v>
      </c>
      <c r="C31" t="s">
        <v>11</v>
      </c>
      <c r="D31">
        <v>20150325</v>
      </c>
      <c r="E31">
        <v>20150501</v>
      </c>
      <c r="G31" t="s">
        <v>109</v>
      </c>
      <c r="H31" s="1" t="s">
        <v>114</v>
      </c>
    </row>
  </sheetData>
  <autoFilter ref="A1:H31">
    <filterColumn colId="2">
      <filters>
        <filter val="否"/>
      </filters>
    </filterColumn>
    <filterColumn colId="6">
      <filters>
        <filter val="杨蓉"/>
      </filters>
    </filterColumn>
  </autoFilter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1" topLeftCell="A2" activePane="bottomLeft" state="frozen"/>
      <selection pane="bottomLeft" activeCell="B8" sqref="B8"/>
    </sheetView>
  </sheetViews>
  <sheetFormatPr defaultRowHeight="13.5"/>
  <cols>
    <col min="1" max="1" width="49.875" style="1" customWidth="1"/>
    <col min="2" max="3" width="12.75" customWidth="1"/>
    <col min="4" max="4" width="16.125" customWidth="1"/>
    <col min="5" max="5" width="9.5" bestFit="1" customWidth="1"/>
    <col min="6" max="6" width="13.25" customWidth="1"/>
  </cols>
  <sheetData>
    <row r="1" spans="1:7">
      <c r="A1" s="3" t="s">
        <v>7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73</v>
      </c>
      <c r="G1" s="4" t="s">
        <v>74</v>
      </c>
    </row>
    <row r="2" spans="1:7">
      <c r="A2" s="1" t="s">
        <v>23</v>
      </c>
      <c r="B2" t="s">
        <v>10</v>
      </c>
      <c r="C2" t="s">
        <v>77</v>
      </c>
      <c r="D2">
        <v>20141214</v>
      </c>
    </row>
    <row r="3" spans="1:7">
      <c r="A3" s="1" t="s">
        <v>34</v>
      </c>
      <c r="B3" t="s">
        <v>10</v>
      </c>
      <c r="C3" t="s">
        <v>77</v>
      </c>
      <c r="E3">
        <v>20150105</v>
      </c>
    </row>
    <row r="4" spans="1:7" ht="54">
      <c r="A4" s="1" t="s">
        <v>36</v>
      </c>
      <c r="B4" t="s">
        <v>10</v>
      </c>
      <c r="C4" t="s">
        <v>77</v>
      </c>
      <c r="E4">
        <v>20150105</v>
      </c>
    </row>
    <row r="5" spans="1:7" ht="27">
      <c r="A5" s="1" t="s">
        <v>37</v>
      </c>
      <c r="B5" t="s">
        <v>10</v>
      </c>
      <c r="C5" t="s">
        <v>77</v>
      </c>
      <c r="E5">
        <v>20150105</v>
      </c>
    </row>
    <row r="6" spans="1:7" ht="27">
      <c r="A6" s="1" t="s">
        <v>60</v>
      </c>
      <c r="B6" t="s">
        <v>10</v>
      </c>
      <c r="C6" t="s">
        <v>77</v>
      </c>
      <c r="E6">
        <v>20150326</v>
      </c>
      <c r="F6" t="s">
        <v>62</v>
      </c>
    </row>
    <row r="7" spans="1:7" ht="27">
      <c r="A7" s="1" t="s">
        <v>61</v>
      </c>
      <c r="B7" t="s">
        <v>10</v>
      </c>
      <c r="C7" t="s">
        <v>77</v>
      </c>
      <c r="D7">
        <v>2015</v>
      </c>
      <c r="E7">
        <v>20150320</v>
      </c>
      <c r="F7" t="s">
        <v>63</v>
      </c>
    </row>
    <row r="8" spans="1:7" ht="40.5">
      <c r="A8" s="1" t="s">
        <v>104</v>
      </c>
      <c r="B8" t="s">
        <v>11</v>
      </c>
      <c r="C8">
        <v>20150326</v>
      </c>
      <c r="D8">
        <v>20150328</v>
      </c>
      <c r="F8" t="s">
        <v>93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3.5"/>
  <cols>
    <col min="1" max="1" width="30.625" customWidth="1"/>
    <col min="3" max="3" width="9.5" bestFit="1" customWidth="1"/>
    <col min="4" max="4" width="16.375" customWidth="1"/>
    <col min="5" max="5" width="9.625" customWidth="1"/>
    <col min="6" max="6" width="16.375" customWidth="1"/>
    <col min="7" max="7" width="54.875" customWidth="1"/>
  </cols>
  <sheetData>
    <row r="1" spans="1:7">
      <c r="A1" s="3" t="s">
        <v>7</v>
      </c>
      <c r="B1" s="3" t="s">
        <v>8</v>
      </c>
      <c r="C1" s="3" t="s">
        <v>76</v>
      </c>
      <c r="D1" s="4" t="s">
        <v>24</v>
      </c>
      <c r="E1" s="4" t="s">
        <v>9</v>
      </c>
      <c r="F1" s="4" t="s">
        <v>75</v>
      </c>
      <c r="G1" s="3" t="s">
        <v>12</v>
      </c>
    </row>
    <row r="2" spans="1:7">
      <c r="A2" t="s">
        <v>25</v>
      </c>
      <c r="B2" t="s">
        <v>10</v>
      </c>
      <c r="C2" t="s">
        <v>77</v>
      </c>
      <c r="D2">
        <v>20141214</v>
      </c>
      <c r="F2" t="s">
        <v>26</v>
      </c>
    </row>
    <row r="3" spans="1:7">
      <c r="A3" t="s">
        <v>27</v>
      </c>
      <c r="B3" t="s">
        <v>10</v>
      </c>
      <c r="C3" t="s">
        <v>77</v>
      </c>
      <c r="D3">
        <v>20141214</v>
      </c>
      <c r="F3" t="s">
        <v>29</v>
      </c>
    </row>
    <row r="4" spans="1:7">
      <c r="A4" t="s">
        <v>40</v>
      </c>
      <c r="B4" t="s">
        <v>10</v>
      </c>
      <c r="C4" t="s">
        <v>77</v>
      </c>
      <c r="D4">
        <v>20150205</v>
      </c>
      <c r="E4">
        <v>20150206</v>
      </c>
    </row>
    <row r="5" spans="1:7">
      <c r="A5" t="s">
        <v>41</v>
      </c>
      <c r="B5" t="s">
        <v>11</v>
      </c>
      <c r="C5" t="s">
        <v>77</v>
      </c>
      <c r="D5">
        <v>20150415</v>
      </c>
      <c r="F5" t="s">
        <v>115</v>
      </c>
    </row>
    <row r="6" spans="1:7">
      <c r="A6" t="s">
        <v>116</v>
      </c>
      <c r="B6" t="s">
        <v>92</v>
      </c>
      <c r="C6">
        <v>20150326</v>
      </c>
      <c r="D6">
        <v>20150501</v>
      </c>
      <c r="F6" t="s">
        <v>70</v>
      </c>
    </row>
    <row r="7" spans="1:7">
      <c r="A7" t="s">
        <v>117</v>
      </c>
      <c r="B7" t="s">
        <v>118</v>
      </c>
      <c r="C7">
        <v>20150326</v>
      </c>
      <c r="D7">
        <v>20150501</v>
      </c>
      <c r="F7" t="s">
        <v>119</v>
      </c>
    </row>
    <row r="8" spans="1:7">
      <c r="A8" t="s">
        <v>120</v>
      </c>
      <c r="B8" t="s">
        <v>121</v>
      </c>
      <c r="C8">
        <v>20150315</v>
      </c>
      <c r="D8">
        <v>20150331</v>
      </c>
      <c r="F8" t="s">
        <v>70</v>
      </c>
    </row>
    <row r="9" spans="1:7" ht="27">
      <c r="A9" s="1" t="s">
        <v>137</v>
      </c>
      <c r="B9" t="s">
        <v>11</v>
      </c>
      <c r="C9">
        <v>20150326</v>
      </c>
      <c r="D9">
        <v>20150331</v>
      </c>
      <c r="F9" t="s">
        <v>138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首页</vt:lpstr>
      <vt:lpstr>需求</vt:lpstr>
      <vt:lpstr>问题</vt:lpstr>
      <vt:lpstr>运营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2015-03-26T07:31:10Z</dcterms:modified>
</cp:coreProperties>
</file>