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<sst xmlns="http://schemas.openxmlformats.org/spreadsheetml/2006/main" count="319" uniqueCount="195">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</sst>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D20" sqref="D20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17</v>
      </c>
      <c r="E3" s="16">
        <f>(C3-D3)/C3</f>
        <v>0.58536585365853655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1</v>
      </c>
      <c r="E4" s="16">
        <f>(C4-D4)/C4</f>
        <v>0.88888888888888884</v>
      </c>
    </row>
    <row r="5" spans="1:16">
      <c r="B5" s="17" t="s">
        <v>31</v>
      </c>
      <c r="C5" s="14">
        <f>COUNTA(运营!A2:A50000)</f>
        <v>11</v>
      </c>
      <c r="D5" s="14">
        <f>COUNTIF(运营!$B$2:$B$49999,"否")</f>
        <v>7</v>
      </c>
      <c r="E5" s="16">
        <f>(C5-D5)/C5</f>
        <v>0.36363636363636365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0</v>
      </c>
      <c r="I12" s="20">
        <f>SUM(C12,E12,G12)</f>
        <v>6</v>
      </c>
      <c r="J12" s="20">
        <f ca="1">SUM(D12,F12,H12)</f>
        <v>0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1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5</v>
      </c>
      <c r="D14" s="14">
        <f ca="1">COUNTIFS(需求!C:C,"否",需求!G:G,B14,需求!E:E,"&lt;="&amp;TEXT(TODAY(),"yyyymmdd"))</f>
        <v>1</v>
      </c>
      <c r="E14" s="14">
        <f>COUNTIFS(问题!B:B,"否",问题!F:F,B14)</f>
        <v>1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1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5</v>
      </c>
      <c r="H15" s="14">
        <f ca="1">COUNTIFS(运营!B:B,"否",运营!F:F,B15,运营!D:D,"&lt;="&amp;TEXT(TODAY(),"yyyymmdd"))</f>
        <v>1</v>
      </c>
      <c r="I15" s="20">
        <f t="shared" si="0"/>
        <v>8</v>
      </c>
      <c r="J15" s="20">
        <f t="shared" ca="1" si="1"/>
        <v>1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9" activePane="bottomLeft" state="frozen"/>
      <selection pane="bottomLeft" activeCell="A43" sqref="A43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11</v>
      </c>
      <c r="D34">
        <v>20150327</v>
      </c>
      <c r="E34">
        <v>20150407</v>
      </c>
      <c r="G34" t="s">
        <v>144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176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180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20150413</v>
      </c>
      <c r="G40" t="s">
        <v>172</v>
      </c>
    </row>
    <row r="41" spans="1:8">
      <c r="A41" s="1" t="s">
        <v>173</v>
      </c>
      <c r="B41" s="1" t="s">
        <v>90</v>
      </c>
      <c r="C41" t="s">
        <v>91</v>
      </c>
      <c r="D41">
        <v>20150410</v>
      </c>
      <c r="E41">
        <v>20150421</v>
      </c>
      <c r="G41" t="s">
        <v>174</v>
      </c>
    </row>
    <row r="42" spans="1:8">
      <c r="A42" s="1" t="s">
        <v>181</v>
      </c>
      <c r="B42" s="1" t="s">
        <v>182</v>
      </c>
      <c r="C42" t="s">
        <v>183</v>
      </c>
      <c r="D42">
        <v>20150411</v>
      </c>
      <c r="E42">
        <v>20150421</v>
      </c>
      <c r="G42" t="s">
        <v>184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177</v>
      </c>
      <c r="B9" t="s">
        <v>178</v>
      </c>
      <c r="C9">
        <v>20150410</v>
      </c>
      <c r="D9">
        <v>20150411</v>
      </c>
      <c r="E9">
        <v>20150411</v>
      </c>
      <c r="F9" t="s">
        <v>179</v>
      </c>
    </row>
    <row r="10" spans="1:7" ht="27">
      <c r="A10" s="1" t="s">
        <v>191</v>
      </c>
      <c r="B10" t="s">
        <v>11</v>
      </c>
      <c r="C10">
        <v>20150411</v>
      </c>
      <c r="D10">
        <v>20150414</v>
      </c>
      <c r="F10" t="s">
        <v>192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175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185</v>
      </c>
      <c r="B10" t="s">
        <v>186</v>
      </c>
      <c r="C10">
        <v>20150409</v>
      </c>
      <c r="D10">
        <v>20150412</v>
      </c>
      <c r="F10" t="s">
        <v>187</v>
      </c>
    </row>
    <row r="11" spans="1:7" ht="27">
      <c r="A11" s="1" t="s">
        <v>188</v>
      </c>
      <c r="B11" t="s">
        <v>11</v>
      </c>
      <c r="C11">
        <v>20150411</v>
      </c>
      <c r="D11">
        <v>20150503</v>
      </c>
      <c r="F11" t="s">
        <v>189</v>
      </c>
      <c r="G11" t="s">
        <v>190</v>
      </c>
    </row>
    <row r="12" spans="1:7">
      <c r="A12" s="1" t="s">
        <v>193</v>
      </c>
      <c r="B12" t="s">
        <v>11</v>
      </c>
      <c r="C12">
        <v>201502</v>
      </c>
      <c r="D12">
        <v>20150501</v>
      </c>
      <c r="F12" t="s">
        <v>194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F4" t="s">
        <v>170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2015-04-11T07:30:24Z</dcterms:modified>
</cp:coreProperties>
</file>