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anz/CloudStation/Dev/aquarium_care_by_arduino/docs/"/>
    </mc:Choice>
  </mc:AlternateContent>
  <xr:revisionPtr revIDLastSave="0" documentId="8_{9DABE670-824E-1246-94C4-2F6CA337F0D0}" xr6:coauthVersionLast="34" xr6:coauthVersionMax="34" xr10:uidLastSave="{00000000-0000-0000-0000-000000000000}"/>
  <bookViews>
    <workbookView xWindow="140" yWindow="440" windowWidth="28540" windowHeight="17560" xr2:uid="{5FB21515-FEBF-0346-B478-D064821FBD2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0" i="1" s="1"/>
  <c r="D30" i="1" s="1"/>
  <c r="E30" i="1" s="1"/>
  <c r="H14" i="1"/>
  <c r="H13" i="1"/>
  <c r="D29" i="1"/>
  <c r="E29" i="1" s="1"/>
  <c r="D21" i="1"/>
  <c r="E21" i="1" s="1"/>
  <c r="D13" i="1"/>
  <c r="E13" i="1" s="1"/>
  <c r="C33" i="1"/>
  <c r="D33" i="1" s="1"/>
  <c r="E33" i="1" s="1"/>
  <c r="C32" i="1"/>
  <c r="D32" i="1" s="1"/>
  <c r="E32" i="1" s="1"/>
  <c r="H11" i="1"/>
  <c r="H10" i="1"/>
  <c r="J8" i="1"/>
  <c r="I8" i="1"/>
  <c r="H8" i="1"/>
  <c r="J7" i="1"/>
  <c r="I7" i="1"/>
  <c r="H7" i="1"/>
  <c r="J6" i="1"/>
  <c r="I6" i="1"/>
  <c r="H6" i="1"/>
  <c r="C31" i="1"/>
  <c r="D31" i="1" s="1"/>
  <c r="E31" i="1" s="1"/>
  <c r="C29" i="1"/>
  <c r="C28" i="1"/>
  <c r="D28" i="1" s="1"/>
  <c r="E28" i="1" s="1"/>
  <c r="C27" i="1"/>
  <c r="D27" i="1" s="1"/>
  <c r="E27" i="1" s="1"/>
  <c r="C25" i="1"/>
  <c r="D25" i="1" s="1"/>
  <c r="E25" i="1" s="1"/>
  <c r="C24" i="1"/>
  <c r="D24" i="1" s="1"/>
  <c r="E24" i="1" s="1"/>
  <c r="C23" i="1"/>
  <c r="D23" i="1" s="1"/>
  <c r="E23" i="1" s="1"/>
  <c r="C21" i="1"/>
  <c r="C20" i="1"/>
  <c r="D20" i="1" s="1"/>
  <c r="E20" i="1" s="1"/>
  <c r="C19" i="1"/>
  <c r="D19" i="1" s="1"/>
  <c r="E19" i="1" s="1"/>
  <c r="C17" i="1"/>
  <c r="D17" i="1" s="1"/>
  <c r="E17" i="1" s="1"/>
  <c r="C16" i="1"/>
  <c r="D16" i="1" s="1"/>
  <c r="E16" i="1" s="1"/>
  <c r="C15" i="1"/>
  <c r="D15" i="1" s="1"/>
  <c r="E15" i="1" s="1"/>
  <c r="C13" i="1"/>
  <c r="C12" i="1"/>
  <c r="D12" i="1" s="1"/>
  <c r="E12" i="1" s="1"/>
  <c r="C11" i="1"/>
  <c r="D11" i="1" s="1"/>
  <c r="E11" i="1" s="1"/>
  <c r="C9" i="1"/>
  <c r="D9" i="1" s="1"/>
  <c r="E9" i="1" s="1"/>
  <c r="C8" i="1"/>
  <c r="D8" i="1" s="1"/>
  <c r="E8" i="1" s="1"/>
  <c r="C7" i="1"/>
  <c r="D7" i="1" s="1"/>
  <c r="E7" i="1" s="1"/>
  <c r="C10" i="1" l="1"/>
  <c r="D10" i="1" s="1"/>
  <c r="E10" i="1" s="1"/>
  <c r="C14" i="1"/>
  <c r="D14" i="1" s="1"/>
  <c r="E14" i="1" s="1"/>
  <c r="C18" i="1"/>
  <c r="D18" i="1" s="1"/>
  <c r="E18" i="1" s="1"/>
  <c r="C22" i="1"/>
  <c r="D22" i="1" s="1"/>
  <c r="E22" i="1" s="1"/>
  <c r="C26" i="1"/>
  <c r="D26" i="1" s="1"/>
  <c r="E26" i="1" s="1"/>
</calcChain>
</file>

<file path=xl/sharedStrings.xml><?xml version="1.0" encoding="utf-8"?>
<sst xmlns="http://schemas.openxmlformats.org/spreadsheetml/2006/main" count="24" uniqueCount="24">
  <si>
    <t>angulo</t>
  </si>
  <si>
    <t>radio</t>
  </si>
  <si>
    <t>distancia</t>
  </si>
  <si>
    <t>Area</t>
  </si>
  <si>
    <t>Total cm2</t>
  </si>
  <si>
    <t>x</t>
  </si>
  <si>
    <t>y</t>
  </si>
  <si>
    <t>z</t>
  </si>
  <si>
    <t>Borde</t>
  </si>
  <si>
    <t>Ancho Cristal</t>
  </si>
  <si>
    <t>Sustrato</t>
  </si>
  <si>
    <t>Dato</t>
  </si>
  <si>
    <t>Corr. Ancho</t>
  </si>
  <si>
    <t>Corr. Borde</t>
  </si>
  <si>
    <t>Corr. Sustrato</t>
  </si>
  <si>
    <t>Distancia luces a agua</t>
  </si>
  <si>
    <t>Min dist.</t>
  </si>
  <si>
    <t>Max disst</t>
  </si>
  <si>
    <t>Volumen Cono</t>
  </si>
  <si>
    <t>Area Total (m2)</t>
  </si>
  <si>
    <t>Volumen (l)</t>
  </si>
  <si>
    <t>Como hacer esto para calcular donde toca los critales</t>
  </si>
  <si>
    <t>Algoritmo para rellenar un rectangulo con luces - minimizando la pérdida de luz.</t>
  </si>
  <si>
    <t>Algoritmo para dar una puntuación a una configuación de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</si>
</sst>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.0_-;\-* #,##0.0_-;_-* &quot;-&quot;??_-;_-@_-"/>
    <numFmt numFmtId="171" formatCode="0.0"/>
    <numFmt numFmtId="172" formatCode="_-* #,##0.0_-;\-* #,##0.0_-;_-* &quot;-&quot;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1" applyNumberFormat="1" applyFont="1"/>
    <xf numFmtId="171" fontId="0" fillId="0" borderId="0" xfId="0" applyNumberForma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5B79-851B-144D-9D9E-DC259EFC69CF}">
  <dimension ref="B1:N33"/>
  <sheetViews>
    <sheetView tabSelected="1" workbookViewId="0">
      <selection activeCell="H23" sqref="H23"/>
    </sheetView>
  </sheetViews>
  <sheetFormatPr baseColWidth="10" defaultRowHeight="16" x14ac:dyDescent="0.2"/>
  <cols>
    <col min="2" max="2" width="9.33203125" bestFit="1" customWidth="1"/>
    <col min="3" max="3" width="6" bestFit="1" customWidth="1"/>
    <col min="4" max="4" width="8.5" bestFit="1" customWidth="1"/>
    <col min="5" max="5" width="13" bestFit="1" customWidth="1"/>
    <col min="6" max="6" width="3.1640625" bestFit="1" customWidth="1"/>
    <col min="7" max="7" width="14.1640625" bestFit="1" customWidth="1"/>
    <col min="8" max="8" width="7" bestFit="1" customWidth="1"/>
    <col min="9" max="11" width="6" bestFit="1" customWidth="1"/>
    <col min="12" max="12" width="11.83203125" bestFit="1" customWidth="1"/>
    <col min="13" max="13" width="8" bestFit="1" customWidth="1"/>
    <col min="14" max="14" width="19.5" bestFit="1" customWidth="1"/>
  </cols>
  <sheetData>
    <row r="1" spans="2:14" x14ac:dyDescent="0.2">
      <c r="C1">
        <v>15</v>
      </c>
      <c r="D1">
        <v>30</v>
      </c>
      <c r="E1">
        <v>45</v>
      </c>
      <c r="F1">
        <v>60</v>
      </c>
      <c r="G1">
        <v>90</v>
      </c>
      <c r="H1">
        <v>100</v>
      </c>
    </row>
    <row r="2" spans="2:14" x14ac:dyDescent="0.2">
      <c r="B2" t="s">
        <v>4</v>
      </c>
    </row>
    <row r="4" spans="2:14" x14ac:dyDescent="0.2"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15</v>
      </c>
    </row>
    <row r="5" spans="2:14" x14ac:dyDescent="0.2">
      <c r="B5" t="s">
        <v>0</v>
      </c>
      <c r="C5">
        <f>C1</f>
        <v>15</v>
      </c>
      <c r="G5" t="s">
        <v>11</v>
      </c>
      <c r="H5">
        <v>80</v>
      </c>
      <c r="I5">
        <v>45</v>
      </c>
      <c r="J5">
        <v>40</v>
      </c>
      <c r="K5">
        <v>3</v>
      </c>
      <c r="L5">
        <v>0.8</v>
      </c>
      <c r="M5">
        <v>11</v>
      </c>
      <c r="N5">
        <v>6</v>
      </c>
    </row>
    <row r="6" spans="2:14" x14ac:dyDescent="0.2">
      <c r="B6" t="s">
        <v>2</v>
      </c>
      <c r="C6" t="s">
        <v>1</v>
      </c>
      <c r="D6" t="s">
        <v>3</v>
      </c>
      <c r="E6" t="s">
        <v>18</v>
      </c>
      <c r="G6" t="s">
        <v>12</v>
      </c>
      <c r="H6">
        <f>H5-(2*L5)</f>
        <v>78.400000000000006</v>
      </c>
      <c r="I6">
        <f>I5-L5</f>
        <v>44.2</v>
      </c>
      <c r="J6">
        <f>J5-L5</f>
        <v>39.200000000000003</v>
      </c>
    </row>
    <row r="7" spans="2:14" x14ac:dyDescent="0.2">
      <c r="B7">
        <v>6</v>
      </c>
      <c r="C7" s="2">
        <f>SIN(RADIANS($C$5/2))*B7</f>
        <v>0.78315715332030944</v>
      </c>
      <c r="D7" s="2">
        <f>C7*C7*PI()</f>
        <v>1.9268491285332991</v>
      </c>
      <c r="E7" s="4">
        <f>(D7/3)*B7</f>
        <v>3.8536982570665983</v>
      </c>
      <c r="G7" t="s">
        <v>13</v>
      </c>
      <c r="H7">
        <f>H6</f>
        <v>78.400000000000006</v>
      </c>
      <c r="I7">
        <f>I6</f>
        <v>44.2</v>
      </c>
      <c r="J7">
        <f>J6-K5</f>
        <v>36.200000000000003</v>
      </c>
    </row>
    <row r="8" spans="2:14" x14ac:dyDescent="0.2">
      <c r="B8">
        <v>7</v>
      </c>
      <c r="C8" s="2">
        <f t="shared" ref="C8:C33" si="0">SIN(RADIANS($C$5/2))*B8</f>
        <v>0.91368334554036101</v>
      </c>
      <c r="D8" s="2">
        <f t="shared" ref="D8:D33" si="1">C8*C8*PI()</f>
        <v>2.6226557582814349</v>
      </c>
      <c r="E8" s="4">
        <f t="shared" ref="E8:E33" si="2">(D8/3)*B8</f>
        <v>6.1195301026566815</v>
      </c>
      <c r="F8" s="2"/>
      <c r="G8" s="2" t="s">
        <v>14</v>
      </c>
      <c r="H8" s="2">
        <f>H7</f>
        <v>78.400000000000006</v>
      </c>
      <c r="I8" s="2">
        <f>I7</f>
        <v>44.2</v>
      </c>
      <c r="J8" s="2">
        <f>J7-M5</f>
        <v>25.200000000000003</v>
      </c>
      <c r="K8" s="2"/>
      <c r="L8" s="2"/>
      <c r="M8" s="2"/>
    </row>
    <row r="9" spans="2:14" x14ac:dyDescent="0.2">
      <c r="B9">
        <v>8</v>
      </c>
      <c r="C9" s="2">
        <f t="shared" si="0"/>
        <v>1.0442095377604126</v>
      </c>
      <c r="D9" s="2">
        <f t="shared" si="1"/>
        <v>3.425509561836976</v>
      </c>
      <c r="E9" s="4">
        <f t="shared" si="2"/>
        <v>9.1346921648986026</v>
      </c>
    </row>
    <row r="10" spans="2:14" x14ac:dyDescent="0.2">
      <c r="B10">
        <v>9</v>
      </c>
      <c r="C10" s="2">
        <f t="shared" si="0"/>
        <v>1.1747357299804642</v>
      </c>
      <c r="D10" s="2">
        <f t="shared" si="1"/>
        <v>4.3354105391999234</v>
      </c>
      <c r="E10" s="4">
        <f t="shared" si="2"/>
        <v>13.00623161759977</v>
      </c>
      <c r="G10" t="s">
        <v>16</v>
      </c>
      <c r="H10">
        <f>N5</f>
        <v>6</v>
      </c>
    </row>
    <row r="11" spans="2:14" x14ac:dyDescent="0.2">
      <c r="B11">
        <v>10</v>
      </c>
      <c r="C11" s="2">
        <f t="shared" si="0"/>
        <v>1.3052619222005157</v>
      </c>
      <c r="D11" s="2">
        <f t="shared" si="1"/>
        <v>5.3523586903702753</v>
      </c>
      <c r="E11" s="4">
        <f t="shared" si="2"/>
        <v>17.841195634567583</v>
      </c>
      <c r="G11" t="s">
        <v>17</v>
      </c>
      <c r="H11" s="3">
        <f>H10+J8</f>
        <v>31.200000000000003</v>
      </c>
    </row>
    <row r="12" spans="2:14" x14ac:dyDescent="0.2">
      <c r="B12">
        <v>11</v>
      </c>
      <c r="C12" s="2">
        <f t="shared" si="0"/>
        <v>1.4357881144205673</v>
      </c>
      <c r="D12" s="2">
        <f t="shared" si="1"/>
        <v>6.4763540153480337</v>
      </c>
      <c r="E12" s="4">
        <f t="shared" si="2"/>
        <v>23.746631389609455</v>
      </c>
    </row>
    <row r="13" spans="2:14" x14ac:dyDescent="0.2">
      <c r="B13">
        <v>12</v>
      </c>
      <c r="C13" s="2">
        <f t="shared" si="0"/>
        <v>1.5663143066406189</v>
      </c>
      <c r="D13" s="2">
        <f t="shared" si="1"/>
        <v>7.7073965141331966</v>
      </c>
      <c r="E13" s="4">
        <f t="shared" si="2"/>
        <v>30.829586056532786</v>
      </c>
      <c r="G13" t="s">
        <v>19</v>
      </c>
      <c r="H13" s="1">
        <f>H8*I8/(100*100)</f>
        <v>0.34652800000000006</v>
      </c>
    </row>
    <row r="14" spans="2:14" x14ac:dyDescent="0.2">
      <c r="B14">
        <v>13</v>
      </c>
      <c r="C14" s="2">
        <f t="shared" si="0"/>
        <v>1.6968404988606705</v>
      </c>
      <c r="D14" s="2">
        <f t="shared" si="1"/>
        <v>9.0454861867257641</v>
      </c>
      <c r="E14" s="4">
        <f t="shared" si="2"/>
        <v>39.197106809144977</v>
      </c>
      <c r="G14" t="s">
        <v>20</v>
      </c>
      <c r="H14" s="1">
        <f>(H8*I8*J8)/1000</f>
        <v>87.325056000000032</v>
      </c>
    </row>
    <row r="15" spans="2:14" x14ac:dyDescent="0.2">
      <c r="B15">
        <v>14</v>
      </c>
      <c r="C15" s="2">
        <f t="shared" si="0"/>
        <v>1.827366691080722</v>
      </c>
      <c r="D15" s="2">
        <f t="shared" si="1"/>
        <v>10.49062303312574</v>
      </c>
      <c r="E15" s="4">
        <f t="shared" si="2"/>
        <v>48.956240821253452</v>
      </c>
    </row>
    <row r="16" spans="2:14" x14ac:dyDescent="0.2">
      <c r="B16">
        <v>15</v>
      </c>
      <c r="C16" s="2">
        <f t="shared" si="0"/>
        <v>1.9578928833007736</v>
      </c>
      <c r="D16" s="2">
        <f t="shared" si="1"/>
        <v>12.042807053333117</v>
      </c>
      <c r="E16" s="4">
        <f t="shared" si="2"/>
        <v>60.21403526666559</v>
      </c>
    </row>
    <row r="17" spans="2:8" x14ac:dyDescent="0.2">
      <c r="B17">
        <v>16</v>
      </c>
      <c r="C17" s="2">
        <f t="shared" si="0"/>
        <v>2.0884190755208252</v>
      </c>
      <c r="D17" s="2">
        <f t="shared" si="1"/>
        <v>13.702038247347904</v>
      </c>
      <c r="E17" s="4">
        <f t="shared" si="2"/>
        <v>73.077537319188821</v>
      </c>
    </row>
    <row r="18" spans="2:8" x14ac:dyDescent="0.2">
      <c r="B18">
        <v>17</v>
      </c>
      <c r="C18" s="2">
        <f t="shared" si="0"/>
        <v>2.2189452677408767</v>
      </c>
      <c r="D18" s="2">
        <f t="shared" si="1"/>
        <v>15.468316615170094</v>
      </c>
      <c r="E18" s="4">
        <f t="shared" si="2"/>
        <v>87.653794152630539</v>
      </c>
    </row>
    <row r="19" spans="2:8" x14ac:dyDescent="0.2">
      <c r="B19">
        <v>18</v>
      </c>
      <c r="C19" s="2">
        <f t="shared" si="0"/>
        <v>2.3494714599609283</v>
      </c>
      <c r="D19" s="2">
        <f t="shared" si="1"/>
        <v>17.341642156799693</v>
      </c>
      <c r="E19" s="4">
        <f t="shared" si="2"/>
        <v>104.04985294079816</v>
      </c>
    </row>
    <row r="20" spans="2:8" x14ac:dyDescent="0.2">
      <c r="B20">
        <v>19</v>
      </c>
      <c r="C20" s="2">
        <f t="shared" si="0"/>
        <v>2.4799976521809799</v>
      </c>
      <c r="D20" s="2">
        <f t="shared" si="1"/>
        <v>19.322014872236693</v>
      </c>
      <c r="E20" s="4">
        <f t="shared" si="2"/>
        <v>122.37276085749906</v>
      </c>
      <c r="H20" t="s">
        <v>21</v>
      </c>
    </row>
    <row r="21" spans="2:8" x14ac:dyDescent="0.2">
      <c r="B21">
        <v>20</v>
      </c>
      <c r="C21" s="2">
        <f t="shared" si="0"/>
        <v>2.6105238444010315</v>
      </c>
      <c r="D21" s="2">
        <f t="shared" si="1"/>
        <v>21.409434761481101</v>
      </c>
      <c r="E21" s="4">
        <f t="shared" si="2"/>
        <v>142.72956507654067</v>
      </c>
      <c r="H21" t="s">
        <v>22</v>
      </c>
    </row>
    <row r="22" spans="2:8" x14ac:dyDescent="0.2">
      <c r="B22">
        <v>21</v>
      </c>
      <c r="C22" s="2">
        <f t="shared" si="0"/>
        <v>2.741050036621083</v>
      </c>
      <c r="D22" s="2">
        <f t="shared" si="1"/>
        <v>23.603901824532912</v>
      </c>
      <c r="E22" s="4">
        <f t="shared" si="2"/>
        <v>165.2273127717304</v>
      </c>
      <c r="H22" t="s">
        <v>23</v>
      </c>
    </row>
    <row r="23" spans="2:8" x14ac:dyDescent="0.2">
      <c r="B23">
        <v>22</v>
      </c>
      <c r="C23" s="2">
        <f t="shared" si="0"/>
        <v>2.8715762288411346</v>
      </c>
      <c r="D23" s="2">
        <f t="shared" si="1"/>
        <v>25.905416061392135</v>
      </c>
      <c r="E23" s="4">
        <f t="shared" si="2"/>
        <v>189.97305111687564</v>
      </c>
    </row>
    <row r="24" spans="2:8" x14ac:dyDescent="0.2">
      <c r="B24">
        <v>23</v>
      </c>
      <c r="C24" s="2">
        <f t="shared" si="0"/>
        <v>3.0021024210611862</v>
      </c>
      <c r="D24" s="2">
        <f t="shared" si="1"/>
        <v>28.313977472058752</v>
      </c>
      <c r="E24" s="4">
        <f t="shared" si="2"/>
        <v>217.07382728578375</v>
      </c>
    </row>
    <row r="25" spans="2:8" x14ac:dyDescent="0.2">
      <c r="B25">
        <v>24</v>
      </c>
      <c r="C25" s="2">
        <f t="shared" si="0"/>
        <v>3.1326286132812378</v>
      </c>
      <c r="D25" s="2">
        <f t="shared" si="1"/>
        <v>30.829586056532786</v>
      </c>
      <c r="E25" s="4">
        <f t="shared" si="2"/>
        <v>246.63668845226229</v>
      </c>
    </row>
    <row r="26" spans="2:8" x14ac:dyDescent="0.2">
      <c r="B26">
        <v>25</v>
      </c>
      <c r="C26" s="2">
        <f t="shared" si="0"/>
        <v>3.2631548055012893</v>
      </c>
      <c r="D26" s="2">
        <f t="shared" si="1"/>
        <v>33.452241814814222</v>
      </c>
      <c r="E26" s="4">
        <f t="shared" si="2"/>
        <v>278.76868179011853</v>
      </c>
    </row>
    <row r="27" spans="2:8" x14ac:dyDescent="0.2">
      <c r="B27">
        <v>26</v>
      </c>
      <c r="C27" s="2">
        <f t="shared" si="0"/>
        <v>3.3936809977213409</v>
      </c>
      <c r="D27" s="2">
        <f t="shared" si="1"/>
        <v>36.181944746903056</v>
      </c>
      <c r="E27" s="4">
        <f t="shared" si="2"/>
        <v>313.57685447315981</v>
      </c>
    </row>
    <row r="28" spans="2:8" x14ac:dyDescent="0.2">
      <c r="B28">
        <v>27</v>
      </c>
      <c r="C28" s="2">
        <f t="shared" si="0"/>
        <v>3.5242071899413925</v>
      </c>
      <c r="D28" s="2">
        <f t="shared" si="1"/>
        <v>39.018694852799307</v>
      </c>
      <c r="E28" s="4">
        <f t="shared" si="2"/>
        <v>351.16825367519374</v>
      </c>
    </row>
    <row r="29" spans="2:8" x14ac:dyDescent="0.2">
      <c r="B29">
        <v>28</v>
      </c>
      <c r="C29" s="2">
        <f t="shared" si="0"/>
        <v>3.6547333821614441</v>
      </c>
      <c r="D29" s="2">
        <f t="shared" si="1"/>
        <v>41.962492132502959</v>
      </c>
      <c r="E29" s="4">
        <f t="shared" si="2"/>
        <v>391.64992657002762</v>
      </c>
    </row>
    <row r="30" spans="2:8" x14ac:dyDescent="0.2">
      <c r="B30">
        <v>29</v>
      </c>
      <c r="C30" s="2">
        <f t="shared" si="0"/>
        <v>3.7852595743814956</v>
      </c>
      <c r="D30" s="2">
        <f t="shared" si="1"/>
        <v>45.013336586014013</v>
      </c>
      <c r="E30" s="4">
        <f t="shared" si="2"/>
        <v>435.12892033146881</v>
      </c>
    </row>
    <row r="31" spans="2:8" x14ac:dyDescent="0.2">
      <c r="B31">
        <v>30</v>
      </c>
      <c r="C31" s="2">
        <f t="shared" si="0"/>
        <v>3.9157857666015472</v>
      </c>
      <c r="D31" s="2">
        <f t="shared" si="1"/>
        <v>48.171228213332469</v>
      </c>
      <c r="E31" s="4">
        <f t="shared" si="2"/>
        <v>481.71228213332472</v>
      </c>
    </row>
    <row r="32" spans="2:8" x14ac:dyDescent="0.2">
      <c r="B32">
        <v>31</v>
      </c>
      <c r="C32" s="2">
        <f t="shared" si="0"/>
        <v>4.0463119588215992</v>
      </c>
      <c r="D32" s="2">
        <f t="shared" si="1"/>
        <v>51.436167014458356</v>
      </c>
      <c r="E32" s="4">
        <f t="shared" si="2"/>
        <v>531.50705914940306</v>
      </c>
    </row>
    <row r="33" spans="2:5" x14ac:dyDescent="0.2">
      <c r="B33">
        <v>32</v>
      </c>
      <c r="C33" s="2">
        <f t="shared" si="0"/>
        <v>4.1768381510416503</v>
      </c>
      <c r="D33" s="2">
        <f t="shared" si="1"/>
        <v>54.808152989391616</v>
      </c>
      <c r="E33" s="4">
        <f t="shared" si="2"/>
        <v>584.62029855351057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2018-08-06T13:03:55Z</dcterms:created>
  <dcterms:modified xsi:type="dcterms:W3CDTF">2018-08-06T17:47:30Z</dcterms:modified>
</cp:coreProperties>
</file>