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re i3\Desktop\"/>
    </mc:Choice>
  </mc:AlternateContent>
  <bookViews>
    <workbookView xWindow="0" yWindow="0" windowWidth="19200" windowHeight="7310" activeTab="3"/>
  </bookViews>
  <sheets>
    <sheet name="Hoja1" sheetId="1" r:id="rId1"/>
    <sheet name="Hoja2" sheetId="2" r:id="rId2"/>
    <sheet name="Ecuación cuadratica" sheetId="3" r:id="rId3"/>
    <sheet name="Ejercicio Introducción program." sheetId="4" r:id="rId4"/>
  </sheets>
  <definedNames>
    <definedName name="SegmentaciónDeDatos_Columna4">#N/A</definedName>
  </definedNames>
  <calcPr calcId="152511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4" l="1"/>
  <c r="G166" i="4" l="1"/>
  <c r="J166" i="4" s="1"/>
  <c r="G167" i="4"/>
  <c r="J167" i="4" s="1"/>
  <c r="G168" i="4"/>
  <c r="J168" i="4" s="1"/>
  <c r="G169" i="4"/>
  <c r="J169" i="4" s="1"/>
  <c r="G170" i="4"/>
  <c r="J170" i="4" s="1"/>
  <c r="G171" i="4"/>
  <c r="J171" i="4" s="1"/>
  <c r="G172" i="4"/>
  <c r="J172" i="4" s="1"/>
  <c r="G173" i="4"/>
  <c r="J173" i="4" s="1"/>
  <c r="G174" i="4"/>
  <c r="J174" i="4" s="1"/>
  <c r="G175" i="4"/>
  <c r="J175" i="4" s="1"/>
  <c r="G176" i="4"/>
  <c r="J176" i="4" s="1"/>
  <c r="G177" i="4"/>
  <c r="J177" i="4" s="1"/>
  <c r="G178" i="4"/>
  <c r="J178" i="4" s="1"/>
  <c r="G179" i="4"/>
  <c r="J179" i="4" s="1"/>
  <c r="G180" i="4"/>
  <c r="J180" i="4" s="1"/>
  <c r="G165" i="4"/>
  <c r="J165" i="4" s="1"/>
  <c r="G164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K145" i="4"/>
  <c r="K153" i="4"/>
  <c r="I142" i="4"/>
  <c r="K142" i="4" s="1"/>
  <c r="I143" i="4"/>
  <c r="K143" i="4" s="1"/>
  <c r="I144" i="4"/>
  <c r="K144" i="4" s="1"/>
  <c r="I145" i="4"/>
  <c r="I146" i="4"/>
  <c r="K146" i="4" s="1"/>
  <c r="I147" i="4"/>
  <c r="K147" i="4" s="1"/>
  <c r="I148" i="4"/>
  <c r="K148" i="4" s="1"/>
  <c r="I149" i="4"/>
  <c r="K149" i="4" s="1"/>
  <c r="I150" i="4"/>
  <c r="K150" i="4" s="1"/>
  <c r="I151" i="4"/>
  <c r="K151" i="4" s="1"/>
  <c r="I152" i="4"/>
  <c r="K152" i="4" s="1"/>
  <c r="I153" i="4"/>
  <c r="I154" i="4"/>
  <c r="K154" i="4" s="1"/>
  <c r="I155" i="4"/>
  <c r="K155" i="4" s="1"/>
  <c r="I156" i="4"/>
  <c r="K156" i="4" s="1"/>
  <c r="I157" i="4"/>
  <c r="K157" i="4" s="1"/>
  <c r="I158" i="4"/>
  <c r="K158" i="4" s="1"/>
  <c r="I159" i="4"/>
  <c r="K159" i="4" s="1"/>
  <c r="I141" i="4"/>
  <c r="K141" i="4" s="1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41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18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G84" i="4"/>
  <c r="H8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5" i="4"/>
  <c r="H85" i="4" s="1"/>
  <c r="G86" i="4"/>
  <c r="H86" i="4" s="1"/>
  <c r="G87" i="4"/>
  <c r="H87" i="4" s="1"/>
  <c r="G88" i="4"/>
  <c r="H88" i="4" s="1"/>
  <c r="G74" i="4"/>
  <c r="H74" i="4" s="1"/>
  <c r="H180" i="4" l="1"/>
  <c r="H176" i="4"/>
  <c r="H172" i="4"/>
  <c r="H168" i="4"/>
  <c r="H179" i="4"/>
  <c r="H175" i="4"/>
  <c r="H171" i="4"/>
  <c r="H167" i="4"/>
  <c r="H178" i="4"/>
  <c r="H174" i="4"/>
  <c r="H170" i="4"/>
  <c r="H166" i="4"/>
  <c r="H164" i="4"/>
  <c r="J164" i="4"/>
  <c r="H177" i="4"/>
  <c r="H173" i="4"/>
  <c r="H169" i="4"/>
  <c r="H165" i="4"/>
  <c r="K62" i="4"/>
  <c r="J55" i="4"/>
  <c r="J56" i="4"/>
  <c r="K56" i="4" s="1"/>
  <c r="J57" i="4"/>
  <c r="J58" i="4"/>
  <c r="K58" i="4" s="1"/>
  <c r="J59" i="4"/>
  <c r="J60" i="4"/>
  <c r="K60" i="4" s="1"/>
  <c r="J61" i="4"/>
  <c r="J62" i="4"/>
  <c r="J63" i="4"/>
  <c r="J64" i="4"/>
  <c r="K64" i="4" s="1"/>
  <c r="J65" i="4"/>
  <c r="J66" i="4"/>
  <c r="K66" i="4" s="1"/>
  <c r="J67" i="4"/>
  <c r="J68" i="4"/>
  <c r="K68" i="4" s="1"/>
  <c r="J69" i="4"/>
  <c r="J70" i="4"/>
  <c r="K70" i="4" s="1"/>
  <c r="J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5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4" i="4"/>
  <c r="A4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L16" i="1"/>
  <c r="L17" i="1"/>
  <c r="L18" i="1"/>
  <c r="L19" i="1"/>
  <c r="L20" i="1"/>
  <c r="L21" i="1"/>
  <c r="L22" i="1"/>
  <c r="G17" i="1"/>
  <c r="G18" i="1"/>
  <c r="G19" i="1"/>
  <c r="G20" i="1"/>
  <c r="G21" i="1"/>
  <c r="G22" i="1"/>
  <c r="G16" i="1"/>
  <c r="E17" i="1"/>
  <c r="E18" i="1"/>
  <c r="E19" i="1"/>
  <c r="E20" i="1"/>
  <c r="E21" i="1"/>
  <c r="E22" i="1"/>
  <c r="E16" i="1"/>
  <c r="K9" i="1"/>
  <c r="K54" i="4" l="1"/>
  <c r="K67" i="4"/>
  <c r="K63" i="4"/>
  <c r="K59" i="4"/>
  <c r="K55" i="4"/>
  <c r="K69" i="4"/>
  <c r="K65" i="4"/>
  <c r="K61" i="4"/>
  <c r="K57" i="4"/>
  <c r="F7" i="3"/>
  <c r="F9" i="3" s="1"/>
  <c r="F10" i="3" l="1"/>
  <c r="K6" i="2"/>
  <c r="K5" i="2"/>
  <c r="K4" i="2"/>
  <c r="K3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2" i="1"/>
  <c r="A21" i="1" l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3" i="1"/>
  <c r="A5" i="1"/>
  <c r="A6" i="1"/>
  <c r="A7" i="1"/>
  <c r="A8" i="1"/>
  <c r="G10" i="1" s="1"/>
  <c r="A9" i="1"/>
  <c r="A10" i="1"/>
  <c r="A11" i="1"/>
  <c r="A12" i="1"/>
  <c r="A13" i="1"/>
  <c r="A14" i="1"/>
  <c r="A15" i="1"/>
  <c r="A16" i="1"/>
  <c r="A17" i="1"/>
  <c r="A18" i="1"/>
  <c r="A19" i="1"/>
  <c r="A20" i="1"/>
  <c r="G9" i="1" l="1"/>
  <c r="D4" i="1"/>
</calcChain>
</file>

<file path=xl/sharedStrings.xml><?xml version="1.0" encoding="utf-8"?>
<sst xmlns="http://schemas.openxmlformats.org/spreadsheetml/2006/main" count="136" uniqueCount="90">
  <si>
    <t>Fecha</t>
  </si>
  <si>
    <t>Ingresos</t>
  </si>
  <si>
    <t>a) convertir a fecha los datos que contiene valores de fecha.</t>
  </si>
  <si>
    <t>(=SUMA.SI.CONJUNTO(CONTROL+SHIFT+FECHA ABAJO PARA SELECCIONAR LOS VALORES PARA SUMAR (VENTAS) F4 PARA LOS VALORES ESTATICOS)</t>
  </si>
  <si>
    <t>Ejercicio 1. sumar los valores por fecha</t>
  </si>
  <si>
    <t>CONTADO</t>
  </si>
  <si>
    <t>CRÉDITO</t>
  </si>
  <si>
    <t>Método de pago</t>
  </si>
  <si>
    <t>EJERCICIOS DE LA FUNCIÓN CONTAR.SI Y CONTAR.SI.CONJUNTO</t>
  </si>
  <si>
    <t>CONTAR LOS VALORES AL CONTADO</t>
  </si>
  <si>
    <t>CONTAR LOS VALORES AL CRÉDITO</t>
  </si>
  <si>
    <t>CONTAR LOS VALORES DE ENERO</t>
  </si>
  <si>
    <t>CONTAR LOS VALORES DE FEBRERO</t>
  </si>
  <si>
    <t>CONTAR LOS VALORES DE AGOSTO</t>
  </si>
  <si>
    <t xml:space="preserve">CONTAR CON DOBLE CRITERIO DE CONTADO Y MAYORE A 100 </t>
  </si>
  <si>
    <t xml:space="preserve">ANOTACIONES </t>
  </si>
  <si>
    <t>Convertir los valores de fecha a formato fecha</t>
  </si>
  <si>
    <t xml:space="preserve">Rango son los valores que seran evaluados </t>
  </si>
  <si>
    <t xml:space="preserve">Criterio es el valor a coincidir </t>
  </si>
  <si>
    <t xml:space="preserve">rango de suma de donde sacara los valores a sumar </t>
  </si>
  <si>
    <t>TARJETA</t>
  </si>
  <si>
    <t>CONTAR LOS VALORES CON TARJETA</t>
  </si>
  <si>
    <t xml:space="preserve">Ejercicio de como resolver ecuaciones de segundo grado en excel </t>
  </si>
  <si>
    <t>INGRESE LOS VALORES DE LA ECUACIÓN CUADRATICA</t>
  </si>
  <si>
    <t>A</t>
  </si>
  <si>
    <t>B</t>
  </si>
  <si>
    <t>C</t>
  </si>
  <si>
    <t>discriminante</t>
  </si>
  <si>
    <t>=</t>
  </si>
  <si>
    <t>Ecuación cuadratica</t>
  </si>
  <si>
    <t>X₂ =</t>
  </si>
  <si>
    <r>
      <t>X</t>
    </r>
    <r>
      <rPr>
        <sz val="11"/>
        <color theme="1"/>
        <rFont val="Calibri"/>
        <family val="2"/>
      </rPr>
      <t>₁</t>
    </r>
    <r>
      <rPr>
        <sz val="11"/>
        <color theme="1"/>
        <rFont val="Calibri"/>
        <family val="2"/>
        <scheme val="minor"/>
      </rPr>
      <t xml:space="preserve"> =</t>
    </r>
  </si>
  <si>
    <t>"Chicharronera"</t>
  </si>
  <si>
    <t>USO DE LA FUNCIÓN "SI".</t>
  </si>
  <si>
    <t xml:space="preserve">Comparación </t>
  </si>
  <si>
    <t>Bajo</t>
  </si>
  <si>
    <t>Promedio</t>
  </si>
  <si>
    <t>Alto</t>
  </si>
  <si>
    <t>menores a 100</t>
  </si>
  <si>
    <t>entre 101 a 500</t>
  </si>
  <si>
    <t>superiores a 501</t>
  </si>
  <si>
    <t xml:space="preserve">pagado </t>
  </si>
  <si>
    <t>no pagado</t>
  </si>
  <si>
    <t>Valores con la condición "si"</t>
  </si>
  <si>
    <t xml:space="preserve">valores </t>
  </si>
  <si>
    <t>montos</t>
  </si>
  <si>
    <t>transacciones</t>
  </si>
  <si>
    <t>tipo de pago</t>
  </si>
  <si>
    <t>BANCO</t>
  </si>
  <si>
    <t>EJECTIVO</t>
  </si>
  <si>
    <t>CHEQUE</t>
  </si>
  <si>
    <t>LETRA</t>
  </si>
  <si>
    <t>CUENTA PARA LOS INGRESOS MENSUALES</t>
  </si>
  <si>
    <t>Valores menores a 5 meses</t>
  </si>
  <si>
    <t xml:space="preserve">Determinar si el valor es par o impar </t>
  </si>
  <si>
    <t>M</t>
  </si>
  <si>
    <t>F</t>
  </si>
  <si>
    <t xml:space="preserve">2.Realizar un algoritmo que verifique si una personas es femenino o masculino </t>
  </si>
  <si>
    <t xml:space="preserve">1.Números enteros positivos </t>
  </si>
  <si>
    <t>Estos ejercicios son sacados de libro de programación de autor Ruben David Quiste Amaru de la sección condiciones IF ejerciccio 21</t>
  </si>
  <si>
    <t>3. Realizar la resolucion de las compras de cindo productos en un súpermercado en cual realiza un descuento de 25% si la compra supera bs. 200 y solo un 5% si la compra es menor a 200</t>
  </si>
  <si>
    <t>Producto 1</t>
  </si>
  <si>
    <t xml:space="preserve">Producto 2 </t>
  </si>
  <si>
    <t xml:space="preserve"> Producto 3</t>
  </si>
  <si>
    <t>Producto 4</t>
  </si>
  <si>
    <t>Producto 5</t>
  </si>
  <si>
    <t>TIPO DE DESCUENTO</t>
  </si>
  <si>
    <t>VALOR FINAL</t>
  </si>
  <si>
    <t>SUMA</t>
  </si>
  <si>
    <t>4. Ingrese por teclado tres número enteros (a,b,c) y encontrar el mayor de estos números</t>
  </si>
  <si>
    <t>Usando la función "SI"</t>
  </si>
  <si>
    <t>5. Verifica si un número entero es positivo o negativo y si es cero mostrar el correspondiente mensaje:</t>
  </si>
  <si>
    <t xml:space="preserve">Números enteros </t>
  </si>
  <si>
    <t>DOBLE CONDICIÓN "SI"</t>
  </si>
  <si>
    <t>6. Determine el valor obsoluto de un número entero</t>
  </si>
  <si>
    <t>Usar la función ABS</t>
  </si>
  <si>
    <t>7. Un trabajador se le aplica un aumento del 20% en su salario si este es menor o igual a bs. 800 y 5% en caso contrario.</t>
  </si>
  <si>
    <t>SALARIOS</t>
  </si>
  <si>
    <t>SALARIO&gt;800 5%</t>
  </si>
  <si>
    <t>SALARIO&lt;800 25%</t>
  </si>
  <si>
    <t>TODOS LOS AUMENTOS</t>
  </si>
  <si>
    <t>SUELDO FINAL</t>
  </si>
  <si>
    <t xml:space="preserve">9. Calcula el promedio de las 3 notas y determinar si el estudiantes aprobó o reprobó la materia </t>
  </si>
  <si>
    <t>Notas de los estudiantes</t>
  </si>
  <si>
    <t>Formato condicional-barra de datos-más reglas</t>
  </si>
  <si>
    <t>Columna1</t>
  </si>
  <si>
    <t>Columna2</t>
  </si>
  <si>
    <t>Columna3</t>
  </si>
  <si>
    <t>Columna4</t>
  </si>
  <si>
    <t>Columna5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</si>
</sst>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CC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14" fontId="0" fillId="5" borderId="2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0" xfId="0" applyFill="1" applyBorder="1"/>
    <xf numFmtId="14" fontId="0" fillId="5" borderId="5" xfId="0" applyNumberFormat="1" applyFill="1" applyBorder="1"/>
    <xf numFmtId="0" fontId="0" fillId="5" borderId="6" xfId="0" applyFill="1" applyBorder="1"/>
    <xf numFmtId="0" fontId="0" fillId="6" borderId="0" xfId="0" applyFill="1"/>
    <xf numFmtId="0" fontId="0" fillId="2" borderId="7" xfId="0" applyFill="1" applyBorder="1"/>
    <xf numFmtId="0" fontId="1" fillId="0" borderId="0" xfId="0" applyFont="1"/>
    <xf numFmtId="0" fontId="0" fillId="6" borderId="2" xfId="0" applyFill="1" applyBorder="1"/>
    <xf numFmtId="0" fontId="0" fillId="6" borderId="3" xfId="0" applyFill="1" applyBorder="1"/>
    <xf numFmtId="0" fontId="0" fillId="6" borderId="8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9" xfId="0" applyFill="1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7" borderId="4" xfId="0" applyFill="1" applyBorder="1"/>
    <xf numFmtId="0" fontId="0" fillId="7" borderId="0" xfId="0" applyFill="1" applyBorder="1"/>
    <xf numFmtId="0" fontId="0" fillId="7" borderId="9" xfId="0" applyFill="1" applyBorder="1"/>
    <xf numFmtId="0" fontId="0" fillId="0" borderId="4" xfId="0" applyBorder="1"/>
    <xf numFmtId="0" fontId="0" fillId="8" borderId="4" xfId="0" applyFill="1" applyBorder="1"/>
    <xf numFmtId="0" fontId="0" fillId="8" borderId="0" xfId="0" applyFill="1" applyBorder="1"/>
    <xf numFmtId="0" fontId="0" fillId="8" borderId="0" xfId="0" applyFill="1" applyBorder="1" applyAlignment="1">
      <alignment horizontal="right"/>
    </xf>
    <xf numFmtId="0" fontId="0" fillId="8" borderId="9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6" xfId="0" applyFill="1" applyBorder="1" applyAlignment="1">
      <alignment horizontal="right"/>
    </xf>
    <xf numFmtId="0" fontId="0" fillId="8" borderId="10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9" borderId="0" xfId="0" applyFill="1"/>
    <xf numFmtId="0" fontId="0" fillId="10" borderId="0" xfId="0" applyFill="1"/>
    <xf numFmtId="14" fontId="0" fillId="10" borderId="0" xfId="0" applyNumberFormat="1" applyFill="1"/>
    <xf numFmtId="0" fontId="0" fillId="4" borderId="0" xfId="0" applyFill="1"/>
    <xf numFmtId="0" fontId="0" fillId="2" borderId="0" xfId="0" applyFill="1"/>
    <xf numFmtId="0" fontId="0" fillId="11" borderId="0" xfId="0" applyFill="1"/>
    <xf numFmtId="14" fontId="0" fillId="0" borderId="0" xfId="0" applyNumberFormat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11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left"/>
    </xf>
  </cellXfs>
  <cellStyles count="1">
    <cellStyle name="Normal" xfId="0" builtinId="0"/>
  </cellStyles>
  <dxfs count="18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CC"/>
      <color rgb="FF00CC00"/>
      <color rgb="FFFF5050"/>
      <color rgb="FFFF9966"/>
      <color rgb="FFCC66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302537182852142"/>
          <c:y val="0.20412037037037037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Hoja2!$A$1</c:f>
              <c:strCache>
                <c:ptCount val="1"/>
                <c:pt idx="0">
                  <c:v>Ingresos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val>
            <c:numRef>
              <c:f>Hoja2!$A$2:$A$6</c:f>
              <c:numCache>
                <c:formatCode>General</c:formatCode>
                <c:ptCount val="5"/>
                <c:pt idx="0">
                  <c:v>558</c:v>
                </c:pt>
                <c:pt idx="1">
                  <c:v>552</c:v>
                </c:pt>
                <c:pt idx="2">
                  <c:v>272</c:v>
                </c:pt>
                <c:pt idx="3">
                  <c:v>18</c:v>
                </c:pt>
                <c:pt idx="4">
                  <c:v>996</c:v>
                </c:pt>
              </c:numCache>
            </c:numRef>
          </c:val>
        </c:ser>
        <c:ser>
          <c:idx val="1"/>
          <c:order val="1"/>
          <c:tx>
            <c:strRef>
              <c:f>Hoja2!$E$1</c:f>
              <c:strCache>
                <c:ptCount val="1"/>
                <c:pt idx="0">
                  <c:v>Valores menores a 5 meses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Hoja2!$E$2:$E$6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1483202960"/>
        <c:axId val="-1483210576"/>
      </c:barChart>
      <c:catAx>
        <c:axId val="-14832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83210576"/>
        <c:crosses val="autoZero"/>
        <c:auto val="1"/>
        <c:lblAlgn val="ctr"/>
        <c:lblOffset val="100"/>
        <c:noMultiLvlLbl val="0"/>
      </c:catAx>
      <c:valAx>
        <c:axId val="-14832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83202960"/>
        <c:crosses val="autoZero"/>
        <c:crossBetween val="between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755650</xdr:colOff>
      <xdr:row>9</xdr:row>
      <xdr:rowOff>12699</xdr:rowOff>
    </xdr:from>
    <xdr:to>
      <xdr:col>11</xdr:col>
      <xdr:colOff>31750</xdr:colOff>
      <xdr:row>25</xdr:row>
      <xdr:rowOff>139699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3300" y="1670049"/>
          <a:ext cx="4610100" cy="3073400"/>
        </a:xfrm>
        <a:prstGeom prst="rect">
          <a:avLst/>
        </a:prstGeom>
      </xdr:spPr>
    </xdr:pic>
    <xdr:clientData/>
  </xdr:twoCellAnchor>
  <xdr:twoCellAnchor>
    <xdr:from>
      <xdr:col>4</xdr:col>
      <xdr:colOff>758825</xdr:colOff>
      <xdr:row>8</xdr:row>
      <xdr:rowOff>180975</xdr:rowOff>
    </xdr:from>
    <xdr:to>
      <xdr:col>10</xdr:col>
      <xdr:colOff>758825</xdr:colOff>
      <xdr:row>23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549275</xdr:colOff>
      <xdr:row>7</xdr:row>
      <xdr:rowOff>180975</xdr:rowOff>
    </xdr:from>
    <xdr:ext cx="1017266" cy="3622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2073275" y="1470025"/>
              <a:ext cx="1017266" cy="362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es-E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E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s-ES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ES" sz="110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es-ES" sz="1100" i="1">
                                <a:latin typeface="Cambria Math" panose="02040503050406030204" pitchFamily="18" charset="0"/>
                              </a:rPr>
                              <m:t>𝑎𝑐</m:t>
                            </m:r>
                          </m:e>
                        </m:rad>
                      </m:num>
                      <m:den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073275" y="1470025"/>
              <a:ext cx="1017266" cy="362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</a:rPr>
                <a:t>(−𝑏±√(𝑏^2−4𝑎𝑐))/2𝑎</a:t>
              </a:r>
              <a:endParaRPr lang="es-E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94</xdr:row>
      <xdr:rowOff>76200</xdr:rowOff>
    </xdr:from>
    <xdr:to>
      <xdr:col>11</xdr:col>
      <xdr:colOff>342900</xdr:colOff>
      <xdr:row>100</xdr:row>
      <xdr:rowOff>25400</xdr:rowOff>
    </xdr:to>
    <xdr:sp macro="" textlink="">
      <xdr:nvSpPr>
        <xdr:cNvPr id="2" name="Rectángulo 1"/>
        <xdr:cNvSpPr/>
      </xdr:nvSpPr>
      <xdr:spPr>
        <a:xfrm>
          <a:off x="4667250" y="12045950"/>
          <a:ext cx="2533650" cy="1054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Para colorear los valores</a:t>
          </a:r>
          <a:r>
            <a:rPr lang="es-ES" sz="1100" baseline="0"/>
            <a:t> que contengan la palabra (El valor es positivo), debes ir a formato condicional que esta en la pestaña inicio, SI ESTA EN MAYUSCULAS DEBE SER LA BUSQUEDA EN MAYUSCULAS</a:t>
          </a:r>
        </a:p>
        <a:p>
          <a:pPr algn="l"/>
          <a:endParaRPr lang="es-ES" sz="1100"/>
        </a:p>
      </xdr:txBody>
    </xdr:sp>
    <xdr:clientData/>
  </xdr:twoCellAnchor>
  <xdr:twoCellAnchor>
    <xdr:from>
      <xdr:col>9</xdr:col>
      <xdr:colOff>0</xdr:colOff>
      <xdr:row>75</xdr:row>
      <xdr:rowOff>0</xdr:rowOff>
    </xdr:from>
    <xdr:to>
      <xdr:col>12</xdr:col>
      <xdr:colOff>247650</xdr:colOff>
      <xdr:row>80</xdr:row>
      <xdr:rowOff>133350</xdr:rowOff>
    </xdr:to>
    <xdr:sp macro="" textlink="">
      <xdr:nvSpPr>
        <xdr:cNvPr id="3" name="Rectángulo 2"/>
        <xdr:cNvSpPr/>
      </xdr:nvSpPr>
      <xdr:spPr>
        <a:xfrm>
          <a:off x="5334000" y="8470900"/>
          <a:ext cx="2533650" cy="1054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Para colorear los valores</a:t>
          </a:r>
          <a:r>
            <a:rPr lang="es-ES" sz="1100" baseline="0"/>
            <a:t> que contengan la palabra (El valor es positivo), debes ir a formato condicional que esta en la pestaña inicio.</a:t>
          </a:r>
        </a:p>
        <a:p>
          <a:pPr algn="l"/>
          <a:endParaRPr lang="es-ES" sz="1100"/>
        </a:p>
      </xdr:txBody>
    </xdr:sp>
    <xdr:clientData/>
  </xdr:twoCellAnchor>
  <xdr:twoCellAnchor>
    <xdr:from>
      <xdr:col>11</xdr:col>
      <xdr:colOff>0</xdr:colOff>
      <xdr:row>53</xdr:row>
      <xdr:rowOff>0</xdr:rowOff>
    </xdr:from>
    <xdr:to>
      <xdr:col>14</xdr:col>
      <xdr:colOff>247650</xdr:colOff>
      <xdr:row>58</xdr:row>
      <xdr:rowOff>133350</xdr:rowOff>
    </xdr:to>
    <xdr:sp macro="" textlink="">
      <xdr:nvSpPr>
        <xdr:cNvPr id="4" name="Rectángulo 3"/>
        <xdr:cNvSpPr/>
      </xdr:nvSpPr>
      <xdr:spPr>
        <a:xfrm>
          <a:off x="6858000" y="4419600"/>
          <a:ext cx="2533650" cy="1054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Para colorear los valores</a:t>
          </a:r>
          <a:r>
            <a:rPr lang="es-ES" sz="1100" baseline="0"/>
            <a:t> que contengan la palabra (El valor es positivo), debes ir a formato condicional que esta en la pestaña inicio.</a:t>
          </a:r>
        </a:p>
        <a:p>
          <a:pPr algn="l"/>
          <a:endParaRPr lang="es-ES" sz="1100"/>
        </a:p>
      </xdr:txBody>
    </xdr:sp>
    <xdr:clientData/>
  </xdr:twoCellAnchor>
  <xdr:twoCellAnchor>
    <xdr:from>
      <xdr:col>6</xdr:col>
      <xdr:colOff>482600</xdr:colOff>
      <xdr:row>9</xdr:row>
      <xdr:rowOff>19050</xdr:rowOff>
    </xdr:from>
    <xdr:to>
      <xdr:col>9</xdr:col>
      <xdr:colOff>730250</xdr:colOff>
      <xdr:row>14</xdr:row>
      <xdr:rowOff>152400</xdr:rowOff>
    </xdr:to>
    <xdr:sp macro="" textlink="">
      <xdr:nvSpPr>
        <xdr:cNvPr id="5" name="Rectángulo 4"/>
        <xdr:cNvSpPr/>
      </xdr:nvSpPr>
      <xdr:spPr>
        <a:xfrm>
          <a:off x="3530600" y="1492250"/>
          <a:ext cx="2533650" cy="1054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Para colorear los valores</a:t>
          </a:r>
          <a:r>
            <a:rPr lang="es-ES" sz="1100" baseline="0"/>
            <a:t> que contengan la palabra (El valor es positivo), debes ir a formato condicional que esta en la pestaña inicio.</a:t>
          </a:r>
        </a:p>
        <a:p>
          <a:pPr algn="l"/>
          <a:endParaRPr lang="es-ES" sz="1100"/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9</xdr:col>
      <xdr:colOff>247650</xdr:colOff>
      <xdr:row>37</xdr:row>
      <xdr:rowOff>133350</xdr:rowOff>
    </xdr:to>
    <xdr:sp macro="" textlink="">
      <xdr:nvSpPr>
        <xdr:cNvPr id="6" name="Rectángulo 5"/>
        <xdr:cNvSpPr/>
      </xdr:nvSpPr>
      <xdr:spPr>
        <a:xfrm>
          <a:off x="3048000" y="5708650"/>
          <a:ext cx="2533650" cy="1054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Para colorear los valores</a:t>
          </a:r>
          <a:r>
            <a:rPr lang="es-ES" sz="1100" baseline="0"/>
            <a:t> que contengan la palabra (El valor es positivo), debes ir a formato condicional que esta en la pestaña inicio.</a:t>
          </a:r>
        </a:p>
        <a:p>
          <a:pPr algn="l"/>
          <a:endParaRPr lang="es-ES" sz="1100"/>
        </a:p>
      </xdr:txBody>
    </xdr:sp>
    <xdr:clientData/>
  </xdr:twoCellAnchor>
  <xdr:twoCellAnchor editAs="absolute">
    <xdr:from>
      <xdr:col>8</xdr:col>
      <xdr:colOff>69850</xdr:colOff>
      <xdr:row>100</xdr:row>
      <xdr:rowOff>114301</xdr:rowOff>
    </xdr:from>
    <xdr:to>
      <xdr:col>11</xdr:col>
      <xdr:colOff>317500</xdr:colOff>
      <xdr:row>108</xdr:row>
      <xdr:rowOff>57150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7" name="Columna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umna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3450" y="18529301"/>
              <a:ext cx="2533650" cy="1416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olumna4" sourceName="Columna4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lumna4" cache="SegmentaciónDeDatos_Columna4" caption="Columna4" style="SlicerStyleDark1" rowHeight="241300"/>
</slicers>
</file>

<file path=xl/tables/table1.xml><?xml version="1.0" encoding="utf-8"?>
<table xmlns="http://schemas.openxmlformats.org/spreadsheetml/2006/main" id="2" name="Tabla2" displayName="Tabla2" ref="B92:F111" totalsRowShown="0">
  <autoFilter ref="B92:F11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Columna1"/>
    <tableColumn id="2" name="Columna2"/>
    <tableColumn id="3" name="Columna3"/>
    <tableColumn id="4" name="Columna4">
      <calculatedColumnFormula>IF(B93&gt;0,"El valor es positivo","El valor en Negativo")</calculatedColumnFormula>
    </tableColumn>
    <tableColumn id="5" name="Columna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workbookViewId="0">
      <selection activeCell="A5" sqref="A5"/>
    </sheetView>
  </sheetViews>
  <sheetFormatPr baseColWidth="10" defaultRowHeight="14.5" x14ac:dyDescent="0.35"/>
  <cols>
    <col min="1" max="1" width="11.1796875" style="39" bestFit="1" customWidth="1"/>
    <col min="2" max="2" width="10.90625" style="40"/>
    <col min="4" max="5" width="11.1796875" bestFit="1" customWidth="1"/>
  </cols>
  <sheetData>
    <row r="1" spans="1:12" x14ac:dyDescent="0.35">
      <c r="A1" s="42" t="s">
        <v>1</v>
      </c>
      <c r="B1" s="42" t="s">
        <v>0</v>
      </c>
      <c r="D1" t="s">
        <v>2</v>
      </c>
    </row>
    <row r="2" spans="1:12" x14ac:dyDescent="0.35">
      <c r="A2" s="39">
        <v>80</v>
      </c>
      <c r="B2" s="41">
        <f ca="1">DATE(RANDBETWEEN(2020, 2020), RANDBETWEEN(1, 12), RANDBETWEEN(1, 31))</f>
        <v>43938</v>
      </c>
      <c r="D2" t="s">
        <v>3</v>
      </c>
    </row>
    <row r="3" spans="1:12" x14ac:dyDescent="0.35">
      <c r="A3" s="39">
        <f t="shared" ref="A3:A66" ca="1" si="0">RANDBETWEEN(1,1100)</f>
        <v>839</v>
      </c>
      <c r="B3" s="41">
        <f t="shared" ref="B3:B66" ca="1" si="1">DATE(RANDBETWEEN(2020, 2020), RANDBETWEEN(1, 12), RANDBETWEEN(1, 31))</f>
        <v>43939</v>
      </c>
      <c r="D3" s="1" t="s">
        <v>4</v>
      </c>
    </row>
    <row r="4" spans="1:12" x14ac:dyDescent="0.35">
      <c r="A4" s="39">
        <f ca="1">RANDBETWEEN(1,1100)</f>
        <v>38</v>
      </c>
      <c r="B4" s="41">
        <f t="shared" ca="1" si="1"/>
        <v>44140</v>
      </c>
      <c r="D4">
        <f ca="1">SUMIFS($A$2:$A$158,$B$2:$B$158,"01/01/2020")</f>
        <v>0</v>
      </c>
    </row>
    <row r="5" spans="1:12" x14ac:dyDescent="0.35">
      <c r="A5" s="39">
        <f t="shared" ca="1" si="0"/>
        <v>172</v>
      </c>
      <c r="B5" s="41">
        <f t="shared" ca="1" si="1"/>
        <v>44111</v>
      </c>
    </row>
    <row r="6" spans="1:12" x14ac:dyDescent="0.35">
      <c r="A6" s="39">
        <f t="shared" ca="1" si="0"/>
        <v>533</v>
      </c>
      <c r="B6" s="41">
        <f t="shared" ca="1" si="1"/>
        <v>44103</v>
      </c>
      <c r="D6" s="49" t="s">
        <v>33</v>
      </c>
      <c r="E6" s="49"/>
      <c r="F6" s="49"/>
      <c r="G6" s="49"/>
      <c r="H6" s="49"/>
      <c r="I6" s="49"/>
      <c r="J6" s="49"/>
    </row>
    <row r="7" spans="1:12" x14ac:dyDescent="0.35">
      <c r="A7" s="39">
        <f t="shared" ca="1" si="0"/>
        <v>920</v>
      </c>
      <c r="B7" s="41">
        <f t="shared" ca="1" si="1"/>
        <v>43998</v>
      </c>
    </row>
    <row r="8" spans="1:12" x14ac:dyDescent="0.35">
      <c r="A8" s="39">
        <f t="shared" ca="1" si="0"/>
        <v>916</v>
      </c>
      <c r="B8" s="41">
        <f t="shared" ca="1" si="1"/>
        <v>43886</v>
      </c>
      <c r="D8" t="s">
        <v>34</v>
      </c>
    </row>
    <row r="9" spans="1:12" x14ac:dyDescent="0.35">
      <c r="A9" s="39">
        <f t="shared" ca="1" si="0"/>
        <v>1071</v>
      </c>
      <c r="B9" s="41">
        <f t="shared" ca="1" si="1"/>
        <v>43963</v>
      </c>
      <c r="D9" s="44" t="s">
        <v>35</v>
      </c>
      <c r="E9" t="s">
        <v>38</v>
      </c>
      <c r="G9" t="str">
        <f>IF(A2&lt;100,"bajo","alto")</f>
        <v>bajo</v>
      </c>
      <c r="I9" t="s">
        <v>41</v>
      </c>
      <c r="K9" t="str">
        <f>IF(OR(A2&lt;100,I9="pagado"),"Transacciones valida","No valida")</f>
        <v>Transacciones valida</v>
      </c>
    </row>
    <row r="10" spans="1:12" x14ac:dyDescent="0.35">
      <c r="A10" s="39">
        <f t="shared" ca="1" si="0"/>
        <v>72</v>
      </c>
      <c r="B10" s="41">
        <f t="shared" ca="1" si="1"/>
        <v>44034</v>
      </c>
      <c r="D10" s="44" t="s">
        <v>36</v>
      </c>
      <c r="E10" t="s">
        <v>39</v>
      </c>
      <c r="G10" t="str">
        <f ca="1">IF(A8&lt;=500,"El valor es medio","El valor en bajo")</f>
        <v>El valor en bajo</v>
      </c>
      <c r="I10" t="s">
        <v>42</v>
      </c>
    </row>
    <row r="11" spans="1:12" x14ac:dyDescent="0.35">
      <c r="A11" s="39">
        <f t="shared" ca="1" si="0"/>
        <v>1015</v>
      </c>
      <c r="B11" s="41">
        <f t="shared" ca="1" si="1"/>
        <v>44166</v>
      </c>
      <c r="D11" s="44" t="s">
        <v>37</v>
      </c>
      <c r="E11" t="s">
        <v>40</v>
      </c>
      <c r="I11" t="s">
        <v>41</v>
      </c>
    </row>
    <row r="12" spans="1:12" x14ac:dyDescent="0.35">
      <c r="A12" s="39">
        <f t="shared" ca="1" si="0"/>
        <v>85</v>
      </c>
      <c r="B12" s="41">
        <f t="shared" ca="1" si="1"/>
        <v>44005</v>
      </c>
    </row>
    <row r="13" spans="1:12" x14ac:dyDescent="0.35">
      <c r="A13" s="39">
        <f t="shared" ca="1" si="0"/>
        <v>170</v>
      </c>
      <c r="B13" s="41">
        <f t="shared" ca="1" si="1"/>
        <v>43863</v>
      </c>
    </row>
    <row r="14" spans="1:12" x14ac:dyDescent="0.35">
      <c r="A14" s="39">
        <f t="shared" ca="1" si="0"/>
        <v>190</v>
      </c>
      <c r="B14" s="41">
        <f t="shared" ca="1" si="1"/>
        <v>43908</v>
      </c>
      <c r="D14" s="49" t="s">
        <v>43</v>
      </c>
      <c r="E14" s="49"/>
      <c r="F14" s="49"/>
      <c r="G14" s="49"/>
      <c r="H14" s="49"/>
      <c r="I14" s="49"/>
      <c r="J14" s="49"/>
      <c r="K14" s="49"/>
      <c r="L14" s="49"/>
    </row>
    <row r="15" spans="1:12" x14ac:dyDescent="0.35">
      <c r="A15" s="39">
        <f t="shared" ca="1" si="0"/>
        <v>449</v>
      </c>
      <c r="B15" s="41">
        <f t="shared" ca="1" si="1"/>
        <v>44040</v>
      </c>
      <c r="D15" t="s">
        <v>44</v>
      </c>
      <c r="E15" t="s">
        <v>45</v>
      </c>
      <c r="F15" t="s">
        <v>46</v>
      </c>
      <c r="G15" t="s">
        <v>47</v>
      </c>
      <c r="L15" t="s">
        <v>52</v>
      </c>
    </row>
    <row r="16" spans="1:12" x14ac:dyDescent="0.35">
      <c r="A16" s="39">
        <f t="shared" ca="1" si="0"/>
        <v>441</v>
      </c>
      <c r="B16" s="41">
        <f t="shared" ca="1" si="1"/>
        <v>44105</v>
      </c>
      <c r="D16">
        <v>100</v>
      </c>
      <c r="E16" t="str">
        <f>IF(D16&lt;350,"BAJO","ALTO")</f>
        <v>BAJO</v>
      </c>
      <c r="F16" t="s">
        <v>48</v>
      </c>
      <c r="G16" t="str">
        <f>IF(OR(F16="BANCO",F16="EJECTIVO"),"PAGADO","NO PAGADO")</f>
        <v>PAGADO</v>
      </c>
      <c r="L16" t="str">
        <f>IF(AND(D16&gt;=1,G16="pagado"),"cuenta el ingreso","no cuenta el ingreso")</f>
        <v>cuenta el ingreso</v>
      </c>
    </row>
    <row r="17" spans="1:12" x14ac:dyDescent="0.35">
      <c r="A17" s="39">
        <f t="shared" ca="1" si="0"/>
        <v>849</v>
      </c>
      <c r="B17" s="41">
        <f t="shared" ca="1" si="1"/>
        <v>44156</v>
      </c>
      <c r="D17">
        <v>200</v>
      </c>
      <c r="E17" t="str">
        <f t="shared" ref="E17:E22" si="2">IF(D17&lt;350,"BAJO","ALTO")</f>
        <v>BAJO</v>
      </c>
      <c r="F17" t="s">
        <v>49</v>
      </c>
      <c r="G17" t="str">
        <f t="shared" ref="G17:G22" si="3">IF(OR(F17="BANCO",F17="EJECTIVO"),"PAGADO","NO PAGADO")</f>
        <v>PAGADO</v>
      </c>
      <c r="L17" t="str">
        <f t="shared" ref="L17:L22" si="4">IF(AND(D17&gt;=1,G17="pagado"),"cuenta el ingreso","no cuenta el ingreso")</f>
        <v>cuenta el ingreso</v>
      </c>
    </row>
    <row r="18" spans="1:12" x14ac:dyDescent="0.35">
      <c r="A18" s="39">
        <f t="shared" ca="1" si="0"/>
        <v>17</v>
      </c>
      <c r="B18" s="41">
        <f t="shared" ca="1" si="1"/>
        <v>43840</v>
      </c>
      <c r="D18">
        <v>300</v>
      </c>
      <c r="E18" t="str">
        <f t="shared" si="2"/>
        <v>BAJO</v>
      </c>
      <c r="F18" t="s">
        <v>48</v>
      </c>
      <c r="G18" t="str">
        <f t="shared" si="3"/>
        <v>PAGADO</v>
      </c>
      <c r="L18" t="str">
        <f t="shared" si="4"/>
        <v>cuenta el ingreso</v>
      </c>
    </row>
    <row r="19" spans="1:12" x14ac:dyDescent="0.35">
      <c r="A19" s="39">
        <f t="shared" ca="1" si="0"/>
        <v>650</v>
      </c>
      <c r="B19" s="41">
        <f t="shared" ca="1" si="1"/>
        <v>44068</v>
      </c>
      <c r="D19">
        <v>400</v>
      </c>
      <c r="E19" t="str">
        <f t="shared" si="2"/>
        <v>ALTO</v>
      </c>
      <c r="F19" t="s">
        <v>50</v>
      </c>
      <c r="G19" t="str">
        <f t="shared" si="3"/>
        <v>NO PAGADO</v>
      </c>
      <c r="L19" t="str">
        <f t="shared" si="4"/>
        <v>no cuenta el ingreso</v>
      </c>
    </row>
    <row r="20" spans="1:12" x14ac:dyDescent="0.35">
      <c r="A20" s="39">
        <f t="shared" ca="1" si="0"/>
        <v>79</v>
      </c>
      <c r="B20" s="41">
        <f t="shared" ca="1" si="1"/>
        <v>44083</v>
      </c>
      <c r="D20">
        <v>500</v>
      </c>
      <c r="E20" t="str">
        <f t="shared" si="2"/>
        <v>ALTO</v>
      </c>
      <c r="F20" t="s">
        <v>51</v>
      </c>
      <c r="G20" t="str">
        <f t="shared" si="3"/>
        <v>NO PAGADO</v>
      </c>
      <c r="L20" t="str">
        <f t="shared" si="4"/>
        <v>no cuenta el ingreso</v>
      </c>
    </row>
    <row r="21" spans="1:12" x14ac:dyDescent="0.35">
      <c r="A21" s="39">
        <f t="shared" ca="1" si="0"/>
        <v>296</v>
      </c>
      <c r="B21" s="41">
        <f t="shared" ca="1" si="1"/>
        <v>44066</v>
      </c>
      <c r="D21">
        <v>600</v>
      </c>
      <c r="E21" t="str">
        <f t="shared" si="2"/>
        <v>ALTO</v>
      </c>
      <c r="F21" t="s">
        <v>49</v>
      </c>
      <c r="G21" t="str">
        <f t="shared" si="3"/>
        <v>PAGADO</v>
      </c>
      <c r="L21" t="str">
        <f t="shared" si="4"/>
        <v>cuenta el ingreso</v>
      </c>
    </row>
    <row r="22" spans="1:12" x14ac:dyDescent="0.35">
      <c r="A22" s="39">
        <f t="shared" ca="1" si="0"/>
        <v>1058</v>
      </c>
      <c r="B22" s="41">
        <f t="shared" ca="1" si="1"/>
        <v>44013</v>
      </c>
      <c r="D22">
        <v>700</v>
      </c>
      <c r="E22" t="str">
        <f t="shared" si="2"/>
        <v>ALTO</v>
      </c>
      <c r="F22" t="s">
        <v>51</v>
      </c>
      <c r="G22" t="str">
        <f t="shared" si="3"/>
        <v>NO PAGADO</v>
      </c>
      <c r="L22" t="str">
        <f t="shared" si="4"/>
        <v>no cuenta el ingreso</v>
      </c>
    </row>
    <row r="23" spans="1:12" x14ac:dyDescent="0.35">
      <c r="A23" s="39">
        <f t="shared" ca="1" si="0"/>
        <v>160</v>
      </c>
      <c r="B23" s="41">
        <f t="shared" ca="1" si="1"/>
        <v>44090</v>
      </c>
    </row>
    <row r="24" spans="1:12" x14ac:dyDescent="0.35">
      <c r="A24" s="39">
        <f t="shared" ca="1" si="0"/>
        <v>545</v>
      </c>
      <c r="B24" s="41">
        <f t="shared" ca="1" si="1"/>
        <v>43892</v>
      </c>
    </row>
    <row r="25" spans="1:12" x14ac:dyDescent="0.35">
      <c r="A25" s="39">
        <f t="shared" ca="1" si="0"/>
        <v>449</v>
      </c>
      <c r="B25" s="41">
        <f t="shared" ca="1" si="1"/>
        <v>44179</v>
      </c>
    </row>
    <row r="26" spans="1:12" x14ac:dyDescent="0.35">
      <c r="A26" s="39">
        <f t="shared" ca="1" si="0"/>
        <v>603</v>
      </c>
      <c r="B26" s="41">
        <f t="shared" ca="1" si="1"/>
        <v>43952</v>
      </c>
    </row>
    <row r="27" spans="1:12" x14ac:dyDescent="0.35">
      <c r="A27" s="39">
        <f t="shared" ca="1" si="0"/>
        <v>289</v>
      </c>
      <c r="B27" s="41">
        <f t="shared" ca="1" si="1"/>
        <v>44054</v>
      </c>
    </row>
    <row r="28" spans="1:12" x14ac:dyDescent="0.35">
      <c r="A28" s="39">
        <f t="shared" ca="1" si="0"/>
        <v>274</v>
      </c>
      <c r="B28" s="41">
        <f t="shared" ca="1" si="1"/>
        <v>43938</v>
      </c>
    </row>
    <row r="29" spans="1:12" x14ac:dyDescent="0.35">
      <c r="A29" s="39">
        <f t="shared" ca="1" si="0"/>
        <v>562</v>
      </c>
      <c r="B29" s="41">
        <f t="shared" ca="1" si="1"/>
        <v>44118</v>
      </c>
    </row>
    <row r="30" spans="1:12" x14ac:dyDescent="0.35">
      <c r="A30" s="39">
        <f t="shared" ca="1" si="0"/>
        <v>397</v>
      </c>
      <c r="B30" s="41">
        <f t="shared" ca="1" si="1"/>
        <v>43889</v>
      </c>
    </row>
    <row r="31" spans="1:12" x14ac:dyDescent="0.35">
      <c r="A31" s="39">
        <f t="shared" ca="1" si="0"/>
        <v>607</v>
      </c>
      <c r="B31" s="41">
        <f t="shared" ca="1" si="1"/>
        <v>43980</v>
      </c>
    </row>
    <row r="32" spans="1:12" x14ac:dyDescent="0.35">
      <c r="A32" s="39">
        <f t="shared" ca="1" si="0"/>
        <v>333</v>
      </c>
      <c r="B32" s="41">
        <f t="shared" ca="1" si="1"/>
        <v>43903</v>
      </c>
    </row>
    <row r="33" spans="1:2" x14ac:dyDescent="0.35">
      <c r="A33" s="39">
        <f t="shared" ca="1" si="0"/>
        <v>408</v>
      </c>
      <c r="B33" s="41">
        <f t="shared" ca="1" si="1"/>
        <v>44069</v>
      </c>
    </row>
    <row r="34" spans="1:2" x14ac:dyDescent="0.35">
      <c r="A34" s="39">
        <f t="shared" ca="1" si="0"/>
        <v>628</v>
      </c>
      <c r="B34" s="41">
        <f t="shared" ca="1" si="1"/>
        <v>43917</v>
      </c>
    </row>
    <row r="35" spans="1:2" x14ac:dyDescent="0.35">
      <c r="A35" s="39">
        <f t="shared" ca="1" si="0"/>
        <v>800</v>
      </c>
      <c r="B35" s="41">
        <f t="shared" ca="1" si="1"/>
        <v>44046</v>
      </c>
    </row>
    <row r="36" spans="1:2" x14ac:dyDescent="0.35">
      <c r="A36" s="39">
        <f t="shared" ca="1" si="0"/>
        <v>899</v>
      </c>
      <c r="B36" s="41">
        <f t="shared" ca="1" si="1"/>
        <v>43937</v>
      </c>
    </row>
    <row r="37" spans="1:2" x14ac:dyDescent="0.35">
      <c r="A37" s="39">
        <f t="shared" ca="1" si="0"/>
        <v>415</v>
      </c>
      <c r="B37" s="41">
        <f t="shared" ca="1" si="1"/>
        <v>43945</v>
      </c>
    </row>
    <row r="38" spans="1:2" x14ac:dyDescent="0.35">
      <c r="A38" s="39">
        <f t="shared" ca="1" si="0"/>
        <v>102</v>
      </c>
      <c r="B38" s="41">
        <f t="shared" ca="1" si="1"/>
        <v>43883</v>
      </c>
    </row>
    <row r="39" spans="1:2" x14ac:dyDescent="0.35">
      <c r="A39" s="39">
        <f t="shared" ca="1" si="0"/>
        <v>312</v>
      </c>
      <c r="B39" s="41">
        <f t="shared" ca="1" si="1"/>
        <v>44187</v>
      </c>
    </row>
    <row r="40" spans="1:2" x14ac:dyDescent="0.35">
      <c r="A40" s="39">
        <f t="shared" ca="1" si="0"/>
        <v>877</v>
      </c>
      <c r="B40" s="41">
        <f t="shared" ca="1" si="1"/>
        <v>43951</v>
      </c>
    </row>
    <row r="41" spans="1:2" x14ac:dyDescent="0.35">
      <c r="A41" s="39">
        <f t="shared" ca="1" si="0"/>
        <v>618</v>
      </c>
      <c r="B41" s="41">
        <f t="shared" ca="1" si="1"/>
        <v>44121</v>
      </c>
    </row>
    <row r="42" spans="1:2" x14ac:dyDescent="0.35">
      <c r="A42" s="39">
        <f t="shared" ca="1" si="0"/>
        <v>806</v>
      </c>
      <c r="B42" s="41">
        <f t="shared" ca="1" si="1"/>
        <v>44127</v>
      </c>
    </row>
    <row r="43" spans="1:2" x14ac:dyDescent="0.35">
      <c r="A43" s="39">
        <f t="shared" ca="1" si="0"/>
        <v>282</v>
      </c>
      <c r="B43" s="41">
        <f t="shared" ca="1" si="1"/>
        <v>43850</v>
      </c>
    </row>
    <row r="44" spans="1:2" x14ac:dyDescent="0.35">
      <c r="A44" s="39">
        <f t="shared" ca="1" si="0"/>
        <v>595</v>
      </c>
      <c r="B44" s="41">
        <f t="shared" ca="1" si="1"/>
        <v>44131</v>
      </c>
    </row>
    <row r="45" spans="1:2" x14ac:dyDescent="0.35">
      <c r="A45" s="39">
        <f t="shared" ca="1" si="0"/>
        <v>656</v>
      </c>
      <c r="B45" s="41">
        <f t="shared" ca="1" si="1"/>
        <v>43871</v>
      </c>
    </row>
    <row r="46" spans="1:2" x14ac:dyDescent="0.35">
      <c r="A46" s="39">
        <f t="shared" ca="1" si="0"/>
        <v>149</v>
      </c>
      <c r="B46" s="41">
        <f t="shared" ca="1" si="1"/>
        <v>44143</v>
      </c>
    </row>
    <row r="47" spans="1:2" x14ac:dyDescent="0.35">
      <c r="A47" s="39">
        <f t="shared" ca="1" si="0"/>
        <v>953</v>
      </c>
      <c r="B47" s="41">
        <f t="shared" ca="1" si="1"/>
        <v>44175</v>
      </c>
    </row>
    <row r="48" spans="1:2" x14ac:dyDescent="0.35">
      <c r="A48" s="39">
        <f t="shared" ca="1" si="0"/>
        <v>518</v>
      </c>
      <c r="B48" s="41">
        <f t="shared" ca="1" si="1"/>
        <v>44003</v>
      </c>
    </row>
    <row r="49" spans="1:2" x14ac:dyDescent="0.35">
      <c r="A49" s="39">
        <f t="shared" ca="1" si="0"/>
        <v>935</v>
      </c>
      <c r="B49" s="41">
        <f t="shared" ca="1" si="1"/>
        <v>43966</v>
      </c>
    </row>
    <row r="50" spans="1:2" x14ac:dyDescent="0.35">
      <c r="A50" s="39">
        <f t="shared" ca="1" si="0"/>
        <v>476</v>
      </c>
      <c r="B50" s="41">
        <f t="shared" ca="1" si="1"/>
        <v>44161</v>
      </c>
    </row>
    <row r="51" spans="1:2" x14ac:dyDescent="0.35">
      <c r="A51" s="39">
        <f t="shared" ca="1" si="0"/>
        <v>488</v>
      </c>
      <c r="B51" s="41">
        <f t="shared" ca="1" si="1"/>
        <v>44147</v>
      </c>
    </row>
    <row r="52" spans="1:2" x14ac:dyDescent="0.35">
      <c r="A52" s="39">
        <f t="shared" ca="1" si="0"/>
        <v>385</v>
      </c>
      <c r="B52" s="41">
        <f t="shared" ca="1" si="1"/>
        <v>44070</v>
      </c>
    </row>
    <row r="53" spans="1:2" x14ac:dyDescent="0.35">
      <c r="A53" s="39">
        <f t="shared" ca="1" si="0"/>
        <v>336</v>
      </c>
      <c r="B53" s="41">
        <f t="shared" ca="1" si="1"/>
        <v>43901</v>
      </c>
    </row>
    <row r="54" spans="1:2" x14ac:dyDescent="0.35">
      <c r="A54" s="39">
        <f t="shared" ca="1" si="0"/>
        <v>1091</v>
      </c>
      <c r="B54" s="41">
        <f t="shared" ca="1" si="1"/>
        <v>44137</v>
      </c>
    </row>
    <row r="55" spans="1:2" x14ac:dyDescent="0.35">
      <c r="A55" s="39">
        <f t="shared" ca="1" si="0"/>
        <v>178</v>
      </c>
      <c r="B55" s="41">
        <f t="shared" ca="1" si="1"/>
        <v>44113</v>
      </c>
    </row>
    <row r="56" spans="1:2" x14ac:dyDescent="0.35">
      <c r="A56" s="39">
        <f t="shared" ca="1" si="0"/>
        <v>110</v>
      </c>
      <c r="B56" s="41">
        <f t="shared" ca="1" si="1"/>
        <v>44010</v>
      </c>
    </row>
    <row r="57" spans="1:2" x14ac:dyDescent="0.35">
      <c r="A57" s="39">
        <f t="shared" ca="1" si="0"/>
        <v>611</v>
      </c>
      <c r="B57" s="41">
        <f t="shared" ca="1" si="1"/>
        <v>44004</v>
      </c>
    </row>
    <row r="58" spans="1:2" x14ac:dyDescent="0.35">
      <c r="A58" s="39">
        <f t="shared" ca="1" si="0"/>
        <v>705</v>
      </c>
      <c r="B58" s="41">
        <f t="shared" ca="1" si="1"/>
        <v>44122</v>
      </c>
    </row>
    <row r="59" spans="1:2" x14ac:dyDescent="0.35">
      <c r="A59" s="39">
        <f t="shared" ca="1" si="0"/>
        <v>894</v>
      </c>
      <c r="B59" s="41">
        <f t="shared" ca="1" si="1"/>
        <v>44114</v>
      </c>
    </row>
    <row r="60" spans="1:2" x14ac:dyDescent="0.35">
      <c r="A60" s="39">
        <f t="shared" ca="1" si="0"/>
        <v>634</v>
      </c>
      <c r="B60" s="41">
        <f t="shared" ca="1" si="1"/>
        <v>44107</v>
      </c>
    </row>
    <row r="61" spans="1:2" x14ac:dyDescent="0.35">
      <c r="A61" s="39">
        <f t="shared" ca="1" si="0"/>
        <v>374</v>
      </c>
      <c r="B61" s="41">
        <f t="shared" ca="1" si="1"/>
        <v>44005</v>
      </c>
    </row>
    <row r="62" spans="1:2" x14ac:dyDescent="0.35">
      <c r="A62" s="39">
        <f t="shared" ca="1" si="0"/>
        <v>1036</v>
      </c>
      <c r="B62" s="41">
        <f t="shared" ca="1" si="1"/>
        <v>43964</v>
      </c>
    </row>
    <row r="63" spans="1:2" x14ac:dyDescent="0.35">
      <c r="A63" s="39">
        <f t="shared" ca="1" si="0"/>
        <v>696</v>
      </c>
      <c r="B63" s="41">
        <f t="shared" ca="1" si="1"/>
        <v>43983</v>
      </c>
    </row>
    <row r="64" spans="1:2" x14ac:dyDescent="0.35">
      <c r="A64" s="39">
        <f t="shared" ca="1" si="0"/>
        <v>947</v>
      </c>
      <c r="B64" s="41">
        <f t="shared" ca="1" si="1"/>
        <v>44057</v>
      </c>
    </row>
    <row r="65" spans="1:2" x14ac:dyDescent="0.35">
      <c r="A65" s="39">
        <f t="shared" ca="1" si="0"/>
        <v>993</v>
      </c>
      <c r="B65" s="41">
        <f t="shared" ca="1" si="1"/>
        <v>43898</v>
      </c>
    </row>
    <row r="66" spans="1:2" x14ac:dyDescent="0.35">
      <c r="A66" s="39">
        <f t="shared" ca="1" si="0"/>
        <v>1030</v>
      </c>
      <c r="B66" s="41">
        <f t="shared" ca="1" si="1"/>
        <v>44032</v>
      </c>
    </row>
    <row r="67" spans="1:2" x14ac:dyDescent="0.35">
      <c r="A67" s="39">
        <f t="shared" ref="A67:A130" ca="1" si="5">RANDBETWEEN(1,1100)</f>
        <v>1011</v>
      </c>
      <c r="B67" s="41">
        <f t="shared" ref="B67:B130" ca="1" si="6">DATE(RANDBETWEEN(2020, 2020), RANDBETWEEN(1, 12), RANDBETWEEN(1, 31))</f>
        <v>43935</v>
      </c>
    </row>
    <row r="68" spans="1:2" x14ac:dyDescent="0.35">
      <c r="A68" s="39">
        <f t="shared" ca="1" si="5"/>
        <v>432</v>
      </c>
      <c r="B68" s="41">
        <f t="shared" ca="1" si="6"/>
        <v>43846</v>
      </c>
    </row>
    <row r="69" spans="1:2" x14ac:dyDescent="0.35">
      <c r="A69" s="39">
        <f t="shared" ca="1" si="5"/>
        <v>937</v>
      </c>
      <c r="B69" s="41">
        <f t="shared" ca="1" si="6"/>
        <v>44155</v>
      </c>
    </row>
    <row r="70" spans="1:2" x14ac:dyDescent="0.35">
      <c r="A70" s="39">
        <f t="shared" ca="1" si="5"/>
        <v>309</v>
      </c>
      <c r="B70" s="41">
        <f t="shared" ca="1" si="6"/>
        <v>43880</v>
      </c>
    </row>
    <row r="71" spans="1:2" x14ac:dyDescent="0.35">
      <c r="A71" s="39">
        <f t="shared" ca="1" si="5"/>
        <v>588</v>
      </c>
      <c r="B71" s="41">
        <f t="shared" ca="1" si="6"/>
        <v>44059</v>
      </c>
    </row>
    <row r="72" spans="1:2" x14ac:dyDescent="0.35">
      <c r="A72" s="39">
        <f t="shared" ca="1" si="5"/>
        <v>214</v>
      </c>
      <c r="B72" s="41">
        <f t="shared" ca="1" si="6"/>
        <v>43863</v>
      </c>
    </row>
    <row r="73" spans="1:2" x14ac:dyDescent="0.35">
      <c r="A73" s="39">
        <f t="shared" ca="1" si="5"/>
        <v>1022</v>
      </c>
      <c r="B73" s="41">
        <f t="shared" ca="1" si="6"/>
        <v>43958</v>
      </c>
    </row>
    <row r="74" spans="1:2" x14ac:dyDescent="0.35">
      <c r="A74" s="39">
        <f t="shared" ca="1" si="5"/>
        <v>83</v>
      </c>
      <c r="B74" s="41">
        <f t="shared" ca="1" si="6"/>
        <v>44065</v>
      </c>
    </row>
    <row r="75" spans="1:2" x14ac:dyDescent="0.35">
      <c r="A75" s="39">
        <f t="shared" ca="1" si="5"/>
        <v>618</v>
      </c>
      <c r="B75" s="41">
        <f t="shared" ca="1" si="6"/>
        <v>44177</v>
      </c>
    </row>
    <row r="76" spans="1:2" x14ac:dyDescent="0.35">
      <c r="A76" s="39">
        <f t="shared" ca="1" si="5"/>
        <v>81</v>
      </c>
      <c r="B76" s="41">
        <f t="shared" ca="1" si="6"/>
        <v>43862</v>
      </c>
    </row>
    <row r="77" spans="1:2" x14ac:dyDescent="0.35">
      <c r="A77" s="39">
        <f t="shared" ca="1" si="5"/>
        <v>1076</v>
      </c>
      <c r="B77" s="41">
        <f t="shared" ca="1" si="6"/>
        <v>44139</v>
      </c>
    </row>
    <row r="78" spans="1:2" x14ac:dyDescent="0.35">
      <c r="A78" s="39">
        <f t="shared" ca="1" si="5"/>
        <v>207</v>
      </c>
      <c r="B78" s="41">
        <f t="shared" ca="1" si="6"/>
        <v>43974</v>
      </c>
    </row>
    <row r="79" spans="1:2" x14ac:dyDescent="0.35">
      <c r="A79" s="39">
        <f t="shared" ca="1" si="5"/>
        <v>10</v>
      </c>
      <c r="B79" s="41">
        <f t="shared" ca="1" si="6"/>
        <v>44133</v>
      </c>
    </row>
    <row r="80" spans="1:2" x14ac:dyDescent="0.35">
      <c r="A80" s="39">
        <f t="shared" ca="1" si="5"/>
        <v>39</v>
      </c>
      <c r="B80" s="41">
        <f t="shared" ca="1" si="6"/>
        <v>44149</v>
      </c>
    </row>
    <row r="81" spans="1:2" x14ac:dyDescent="0.35">
      <c r="A81" s="39">
        <f t="shared" ca="1" si="5"/>
        <v>956</v>
      </c>
      <c r="B81" s="41">
        <f t="shared" ca="1" si="6"/>
        <v>43995</v>
      </c>
    </row>
    <row r="82" spans="1:2" x14ac:dyDescent="0.35">
      <c r="A82" s="39">
        <f t="shared" ca="1" si="5"/>
        <v>895</v>
      </c>
      <c r="B82" s="41">
        <f t="shared" ca="1" si="6"/>
        <v>43941</v>
      </c>
    </row>
    <row r="83" spans="1:2" x14ac:dyDescent="0.35">
      <c r="A83" s="39">
        <f t="shared" ca="1" si="5"/>
        <v>131</v>
      </c>
      <c r="B83" s="41">
        <f t="shared" ca="1" si="6"/>
        <v>43993</v>
      </c>
    </row>
    <row r="84" spans="1:2" x14ac:dyDescent="0.35">
      <c r="A84" s="39">
        <f t="shared" ca="1" si="5"/>
        <v>872</v>
      </c>
      <c r="B84" s="41">
        <f t="shared" ca="1" si="6"/>
        <v>43838</v>
      </c>
    </row>
    <row r="85" spans="1:2" x14ac:dyDescent="0.35">
      <c r="A85" s="39">
        <f t="shared" ca="1" si="5"/>
        <v>423</v>
      </c>
      <c r="B85" s="41">
        <f t="shared" ca="1" si="6"/>
        <v>43973</v>
      </c>
    </row>
    <row r="86" spans="1:2" x14ac:dyDescent="0.35">
      <c r="A86" s="39">
        <f t="shared" ca="1" si="5"/>
        <v>942</v>
      </c>
      <c r="B86" s="41">
        <f t="shared" ca="1" si="6"/>
        <v>43942</v>
      </c>
    </row>
    <row r="87" spans="1:2" x14ac:dyDescent="0.35">
      <c r="A87" s="39">
        <f t="shared" ca="1" si="5"/>
        <v>73</v>
      </c>
      <c r="B87" s="41">
        <f t="shared" ca="1" si="6"/>
        <v>43910</v>
      </c>
    </row>
    <row r="88" spans="1:2" x14ac:dyDescent="0.35">
      <c r="A88" s="39">
        <f t="shared" ca="1" si="5"/>
        <v>795</v>
      </c>
      <c r="B88" s="41">
        <f t="shared" ca="1" si="6"/>
        <v>44094</v>
      </c>
    </row>
    <row r="89" spans="1:2" x14ac:dyDescent="0.35">
      <c r="A89" s="39">
        <f t="shared" ca="1" si="5"/>
        <v>1000</v>
      </c>
      <c r="B89" s="41">
        <f t="shared" ca="1" si="6"/>
        <v>44181</v>
      </c>
    </row>
    <row r="90" spans="1:2" x14ac:dyDescent="0.35">
      <c r="A90" s="39">
        <f t="shared" ca="1" si="5"/>
        <v>544</v>
      </c>
      <c r="B90" s="41">
        <f t="shared" ca="1" si="6"/>
        <v>43833</v>
      </c>
    </row>
    <row r="91" spans="1:2" x14ac:dyDescent="0.35">
      <c r="A91" s="39">
        <f t="shared" ca="1" si="5"/>
        <v>46</v>
      </c>
      <c r="B91" s="41">
        <f t="shared" ca="1" si="6"/>
        <v>44170</v>
      </c>
    </row>
    <row r="92" spans="1:2" x14ac:dyDescent="0.35">
      <c r="A92" s="39">
        <f t="shared" ca="1" si="5"/>
        <v>849</v>
      </c>
      <c r="B92" s="41">
        <f t="shared" ca="1" si="6"/>
        <v>43952</v>
      </c>
    </row>
    <row r="93" spans="1:2" x14ac:dyDescent="0.35">
      <c r="A93" s="39">
        <f t="shared" ca="1" si="5"/>
        <v>361</v>
      </c>
      <c r="B93" s="41">
        <f t="shared" ca="1" si="6"/>
        <v>44128</v>
      </c>
    </row>
    <row r="94" spans="1:2" x14ac:dyDescent="0.35">
      <c r="A94" s="39">
        <f t="shared" ca="1" si="5"/>
        <v>623</v>
      </c>
      <c r="B94" s="41">
        <f t="shared" ca="1" si="6"/>
        <v>44070</v>
      </c>
    </row>
    <row r="95" spans="1:2" x14ac:dyDescent="0.35">
      <c r="A95" s="39">
        <f t="shared" ca="1" si="5"/>
        <v>530</v>
      </c>
      <c r="B95" s="41">
        <f t="shared" ca="1" si="6"/>
        <v>43928</v>
      </c>
    </row>
    <row r="96" spans="1:2" x14ac:dyDescent="0.35">
      <c r="A96" s="39">
        <f t="shared" ca="1" si="5"/>
        <v>812</v>
      </c>
      <c r="B96" s="41">
        <f t="shared" ca="1" si="6"/>
        <v>44137</v>
      </c>
    </row>
    <row r="97" spans="1:2" x14ac:dyDescent="0.35">
      <c r="A97" s="39">
        <f t="shared" ca="1" si="5"/>
        <v>227</v>
      </c>
      <c r="B97" s="41">
        <f t="shared" ca="1" si="6"/>
        <v>44103</v>
      </c>
    </row>
    <row r="98" spans="1:2" x14ac:dyDescent="0.35">
      <c r="A98" s="39">
        <f t="shared" ca="1" si="5"/>
        <v>222</v>
      </c>
      <c r="B98" s="41">
        <f t="shared" ca="1" si="6"/>
        <v>44077</v>
      </c>
    </row>
    <row r="99" spans="1:2" x14ac:dyDescent="0.35">
      <c r="A99" s="39">
        <f t="shared" ca="1" si="5"/>
        <v>962</v>
      </c>
      <c r="B99" s="41">
        <f t="shared" ca="1" si="6"/>
        <v>44122</v>
      </c>
    </row>
    <row r="100" spans="1:2" x14ac:dyDescent="0.35">
      <c r="A100" s="39">
        <f t="shared" ca="1" si="5"/>
        <v>576</v>
      </c>
      <c r="B100" s="41">
        <f t="shared" ca="1" si="6"/>
        <v>44016</v>
      </c>
    </row>
    <row r="101" spans="1:2" x14ac:dyDescent="0.35">
      <c r="A101" s="39">
        <f t="shared" ca="1" si="5"/>
        <v>297</v>
      </c>
      <c r="B101" s="41">
        <f t="shared" ca="1" si="6"/>
        <v>43898</v>
      </c>
    </row>
    <row r="102" spans="1:2" x14ac:dyDescent="0.35">
      <c r="A102" s="39">
        <f t="shared" ca="1" si="5"/>
        <v>219</v>
      </c>
      <c r="B102" s="41">
        <f t="shared" ca="1" si="6"/>
        <v>43957</v>
      </c>
    </row>
    <row r="103" spans="1:2" x14ac:dyDescent="0.35">
      <c r="A103" s="39">
        <f t="shared" ca="1" si="5"/>
        <v>537</v>
      </c>
      <c r="B103" s="41">
        <f t="shared" ca="1" si="6"/>
        <v>44097</v>
      </c>
    </row>
    <row r="104" spans="1:2" x14ac:dyDescent="0.35">
      <c r="A104" s="39">
        <f t="shared" ca="1" si="5"/>
        <v>459</v>
      </c>
      <c r="B104" s="41">
        <f t="shared" ca="1" si="6"/>
        <v>44140</v>
      </c>
    </row>
    <row r="105" spans="1:2" x14ac:dyDescent="0.35">
      <c r="A105" s="39">
        <f t="shared" ca="1" si="5"/>
        <v>778</v>
      </c>
      <c r="B105" s="41">
        <f t="shared" ca="1" si="6"/>
        <v>44103</v>
      </c>
    </row>
    <row r="106" spans="1:2" x14ac:dyDescent="0.35">
      <c r="A106" s="39">
        <f t="shared" ca="1" si="5"/>
        <v>327</v>
      </c>
      <c r="B106" s="41">
        <f t="shared" ca="1" si="6"/>
        <v>43895</v>
      </c>
    </row>
    <row r="107" spans="1:2" x14ac:dyDescent="0.35">
      <c r="A107" s="39">
        <f t="shared" ca="1" si="5"/>
        <v>827</v>
      </c>
      <c r="B107" s="41">
        <f t="shared" ca="1" si="6"/>
        <v>43889</v>
      </c>
    </row>
    <row r="108" spans="1:2" x14ac:dyDescent="0.35">
      <c r="A108" s="39">
        <f t="shared" ca="1" si="5"/>
        <v>493</v>
      </c>
      <c r="B108" s="41">
        <f t="shared" ca="1" si="6"/>
        <v>44161</v>
      </c>
    </row>
    <row r="109" spans="1:2" x14ac:dyDescent="0.35">
      <c r="A109" s="39">
        <f t="shared" ca="1" si="5"/>
        <v>153</v>
      </c>
      <c r="B109" s="41">
        <f t="shared" ca="1" si="6"/>
        <v>44084</v>
      </c>
    </row>
    <row r="110" spans="1:2" x14ac:dyDescent="0.35">
      <c r="A110" s="39">
        <f t="shared" ca="1" si="5"/>
        <v>679</v>
      </c>
      <c r="B110" s="41">
        <f t="shared" ca="1" si="6"/>
        <v>43842</v>
      </c>
    </row>
    <row r="111" spans="1:2" x14ac:dyDescent="0.35">
      <c r="A111" s="39">
        <f t="shared" ca="1" si="5"/>
        <v>399</v>
      </c>
      <c r="B111" s="41">
        <f t="shared" ca="1" si="6"/>
        <v>44051</v>
      </c>
    </row>
    <row r="112" spans="1:2" x14ac:dyDescent="0.35">
      <c r="A112" s="39">
        <f t="shared" ca="1" si="5"/>
        <v>422</v>
      </c>
      <c r="B112" s="41">
        <f t="shared" ca="1" si="6"/>
        <v>44117</v>
      </c>
    </row>
    <row r="113" spans="1:2" x14ac:dyDescent="0.35">
      <c r="A113" s="39">
        <f t="shared" ca="1" si="5"/>
        <v>436</v>
      </c>
      <c r="B113" s="41">
        <f t="shared" ca="1" si="6"/>
        <v>43938</v>
      </c>
    </row>
    <row r="114" spans="1:2" x14ac:dyDescent="0.35">
      <c r="A114" s="39">
        <f t="shared" ca="1" si="5"/>
        <v>810</v>
      </c>
      <c r="B114" s="41">
        <f t="shared" ca="1" si="6"/>
        <v>43836</v>
      </c>
    </row>
    <row r="115" spans="1:2" x14ac:dyDescent="0.35">
      <c r="A115" s="39">
        <f t="shared" ca="1" si="5"/>
        <v>879</v>
      </c>
      <c r="B115" s="41">
        <f t="shared" ca="1" si="6"/>
        <v>43878</v>
      </c>
    </row>
    <row r="116" spans="1:2" x14ac:dyDescent="0.35">
      <c r="A116" s="39">
        <f t="shared" ca="1" si="5"/>
        <v>648</v>
      </c>
      <c r="B116" s="41">
        <f t="shared" ca="1" si="6"/>
        <v>44066</v>
      </c>
    </row>
    <row r="117" spans="1:2" x14ac:dyDescent="0.35">
      <c r="A117" s="39">
        <f t="shared" ca="1" si="5"/>
        <v>759</v>
      </c>
      <c r="B117" s="41">
        <f t="shared" ca="1" si="6"/>
        <v>43936</v>
      </c>
    </row>
    <row r="118" spans="1:2" x14ac:dyDescent="0.35">
      <c r="A118" s="39">
        <f t="shared" ca="1" si="5"/>
        <v>877</v>
      </c>
      <c r="B118" s="41">
        <f t="shared" ca="1" si="6"/>
        <v>44063</v>
      </c>
    </row>
    <row r="119" spans="1:2" x14ac:dyDescent="0.35">
      <c r="A119" s="39">
        <f t="shared" ca="1" si="5"/>
        <v>377</v>
      </c>
      <c r="B119" s="41">
        <f t="shared" ca="1" si="6"/>
        <v>44104</v>
      </c>
    </row>
    <row r="120" spans="1:2" x14ac:dyDescent="0.35">
      <c r="A120" s="39">
        <f t="shared" ca="1" si="5"/>
        <v>416</v>
      </c>
      <c r="B120" s="41">
        <f t="shared" ca="1" si="6"/>
        <v>43979</v>
      </c>
    </row>
    <row r="121" spans="1:2" x14ac:dyDescent="0.35">
      <c r="A121" s="39">
        <f t="shared" ca="1" si="5"/>
        <v>1019</v>
      </c>
      <c r="B121" s="41">
        <f t="shared" ca="1" si="6"/>
        <v>43840</v>
      </c>
    </row>
    <row r="122" spans="1:2" x14ac:dyDescent="0.35">
      <c r="A122" s="39">
        <f t="shared" ca="1" si="5"/>
        <v>398</v>
      </c>
      <c r="B122" s="41">
        <f t="shared" ca="1" si="6"/>
        <v>43871</v>
      </c>
    </row>
    <row r="123" spans="1:2" x14ac:dyDescent="0.35">
      <c r="A123" s="39">
        <f t="shared" ca="1" si="5"/>
        <v>700</v>
      </c>
      <c r="B123" s="41">
        <f t="shared" ca="1" si="6"/>
        <v>43836</v>
      </c>
    </row>
    <row r="124" spans="1:2" x14ac:dyDescent="0.35">
      <c r="A124" s="39">
        <f t="shared" ca="1" si="5"/>
        <v>557</v>
      </c>
      <c r="B124" s="41">
        <f t="shared" ca="1" si="6"/>
        <v>44050</v>
      </c>
    </row>
    <row r="125" spans="1:2" x14ac:dyDescent="0.35">
      <c r="A125" s="39">
        <f t="shared" ca="1" si="5"/>
        <v>492</v>
      </c>
      <c r="B125" s="41">
        <f t="shared" ca="1" si="6"/>
        <v>43904</v>
      </c>
    </row>
    <row r="126" spans="1:2" x14ac:dyDescent="0.35">
      <c r="A126" s="39">
        <f t="shared" ca="1" si="5"/>
        <v>246</v>
      </c>
      <c r="B126" s="41">
        <f t="shared" ca="1" si="6"/>
        <v>44150</v>
      </c>
    </row>
    <row r="127" spans="1:2" x14ac:dyDescent="0.35">
      <c r="A127" s="39">
        <f t="shared" ca="1" si="5"/>
        <v>1064</v>
      </c>
      <c r="B127" s="41">
        <f t="shared" ca="1" si="6"/>
        <v>43929</v>
      </c>
    </row>
    <row r="128" spans="1:2" x14ac:dyDescent="0.35">
      <c r="A128" s="39">
        <f t="shared" ca="1" si="5"/>
        <v>488</v>
      </c>
      <c r="B128" s="41">
        <f t="shared" ca="1" si="6"/>
        <v>43971</v>
      </c>
    </row>
    <row r="129" spans="1:2" x14ac:dyDescent="0.35">
      <c r="A129" s="39">
        <f t="shared" ca="1" si="5"/>
        <v>421</v>
      </c>
      <c r="B129" s="41">
        <f t="shared" ca="1" si="6"/>
        <v>44104</v>
      </c>
    </row>
    <row r="130" spans="1:2" x14ac:dyDescent="0.35">
      <c r="A130" s="39">
        <f t="shared" ca="1" si="5"/>
        <v>480</v>
      </c>
      <c r="B130" s="41">
        <f t="shared" ca="1" si="6"/>
        <v>44045</v>
      </c>
    </row>
    <row r="131" spans="1:2" x14ac:dyDescent="0.35">
      <c r="A131" s="39">
        <f t="shared" ref="A131:A158" ca="1" si="7">RANDBETWEEN(1,1100)</f>
        <v>1035</v>
      </c>
      <c r="B131" s="41">
        <f t="shared" ref="B131:B158" ca="1" si="8">DATE(RANDBETWEEN(2020, 2020), RANDBETWEEN(1, 12), RANDBETWEEN(1, 31))</f>
        <v>43968</v>
      </c>
    </row>
    <row r="132" spans="1:2" x14ac:dyDescent="0.35">
      <c r="A132" s="39">
        <f t="shared" ca="1" si="7"/>
        <v>833</v>
      </c>
      <c r="B132" s="41">
        <f t="shared" ca="1" si="8"/>
        <v>44078</v>
      </c>
    </row>
    <row r="133" spans="1:2" x14ac:dyDescent="0.35">
      <c r="A133" s="39">
        <f t="shared" ca="1" si="7"/>
        <v>272</v>
      </c>
      <c r="B133" s="41">
        <f t="shared" ca="1" si="8"/>
        <v>43847</v>
      </c>
    </row>
    <row r="134" spans="1:2" x14ac:dyDescent="0.35">
      <c r="A134" s="39">
        <f t="shared" ca="1" si="7"/>
        <v>845</v>
      </c>
      <c r="B134" s="41">
        <f t="shared" ca="1" si="8"/>
        <v>43908</v>
      </c>
    </row>
    <row r="135" spans="1:2" x14ac:dyDescent="0.35">
      <c r="A135" s="39">
        <f t="shared" ca="1" si="7"/>
        <v>929</v>
      </c>
      <c r="B135" s="41">
        <f t="shared" ca="1" si="8"/>
        <v>43843</v>
      </c>
    </row>
    <row r="136" spans="1:2" x14ac:dyDescent="0.35">
      <c r="A136" s="39">
        <f t="shared" ca="1" si="7"/>
        <v>834</v>
      </c>
      <c r="B136" s="41">
        <f t="shared" ca="1" si="8"/>
        <v>44125</v>
      </c>
    </row>
    <row r="137" spans="1:2" x14ac:dyDescent="0.35">
      <c r="A137" s="39">
        <f t="shared" ca="1" si="7"/>
        <v>746</v>
      </c>
      <c r="B137" s="41">
        <f t="shared" ca="1" si="8"/>
        <v>44022</v>
      </c>
    </row>
    <row r="138" spans="1:2" x14ac:dyDescent="0.35">
      <c r="A138" s="39">
        <f t="shared" ca="1" si="7"/>
        <v>918</v>
      </c>
      <c r="B138" s="41">
        <f t="shared" ca="1" si="8"/>
        <v>44044</v>
      </c>
    </row>
    <row r="139" spans="1:2" x14ac:dyDescent="0.35">
      <c r="A139" s="39">
        <f t="shared" ca="1" si="7"/>
        <v>749</v>
      </c>
      <c r="B139" s="41">
        <f t="shared" ca="1" si="8"/>
        <v>44002</v>
      </c>
    </row>
    <row r="140" spans="1:2" x14ac:dyDescent="0.35">
      <c r="A140" s="39">
        <f t="shared" ca="1" si="7"/>
        <v>260</v>
      </c>
      <c r="B140" s="41">
        <f t="shared" ca="1" si="8"/>
        <v>43977</v>
      </c>
    </row>
    <row r="141" spans="1:2" x14ac:dyDescent="0.35">
      <c r="A141" s="39">
        <f t="shared" ca="1" si="7"/>
        <v>862</v>
      </c>
      <c r="B141" s="41">
        <f t="shared" ca="1" si="8"/>
        <v>43851</v>
      </c>
    </row>
    <row r="142" spans="1:2" x14ac:dyDescent="0.35">
      <c r="A142" s="39">
        <f t="shared" ca="1" si="7"/>
        <v>281</v>
      </c>
      <c r="B142" s="41">
        <f t="shared" ca="1" si="8"/>
        <v>44157</v>
      </c>
    </row>
    <row r="143" spans="1:2" x14ac:dyDescent="0.35">
      <c r="A143" s="39">
        <f t="shared" ca="1" si="7"/>
        <v>671</v>
      </c>
      <c r="B143" s="41">
        <f t="shared" ca="1" si="8"/>
        <v>44159</v>
      </c>
    </row>
    <row r="144" spans="1:2" x14ac:dyDescent="0.35">
      <c r="A144" s="39">
        <f t="shared" ca="1" si="7"/>
        <v>362</v>
      </c>
      <c r="B144" s="41">
        <f t="shared" ca="1" si="8"/>
        <v>44134</v>
      </c>
    </row>
    <row r="145" spans="1:2" x14ac:dyDescent="0.35">
      <c r="A145" s="39">
        <f t="shared" ca="1" si="7"/>
        <v>399</v>
      </c>
      <c r="B145" s="41">
        <f t="shared" ca="1" si="8"/>
        <v>44117</v>
      </c>
    </row>
    <row r="146" spans="1:2" x14ac:dyDescent="0.35">
      <c r="A146" s="39">
        <f t="shared" ca="1" si="7"/>
        <v>964</v>
      </c>
      <c r="B146" s="41">
        <f t="shared" ca="1" si="8"/>
        <v>43979</v>
      </c>
    </row>
    <row r="147" spans="1:2" x14ac:dyDescent="0.35">
      <c r="A147" s="39">
        <f t="shared" ca="1" si="7"/>
        <v>391</v>
      </c>
      <c r="B147" s="41">
        <f t="shared" ca="1" si="8"/>
        <v>44137</v>
      </c>
    </row>
    <row r="148" spans="1:2" x14ac:dyDescent="0.35">
      <c r="A148" s="39">
        <f t="shared" ca="1" si="7"/>
        <v>651</v>
      </c>
      <c r="B148" s="41">
        <f t="shared" ca="1" si="8"/>
        <v>44104</v>
      </c>
    </row>
    <row r="149" spans="1:2" x14ac:dyDescent="0.35">
      <c r="A149" s="39">
        <f t="shared" ca="1" si="7"/>
        <v>499</v>
      </c>
      <c r="B149" s="41">
        <f t="shared" ca="1" si="8"/>
        <v>44173</v>
      </c>
    </row>
    <row r="150" spans="1:2" x14ac:dyDescent="0.35">
      <c r="A150" s="39">
        <f t="shared" ca="1" si="7"/>
        <v>1083</v>
      </c>
      <c r="B150" s="41">
        <f t="shared" ca="1" si="8"/>
        <v>44030</v>
      </c>
    </row>
    <row r="151" spans="1:2" x14ac:dyDescent="0.35">
      <c r="A151" s="39">
        <f t="shared" ca="1" si="7"/>
        <v>51</v>
      </c>
      <c r="B151" s="41">
        <f t="shared" ca="1" si="8"/>
        <v>44094</v>
      </c>
    </row>
    <row r="152" spans="1:2" x14ac:dyDescent="0.35">
      <c r="A152" s="39">
        <f t="shared" ca="1" si="7"/>
        <v>284</v>
      </c>
      <c r="B152" s="41">
        <f t="shared" ca="1" si="8"/>
        <v>43970</v>
      </c>
    </row>
    <row r="153" spans="1:2" x14ac:dyDescent="0.35">
      <c r="A153" s="39">
        <f t="shared" ca="1" si="7"/>
        <v>914</v>
      </c>
      <c r="B153" s="41">
        <f t="shared" ca="1" si="8"/>
        <v>44164</v>
      </c>
    </row>
    <row r="154" spans="1:2" x14ac:dyDescent="0.35">
      <c r="A154" s="39">
        <f t="shared" ca="1" si="7"/>
        <v>1006</v>
      </c>
      <c r="B154" s="41">
        <f t="shared" ca="1" si="8"/>
        <v>43853</v>
      </c>
    </row>
    <row r="155" spans="1:2" x14ac:dyDescent="0.35">
      <c r="A155" s="39">
        <f t="shared" ca="1" si="7"/>
        <v>930</v>
      </c>
      <c r="B155" s="41">
        <f t="shared" ca="1" si="8"/>
        <v>43975</v>
      </c>
    </row>
    <row r="156" spans="1:2" x14ac:dyDescent="0.35">
      <c r="A156" s="39">
        <f t="shared" ca="1" si="7"/>
        <v>437</v>
      </c>
      <c r="B156" s="41">
        <f t="shared" ca="1" si="8"/>
        <v>44126</v>
      </c>
    </row>
    <row r="157" spans="1:2" x14ac:dyDescent="0.35">
      <c r="A157" s="39">
        <f t="shared" ca="1" si="7"/>
        <v>664</v>
      </c>
      <c r="B157" s="41">
        <f t="shared" ca="1" si="8"/>
        <v>44114</v>
      </c>
    </row>
    <row r="158" spans="1:2" x14ac:dyDescent="0.35">
      <c r="A158" s="39">
        <f t="shared" ca="1" si="7"/>
        <v>869</v>
      </c>
      <c r="B158" s="41">
        <f t="shared" ca="1" si="8"/>
        <v>43964</v>
      </c>
    </row>
  </sheetData>
  <mergeCells count="2">
    <mergeCell ref="D6:J6"/>
    <mergeCell ref="D14:L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L13" sqref="L13"/>
    </sheetView>
  </sheetViews>
  <sheetFormatPr baseColWidth="10" defaultRowHeight="14.5" x14ac:dyDescent="0.35"/>
  <cols>
    <col min="2" max="2" width="14.6328125" customWidth="1"/>
    <col min="3" max="4" width="14.36328125" customWidth="1"/>
  </cols>
  <sheetData>
    <row r="1" spans="1:16" x14ac:dyDescent="0.35">
      <c r="A1" s="2" t="s">
        <v>1</v>
      </c>
      <c r="B1" s="2" t="s">
        <v>0</v>
      </c>
      <c r="C1" s="2" t="s">
        <v>7</v>
      </c>
      <c r="D1" s="13"/>
      <c r="E1" s="13" t="s">
        <v>53</v>
      </c>
      <c r="F1" s="50" t="s">
        <v>8</v>
      </c>
      <c r="G1" s="50"/>
      <c r="H1" s="50"/>
      <c r="I1" s="50"/>
      <c r="J1" s="50"/>
      <c r="K1" s="50"/>
      <c r="M1" s="12" t="s">
        <v>15</v>
      </c>
      <c r="N1" s="12"/>
      <c r="O1" s="12"/>
      <c r="P1" s="12"/>
    </row>
    <row r="2" spans="1:16" x14ac:dyDescent="0.35">
      <c r="A2" s="3">
        <v>558</v>
      </c>
      <c r="B2" s="4">
        <v>44112</v>
      </c>
      <c r="C2" s="3" t="s">
        <v>20</v>
      </c>
      <c r="D2" s="45">
        <v>44012</v>
      </c>
      <c r="E2" t="str">
        <f>IF(B2&lt;D2,"Antiguo","Actual")</f>
        <v>Actual</v>
      </c>
      <c r="F2" s="1"/>
      <c r="M2" s="12" t="s">
        <v>16</v>
      </c>
      <c r="N2" s="12"/>
      <c r="O2" s="12"/>
      <c r="P2" s="12"/>
    </row>
    <row r="3" spans="1:16" x14ac:dyDescent="0.35">
      <c r="A3" s="3">
        <v>552</v>
      </c>
      <c r="B3" s="4">
        <v>43847</v>
      </c>
      <c r="C3" s="3" t="s">
        <v>5</v>
      </c>
      <c r="D3" s="45">
        <v>44013</v>
      </c>
      <c r="E3" t="str">
        <f>IF(B3&lt;D3,"Antiguo","Actual")</f>
        <v>Antiguo</v>
      </c>
      <c r="F3" s="6" t="s">
        <v>21</v>
      </c>
      <c r="G3" s="7"/>
      <c r="H3" s="7"/>
      <c r="I3" s="7"/>
      <c r="J3" s="7"/>
      <c r="K3" s="5">
        <f>SUMIF(C2:C22,"tarjeta",A2:A22)</f>
        <v>3262</v>
      </c>
      <c r="M3" s="12" t="s">
        <v>17</v>
      </c>
      <c r="N3" s="12"/>
      <c r="O3" s="12"/>
      <c r="P3" s="12"/>
    </row>
    <row r="4" spans="1:16" x14ac:dyDescent="0.35">
      <c r="A4" s="3">
        <v>272</v>
      </c>
      <c r="B4" s="4">
        <v>43889</v>
      </c>
      <c r="C4" s="3" t="s">
        <v>5</v>
      </c>
      <c r="D4" s="45">
        <v>44014</v>
      </c>
      <c r="E4" t="str">
        <f t="shared" ref="E4:E22" si="0">IF(B4&lt;D4,"Antiguo","Actual")</f>
        <v>Antiguo</v>
      </c>
      <c r="F4" s="8" t="s">
        <v>9</v>
      </c>
      <c r="G4" s="9"/>
      <c r="H4" s="9"/>
      <c r="I4" s="9"/>
      <c r="J4" s="9"/>
      <c r="K4" s="5">
        <f>SUMIF(C2:C22,"CONTADO",A2:A22)</f>
        <v>4715</v>
      </c>
      <c r="M4" s="12" t="s">
        <v>18</v>
      </c>
      <c r="N4" s="12"/>
      <c r="O4" s="12"/>
      <c r="P4" s="12"/>
    </row>
    <row r="5" spans="1:16" x14ac:dyDescent="0.35">
      <c r="A5" s="3">
        <v>18</v>
      </c>
      <c r="B5" s="4">
        <v>43977</v>
      </c>
      <c r="C5" s="3" t="s">
        <v>5</v>
      </c>
      <c r="D5" s="45">
        <v>44015</v>
      </c>
      <c r="E5" t="str">
        <f t="shared" si="0"/>
        <v>Antiguo</v>
      </c>
      <c r="F5" s="8" t="s">
        <v>10</v>
      </c>
      <c r="G5" s="9"/>
      <c r="H5" s="9"/>
      <c r="I5" s="9"/>
      <c r="J5" s="9"/>
      <c r="K5" s="5">
        <f>SUMIF(C2:C22,"CRÉDITO",A2:A22)</f>
        <v>4762</v>
      </c>
      <c r="M5" s="12" t="s">
        <v>19</v>
      </c>
      <c r="N5" s="12"/>
      <c r="O5" s="12"/>
      <c r="P5" s="12"/>
    </row>
    <row r="6" spans="1:16" x14ac:dyDescent="0.35">
      <c r="A6" s="3">
        <v>996</v>
      </c>
      <c r="B6" s="4">
        <v>43956</v>
      </c>
      <c r="C6" s="3" t="s">
        <v>6</v>
      </c>
      <c r="D6" s="45">
        <v>44016</v>
      </c>
      <c r="E6" t="str">
        <f t="shared" si="0"/>
        <v>Antiguo</v>
      </c>
      <c r="F6" s="8" t="s">
        <v>11</v>
      </c>
      <c r="G6" s="9"/>
      <c r="H6" s="9"/>
      <c r="I6" s="9"/>
      <c r="J6" s="9"/>
      <c r="K6" s="5">
        <f>SUMIFS(A2:A22,B2:B22,)</f>
        <v>0</v>
      </c>
      <c r="M6" s="12"/>
      <c r="N6" s="12"/>
      <c r="O6" s="12"/>
      <c r="P6" s="12"/>
    </row>
    <row r="7" spans="1:16" x14ac:dyDescent="0.35">
      <c r="A7" s="3">
        <v>860</v>
      </c>
      <c r="B7" s="4">
        <v>44188</v>
      </c>
      <c r="C7" s="3" t="s">
        <v>6</v>
      </c>
      <c r="D7" s="45">
        <v>44017</v>
      </c>
      <c r="E7" t="str">
        <f t="shared" si="0"/>
        <v>Actual</v>
      </c>
      <c r="F7" s="8" t="s">
        <v>12</v>
      </c>
      <c r="G7" s="9"/>
      <c r="H7" s="9"/>
      <c r="I7" s="9"/>
      <c r="J7" s="9"/>
      <c r="K7" s="5"/>
    </row>
    <row r="8" spans="1:16" x14ac:dyDescent="0.35">
      <c r="A8" s="3">
        <v>693</v>
      </c>
      <c r="B8" s="4">
        <v>44039</v>
      </c>
      <c r="C8" s="3" t="s">
        <v>6</v>
      </c>
      <c r="D8" s="45">
        <v>44018</v>
      </c>
      <c r="E8" t="str">
        <f t="shared" si="0"/>
        <v>Actual</v>
      </c>
      <c r="F8" s="8" t="s">
        <v>13</v>
      </c>
      <c r="G8" s="9"/>
      <c r="H8" s="9"/>
      <c r="I8" s="9"/>
      <c r="J8" s="9"/>
      <c r="K8" s="5"/>
    </row>
    <row r="9" spans="1:16" x14ac:dyDescent="0.35">
      <c r="A9" s="3">
        <v>1056</v>
      </c>
      <c r="B9" s="4">
        <v>44098</v>
      </c>
      <c r="C9" s="3" t="s">
        <v>5</v>
      </c>
      <c r="D9" s="45">
        <v>44019</v>
      </c>
      <c r="E9" t="str">
        <f t="shared" si="0"/>
        <v>Actual</v>
      </c>
      <c r="F9" s="10" t="s">
        <v>14</v>
      </c>
      <c r="G9" s="11"/>
      <c r="H9" s="11"/>
      <c r="I9" s="11"/>
      <c r="J9" s="11"/>
      <c r="K9" s="5"/>
    </row>
    <row r="10" spans="1:16" x14ac:dyDescent="0.35">
      <c r="A10" s="3">
        <v>799</v>
      </c>
      <c r="B10" s="4">
        <v>44112</v>
      </c>
      <c r="C10" s="3" t="s">
        <v>6</v>
      </c>
      <c r="D10" s="45">
        <v>44020</v>
      </c>
      <c r="E10" t="str">
        <f t="shared" si="0"/>
        <v>Actual</v>
      </c>
      <c r="F10" s="1"/>
    </row>
    <row r="11" spans="1:16" x14ac:dyDescent="0.35">
      <c r="A11" s="3">
        <v>735</v>
      </c>
      <c r="B11" s="4">
        <v>43879</v>
      </c>
      <c r="C11" s="3" t="s">
        <v>20</v>
      </c>
      <c r="D11" s="45">
        <v>44021</v>
      </c>
      <c r="E11" t="str">
        <f t="shared" si="0"/>
        <v>Antiguo</v>
      </c>
      <c r="F11" s="1"/>
    </row>
    <row r="12" spans="1:16" x14ac:dyDescent="0.35">
      <c r="A12" s="3">
        <v>109</v>
      </c>
      <c r="B12" s="4">
        <v>43869</v>
      </c>
      <c r="C12" s="3" t="s">
        <v>5</v>
      </c>
      <c r="D12" s="45">
        <v>44022</v>
      </c>
      <c r="E12" t="str">
        <f t="shared" si="0"/>
        <v>Antiguo</v>
      </c>
      <c r="F12" s="1"/>
    </row>
    <row r="13" spans="1:16" x14ac:dyDescent="0.35">
      <c r="A13" s="3">
        <v>873</v>
      </c>
      <c r="B13" s="4">
        <v>44114</v>
      </c>
      <c r="C13" s="3" t="s">
        <v>6</v>
      </c>
      <c r="D13" s="45">
        <v>44023</v>
      </c>
      <c r="E13" t="str">
        <f t="shared" si="0"/>
        <v>Actual</v>
      </c>
      <c r="F13" s="1"/>
    </row>
    <row r="14" spans="1:16" x14ac:dyDescent="0.35">
      <c r="A14" s="3">
        <v>434</v>
      </c>
      <c r="B14" s="4">
        <v>43835</v>
      </c>
      <c r="C14" s="3" t="s">
        <v>5</v>
      </c>
      <c r="D14" s="45">
        <v>44024</v>
      </c>
      <c r="E14" t="str">
        <f t="shared" si="0"/>
        <v>Antiguo</v>
      </c>
      <c r="F14" s="1"/>
    </row>
    <row r="15" spans="1:16" x14ac:dyDescent="0.35">
      <c r="A15" s="3">
        <v>541</v>
      </c>
      <c r="B15" s="4">
        <v>44094</v>
      </c>
      <c r="C15" s="3" t="s">
        <v>6</v>
      </c>
      <c r="D15" s="45">
        <v>44025</v>
      </c>
      <c r="E15" t="str">
        <f t="shared" si="0"/>
        <v>Actual</v>
      </c>
      <c r="F15" s="1"/>
    </row>
    <row r="16" spans="1:16" x14ac:dyDescent="0.35">
      <c r="A16" s="3">
        <v>911</v>
      </c>
      <c r="B16" s="4">
        <v>43910</v>
      </c>
      <c r="C16" s="3" t="s">
        <v>20</v>
      </c>
      <c r="D16" s="45">
        <v>44026</v>
      </c>
      <c r="E16" t="str">
        <f t="shared" si="0"/>
        <v>Antiguo</v>
      </c>
      <c r="F16" s="1"/>
    </row>
    <row r="17" spans="1:6" x14ac:dyDescent="0.35">
      <c r="A17" s="3">
        <v>118</v>
      </c>
      <c r="B17" s="4">
        <v>44113</v>
      </c>
      <c r="C17" s="3" t="s">
        <v>20</v>
      </c>
      <c r="D17" s="45">
        <v>44027</v>
      </c>
      <c r="E17" t="str">
        <f t="shared" si="0"/>
        <v>Actual</v>
      </c>
      <c r="F17" s="1"/>
    </row>
    <row r="18" spans="1:6" x14ac:dyDescent="0.35">
      <c r="A18" s="3">
        <v>798</v>
      </c>
      <c r="B18" s="4">
        <v>44081</v>
      </c>
      <c r="C18" s="3" t="s">
        <v>5</v>
      </c>
      <c r="D18" s="45">
        <v>44028</v>
      </c>
      <c r="E18" t="str">
        <f t="shared" si="0"/>
        <v>Actual</v>
      </c>
      <c r="F18" s="1"/>
    </row>
    <row r="19" spans="1:6" x14ac:dyDescent="0.35">
      <c r="A19" s="3">
        <v>396</v>
      </c>
      <c r="B19" s="4">
        <v>44175</v>
      </c>
      <c r="C19" s="3" t="s">
        <v>5</v>
      </c>
      <c r="D19" s="45">
        <v>44029</v>
      </c>
      <c r="E19" t="str">
        <f t="shared" si="0"/>
        <v>Actual</v>
      </c>
      <c r="F19" s="1"/>
    </row>
    <row r="20" spans="1:6" x14ac:dyDescent="0.35">
      <c r="A20" s="3">
        <v>940</v>
      </c>
      <c r="B20" s="4">
        <v>43865</v>
      </c>
      <c r="C20" s="3" t="s">
        <v>20</v>
      </c>
      <c r="D20" s="45">
        <v>44030</v>
      </c>
      <c r="E20" t="str">
        <f t="shared" si="0"/>
        <v>Antiguo</v>
      </c>
      <c r="F20" s="1"/>
    </row>
    <row r="21" spans="1:6" x14ac:dyDescent="0.35">
      <c r="A21" s="3">
        <v>976</v>
      </c>
      <c r="B21" s="4">
        <v>44188</v>
      </c>
      <c r="C21" s="3" t="s">
        <v>5</v>
      </c>
      <c r="D21" s="45">
        <v>44031</v>
      </c>
      <c r="E21" t="str">
        <f t="shared" si="0"/>
        <v>Actual</v>
      </c>
      <c r="F21" s="1"/>
    </row>
    <row r="22" spans="1:6" x14ac:dyDescent="0.35">
      <c r="A22" s="3">
        <v>104</v>
      </c>
      <c r="B22" s="4">
        <v>43995</v>
      </c>
      <c r="C22" s="3" t="s">
        <v>5</v>
      </c>
      <c r="D22" s="45">
        <v>44032</v>
      </c>
      <c r="E22" t="str">
        <f t="shared" si="0"/>
        <v>Antiguo</v>
      </c>
      <c r="F22" s="1"/>
    </row>
  </sheetData>
  <mergeCells count="1">
    <mergeCell ref="F1:K1"/>
  </mergeCells>
  <conditionalFormatting sqref="E2:E22">
    <cfRule type="containsText" dxfId="17" priority="1" operator="containsText" text="antiguo">
      <formula>NOT(ISERROR(SEARCH("antiguo",E2)))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workbookViewId="0">
      <selection activeCell="G15" sqref="G15"/>
    </sheetView>
  </sheetViews>
  <sheetFormatPr baseColWidth="10" defaultRowHeight="14.5" x14ac:dyDescent="0.35"/>
  <sheetData>
    <row r="1" spans="2:6" x14ac:dyDescent="0.35">
      <c r="B1" s="15" t="s">
        <v>22</v>
      </c>
      <c r="C1" s="16"/>
      <c r="D1" s="16"/>
      <c r="E1" s="16"/>
      <c r="F1" s="17"/>
    </row>
    <row r="2" spans="2:6" x14ac:dyDescent="0.35">
      <c r="B2" s="18"/>
      <c r="C2" s="19"/>
      <c r="D2" s="19"/>
      <c r="E2" s="19"/>
      <c r="F2" s="20"/>
    </row>
    <row r="3" spans="2:6" x14ac:dyDescent="0.35">
      <c r="B3" s="18" t="s">
        <v>23</v>
      </c>
      <c r="C3" s="19"/>
      <c r="D3" s="19"/>
      <c r="E3" s="19"/>
      <c r="F3" s="20"/>
    </row>
    <row r="4" spans="2:6" x14ac:dyDescent="0.35">
      <c r="B4" s="21"/>
      <c r="C4" s="22"/>
      <c r="D4" s="37" t="s">
        <v>24</v>
      </c>
      <c r="E4" s="38" t="s">
        <v>28</v>
      </c>
      <c r="F4" s="3">
        <v>2</v>
      </c>
    </row>
    <row r="5" spans="2:6" x14ac:dyDescent="0.35">
      <c r="B5" s="21"/>
      <c r="C5" s="22"/>
      <c r="D5" s="37" t="s">
        <v>25</v>
      </c>
      <c r="E5" s="38" t="s">
        <v>28</v>
      </c>
      <c r="F5" s="3">
        <v>5</v>
      </c>
    </row>
    <row r="6" spans="2:6" x14ac:dyDescent="0.35">
      <c r="B6" s="21"/>
      <c r="C6" s="22"/>
      <c r="D6" s="37" t="s">
        <v>26</v>
      </c>
      <c r="E6" s="38" t="s">
        <v>28</v>
      </c>
      <c r="F6" s="3">
        <v>2</v>
      </c>
    </row>
    <row r="7" spans="2:6" x14ac:dyDescent="0.35">
      <c r="B7" s="25" t="s">
        <v>27</v>
      </c>
      <c r="C7" s="26"/>
      <c r="D7" s="26"/>
      <c r="E7" s="26"/>
      <c r="F7" s="27">
        <f>SQRT(POWER(F5,2)-4*F4*F6)</f>
        <v>3</v>
      </c>
    </row>
    <row r="8" spans="2:6" x14ac:dyDescent="0.35">
      <c r="B8" s="28"/>
      <c r="C8" s="23"/>
      <c r="D8" s="23"/>
      <c r="E8" s="23"/>
      <c r="F8" s="24"/>
    </row>
    <row r="9" spans="2:6" x14ac:dyDescent="0.35">
      <c r="B9" s="29" t="s">
        <v>29</v>
      </c>
      <c r="C9" s="30"/>
      <c r="D9" s="30"/>
      <c r="E9" s="31" t="s">
        <v>31</v>
      </c>
      <c r="F9" s="32">
        <f>(-F5+F7)/2*F4</f>
        <v>-2</v>
      </c>
    </row>
    <row r="10" spans="2:6" x14ac:dyDescent="0.35">
      <c r="B10" s="33" t="s">
        <v>32</v>
      </c>
      <c r="C10" s="34"/>
      <c r="D10" s="34"/>
      <c r="E10" s="35" t="s">
        <v>30</v>
      </c>
      <c r="F10" s="36">
        <f>(-F5-F7)/2*F4</f>
        <v>-8</v>
      </c>
    </row>
    <row r="16" spans="2:6" x14ac:dyDescent="0.35">
      <c r="C16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0"/>
  <sheetViews>
    <sheetView tabSelected="1" topLeftCell="B91" zoomScaleNormal="100" workbookViewId="0">
      <selection activeCell="M106" sqref="M106"/>
    </sheetView>
  </sheetViews>
  <sheetFormatPr baseColWidth="10" defaultRowHeight="14.5" x14ac:dyDescent="0.35"/>
  <cols>
    <col min="1" max="1" width="0" hidden="1" customWidth="1"/>
    <col min="2" max="3" width="11.26953125" customWidth="1"/>
    <col min="4" max="4" width="0" hidden="1" customWidth="1"/>
    <col min="5" max="6" width="11.26953125" customWidth="1"/>
    <col min="10" max="10" width="10.90625" customWidth="1"/>
  </cols>
  <sheetData>
    <row r="1" spans="2:13" x14ac:dyDescent="0.35">
      <c r="B1" s="49" t="s">
        <v>59</v>
      </c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2:13" x14ac:dyDescent="0.35"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2:13" x14ac:dyDescent="0.35">
      <c r="B3" s="43" t="s">
        <v>58</v>
      </c>
      <c r="C3" s="43"/>
      <c r="D3" s="43"/>
      <c r="E3" s="43" t="s">
        <v>54</v>
      </c>
      <c r="F3" s="43"/>
      <c r="G3" s="43"/>
      <c r="H3" s="43"/>
      <c r="I3" s="43"/>
      <c r="J3" s="43"/>
      <c r="K3" s="43"/>
      <c r="L3" s="43"/>
    </row>
    <row r="4" spans="2:13" x14ac:dyDescent="0.35">
      <c r="B4">
        <v>15</v>
      </c>
      <c r="E4" t="str">
        <f>IF(OR(B4=2,B4=4,B4=6,B4=8,B4=10,B4=12,B4=14,B4=16,B4=18,B4=20),"Par","Impar")</f>
        <v>Impar</v>
      </c>
    </row>
    <row r="5" spans="2:13" x14ac:dyDescent="0.35">
      <c r="B5">
        <v>20</v>
      </c>
      <c r="E5" t="str">
        <f t="shared" ref="E5:E23" si="0">IF(OR(B5=2,B5=4,B5=6,B5=8,B5=10,B5=12,B5=14,B5=16,B5=18,B5=20),"Par","Impar")</f>
        <v>Par</v>
      </c>
    </row>
    <row r="6" spans="2:13" x14ac:dyDescent="0.35">
      <c r="B6">
        <v>10</v>
      </c>
      <c r="E6" t="str">
        <f t="shared" si="0"/>
        <v>Par</v>
      </c>
    </row>
    <row r="7" spans="2:13" x14ac:dyDescent="0.35">
      <c r="B7">
        <v>19</v>
      </c>
      <c r="E7" t="str">
        <f t="shared" si="0"/>
        <v>Impar</v>
      </c>
    </row>
    <row r="8" spans="2:13" x14ac:dyDescent="0.35">
      <c r="B8">
        <v>15</v>
      </c>
      <c r="E8" t="str">
        <f t="shared" si="0"/>
        <v>Impar</v>
      </c>
    </row>
    <row r="9" spans="2:13" x14ac:dyDescent="0.35">
      <c r="B9">
        <v>5</v>
      </c>
      <c r="E9" t="str">
        <f t="shared" si="0"/>
        <v>Impar</v>
      </c>
    </row>
    <row r="10" spans="2:13" x14ac:dyDescent="0.35">
      <c r="B10">
        <v>15</v>
      </c>
      <c r="E10" t="str">
        <f t="shared" si="0"/>
        <v>Impar</v>
      </c>
    </row>
    <row r="11" spans="2:13" x14ac:dyDescent="0.35">
      <c r="B11">
        <v>19</v>
      </c>
      <c r="E11" t="str">
        <f t="shared" si="0"/>
        <v>Impar</v>
      </c>
    </row>
    <row r="12" spans="2:13" x14ac:dyDescent="0.35">
      <c r="B12">
        <v>10</v>
      </c>
      <c r="E12" t="str">
        <f t="shared" si="0"/>
        <v>Par</v>
      </c>
    </row>
    <row r="13" spans="2:13" x14ac:dyDescent="0.35">
      <c r="B13">
        <v>14</v>
      </c>
      <c r="E13" t="str">
        <f t="shared" si="0"/>
        <v>Par</v>
      </c>
    </row>
    <row r="14" spans="2:13" x14ac:dyDescent="0.35">
      <c r="B14">
        <v>5</v>
      </c>
      <c r="E14" t="str">
        <f t="shared" si="0"/>
        <v>Impar</v>
      </c>
    </row>
    <row r="15" spans="2:13" x14ac:dyDescent="0.35">
      <c r="B15">
        <v>3</v>
      </c>
      <c r="E15" t="str">
        <f t="shared" si="0"/>
        <v>Impar</v>
      </c>
    </row>
    <row r="16" spans="2:13" x14ac:dyDescent="0.35">
      <c r="B16">
        <v>4</v>
      </c>
      <c r="E16" t="str">
        <f t="shared" si="0"/>
        <v>Par</v>
      </c>
    </row>
    <row r="17" spans="2:11" x14ac:dyDescent="0.35">
      <c r="B17">
        <v>6</v>
      </c>
      <c r="E17" t="str">
        <f t="shared" si="0"/>
        <v>Par</v>
      </c>
    </row>
    <row r="18" spans="2:11" x14ac:dyDescent="0.35">
      <c r="B18">
        <v>9</v>
      </c>
      <c r="E18" t="str">
        <f t="shared" si="0"/>
        <v>Impar</v>
      </c>
    </row>
    <row r="19" spans="2:11" x14ac:dyDescent="0.35">
      <c r="B19">
        <v>8</v>
      </c>
      <c r="E19" t="str">
        <f t="shared" si="0"/>
        <v>Par</v>
      </c>
    </row>
    <row r="20" spans="2:11" x14ac:dyDescent="0.35">
      <c r="B20">
        <v>4</v>
      </c>
      <c r="E20" t="str">
        <f t="shared" si="0"/>
        <v>Par</v>
      </c>
    </row>
    <row r="21" spans="2:11" x14ac:dyDescent="0.35">
      <c r="B21">
        <v>14</v>
      </c>
      <c r="E21" t="str">
        <f t="shared" si="0"/>
        <v>Par</v>
      </c>
    </row>
    <row r="22" spans="2:11" x14ac:dyDescent="0.35">
      <c r="B22">
        <v>9</v>
      </c>
      <c r="E22" t="str">
        <f t="shared" si="0"/>
        <v>Impar</v>
      </c>
    </row>
    <row r="23" spans="2:11" x14ac:dyDescent="0.35">
      <c r="B23">
        <v>16</v>
      </c>
      <c r="E23" t="str">
        <f t="shared" si="0"/>
        <v>Par</v>
      </c>
    </row>
    <row r="27" spans="2:11" x14ac:dyDescent="0.35">
      <c r="B27" s="44" t="s">
        <v>57</v>
      </c>
      <c r="C27" s="44"/>
      <c r="D27" s="44"/>
      <c r="E27" s="44"/>
      <c r="F27" s="44"/>
      <c r="G27" s="44"/>
      <c r="H27" s="44"/>
      <c r="I27" s="44"/>
      <c r="J27" s="44"/>
      <c r="K27" s="44"/>
    </row>
    <row r="29" spans="2:11" x14ac:dyDescent="0.35">
      <c r="B29" t="s">
        <v>55</v>
      </c>
      <c r="C29" t="str">
        <f>IF(B29="M","Masculino","Femenino")</f>
        <v>Masculino</v>
      </c>
    </row>
    <row r="30" spans="2:11" x14ac:dyDescent="0.35">
      <c r="B30" t="s">
        <v>56</v>
      </c>
      <c r="C30" t="str">
        <f t="shared" ref="C30:C48" si="1">IF(B30="M","Masculino","Femenino")</f>
        <v>Femenino</v>
      </c>
    </row>
    <row r="31" spans="2:11" x14ac:dyDescent="0.35">
      <c r="B31" t="s">
        <v>56</v>
      </c>
      <c r="C31" t="str">
        <f t="shared" si="1"/>
        <v>Femenino</v>
      </c>
    </row>
    <row r="32" spans="2:11" x14ac:dyDescent="0.35">
      <c r="B32" t="s">
        <v>56</v>
      </c>
      <c r="C32" t="str">
        <f t="shared" si="1"/>
        <v>Femenino</v>
      </c>
    </row>
    <row r="33" spans="2:3" x14ac:dyDescent="0.35">
      <c r="B33" t="s">
        <v>55</v>
      </c>
      <c r="C33" t="str">
        <f t="shared" si="1"/>
        <v>Masculino</v>
      </c>
    </row>
    <row r="34" spans="2:3" x14ac:dyDescent="0.35">
      <c r="B34" t="s">
        <v>56</v>
      </c>
      <c r="C34" t="str">
        <f t="shared" si="1"/>
        <v>Femenino</v>
      </c>
    </row>
    <row r="35" spans="2:3" x14ac:dyDescent="0.35">
      <c r="B35" t="s">
        <v>55</v>
      </c>
      <c r="C35" t="str">
        <f t="shared" si="1"/>
        <v>Masculino</v>
      </c>
    </row>
    <row r="36" spans="2:3" x14ac:dyDescent="0.35">
      <c r="B36" t="s">
        <v>56</v>
      </c>
      <c r="C36" t="str">
        <f t="shared" si="1"/>
        <v>Femenino</v>
      </c>
    </row>
    <row r="37" spans="2:3" x14ac:dyDescent="0.35">
      <c r="B37" t="s">
        <v>55</v>
      </c>
      <c r="C37" t="str">
        <f t="shared" si="1"/>
        <v>Masculino</v>
      </c>
    </row>
    <row r="38" spans="2:3" x14ac:dyDescent="0.35">
      <c r="B38" t="s">
        <v>56</v>
      </c>
      <c r="C38" t="str">
        <f t="shared" si="1"/>
        <v>Femenino</v>
      </c>
    </row>
    <row r="39" spans="2:3" x14ac:dyDescent="0.35">
      <c r="B39" t="s">
        <v>55</v>
      </c>
      <c r="C39" t="str">
        <f t="shared" si="1"/>
        <v>Masculino</v>
      </c>
    </row>
    <row r="40" spans="2:3" x14ac:dyDescent="0.35">
      <c r="B40" t="s">
        <v>56</v>
      </c>
      <c r="C40" t="str">
        <f t="shared" si="1"/>
        <v>Femenino</v>
      </c>
    </row>
    <row r="41" spans="2:3" x14ac:dyDescent="0.35">
      <c r="B41" t="s">
        <v>55</v>
      </c>
      <c r="C41" t="str">
        <f t="shared" si="1"/>
        <v>Masculino</v>
      </c>
    </row>
    <row r="42" spans="2:3" x14ac:dyDescent="0.35">
      <c r="B42" t="s">
        <v>56</v>
      </c>
      <c r="C42" t="str">
        <f t="shared" si="1"/>
        <v>Femenino</v>
      </c>
    </row>
    <row r="43" spans="2:3" x14ac:dyDescent="0.35">
      <c r="B43" t="s">
        <v>55</v>
      </c>
      <c r="C43" t="str">
        <f t="shared" si="1"/>
        <v>Masculino</v>
      </c>
    </row>
    <row r="44" spans="2:3" x14ac:dyDescent="0.35">
      <c r="B44" t="s">
        <v>56</v>
      </c>
      <c r="C44" t="str">
        <f t="shared" si="1"/>
        <v>Femenino</v>
      </c>
    </row>
    <row r="45" spans="2:3" x14ac:dyDescent="0.35">
      <c r="B45" t="s">
        <v>55</v>
      </c>
      <c r="C45" t="str">
        <f t="shared" si="1"/>
        <v>Masculino</v>
      </c>
    </row>
    <row r="46" spans="2:3" x14ac:dyDescent="0.35">
      <c r="B46" t="s">
        <v>56</v>
      </c>
      <c r="C46" t="str">
        <f t="shared" si="1"/>
        <v>Femenino</v>
      </c>
    </row>
    <row r="47" spans="2:3" x14ac:dyDescent="0.35">
      <c r="B47" t="s">
        <v>55</v>
      </c>
      <c r="C47" t="str">
        <f t="shared" si="1"/>
        <v>Masculino</v>
      </c>
    </row>
    <row r="48" spans="2:3" x14ac:dyDescent="0.35">
      <c r="B48" t="s">
        <v>56</v>
      </c>
      <c r="C48" t="str">
        <f t="shared" si="1"/>
        <v>Femenino</v>
      </c>
    </row>
    <row r="51" spans="2:17" x14ac:dyDescent="0.35">
      <c r="B51" s="44" t="s">
        <v>60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</row>
    <row r="53" spans="2:17" x14ac:dyDescent="0.35">
      <c r="B53" s="44" t="s">
        <v>61</v>
      </c>
      <c r="C53" s="44" t="s">
        <v>62</v>
      </c>
      <c r="D53" s="44"/>
      <c r="E53" s="44" t="s">
        <v>63</v>
      </c>
      <c r="F53" s="44" t="s">
        <v>64</v>
      </c>
      <c r="G53" s="44" t="s">
        <v>65</v>
      </c>
      <c r="I53" s="44" t="s">
        <v>66</v>
      </c>
      <c r="J53" s="44" t="s">
        <v>68</v>
      </c>
      <c r="K53" s="44" t="s">
        <v>67</v>
      </c>
    </row>
    <row r="54" spans="2:17" x14ac:dyDescent="0.35">
      <c r="B54">
        <v>48</v>
      </c>
      <c r="C54">
        <v>54</v>
      </c>
      <c r="D54">
        <v>45</v>
      </c>
      <c r="E54">
        <v>75</v>
      </c>
      <c r="F54">
        <v>30</v>
      </c>
      <c r="G54">
        <v>48</v>
      </c>
      <c r="I54" t="str">
        <f>IF(SUM(B54:G54)&gt;=200,"25%","5%")</f>
        <v>25%</v>
      </c>
      <c r="J54">
        <f>SUM(B54:G54)</f>
        <v>300</v>
      </c>
      <c r="K54" s="43">
        <f>J54-(J54*I54)</f>
        <v>225</v>
      </c>
    </row>
    <row r="55" spans="2:17" x14ac:dyDescent="0.35">
      <c r="B55">
        <v>73</v>
      </c>
      <c r="C55">
        <v>74</v>
      </c>
      <c r="D55">
        <v>80</v>
      </c>
      <c r="E55">
        <v>80</v>
      </c>
      <c r="F55">
        <v>11</v>
      </c>
      <c r="G55">
        <v>51</v>
      </c>
      <c r="I55" t="str">
        <f t="shared" ref="I55:I70" si="2">IF(SUM(B55:G55)&gt;=200,"25%","5%")</f>
        <v>25%</v>
      </c>
      <c r="J55">
        <f t="shared" ref="J55:J70" si="3">SUM(B55:G55)</f>
        <v>369</v>
      </c>
      <c r="K55" s="43">
        <f t="shared" ref="K55:K70" si="4">J55-(J55*I55)</f>
        <v>276.75</v>
      </c>
    </row>
    <row r="56" spans="2:17" x14ac:dyDescent="0.35">
      <c r="B56">
        <v>43</v>
      </c>
      <c r="C56">
        <v>78</v>
      </c>
      <c r="D56">
        <v>43</v>
      </c>
      <c r="E56">
        <v>80</v>
      </c>
      <c r="F56">
        <v>71</v>
      </c>
      <c r="G56">
        <v>27</v>
      </c>
      <c r="I56" t="str">
        <f t="shared" si="2"/>
        <v>25%</v>
      </c>
      <c r="J56">
        <f t="shared" si="3"/>
        <v>342</v>
      </c>
      <c r="K56" s="43">
        <f t="shared" si="4"/>
        <v>256.5</v>
      </c>
    </row>
    <row r="57" spans="2:17" x14ac:dyDescent="0.35">
      <c r="B57">
        <v>39</v>
      </c>
      <c r="C57">
        <v>60</v>
      </c>
      <c r="D57">
        <v>58</v>
      </c>
      <c r="E57">
        <v>25</v>
      </c>
      <c r="F57">
        <v>41</v>
      </c>
      <c r="G57">
        <v>22</v>
      </c>
      <c r="I57" t="str">
        <f t="shared" si="2"/>
        <v>25%</v>
      </c>
      <c r="J57">
        <f t="shared" si="3"/>
        <v>245</v>
      </c>
      <c r="K57" s="43">
        <f t="shared" si="4"/>
        <v>183.75</v>
      </c>
    </row>
    <row r="58" spans="2:17" x14ac:dyDescent="0.35">
      <c r="B58">
        <v>22</v>
      </c>
      <c r="C58">
        <v>13</v>
      </c>
      <c r="D58">
        <v>61</v>
      </c>
      <c r="E58">
        <v>35</v>
      </c>
      <c r="F58">
        <v>45</v>
      </c>
      <c r="G58">
        <v>72</v>
      </c>
      <c r="I58" t="str">
        <f t="shared" si="2"/>
        <v>25%</v>
      </c>
      <c r="J58">
        <f t="shared" si="3"/>
        <v>248</v>
      </c>
      <c r="K58" s="43">
        <f t="shared" si="4"/>
        <v>186</v>
      </c>
    </row>
    <row r="59" spans="2:17" x14ac:dyDescent="0.35">
      <c r="B59">
        <v>15</v>
      </c>
      <c r="C59">
        <v>16</v>
      </c>
      <c r="D59">
        <v>71</v>
      </c>
      <c r="E59">
        <v>30</v>
      </c>
      <c r="F59">
        <v>51</v>
      </c>
      <c r="G59">
        <v>38</v>
      </c>
      <c r="I59" t="str">
        <f t="shared" si="2"/>
        <v>25%</v>
      </c>
      <c r="J59">
        <f t="shared" si="3"/>
        <v>221</v>
      </c>
      <c r="K59" s="43">
        <f t="shared" si="4"/>
        <v>165.75</v>
      </c>
    </row>
    <row r="60" spans="2:17" x14ac:dyDescent="0.35">
      <c r="B60">
        <v>71</v>
      </c>
      <c r="C60">
        <v>57</v>
      </c>
      <c r="D60">
        <v>55</v>
      </c>
      <c r="E60">
        <v>70</v>
      </c>
      <c r="F60">
        <v>15</v>
      </c>
      <c r="G60">
        <v>80</v>
      </c>
      <c r="I60" t="str">
        <f t="shared" si="2"/>
        <v>25%</v>
      </c>
      <c r="J60">
        <f t="shared" si="3"/>
        <v>348</v>
      </c>
      <c r="K60" s="43">
        <f t="shared" si="4"/>
        <v>261</v>
      </c>
    </row>
    <row r="61" spans="2:17" x14ac:dyDescent="0.35">
      <c r="B61">
        <v>49</v>
      </c>
      <c r="C61">
        <v>46</v>
      </c>
      <c r="D61">
        <v>53</v>
      </c>
      <c r="E61">
        <v>79</v>
      </c>
      <c r="F61">
        <v>75</v>
      </c>
      <c r="G61">
        <v>35</v>
      </c>
      <c r="I61" t="str">
        <f t="shared" si="2"/>
        <v>25%</v>
      </c>
      <c r="J61">
        <f t="shared" si="3"/>
        <v>337</v>
      </c>
      <c r="K61" s="43">
        <f t="shared" si="4"/>
        <v>252.75</v>
      </c>
    </row>
    <row r="62" spans="2:17" x14ac:dyDescent="0.35">
      <c r="B62">
        <v>25</v>
      </c>
      <c r="C62">
        <v>18</v>
      </c>
      <c r="D62">
        <v>13</v>
      </c>
      <c r="E62">
        <v>56</v>
      </c>
      <c r="F62">
        <v>40</v>
      </c>
      <c r="G62">
        <v>17</v>
      </c>
      <c r="I62" t="str">
        <f t="shared" si="2"/>
        <v>5%</v>
      </c>
      <c r="J62">
        <f t="shared" si="3"/>
        <v>169</v>
      </c>
      <c r="K62" s="43">
        <f t="shared" si="4"/>
        <v>160.55000000000001</v>
      </c>
    </row>
    <row r="63" spans="2:17" x14ac:dyDescent="0.35">
      <c r="B63">
        <v>48</v>
      </c>
      <c r="C63">
        <v>24</v>
      </c>
      <c r="D63">
        <v>75</v>
      </c>
      <c r="E63">
        <v>68</v>
      </c>
      <c r="F63">
        <v>60</v>
      </c>
      <c r="G63">
        <v>59</v>
      </c>
      <c r="I63" t="str">
        <f t="shared" si="2"/>
        <v>25%</v>
      </c>
      <c r="J63">
        <f t="shared" si="3"/>
        <v>334</v>
      </c>
      <c r="K63" s="43">
        <f t="shared" si="4"/>
        <v>250.5</v>
      </c>
    </row>
    <row r="64" spans="2:17" x14ac:dyDescent="0.35">
      <c r="B64">
        <v>25</v>
      </c>
      <c r="C64">
        <v>27</v>
      </c>
      <c r="D64">
        <v>61</v>
      </c>
      <c r="E64">
        <v>26</v>
      </c>
      <c r="F64">
        <v>75</v>
      </c>
      <c r="G64">
        <v>68</v>
      </c>
      <c r="I64" t="str">
        <f t="shared" si="2"/>
        <v>25%</v>
      </c>
      <c r="J64">
        <f t="shared" si="3"/>
        <v>282</v>
      </c>
      <c r="K64" s="43">
        <f t="shared" si="4"/>
        <v>211.5</v>
      </c>
    </row>
    <row r="65" spans="2:13" x14ac:dyDescent="0.35">
      <c r="B65">
        <v>36</v>
      </c>
      <c r="C65">
        <v>41</v>
      </c>
      <c r="D65">
        <v>20</v>
      </c>
      <c r="E65">
        <v>72</v>
      </c>
      <c r="F65">
        <v>10</v>
      </c>
      <c r="G65">
        <v>19</v>
      </c>
      <c r="I65" t="str">
        <f t="shared" si="2"/>
        <v>5%</v>
      </c>
      <c r="J65">
        <f t="shared" si="3"/>
        <v>198</v>
      </c>
      <c r="K65" s="43">
        <f t="shared" si="4"/>
        <v>188.1</v>
      </c>
    </row>
    <row r="66" spans="2:13" x14ac:dyDescent="0.35">
      <c r="B66">
        <v>20</v>
      </c>
      <c r="C66">
        <v>39</v>
      </c>
      <c r="D66">
        <v>67</v>
      </c>
      <c r="E66">
        <v>35</v>
      </c>
      <c r="F66">
        <v>10</v>
      </c>
      <c r="G66">
        <v>58</v>
      </c>
      <c r="I66" t="str">
        <f t="shared" si="2"/>
        <v>25%</v>
      </c>
      <c r="J66">
        <f t="shared" si="3"/>
        <v>229</v>
      </c>
      <c r="K66" s="43">
        <f t="shared" si="4"/>
        <v>171.75</v>
      </c>
    </row>
    <row r="67" spans="2:13" x14ac:dyDescent="0.35">
      <c r="B67">
        <v>69</v>
      </c>
      <c r="C67">
        <v>18</v>
      </c>
      <c r="D67">
        <v>66</v>
      </c>
      <c r="E67">
        <v>18</v>
      </c>
      <c r="F67">
        <v>47</v>
      </c>
      <c r="G67">
        <v>77</v>
      </c>
      <c r="I67" t="str">
        <f t="shared" si="2"/>
        <v>25%</v>
      </c>
      <c r="J67">
        <f t="shared" si="3"/>
        <v>295</v>
      </c>
      <c r="K67" s="43">
        <f t="shared" si="4"/>
        <v>221.25</v>
      </c>
    </row>
    <row r="68" spans="2:13" x14ac:dyDescent="0.35">
      <c r="B68">
        <v>80</v>
      </c>
      <c r="C68">
        <v>27</v>
      </c>
      <c r="D68">
        <v>65</v>
      </c>
      <c r="E68">
        <v>80</v>
      </c>
      <c r="F68">
        <v>78</v>
      </c>
      <c r="G68">
        <v>42</v>
      </c>
      <c r="I68" t="str">
        <f t="shared" si="2"/>
        <v>25%</v>
      </c>
      <c r="J68">
        <f t="shared" si="3"/>
        <v>372</v>
      </c>
      <c r="K68" s="43">
        <f t="shared" si="4"/>
        <v>279</v>
      </c>
    </row>
    <row r="69" spans="2:13" x14ac:dyDescent="0.35">
      <c r="B69">
        <v>68</v>
      </c>
      <c r="C69">
        <v>36</v>
      </c>
      <c r="D69">
        <v>40</v>
      </c>
      <c r="E69">
        <v>25</v>
      </c>
      <c r="F69">
        <v>73</v>
      </c>
      <c r="G69">
        <v>47</v>
      </c>
      <c r="I69" t="str">
        <f t="shared" si="2"/>
        <v>25%</v>
      </c>
      <c r="J69">
        <f t="shared" si="3"/>
        <v>289</v>
      </c>
      <c r="K69" s="43">
        <f t="shared" si="4"/>
        <v>216.75</v>
      </c>
    </row>
    <row r="70" spans="2:13" x14ac:dyDescent="0.35">
      <c r="B70">
        <v>71</v>
      </c>
      <c r="C70">
        <v>59</v>
      </c>
      <c r="D70">
        <v>33</v>
      </c>
      <c r="E70">
        <v>45</v>
      </c>
      <c r="F70">
        <v>59</v>
      </c>
      <c r="G70">
        <v>27</v>
      </c>
      <c r="I70" t="str">
        <f t="shared" si="2"/>
        <v>25%</v>
      </c>
      <c r="J70">
        <f t="shared" si="3"/>
        <v>294</v>
      </c>
      <c r="K70" s="43">
        <f t="shared" si="4"/>
        <v>220.5</v>
      </c>
    </row>
    <row r="72" spans="2:13" x14ac:dyDescent="0.35">
      <c r="B72" s="52" t="s">
        <v>69</v>
      </c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</row>
    <row r="73" spans="2:13" x14ac:dyDescent="0.35">
      <c r="B73" s="46"/>
      <c r="C73" s="46"/>
      <c r="D73" s="46"/>
      <c r="E73" s="46"/>
      <c r="F73" s="46"/>
      <c r="G73" s="46" t="s">
        <v>70</v>
      </c>
      <c r="H73" s="46"/>
      <c r="I73" s="46"/>
      <c r="J73" s="46"/>
      <c r="K73" s="46"/>
      <c r="L73" s="46"/>
      <c r="M73" s="46"/>
    </row>
    <row r="74" spans="2:13" x14ac:dyDescent="0.35">
      <c r="B74">
        <v>6</v>
      </c>
      <c r="C74">
        <v>4</v>
      </c>
      <c r="D74">
        <v>9</v>
      </c>
      <c r="E74">
        <v>5</v>
      </c>
      <c r="G74" s="43">
        <f>IF(AND(B74&gt;C74),B74,C74)</f>
        <v>6</v>
      </c>
      <c r="H74" s="43">
        <f>IF(AND(G74&gt;E74),G74,E74)</f>
        <v>6</v>
      </c>
    </row>
    <row r="75" spans="2:13" x14ac:dyDescent="0.35">
      <c r="B75">
        <v>6</v>
      </c>
      <c r="C75">
        <v>4</v>
      </c>
      <c r="D75">
        <v>5</v>
      </c>
      <c r="E75">
        <v>7</v>
      </c>
      <c r="G75" s="43">
        <f t="shared" ref="G75:G88" si="5">IF(AND(B75&gt;C75),B75,C75)</f>
        <v>6</v>
      </c>
      <c r="H75" s="43">
        <f t="shared" ref="H75:H88" si="6">IF(AND(G75&gt;E75),G75,E75)</f>
        <v>7</v>
      </c>
    </row>
    <row r="76" spans="2:13" x14ac:dyDescent="0.35">
      <c r="B76">
        <v>7</v>
      </c>
      <c r="C76">
        <v>5</v>
      </c>
      <c r="D76">
        <v>6</v>
      </c>
      <c r="E76">
        <v>5</v>
      </c>
      <c r="G76" s="43">
        <f t="shared" si="5"/>
        <v>7</v>
      </c>
      <c r="H76" s="43">
        <f t="shared" si="6"/>
        <v>7</v>
      </c>
    </row>
    <row r="77" spans="2:13" x14ac:dyDescent="0.35">
      <c r="B77">
        <v>10</v>
      </c>
      <c r="C77">
        <v>1</v>
      </c>
      <c r="D77">
        <v>9</v>
      </c>
      <c r="E77">
        <v>1</v>
      </c>
      <c r="G77" s="43">
        <f t="shared" si="5"/>
        <v>10</v>
      </c>
      <c r="H77" s="43">
        <f t="shared" si="6"/>
        <v>10</v>
      </c>
    </row>
    <row r="78" spans="2:13" x14ac:dyDescent="0.35">
      <c r="B78">
        <v>10</v>
      </c>
      <c r="C78">
        <v>4</v>
      </c>
      <c r="D78">
        <v>6</v>
      </c>
      <c r="E78">
        <v>1</v>
      </c>
      <c r="G78" s="43">
        <f t="shared" si="5"/>
        <v>10</v>
      </c>
      <c r="H78" s="43">
        <f t="shared" si="6"/>
        <v>10</v>
      </c>
    </row>
    <row r="79" spans="2:13" x14ac:dyDescent="0.35">
      <c r="B79">
        <v>9</v>
      </c>
      <c r="C79">
        <v>5</v>
      </c>
      <c r="D79">
        <v>3</v>
      </c>
      <c r="E79">
        <v>9</v>
      </c>
      <c r="G79" s="43">
        <f t="shared" si="5"/>
        <v>9</v>
      </c>
      <c r="H79" s="43">
        <f t="shared" si="6"/>
        <v>9</v>
      </c>
    </row>
    <row r="80" spans="2:13" x14ac:dyDescent="0.35">
      <c r="B80">
        <v>3</v>
      </c>
      <c r="C80">
        <v>8</v>
      </c>
      <c r="D80">
        <v>5</v>
      </c>
      <c r="E80">
        <v>1</v>
      </c>
      <c r="G80" s="43">
        <f t="shared" si="5"/>
        <v>8</v>
      </c>
      <c r="H80" s="43">
        <f t="shared" si="6"/>
        <v>8</v>
      </c>
    </row>
    <row r="81" spans="2:12" x14ac:dyDescent="0.35">
      <c r="B81">
        <v>10</v>
      </c>
      <c r="C81">
        <v>1</v>
      </c>
      <c r="D81">
        <v>7</v>
      </c>
      <c r="E81">
        <v>6</v>
      </c>
      <c r="G81" s="43">
        <f t="shared" si="5"/>
        <v>10</v>
      </c>
      <c r="H81" s="43">
        <f t="shared" si="6"/>
        <v>10</v>
      </c>
    </row>
    <row r="82" spans="2:12" x14ac:dyDescent="0.35">
      <c r="B82">
        <v>8</v>
      </c>
      <c r="C82">
        <v>10</v>
      </c>
      <c r="D82">
        <v>4</v>
      </c>
      <c r="E82">
        <v>9</v>
      </c>
      <c r="G82" s="43">
        <f t="shared" si="5"/>
        <v>10</v>
      </c>
      <c r="H82" s="43">
        <f t="shared" si="6"/>
        <v>10</v>
      </c>
    </row>
    <row r="83" spans="2:12" x14ac:dyDescent="0.35">
      <c r="B83">
        <v>7</v>
      </c>
      <c r="C83">
        <v>7</v>
      </c>
      <c r="D83">
        <v>8</v>
      </c>
      <c r="E83">
        <v>6</v>
      </c>
      <c r="G83" s="43">
        <f t="shared" si="5"/>
        <v>7</v>
      </c>
      <c r="H83" s="43">
        <f t="shared" si="6"/>
        <v>7</v>
      </c>
    </row>
    <row r="84" spans="2:12" x14ac:dyDescent="0.35">
      <c r="B84">
        <v>8</v>
      </c>
      <c r="C84">
        <v>7</v>
      </c>
      <c r="D84">
        <v>8</v>
      </c>
      <c r="E84">
        <v>10</v>
      </c>
      <c r="G84" s="43">
        <f>IF(AND(B84&gt;C84),B84,C84)</f>
        <v>8</v>
      </c>
      <c r="H84" s="43">
        <f>IF(AND(G84&gt;E84),G84,E84)</f>
        <v>10</v>
      </c>
    </row>
    <row r="85" spans="2:12" x14ac:dyDescent="0.35">
      <c r="B85">
        <v>6</v>
      </c>
      <c r="C85">
        <v>10</v>
      </c>
      <c r="D85">
        <v>10</v>
      </c>
      <c r="E85">
        <v>3</v>
      </c>
      <c r="G85" s="43">
        <f t="shared" si="5"/>
        <v>10</v>
      </c>
      <c r="H85" s="43">
        <f t="shared" si="6"/>
        <v>10</v>
      </c>
    </row>
    <row r="86" spans="2:12" x14ac:dyDescent="0.35">
      <c r="B86">
        <v>2</v>
      </c>
      <c r="C86">
        <v>1</v>
      </c>
      <c r="D86">
        <v>9</v>
      </c>
      <c r="E86">
        <v>1</v>
      </c>
      <c r="G86" s="43">
        <f t="shared" si="5"/>
        <v>2</v>
      </c>
      <c r="H86" s="43">
        <f t="shared" si="6"/>
        <v>2</v>
      </c>
    </row>
    <row r="87" spans="2:12" x14ac:dyDescent="0.35">
      <c r="B87">
        <v>4</v>
      </c>
      <c r="C87">
        <v>3</v>
      </c>
      <c r="D87">
        <v>7</v>
      </c>
      <c r="E87">
        <v>9</v>
      </c>
      <c r="G87" s="43">
        <f t="shared" si="5"/>
        <v>4</v>
      </c>
      <c r="H87" s="43">
        <f t="shared" si="6"/>
        <v>9</v>
      </c>
    </row>
    <row r="88" spans="2:12" x14ac:dyDescent="0.35">
      <c r="B88">
        <v>5</v>
      </c>
      <c r="C88">
        <v>9</v>
      </c>
      <c r="D88">
        <v>9</v>
      </c>
      <c r="E88">
        <v>5</v>
      </c>
      <c r="G88" s="43">
        <f t="shared" si="5"/>
        <v>9</v>
      </c>
      <c r="H88" s="43">
        <f t="shared" si="6"/>
        <v>9</v>
      </c>
    </row>
    <row r="90" spans="2:12" x14ac:dyDescent="0.35">
      <c r="B90" s="52" t="s">
        <v>71</v>
      </c>
      <c r="C90" s="52"/>
      <c r="D90" s="52"/>
      <c r="E90" s="52"/>
      <c r="F90" s="52"/>
      <c r="G90" s="52"/>
      <c r="H90" s="52"/>
      <c r="I90" s="52"/>
      <c r="J90" s="52"/>
      <c r="K90" s="52"/>
      <c r="L90" s="52"/>
    </row>
    <row r="91" spans="2:12" x14ac:dyDescent="0.35">
      <c r="B91" t="s">
        <v>72</v>
      </c>
      <c r="G91" t="s">
        <v>73</v>
      </c>
    </row>
    <row r="92" spans="2:12" x14ac:dyDescent="0.35">
      <c r="B92" t="s">
        <v>85</v>
      </c>
      <c r="C92" t="s">
        <v>86</v>
      </c>
      <c r="D92" t="s">
        <v>87</v>
      </c>
      <c r="E92" t="s">
        <v>88</v>
      </c>
      <c r="F92" t="s">
        <v>89</v>
      </c>
      <c r="G92" t="str">
        <f>IF(B93&lt;&gt;0,IF(B93&gt;0,"El valor es positivo","El valor es negativo"),"CERO")</f>
        <v>El valor es positivo</v>
      </c>
      <c r="L92">
        <v>10</v>
      </c>
    </row>
    <row r="93" spans="2:12" x14ac:dyDescent="0.35">
      <c r="B93">
        <v>3</v>
      </c>
      <c r="E93" t="str">
        <f>IF(B93&gt;0,"El valor es positivo","El valor en Negativo")</f>
        <v>El valor es positivo</v>
      </c>
      <c r="G93" t="str">
        <f>IF(B94&lt;&gt;0,IF(B94&gt;0,"El valor es positivo","El valor es negativo"),"CERO")</f>
        <v>El valor es positivo</v>
      </c>
    </row>
    <row r="94" spans="2:12" x14ac:dyDescent="0.35">
      <c r="B94">
        <v>1</v>
      </c>
      <c r="E94" t="str">
        <f>IF(B94&gt;0,"El valor es positivo","El valor en Negativo")</f>
        <v>El valor es positivo</v>
      </c>
      <c r="G94" t="str">
        <f>IF(B95&lt;&gt;0,IF(B95&gt;0,"El valor es positivo","El valor es negativo"),"CERO")</f>
        <v>El valor es positivo</v>
      </c>
    </row>
    <row r="95" spans="2:12" x14ac:dyDescent="0.35">
      <c r="B95">
        <v>4</v>
      </c>
      <c r="E95" t="str">
        <f>IF(B95&gt;0,"El valor es positivo","El valor en Negativo")</f>
        <v>El valor es positivo</v>
      </c>
      <c r="G95" t="str">
        <f>IF(B96&lt;&gt;0,IF(B96&gt;0,"El valor es positivo","El valor es negativo"),"CERO")</f>
        <v>El valor es positivo</v>
      </c>
    </row>
    <row r="96" spans="2:12" x14ac:dyDescent="0.35">
      <c r="B96">
        <v>3</v>
      </c>
      <c r="E96" t="str">
        <f>IF(B96&gt;0,"El valor es positivo","El valor en Negativo")</f>
        <v>El valor es positivo</v>
      </c>
      <c r="G96" t="str">
        <f>IF(B97&lt;&gt;0,IF(B97&gt;0,"El valor es positivo","El valor es negativo"),"CERO")</f>
        <v>CERO</v>
      </c>
    </row>
    <row r="97" spans="2:7" x14ac:dyDescent="0.35">
      <c r="B97">
        <v>0</v>
      </c>
      <c r="E97" t="str">
        <f>IF(B97&gt;0,"El valor es positivo","El valor en Negativo")</f>
        <v>El valor en Negativo</v>
      </c>
      <c r="G97" t="str">
        <f>IF(B98&lt;&gt;0,IF(B98&gt;0,"El valor es positivo","El valor es negativo"),"CERO")</f>
        <v>El valor es positivo</v>
      </c>
    </row>
    <row r="98" spans="2:7" x14ac:dyDescent="0.35">
      <c r="B98">
        <v>1</v>
      </c>
      <c r="E98" t="str">
        <f>IF(B98&gt;0,"El valor es positivo","El valor en Negativo")</f>
        <v>El valor es positivo</v>
      </c>
      <c r="G98" t="str">
        <f>IF(B99&lt;&gt;0,IF(B99&gt;0,"El valor es positivo","El valor es negativo"),"CERO")</f>
        <v>El valor es positivo</v>
      </c>
    </row>
    <row r="99" spans="2:7" x14ac:dyDescent="0.35">
      <c r="B99">
        <v>2</v>
      </c>
      <c r="E99" t="str">
        <f>IF(B99&gt;0,"El valor es positivo","El valor en Negativo")</f>
        <v>El valor es positivo</v>
      </c>
      <c r="G99" t="str">
        <f>IF(B100&lt;&gt;0,IF(B100&gt;0,"El valor es positivo","El valor es negativo"),"CERO")</f>
        <v>El valor es negativo</v>
      </c>
    </row>
    <row r="100" spans="2:7" x14ac:dyDescent="0.35">
      <c r="B100">
        <v>-4</v>
      </c>
      <c r="E100" t="str">
        <f>IF(B100&gt;0,"El valor es positivo","El valor en Negativo")</f>
        <v>El valor en Negativo</v>
      </c>
      <c r="G100" t="str">
        <f>IF(B101&lt;&gt;0,IF(B101&gt;0,"El valor es positivo","El valor es negativo"),"CERO")</f>
        <v>El valor es negativo</v>
      </c>
    </row>
    <row r="101" spans="2:7" x14ac:dyDescent="0.35">
      <c r="B101">
        <v>-3</v>
      </c>
      <c r="E101" t="str">
        <f>IF(B101&gt;0,"El valor es positivo","El valor en Negativo")</f>
        <v>El valor en Negativo</v>
      </c>
      <c r="G101" t="str">
        <f>IF(B102&lt;&gt;0,IF(B102&gt;0,"El valor es positivo","El valor es negativo"),"CERO")</f>
        <v>El valor es negativo</v>
      </c>
    </row>
    <row r="102" spans="2:7" x14ac:dyDescent="0.35">
      <c r="B102">
        <v>-4</v>
      </c>
      <c r="E102" t="str">
        <f>IF(B102&gt;0,"El valor es positivo","El valor en Negativo")</f>
        <v>El valor en Negativo</v>
      </c>
      <c r="G102" t="str">
        <f>IF(B103&lt;&gt;0,IF(B103&gt;0,"El valor es positivo","El valor es negativo"),"CERO")</f>
        <v>El valor es positivo</v>
      </c>
    </row>
    <row r="103" spans="2:7" x14ac:dyDescent="0.35">
      <c r="B103">
        <v>3</v>
      </c>
      <c r="E103" t="str">
        <f>IF(B103&gt;0,"El valor es positivo","El valor en Negativo")</f>
        <v>El valor es positivo</v>
      </c>
      <c r="G103" t="str">
        <f>IF(B104&lt;&gt;0,IF(B104&gt;0,"El valor es positivo","El valor es negativo"),"CERO")</f>
        <v>El valor es positivo</v>
      </c>
    </row>
    <row r="104" spans="2:7" x14ac:dyDescent="0.35">
      <c r="B104">
        <v>3</v>
      </c>
      <c r="E104" t="str">
        <f>IF(B104&gt;0,"El valor es positivo","El valor en Negativo")</f>
        <v>El valor es positivo</v>
      </c>
      <c r="G104" t="str">
        <f>IF(B105&lt;&gt;0,IF(B105&gt;0,"El valor es positivo","El valor es negativo"),"CERO")</f>
        <v>El valor es positivo</v>
      </c>
    </row>
    <row r="105" spans="2:7" x14ac:dyDescent="0.35">
      <c r="B105">
        <v>3</v>
      </c>
      <c r="E105" t="str">
        <f>IF(B105&gt;0,"El valor es positivo","El valor en Negativo")</f>
        <v>El valor es positivo</v>
      </c>
      <c r="G105" t="str">
        <f>IF(B106&lt;&gt;0,IF(B106&gt;0,"El valor es positivo","El valor es negativo"),"CERO")</f>
        <v>El valor es negativo</v>
      </c>
    </row>
    <row r="106" spans="2:7" x14ac:dyDescent="0.35">
      <c r="B106">
        <v>-4</v>
      </c>
      <c r="E106" t="str">
        <f>IF(B106&gt;0,"El valor es positivo","El valor en Negativo")</f>
        <v>El valor en Negativo</v>
      </c>
      <c r="G106" t="str">
        <f>IF(B107&lt;&gt;0,IF(B107&gt;0,"El valor es positivo","El valor es negativo"),"CERO")</f>
        <v>El valor es positivo</v>
      </c>
    </row>
    <row r="107" spans="2:7" x14ac:dyDescent="0.35">
      <c r="B107">
        <v>4</v>
      </c>
      <c r="E107" t="str">
        <f>IF(B107&gt;0,"El valor es positivo","El valor en Negativo")</f>
        <v>El valor es positivo</v>
      </c>
      <c r="G107" t="str">
        <f>IF(B108&lt;&gt;0,IF(B108&gt;0,"El valor es positivo","El valor es negativo"),"CERO")</f>
        <v>El valor es negativo</v>
      </c>
    </row>
    <row r="108" spans="2:7" x14ac:dyDescent="0.35">
      <c r="B108">
        <v>-4</v>
      </c>
      <c r="E108" t="str">
        <f>IF(B108&gt;0,"El valor es positivo","El valor en Negativo")</f>
        <v>El valor en Negativo</v>
      </c>
      <c r="G108" t="str">
        <f>IF(B109&lt;&gt;0,IF(B109&gt;0,"El valor es positivo","El valor es negativo"),"CERO")</f>
        <v>El valor es negativo</v>
      </c>
    </row>
    <row r="109" spans="2:7" x14ac:dyDescent="0.35">
      <c r="B109">
        <v>-2</v>
      </c>
      <c r="E109" t="str">
        <f>IF(B109&gt;0,"El valor es positivo","El valor en Negativo")</f>
        <v>El valor en Negativo</v>
      </c>
      <c r="G109" t="str">
        <f>IF(B110&lt;&gt;0,IF(B110&gt;0,"El valor es positivo","El valor es negativo"),"CERO")</f>
        <v>El valor es positivo</v>
      </c>
    </row>
    <row r="110" spans="2:7" x14ac:dyDescent="0.35">
      <c r="B110">
        <v>2</v>
      </c>
      <c r="E110" t="str">
        <f>IF(B110&gt;0,"El valor es positivo","El valor en Negativo")</f>
        <v>El valor es positivo</v>
      </c>
      <c r="G110" t="str">
        <f>IF(B111&lt;&gt;0,IF(B111&gt;0,"El valor es positivo","El valor es negativo"),"CERO")</f>
        <v>El valor es positivo</v>
      </c>
    </row>
    <row r="111" spans="2:7" x14ac:dyDescent="0.35">
      <c r="B111">
        <v>3</v>
      </c>
      <c r="E111" t="str">
        <f>IF(B111&gt;0,"El valor es positivo","El valor en Negativo")</f>
        <v>El valor es positivo</v>
      </c>
    </row>
    <row r="115" spans="2:12" x14ac:dyDescent="0.35">
      <c r="B115" s="52" t="s">
        <v>74</v>
      </c>
      <c r="C115" s="52"/>
      <c r="D115" s="52"/>
      <c r="E115" s="52"/>
      <c r="F115" s="52"/>
      <c r="G115" s="52"/>
      <c r="H115" s="52"/>
      <c r="I115" s="52"/>
      <c r="J115" s="52"/>
      <c r="K115" s="52"/>
      <c r="L115" s="52"/>
    </row>
    <row r="117" spans="2:12" x14ac:dyDescent="0.35">
      <c r="B117" t="s">
        <v>72</v>
      </c>
      <c r="E117" t="s">
        <v>75</v>
      </c>
    </row>
    <row r="118" spans="2:12" x14ac:dyDescent="0.35">
      <c r="B118">
        <v>3</v>
      </c>
      <c r="E118">
        <f>ABS(B118)</f>
        <v>3</v>
      </c>
    </row>
    <row r="119" spans="2:12" x14ac:dyDescent="0.35">
      <c r="B119">
        <v>1</v>
      </c>
      <c r="E119">
        <f t="shared" ref="E119:E136" si="7">ABS(B119)</f>
        <v>1</v>
      </c>
    </row>
    <row r="120" spans="2:12" x14ac:dyDescent="0.35">
      <c r="B120">
        <v>4</v>
      </c>
      <c r="E120">
        <f t="shared" si="7"/>
        <v>4</v>
      </c>
    </row>
    <row r="121" spans="2:12" x14ac:dyDescent="0.35">
      <c r="B121">
        <v>3</v>
      </c>
      <c r="E121">
        <f t="shared" si="7"/>
        <v>3</v>
      </c>
    </row>
    <row r="122" spans="2:12" x14ac:dyDescent="0.35">
      <c r="B122">
        <v>0</v>
      </c>
      <c r="E122">
        <f t="shared" si="7"/>
        <v>0</v>
      </c>
    </row>
    <row r="123" spans="2:12" x14ac:dyDescent="0.35">
      <c r="B123">
        <v>1</v>
      </c>
      <c r="E123">
        <f t="shared" si="7"/>
        <v>1</v>
      </c>
    </row>
    <row r="124" spans="2:12" x14ac:dyDescent="0.35">
      <c r="B124">
        <v>2</v>
      </c>
      <c r="E124">
        <f t="shared" si="7"/>
        <v>2</v>
      </c>
    </row>
    <row r="125" spans="2:12" x14ac:dyDescent="0.35">
      <c r="B125">
        <v>-4</v>
      </c>
      <c r="E125">
        <f t="shared" si="7"/>
        <v>4</v>
      </c>
    </row>
    <row r="126" spans="2:12" x14ac:dyDescent="0.35">
      <c r="B126">
        <v>-3</v>
      </c>
      <c r="E126">
        <f t="shared" si="7"/>
        <v>3</v>
      </c>
    </row>
    <row r="127" spans="2:12" x14ac:dyDescent="0.35">
      <c r="B127">
        <v>-4</v>
      </c>
      <c r="E127">
        <f t="shared" si="7"/>
        <v>4</v>
      </c>
    </row>
    <row r="128" spans="2:12" x14ac:dyDescent="0.35">
      <c r="B128">
        <v>3</v>
      </c>
      <c r="E128">
        <f t="shared" si="7"/>
        <v>3</v>
      </c>
    </row>
    <row r="129" spans="2:12" x14ac:dyDescent="0.35">
      <c r="B129">
        <v>3</v>
      </c>
      <c r="E129">
        <f t="shared" si="7"/>
        <v>3</v>
      </c>
    </row>
    <row r="130" spans="2:12" x14ac:dyDescent="0.35">
      <c r="B130">
        <v>3</v>
      </c>
      <c r="E130">
        <f t="shared" si="7"/>
        <v>3</v>
      </c>
    </row>
    <row r="131" spans="2:12" x14ac:dyDescent="0.35">
      <c r="B131">
        <v>-4</v>
      </c>
      <c r="E131">
        <f t="shared" si="7"/>
        <v>4</v>
      </c>
    </row>
    <row r="132" spans="2:12" x14ac:dyDescent="0.35">
      <c r="B132">
        <v>4</v>
      </c>
      <c r="E132">
        <f t="shared" si="7"/>
        <v>4</v>
      </c>
    </row>
    <row r="133" spans="2:12" x14ac:dyDescent="0.35">
      <c r="B133">
        <v>-4</v>
      </c>
      <c r="E133">
        <f t="shared" si="7"/>
        <v>4</v>
      </c>
    </row>
    <row r="134" spans="2:12" x14ac:dyDescent="0.35">
      <c r="B134">
        <v>-2</v>
      </c>
      <c r="E134">
        <f t="shared" si="7"/>
        <v>2</v>
      </c>
    </row>
    <row r="135" spans="2:12" x14ac:dyDescent="0.35">
      <c r="B135">
        <v>2</v>
      </c>
      <c r="E135">
        <f t="shared" si="7"/>
        <v>2</v>
      </c>
    </row>
    <row r="136" spans="2:12" x14ac:dyDescent="0.35">
      <c r="B136">
        <v>3</v>
      </c>
      <c r="E136">
        <f t="shared" si="7"/>
        <v>3</v>
      </c>
    </row>
    <row r="138" spans="2:12" x14ac:dyDescent="0.35">
      <c r="B138" s="52" t="s">
        <v>76</v>
      </c>
      <c r="C138" s="52"/>
      <c r="D138" s="52"/>
      <c r="E138" s="52"/>
      <c r="F138" s="52"/>
      <c r="G138" s="52"/>
      <c r="H138" s="52"/>
      <c r="I138" s="52"/>
      <c r="J138" s="52"/>
      <c r="K138" s="52"/>
      <c r="L138" s="52"/>
    </row>
    <row r="140" spans="2:12" x14ac:dyDescent="0.35">
      <c r="B140" t="s">
        <v>77</v>
      </c>
      <c r="E140" t="s">
        <v>78</v>
      </c>
      <c r="G140" t="s">
        <v>79</v>
      </c>
      <c r="I140" t="s">
        <v>80</v>
      </c>
      <c r="K140" t="s">
        <v>81</v>
      </c>
    </row>
    <row r="141" spans="2:12" x14ac:dyDescent="0.35">
      <c r="B141">
        <v>880</v>
      </c>
      <c r="E141" t="str">
        <f>IF(B141&gt;800,"5%","")</f>
        <v>5%</v>
      </c>
      <c r="G141" t="str">
        <f>IF(B141&lt;800,"25%","")</f>
        <v/>
      </c>
      <c r="I141">
        <f>IF(B141&gt;800,5,25)</f>
        <v>5</v>
      </c>
      <c r="K141">
        <f>B141+(B141*I141%)</f>
        <v>924</v>
      </c>
    </row>
    <row r="142" spans="2:12" x14ac:dyDescent="0.35">
      <c r="B142">
        <v>1492</v>
      </c>
      <c r="E142" t="str">
        <f t="shared" ref="E142:E159" si="8">IF(B142&gt;800,"5%","")</f>
        <v>5%</v>
      </c>
      <c r="G142" t="str">
        <f t="shared" ref="G142:G159" si="9">IF(B142&lt;800,"25%","")</f>
        <v/>
      </c>
      <c r="I142">
        <f t="shared" ref="I142:I159" si="10">IF(B142&gt;800,5,25)</f>
        <v>5</v>
      </c>
      <c r="K142">
        <f t="shared" ref="K142:K159" si="11">B142+(B142*I142%)</f>
        <v>1566.6</v>
      </c>
    </row>
    <row r="143" spans="2:12" x14ac:dyDescent="0.35">
      <c r="B143">
        <v>1453</v>
      </c>
      <c r="E143" t="str">
        <f t="shared" si="8"/>
        <v>5%</v>
      </c>
      <c r="G143" t="str">
        <f t="shared" si="9"/>
        <v/>
      </c>
      <c r="I143">
        <f t="shared" si="10"/>
        <v>5</v>
      </c>
      <c r="K143">
        <f t="shared" si="11"/>
        <v>1525.65</v>
      </c>
    </row>
    <row r="144" spans="2:12" x14ac:dyDescent="0.35">
      <c r="B144">
        <v>1500</v>
      </c>
      <c r="E144" t="str">
        <f t="shared" si="8"/>
        <v>5%</v>
      </c>
      <c r="G144" t="str">
        <f t="shared" si="9"/>
        <v/>
      </c>
      <c r="I144">
        <f t="shared" si="10"/>
        <v>5</v>
      </c>
      <c r="K144">
        <f t="shared" si="11"/>
        <v>1575</v>
      </c>
    </row>
    <row r="145" spans="2:11" x14ac:dyDescent="0.35">
      <c r="B145">
        <v>786</v>
      </c>
      <c r="E145" t="str">
        <f t="shared" si="8"/>
        <v/>
      </c>
      <c r="G145" t="str">
        <f t="shared" si="9"/>
        <v>25%</v>
      </c>
      <c r="I145">
        <f t="shared" si="10"/>
        <v>25</v>
      </c>
      <c r="K145">
        <f t="shared" si="11"/>
        <v>982.5</v>
      </c>
    </row>
    <row r="146" spans="2:11" x14ac:dyDescent="0.35">
      <c r="B146">
        <v>938</v>
      </c>
      <c r="E146" t="str">
        <f t="shared" si="8"/>
        <v>5%</v>
      </c>
      <c r="G146" t="str">
        <f t="shared" si="9"/>
        <v/>
      </c>
      <c r="I146">
        <f t="shared" si="10"/>
        <v>5</v>
      </c>
      <c r="K146">
        <f t="shared" si="11"/>
        <v>984.9</v>
      </c>
    </row>
    <row r="147" spans="2:11" x14ac:dyDescent="0.35">
      <c r="B147">
        <v>1409</v>
      </c>
      <c r="E147" t="str">
        <f t="shared" si="8"/>
        <v>5%</v>
      </c>
      <c r="G147" t="str">
        <f t="shared" si="9"/>
        <v/>
      </c>
      <c r="I147">
        <f t="shared" si="10"/>
        <v>5</v>
      </c>
      <c r="K147">
        <f t="shared" si="11"/>
        <v>1479.45</v>
      </c>
    </row>
    <row r="148" spans="2:11" x14ac:dyDescent="0.35">
      <c r="B148">
        <v>984</v>
      </c>
      <c r="E148" t="str">
        <f t="shared" si="8"/>
        <v>5%</v>
      </c>
      <c r="G148" t="str">
        <f t="shared" si="9"/>
        <v/>
      </c>
      <c r="I148">
        <f t="shared" si="10"/>
        <v>5</v>
      </c>
      <c r="K148">
        <f t="shared" si="11"/>
        <v>1033.2</v>
      </c>
    </row>
    <row r="149" spans="2:11" x14ac:dyDescent="0.35">
      <c r="B149">
        <v>1418</v>
      </c>
      <c r="E149" t="str">
        <f t="shared" si="8"/>
        <v>5%</v>
      </c>
      <c r="G149" t="str">
        <f t="shared" si="9"/>
        <v/>
      </c>
      <c r="I149">
        <f t="shared" si="10"/>
        <v>5</v>
      </c>
      <c r="K149">
        <f t="shared" si="11"/>
        <v>1488.9</v>
      </c>
    </row>
    <row r="150" spans="2:11" x14ac:dyDescent="0.35">
      <c r="B150">
        <v>1118</v>
      </c>
      <c r="E150" t="str">
        <f t="shared" si="8"/>
        <v>5%</v>
      </c>
      <c r="G150" t="str">
        <f t="shared" si="9"/>
        <v/>
      </c>
      <c r="I150">
        <f t="shared" si="10"/>
        <v>5</v>
      </c>
      <c r="K150">
        <f t="shared" si="11"/>
        <v>1173.9000000000001</v>
      </c>
    </row>
    <row r="151" spans="2:11" x14ac:dyDescent="0.35">
      <c r="B151">
        <v>1352</v>
      </c>
      <c r="E151" t="str">
        <f t="shared" si="8"/>
        <v>5%</v>
      </c>
      <c r="G151" t="str">
        <f t="shared" si="9"/>
        <v/>
      </c>
      <c r="I151">
        <f t="shared" si="10"/>
        <v>5</v>
      </c>
      <c r="K151">
        <f t="shared" si="11"/>
        <v>1419.6</v>
      </c>
    </row>
    <row r="152" spans="2:11" x14ac:dyDescent="0.35">
      <c r="B152">
        <v>1061</v>
      </c>
      <c r="E152" t="str">
        <f t="shared" si="8"/>
        <v>5%</v>
      </c>
      <c r="G152" t="str">
        <f t="shared" si="9"/>
        <v/>
      </c>
      <c r="I152">
        <f t="shared" si="10"/>
        <v>5</v>
      </c>
      <c r="K152">
        <f t="shared" si="11"/>
        <v>1114.05</v>
      </c>
    </row>
    <row r="153" spans="2:11" x14ac:dyDescent="0.35">
      <c r="B153">
        <v>1224</v>
      </c>
      <c r="E153" t="str">
        <f t="shared" si="8"/>
        <v>5%</v>
      </c>
      <c r="G153" t="str">
        <f t="shared" si="9"/>
        <v/>
      </c>
      <c r="I153">
        <f t="shared" si="10"/>
        <v>5</v>
      </c>
      <c r="K153">
        <f t="shared" si="11"/>
        <v>1285.2</v>
      </c>
    </row>
    <row r="154" spans="2:11" x14ac:dyDescent="0.35">
      <c r="B154">
        <v>1006</v>
      </c>
      <c r="E154" t="str">
        <f t="shared" si="8"/>
        <v>5%</v>
      </c>
      <c r="G154" t="str">
        <f t="shared" si="9"/>
        <v/>
      </c>
      <c r="I154">
        <f t="shared" si="10"/>
        <v>5</v>
      </c>
      <c r="K154">
        <f t="shared" si="11"/>
        <v>1056.3</v>
      </c>
    </row>
    <row r="155" spans="2:11" x14ac:dyDescent="0.35">
      <c r="B155">
        <v>1190</v>
      </c>
      <c r="E155" t="str">
        <f t="shared" si="8"/>
        <v>5%</v>
      </c>
      <c r="G155" t="str">
        <f t="shared" si="9"/>
        <v/>
      </c>
      <c r="I155">
        <f t="shared" si="10"/>
        <v>5</v>
      </c>
      <c r="K155">
        <f t="shared" si="11"/>
        <v>1249.5</v>
      </c>
    </row>
    <row r="156" spans="2:11" x14ac:dyDescent="0.35">
      <c r="B156">
        <v>813</v>
      </c>
      <c r="E156" t="str">
        <f t="shared" si="8"/>
        <v>5%</v>
      </c>
      <c r="G156" t="str">
        <f t="shared" si="9"/>
        <v/>
      </c>
      <c r="I156">
        <f t="shared" si="10"/>
        <v>5</v>
      </c>
      <c r="K156">
        <f t="shared" si="11"/>
        <v>853.65</v>
      </c>
    </row>
    <row r="157" spans="2:11" x14ac:dyDescent="0.35">
      <c r="B157">
        <v>727</v>
      </c>
      <c r="E157" t="str">
        <f t="shared" si="8"/>
        <v/>
      </c>
      <c r="G157" t="str">
        <f t="shared" si="9"/>
        <v>25%</v>
      </c>
      <c r="I157">
        <f t="shared" si="10"/>
        <v>25</v>
      </c>
      <c r="K157">
        <f t="shared" si="11"/>
        <v>908.75</v>
      </c>
    </row>
    <row r="158" spans="2:11" x14ac:dyDescent="0.35">
      <c r="B158">
        <v>1452</v>
      </c>
      <c r="E158" t="str">
        <f t="shared" si="8"/>
        <v>5%</v>
      </c>
      <c r="G158" t="str">
        <f t="shared" si="9"/>
        <v/>
      </c>
      <c r="I158">
        <f t="shared" si="10"/>
        <v>5</v>
      </c>
      <c r="K158">
        <f t="shared" si="11"/>
        <v>1524.6</v>
      </c>
    </row>
    <row r="159" spans="2:11" x14ac:dyDescent="0.35">
      <c r="B159">
        <v>1303</v>
      </c>
      <c r="E159" t="str">
        <f t="shared" si="8"/>
        <v>5%</v>
      </c>
      <c r="G159" t="str">
        <f t="shared" si="9"/>
        <v/>
      </c>
      <c r="I159">
        <f t="shared" si="10"/>
        <v>5</v>
      </c>
      <c r="K159">
        <f t="shared" si="11"/>
        <v>1368.15</v>
      </c>
    </row>
    <row r="161" spans="2:13" x14ac:dyDescent="0.35">
      <c r="B161" s="52" t="s">
        <v>82</v>
      </c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</row>
    <row r="163" spans="2:13" x14ac:dyDescent="0.35">
      <c r="B163" s="49" t="s">
        <v>83</v>
      </c>
      <c r="C163" s="49"/>
      <c r="D163" s="49"/>
      <c r="E163" s="49"/>
      <c r="G163" s="44" t="s">
        <v>36</v>
      </c>
      <c r="J163" t="s">
        <v>84</v>
      </c>
    </row>
    <row r="164" spans="2:13" x14ac:dyDescent="0.35">
      <c r="B164">
        <v>75</v>
      </c>
      <c r="C164">
        <v>30</v>
      </c>
      <c r="D164">
        <v>48</v>
      </c>
      <c r="E164">
        <v>54</v>
      </c>
      <c r="G164">
        <f>INT(SUM(B164:E164)/3)</f>
        <v>69</v>
      </c>
      <c r="H164" t="str">
        <f>IF(G164&gt;50,"Aprobado","Reprobado")</f>
        <v>Aprobado</v>
      </c>
      <c r="J164" s="51">
        <f>G164/100</f>
        <v>0.69</v>
      </c>
      <c r="K164" s="51"/>
      <c r="L164" s="51"/>
      <c r="M164" s="51"/>
    </row>
    <row r="165" spans="2:13" x14ac:dyDescent="0.35">
      <c r="B165">
        <v>80</v>
      </c>
      <c r="C165">
        <v>11</v>
      </c>
      <c r="D165">
        <v>51</v>
      </c>
      <c r="E165">
        <v>74</v>
      </c>
      <c r="G165">
        <f>INT(SUM(B165:E165)/3)+1</f>
        <v>73</v>
      </c>
      <c r="H165" t="str">
        <f t="shared" ref="H165:H180" si="12">IF(G165&gt;50,"Aprobado","Reprobado")</f>
        <v>Aprobado</v>
      </c>
      <c r="J165" s="51">
        <f t="shared" ref="J165:J180" si="13">G165/100</f>
        <v>0.73</v>
      </c>
      <c r="K165" s="51"/>
      <c r="L165" s="51"/>
      <c r="M165" s="51"/>
    </row>
    <row r="166" spans="2:13" x14ac:dyDescent="0.35">
      <c r="B166">
        <v>80</v>
      </c>
      <c r="C166">
        <v>71</v>
      </c>
      <c r="D166">
        <v>27</v>
      </c>
      <c r="E166">
        <v>78</v>
      </c>
      <c r="G166">
        <f t="shared" ref="G166:G180" si="14">INT(SUM(B166:E166)/3)+1</f>
        <v>86</v>
      </c>
      <c r="H166" t="str">
        <f t="shared" si="12"/>
        <v>Aprobado</v>
      </c>
      <c r="J166" s="51">
        <f t="shared" si="13"/>
        <v>0.86</v>
      </c>
      <c r="K166" s="51"/>
      <c r="L166" s="51"/>
      <c r="M166" s="51"/>
    </row>
    <row r="167" spans="2:13" x14ac:dyDescent="0.35">
      <c r="B167">
        <v>25</v>
      </c>
      <c r="C167">
        <v>41</v>
      </c>
      <c r="D167">
        <v>22</v>
      </c>
      <c r="E167">
        <v>60</v>
      </c>
      <c r="G167">
        <f t="shared" si="14"/>
        <v>50</v>
      </c>
      <c r="H167" t="str">
        <f t="shared" si="12"/>
        <v>Reprobado</v>
      </c>
      <c r="J167" s="51">
        <f t="shared" si="13"/>
        <v>0.5</v>
      </c>
      <c r="K167" s="51"/>
      <c r="L167" s="51"/>
      <c r="M167" s="51"/>
    </row>
    <row r="168" spans="2:13" x14ac:dyDescent="0.35">
      <c r="B168">
        <v>35</v>
      </c>
      <c r="C168">
        <v>45</v>
      </c>
      <c r="D168">
        <v>72</v>
      </c>
      <c r="E168">
        <v>13</v>
      </c>
      <c r="G168">
        <f t="shared" si="14"/>
        <v>56</v>
      </c>
      <c r="H168" t="str">
        <f t="shared" si="12"/>
        <v>Aprobado</v>
      </c>
      <c r="J168" s="51">
        <f t="shared" si="13"/>
        <v>0.56000000000000005</v>
      </c>
      <c r="K168" s="51"/>
      <c r="L168" s="51"/>
      <c r="M168" s="51"/>
    </row>
    <row r="169" spans="2:13" x14ac:dyDescent="0.35">
      <c r="B169">
        <v>30</v>
      </c>
      <c r="C169">
        <v>51</v>
      </c>
      <c r="D169">
        <v>38</v>
      </c>
      <c r="E169">
        <v>16</v>
      </c>
      <c r="G169">
        <f t="shared" si="14"/>
        <v>46</v>
      </c>
      <c r="H169" t="str">
        <f t="shared" si="12"/>
        <v>Reprobado</v>
      </c>
      <c r="J169" s="51">
        <f t="shared" si="13"/>
        <v>0.46</v>
      </c>
      <c r="K169" s="51"/>
      <c r="L169" s="51"/>
      <c r="M169" s="51"/>
    </row>
    <row r="170" spans="2:13" x14ac:dyDescent="0.35">
      <c r="B170">
        <v>70</v>
      </c>
      <c r="C170">
        <v>15</v>
      </c>
      <c r="D170">
        <v>80</v>
      </c>
      <c r="E170">
        <v>57</v>
      </c>
      <c r="G170">
        <f t="shared" si="14"/>
        <v>75</v>
      </c>
      <c r="H170" t="str">
        <f t="shared" si="12"/>
        <v>Aprobado</v>
      </c>
      <c r="J170" s="51">
        <f t="shared" si="13"/>
        <v>0.75</v>
      </c>
      <c r="K170" s="51"/>
      <c r="L170" s="51"/>
      <c r="M170" s="51"/>
    </row>
    <row r="171" spans="2:13" x14ac:dyDescent="0.35">
      <c r="B171">
        <v>79</v>
      </c>
      <c r="C171">
        <v>75</v>
      </c>
      <c r="D171">
        <v>35</v>
      </c>
      <c r="E171">
        <v>46</v>
      </c>
      <c r="G171">
        <f t="shared" si="14"/>
        <v>79</v>
      </c>
      <c r="H171" t="str">
        <f t="shared" si="12"/>
        <v>Aprobado</v>
      </c>
      <c r="J171" s="51">
        <f t="shared" si="13"/>
        <v>0.79</v>
      </c>
      <c r="K171" s="51"/>
      <c r="L171" s="51"/>
      <c r="M171" s="51"/>
    </row>
    <row r="172" spans="2:13" x14ac:dyDescent="0.35">
      <c r="B172">
        <v>56</v>
      </c>
      <c r="C172">
        <v>40</v>
      </c>
      <c r="D172">
        <v>17</v>
      </c>
      <c r="E172">
        <v>18</v>
      </c>
      <c r="G172">
        <f t="shared" si="14"/>
        <v>44</v>
      </c>
      <c r="H172" t="str">
        <f t="shared" si="12"/>
        <v>Reprobado</v>
      </c>
      <c r="J172" s="51">
        <f t="shared" si="13"/>
        <v>0.44</v>
      </c>
      <c r="K172" s="51"/>
      <c r="L172" s="51"/>
      <c r="M172" s="51"/>
    </row>
    <row r="173" spans="2:13" x14ac:dyDescent="0.35">
      <c r="B173">
        <v>68</v>
      </c>
      <c r="C173">
        <v>60</v>
      </c>
      <c r="D173">
        <v>59</v>
      </c>
      <c r="E173">
        <v>24</v>
      </c>
      <c r="G173">
        <f t="shared" si="14"/>
        <v>71</v>
      </c>
      <c r="H173" t="str">
        <f t="shared" si="12"/>
        <v>Aprobado</v>
      </c>
      <c r="J173" s="51">
        <f t="shared" si="13"/>
        <v>0.71</v>
      </c>
      <c r="K173" s="51"/>
      <c r="L173" s="51"/>
      <c r="M173" s="51"/>
    </row>
    <row r="174" spans="2:13" x14ac:dyDescent="0.35">
      <c r="B174">
        <v>26</v>
      </c>
      <c r="C174">
        <v>75</v>
      </c>
      <c r="D174">
        <v>68</v>
      </c>
      <c r="E174">
        <v>27</v>
      </c>
      <c r="G174">
        <f t="shared" si="14"/>
        <v>66</v>
      </c>
      <c r="H174" t="str">
        <f t="shared" si="12"/>
        <v>Aprobado</v>
      </c>
      <c r="J174" s="51">
        <f t="shared" si="13"/>
        <v>0.66</v>
      </c>
      <c r="K174" s="51"/>
      <c r="L174" s="51"/>
      <c r="M174" s="51"/>
    </row>
    <row r="175" spans="2:13" x14ac:dyDescent="0.35">
      <c r="B175">
        <v>72</v>
      </c>
      <c r="C175">
        <v>10</v>
      </c>
      <c r="D175">
        <v>19</v>
      </c>
      <c r="E175">
        <v>41</v>
      </c>
      <c r="G175">
        <f t="shared" si="14"/>
        <v>48</v>
      </c>
      <c r="H175" t="str">
        <f t="shared" si="12"/>
        <v>Reprobado</v>
      </c>
      <c r="J175" s="51">
        <f t="shared" si="13"/>
        <v>0.48</v>
      </c>
      <c r="K175" s="51"/>
      <c r="L175" s="51"/>
      <c r="M175" s="51"/>
    </row>
    <row r="176" spans="2:13" x14ac:dyDescent="0.35">
      <c r="B176">
        <v>35</v>
      </c>
      <c r="C176">
        <v>10</v>
      </c>
      <c r="D176">
        <v>58</v>
      </c>
      <c r="E176">
        <v>39</v>
      </c>
      <c r="G176">
        <f t="shared" si="14"/>
        <v>48</v>
      </c>
      <c r="H176" t="str">
        <f t="shared" si="12"/>
        <v>Reprobado</v>
      </c>
      <c r="J176" s="51">
        <f t="shared" si="13"/>
        <v>0.48</v>
      </c>
      <c r="K176" s="51"/>
      <c r="L176" s="51"/>
      <c r="M176" s="51"/>
    </row>
    <row r="177" spans="2:13" x14ac:dyDescent="0.35">
      <c r="B177">
        <v>18</v>
      </c>
      <c r="C177">
        <v>47</v>
      </c>
      <c r="D177">
        <v>77</v>
      </c>
      <c r="E177">
        <v>18</v>
      </c>
      <c r="G177">
        <f t="shared" si="14"/>
        <v>54</v>
      </c>
      <c r="H177" t="str">
        <f t="shared" si="12"/>
        <v>Aprobado</v>
      </c>
      <c r="J177" s="51">
        <f t="shared" si="13"/>
        <v>0.54</v>
      </c>
      <c r="K177" s="51"/>
      <c r="L177" s="51"/>
      <c r="M177" s="51"/>
    </row>
    <row r="178" spans="2:13" x14ac:dyDescent="0.35">
      <c r="B178">
        <v>80</v>
      </c>
      <c r="C178">
        <v>78</v>
      </c>
      <c r="D178">
        <v>42</v>
      </c>
      <c r="E178">
        <v>27</v>
      </c>
      <c r="G178">
        <f t="shared" si="14"/>
        <v>76</v>
      </c>
      <c r="H178" t="str">
        <f t="shared" si="12"/>
        <v>Aprobado</v>
      </c>
      <c r="J178" s="51">
        <f t="shared" si="13"/>
        <v>0.76</v>
      </c>
      <c r="K178" s="51"/>
      <c r="L178" s="51"/>
      <c r="M178" s="51"/>
    </row>
    <row r="179" spans="2:13" x14ac:dyDescent="0.35">
      <c r="B179">
        <v>25</v>
      </c>
      <c r="C179">
        <v>73</v>
      </c>
      <c r="D179">
        <v>47</v>
      </c>
      <c r="E179">
        <v>36</v>
      </c>
      <c r="G179">
        <f t="shared" si="14"/>
        <v>61</v>
      </c>
      <c r="H179" t="str">
        <f t="shared" si="12"/>
        <v>Aprobado</v>
      </c>
      <c r="J179" s="51">
        <f t="shared" si="13"/>
        <v>0.61</v>
      </c>
      <c r="K179" s="51"/>
      <c r="L179" s="51"/>
      <c r="M179" s="51"/>
    </row>
    <row r="180" spans="2:13" x14ac:dyDescent="0.35">
      <c r="B180">
        <v>45</v>
      </c>
      <c r="C180">
        <v>59</v>
      </c>
      <c r="D180">
        <v>27</v>
      </c>
      <c r="E180">
        <v>59</v>
      </c>
      <c r="G180">
        <f t="shared" si="14"/>
        <v>64</v>
      </c>
      <c r="H180" t="str">
        <f t="shared" si="12"/>
        <v>Aprobado</v>
      </c>
      <c r="J180" s="51">
        <f t="shared" si="13"/>
        <v>0.64</v>
      </c>
      <c r="K180" s="51"/>
      <c r="L180" s="51"/>
      <c r="M180" s="51"/>
    </row>
  </sheetData>
  <mergeCells count="24">
    <mergeCell ref="B161:M161"/>
    <mergeCell ref="B163:E163"/>
    <mergeCell ref="B1:L1"/>
    <mergeCell ref="B72:M72"/>
    <mergeCell ref="B90:L90"/>
    <mergeCell ref="B115:L115"/>
    <mergeCell ref="B138:L138"/>
    <mergeCell ref="J164:M164"/>
    <mergeCell ref="J165:M165"/>
    <mergeCell ref="J166:M166"/>
    <mergeCell ref="J167:M167"/>
    <mergeCell ref="J168:M168"/>
    <mergeCell ref="J169:M169"/>
    <mergeCell ref="J170:M170"/>
    <mergeCell ref="J171:M171"/>
    <mergeCell ref="J172:M172"/>
    <mergeCell ref="J173:M173"/>
    <mergeCell ref="J179:M179"/>
    <mergeCell ref="J180:M180"/>
    <mergeCell ref="J174:M174"/>
    <mergeCell ref="J175:M175"/>
    <mergeCell ref="J176:M176"/>
    <mergeCell ref="J177:M177"/>
    <mergeCell ref="J178:M178"/>
  </mergeCells>
  <conditionalFormatting sqref="I54:I70">
    <cfRule type="top10" dxfId="16" priority="15" rank="5"/>
  </conditionalFormatting>
  <conditionalFormatting sqref="E93:E111">
    <cfRule type="containsText" dxfId="15" priority="12" operator="containsText" text="El valor es positivo">
      <formula>NOT(ISERROR(SEARCH("El valor es positivo",E93)))</formula>
    </cfRule>
    <cfRule type="containsText" dxfId="14" priority="13" operator="containsText" text="el valor es negativo">
      <formula>NOT(ISERROR(SEARCH("el valor es negativo",E93)))</formula>
    </cfRule>
    <cfRule type="containsText" dxfId="13" priority="14" operator="containsText" text="El valor es Negativo">
      <formula>NOT(ISERROR(SEARCH("El valor es Negativo",E93)))</formula>
    </cfRule>
  </conditionalFormatting>
  <conditionalFormatting sqref="G92:G110">
    <cfRule type="containsText" dxfId="12" priority="9" operator="containsText" text="CERO">
      <formula>NOT(ISERROR(SEARCH("CERO",G92)))</formula>
    </cfRule>
    <cfRule type="containsText" dxfId="11" priority="10" operator="containsText" text="NULO">
      <formula>NOT(ISERROR(SEARCH("NULO",G92)))</formula>
    </cfRule>
    <cfRule type="containsText" dxfId="10" priority="11" operator="containsText" text="NULO">
      <formula>NOT(ISERROR(SEARCH("NULO",G92)))</formula>
    </cfRule>
  </conditionalFormatting>
  <conditionalFormatting sqref="C29:C48">
    <cfRule type="containsText" dxfId="9" priority="8" operator="containsText" text="Femenino">
      <formula>NOT(ISERROR(SEARCH("Femenino",C29)))</formula>
    </cfRule>
  </conditionalFormatting>
  <conditionalFormatting sqref="E4:E23">
    <cfRule type="containsText" dxfId="8" priority="7" operator="containsText" text="impar">
      <formula>NOT(ISERROR(SEARCH("impar",E4)))</formula>
    </cfRule>
  </conditionalFormatting>
  <conditionalFormatting sqref="B141:B159">
    <cfRule type="cellIs" dxfId="7" priority="6" operator="greaterThan">
      <formula>800</formula>
    </cfRule>
  </conditionalFormatting>
  <conditionalFormatting sqref="H164:H180">
    <cfRule type="containsText" dxfId="6" priority="5" operator="containsText" text="Reprobado">
      <formula>NOT(ISERROR(SEARCH("Reprobado",H164)))</formula>
    </cfRule>
  </conditionalFormatting>
  <conditionalFormatting sqref="J164:J180">
    <cfRule type="dataBar" priority="4">
      <dataBar>
        <cfvo type="num" val="0"/>
        <cfvo type="num" val="1"/>
        <color rgb="FFFF99CC"/>
      </dataBar>
      <extLst>
        <ext xmlns:x14="http://schemas.microsoft.com/office/spreadsheetml/2009/9/main" uri="{B025F937-C7B1-47D3-B67F-A62EFF666E3E}">
          <x14:id>{951E4AC8-8AE7-42FA-839B-BFAED532B259}</x14:id>
        </ext>
      </extLst>
    </cfRule>
  </conditionalFormatting>
  <conditionalFormatting sqref="E92">
    <cfRule type="containsText" dxfId="5" priority="1" operator="containsText" text="El valor es positivo">
      <formula>NOT(ISERROR(SEARCH("El valor es positivo",E92)))</formula>
    </cfRule>
    <cfRule type="containsText" dxfId="4" priority="2" operator="containsText" text="el valor es negativo">
      <formula>NOT(ISERROR(SEARCH("el valor es negativo",E92)))</formula>
    </cfRule>
    <cfRule type="containsText" dxfId="3" priority="3" operator="containsText" text="El valor es Negativo">
      <formula>NOT(ISERROR(SEARCH("El valor es Negativo",E92)))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1E4AC8-8AE7-42FA-839B-BFAED532B2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J164:J180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Ecuación cuadratica</vt:lpstr>
      <vt:lpstr>Ejercicio Introducción program.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2024-05-26T22:21:54Z</dcterms:created>
  <dcterms:modified xsi:type="dcterms:W3CDTF">2024-07-29T20:01:22Z</dcterms:modified>
</cp:coreProperties>
</file>