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.xml.rels" ContentType="application/vnd.openxmlformats-package.relationships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7.xml" ContentType="application/vnd.openxmlformats-officedocument.spreadsheetml.externalLink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3"/>
  </bookViews>
  <sheets>
    <sheet name="Dynamics Enum Cache" sheetId="1" state="hidden" r:id="rId2"/>
    <sheet name="Revenue - GP Assumptions" sheetId="2" state="visible" r:id="rId3"/>
    <sheet name="Revenue - GP Assumptions (2)" sheetId="3" state="hidden" r:id="rId4"/>
    <sheet name="Expenses" sheetId="4" state="visible" r:id="rId5"/>
    <sheet name="CAPEX" sheetId="5" state="visible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function="false" hidden="false" name="a" vbProcedure="false">[1]Data!$B$2:$B$13</definedName>
    <definedName function="false" hidden="false" name="aa" vbProcedure="false">[2]Data!$H$2:$H$28</definedName>
    <definedName function="false" hidden="false" name="aaa" vbProcedure="false">[2]Data!$H$2:$H$28</definedName>
    <definedName function="false" hidden="false" name="ac" vbProcedure="false">[3]Data!$D$2:$D$3</definedName>
    <definedName function="false" hidden="false" name="Accessories" vbProcedure="false">[4]Sheet1!$A$148</definedName>
    <definedName function="false" hidden="false" name="Access___Recharge_admin._Fees" vbProcedure="false">[4]Sheet1!$A$87</definedName>
    <definedName function="false" hidden="false" name="Activation" vbProcedure="false">[4]Sheet1!$C$4</definedName>
    <definedName function="false" hidden="false" name="Activation_Fee" vbProcedure="false">[4]Sheet1!$A$77</definedName>
    <definedName function="false" hidden="false" name="Activity" vbProcedure="false">[5]Data!$C$2:$C$54</definedName>
    <definedName function="false" hidden="false" name="allocationm" vbProcedure="false">'[6]Sama Allocation G&amp;a '!$B$1:$M$60</definedName>
    <definedName function="false" hidden="false" name="aqq" vbProcedure="false">[7]Data!$A$2:$A$8</definedName>
    <definedName function="false" hidden="false" name="AS2DocOpenMode" vbProcedure="false">"AS2DocumentEdit"</definedName>
    <definedName function="false" hidden="false" name="AS2ReportLS" vbProcedure="false">1</definedName>
    <definedName function="false" hidden="false" name="asw" vbProcedure="false">[3]Data!$D$2:$D$3</definedName>
    <definedName function="false" hidden="false" name="Base" vbProcedure="false">[9]Controls!$G$12</definedName>
    <definedName function="false" hidden="false" name="BaseYear" vbProcedure="false">[10]Controls!$C$23</definedName>
    <definedName function="false" hidden="false" name="BG_Ins" vbProcedure="false">4</definedName>
    <definedName function="false" hidden="false" name="BG_Mod" vbProcedure="false">6</definedName>
    <definedName function="false" hidden="false" name="BOY" vbProcedure="false">[10]LBO!$H$415</definedName>
    <definedName function="false" hidden="false" name="BSHEETALL" vbProcedure="false">[4]Sheet1!$A$205:$AJ$250</definedName>
    <definedName function="false" hidden="false" name="CapexYear" vbProcedure="false">[10]Depr!$B$1:$B$1048576</definedName>
    <definedName function="false" hidden="false" name="CASHFLOWALL" vbProcedure="false">[4]Sheet1!$A$252:$AJ$279</definedName>
    <definedName function="false" hidden="false" name="Churn" vbProcedure="false">[4]Sheet1!$C$20:$V$20</definedName>
    <definedName function="false" hidden="false" name="churn1" vbProcedure="false">[4]Sheet1!$C$28:$V$28</definedName>
    <definedName function="false" hidden="false" name="Company" vbProcedure="false">[10]Controls!$C$6</definedName>
    <definedName function="false" hidden="false" name="con" vbProcedure="false">[8]Sheet1!$A$19:$Y$31</definedName>
    <definedName function="false" hidden="false" name="Conv" vbProcedure="false">[10]Controls!$C$32</definedName>
    <definedName function="false" hidden="false" name="Currency" vbProcedure="false">[10]Controls!$C$18</definedName>
    <definedName function="false" hidden="false" name="CurrentSO" vbProcedure="false">[10]Shares_O!$G$13</definedName>
    <definedName function="false" hidden="false" name="CurrentYear" vbProcedure="false">[10]Depr!$A$6:$XFD$6</definedName>
    <definedName function="false" hidden="false" name="cv" vbProcedure="false">[2]Data!$E$1:$E$2</definedName>
    <definedName function="false" hidden="false" name="c_dateswitch" vbProcedure="false">'[10]Print Controls'!$D$6</definedName>
    <definedName function="false" hidden="false" name="c_pageswitch" vbProcedure="false">'[10]Print Controls'!$D$7</definedName>
    <definedName function="false" hidden="false" name="c_pathswitch" vbProcedure="false">'[10]Print Controls'!$B$6</definedName>
    <definedName function="false" hidden="false" name="DateHeader" vbProcedure="false">[10]Controls!$E$27</definedName>
    <definedName function="false" hidden="false" name="dde" vbProcedure="false">[2]Data!$O$2:$O$3</definedName>
    <definedName function="false" hidden="false" name="Dealer_Commission" vbProcedure="false">[4]Sheet1!$A$167</definedName>
    <definedName function="false" hidden="false" name="Department" vbProcedure="false">[5]Data!$F$2:$F$20</definedName>
    <definedName function="false" hidden="false" name="DilutedShares" vbProcedure="false">[10]Shares_O!$G$20</definedName>
    <definedName function="false" hidden="false" name="DISTRIBUTION_CHANNEL" vbProcedure="false">[4]Sheet1!$A$57</definedName>
    <definedName function="false" hidden="false" name="DollarHeader" vbProcedure="false">[10]Controls!$E$20</definedName>
    <definedName function="false" hidden="false" name="e" vbProcedure="false">[4]Sheet1!$A$35:$Y$47</definedName>
    <definedName function="false" hidden="false" name="ExitYear" vbProcedure="false">[10]LBO!$R$33</definedName>
    <definedName function="false" hidden="false" name="fa" vbProcedure="false">11</definedName>
    <definedName function="false" hidden="false" name="Furniture_and_Fixtures" vbProcedure="false">[5]Data!$I$2:$I$3</definedName>
    <definedName function="false" hidden="false" name="Handsets" vbProcedure="false">[8]Sheet1!$A$143</definedName>
    <definedName function="false" hidden="false" name="HDB" vbProcedure="false">[11]assumptions!#ref!</definedName>
    <definedName function="false" hidden="false" name="HDB22222222222222222" vbProcedure="false">#REF!</definedName>
    <definedName function="false" hidden="false" name="intercompany" vbProcedure="false">[5]Data!$D$2:$D$3</definedName>
    <definedName function="false" hidden="false" name="Interconnect_Cost" vbProcedure="false">[4]Sheet1!$A$172</definedName>
    <definedName function="false" hidden="false" name="Interconnect_Sharing" vbProcedure="false">[4]Sheet1!$A$98</definedName>
    <definedName function="false" hidden="false" name="IPO" vbProcedure="false">[10]LBO!$R$34</definedName>
    <definedName function="false" hidden="false" name="LBOIPOExit1" vbProcedure="false">[10]LBO!$F$716:$Q$754</definedName>
    <definedName function="false" hidden="false" name="LBOIPOExit2" vbProcedure="false">[10]LBO!$F$766:$Q$815</definedName>
    <definedName function="false" hidden="false" name="LBOMinCash" vbProcedure="false">[10]LBO!$R$32</definedName>
    <definedName function="false" hidden="false" name="LBOSaleExit1" vbProcedure="false">[10]LBO!$F$591:$Q$622</definedName>
    <definedName function="false" hidden="false" name="LBOSaleExit2" vbProcedure="false">[10]LBO!$F$632:$Q$681</definedName>
    <definedName function="false" hidden="false" name="LookUpRange" vbProcedure="false">'[10]Print Controls'!$F$7:$N$65</definedName>
    <definedName function="false" hidden="false" name="LTM" vbProcedure="false">[10]Controls!$C$24</definedName>
    <definedName function="false" hidden="false" name="MARKETING07" vbProcedure="false">[4]Sheet1!$AB$1:$AJ$133</definedName>
    <definedName function="false" hidden="false" name="MARKETING98" vbProcedure="false">[4]Sheet1!$E$1:$N$133</definedName>
    <definedName function="false" hidden="false" name="MARKETINGALL" vbProcedure="false">[4]Sheet1!$E$1:$AJ$133</definedName>
    <definedName function="false" hidden="false" name="MarketPrice" vbProcedure="false">[10]Controls!$C$10</definedName>
    <definedName function="false" hidden="false" name="NetDebt" vbProcedure="false">[10]Comps!$V$8</definedName>
    <definedName function="false" hidden="false" name="Networking" vbProcedure="false">#N/A</definedName>
    <definedName function="false" hidden="false" name="opertion_revenue" vbProcedure="false">[8]Sheet1!$B$11:$M$11,[8]Sheet1!$B$19:$M$19,[8]Sheet1!$B$27:$M$27</definedName>
    <definedName function="false" hidden="false" name="OT_NonOT" vbProcedure="false">[5]Data!$E$1:$E$2</definedName>
    <definedName function="false" hidden="false" name="Phase1" vbProcedure="false">[8]Sheet1!$C$64</definedName>
    <definedName function="false" hidden="false" name="POSTPAID_RATE_PER_MINUTE" vbProcedure="false">[4]Sheet1!$A$100</definedName>
    <definedName function="false" hidden="false" name="Postpaid_Subscribers" vbProcedure="false">[4]Sheet1!$A$17</definedName>
    <definedName function="false" hidden="false" name="Postpaid_Usage" vbProcedure="false">[4]Sheet1!$A$37</definedName>
    <definedName function="false" hidden="false" name="PREPAID_RATE_PER_MINUTE" vbProcedure="false">[4]Sheet1!$A$120</definedName>
    <definedName function="false" hidden="false" name="Prepaid_Subscribers" vbProcedure="false">[4]Sheet1!$A$25</definedName>
    <definedName function="false" hidden="false" name="Prepaid_Usage" vbProcedure="false">[4]Sheet1!$A$46</definedName>
    <definedName function="false" hidden="false" name="Private" vbProcedure="false">[10]LBO!$R$28</definedName>
    <definedName function="false" hidden="false" name="PROFITALL" vbProcedure="false">[8]Sheet1!$E$138:$AJ$201</definedName>
    <definedName function="false" hidden="false" name="qaq" vbProcedure="false">[7]Data!$D$2:$D$3</definedName>
    <definedName function="false" hidden="false" name="Recharge___SIM" vbProcedure="false">[8]Sheet1!$A$137</definedName>
    <definedName function="false" hidden="false" name="SLTax" vbProcedure="false">[10]LBO!$F$30</definedName>
    <definedName function="false" hidden="false" name="SW" vbProcedure="false">#N/A</definedName>
    <definedName function="false" hidden="false" name="TaxRate" vbProcedure="false">[10]Controls!$C$31</definedName>
    <definedName function="false" hidden="false" name="Technical_Assets" vbProcedure="false">[5]Data!$G$2:$G$9</definedName>
    <definedName function="false" hidden="false" name="TextRefCopyRangeCount" vbProcedure="false">2</definedName>
    <definedName function="false" hidden="false" name="Value_Added_Service_as_a___of_Service_Rev." vbProcedure="false">[4]Sheet1!$A$166</definedName>
    <definedName function="false" hidden="false" name="Vehicles" vbProcedure="false">[5]Data!$H$2:$H$5</definedName>
    <definedName function="false" hidden="false" name="wholemm" vbProcedure="false">'[6]whole .   subt '!$C$3:$N$66</definedName>
    <definedName function="false" hidden="false" name="WORKINGSALL" vbProcedure="false">[4]Sheet1!$A$280:$AJ$325</definedName>
    <definedName function="false" hidden="false" name="YearEndDay" vbProcedure="false">[10]Controls!$C$26</definedName>
    <definedName function="false" hidden="false" name="YearEndMonth" vbProcedure="false">[10]Controls!$E$25</definedName>
    <definedName function="false" hidden="false" name="_xlnm.Print_Area" vbProcedure="false">#REF!</definedName>
    <definedName function="false" hidden="false" localSheetId="2" name="aaaa" vbProcedure="false">#REF!</definedName>
    <definedName function="false" hidden="false" localSheetId="2" name="Accumulated_Depreciation" vbProcedure="false">#REF!</definedName>
    <definedName function="false" hidden="false" localSheetId="2" name="Administrative_Expenses" vbProcedure="false">#REF!</definedName>
    <definedName function="false" hidden="false" localSheetId="2" name="asd" vbProcedure="false">#REF!</definedName>
    <definedName function="false" hidden="false" localSheetId="2" name="Avg_Sub" vbProcedure="false">[8]sheet1!#ref!</definedName>
    <definedName function="false" hidden="false" localSheetId="2" name="B2B" vbProcedure="false">#REF!</definedName>
    <definedName function="false" hidden="false" localSheetId="2" name="BAC" vbProcedure="false">#REF!</definedName>
    <definedName function="false" hidden="false" localSheetId="2" name="BD_In_Cairo_Rt" vbProcedure="false">[11]assumptions!#ref!</definedName>
    <definedName function="false" hidden="false" localSheetId="2" name="BD_Out_Cairo_Rt" vbProcedure="false">[11]assumptions!#ref!</definedName>
    <definedName function="false" hidden="false" localSheetId="2" name="billion" vbProcedure="false">#REF!</definedName>
    <definedName function="false" hidden="false" localSheetId="2" name="BS_commonequity" vbProcedure="false">#REF!</definedName>
    <definedName function="false" hidden="false" localSheetId="2" name="BS_convertdebt" vbProcedure="false">#REF!</definedName>
    <definedName function="false" hidden="false" localSheetId="2" name="BS_convertpref" vbProcedure="false">#REF!</definedName>
    <definedName function="false" hidden="false" localSheetId="2" name="bs_date" vbProcedure="false">#REF!</definedName>
    <definedName function="false" hidden="false" localSheetId="2" name="BS_deferredcomp" vbProcedure="false">#REF!</definedName>
    <definedName function="false" hidden="false" localSheetId="2" name="BS_deferredtaxes" vbProcedure="false">#REF!</definedName>
    <definedName function="false" hidden="false" localSheetId="2" name="BS_discontoper" vbProcedure="false">#REF!</definedName>
    <definedName function="false" hidden="false" localSheetId="2" name="BS_goodwill" vbProcedure="false">#REF!</definedName>
    <definedName function="false" hidden="false" localSheetId="2" name="BS_inventories" vbProcedure="false">#REF!</definedName>
    <definedName function="false" hidden="false" localSheetId="2" name="BS_otherCA" vbProcedure="false">#REF!</definedName>
    <definedName function="false" hidden="false" localSheetId="2" name="BS_otherCL" vbProcedure="false">#REF!</definedName>
    <definedName function="false" hidden="false" localSheetId="2" name="BS_otherLTA" vbProcedure="false">#REF!</definedName>
    <definedName function="false" hidden="false" localSheetId="2" name="BS_otherLTL" vbProcedure="false">#REF!</definedName>
    <definedName function="false" hidden="false" localSheetId="2" name="BS_payables" vbProcedure="false">#REF!</definedName>
    <definedName function="false" hidden="false" localSheetId="2" name="BS_receivables" vbProcedure="false">#REF!</definedName>
    <definedName function="false" hidden="false" localSheetId="2" name="BS_straightdebt" vbProcedure="false">#REF!</definedName>
    <definedName function="false" hidden="false" localSheetId="2" name="BS_straightpref" vbProcedure="false">#REF!</definedName>
    <definedName function="false" hidden="false" localSheetId="2" name="Building" vbProcedure="false">#REF!</definedName>
    <definedName function="false" hidden="false" localSheetId="2" name="CAPEX" vbProcedure="false">#REF!</definedName>
    <definedName function="false" hidden="false" localSheetId="2" name="CAPEX2017" vbProcedure="false">#REF!</definedName>
    <definedName function="false" hidden="false" localSheetId="2" name="case" vbProcedure="false">#REF!</definedName>
    <definedName function="false" hidden="false" localSheetId="2" name="CASH" vbProcedure="false">#REF!</definedName>
    <definedName function="false" hidden="false" localSheetId="2" name="cash_fv" vbProcedure="false">#REF!</definedName>
    <definedName function="false" hidden="false" localSheetId="2" name="cash_terminal" vbProcedure="false">#REF!</definedName>
    <definedName function="false" hidden="false" localSheetId="2" name="CF" vbProcedure="false">#REF!</definedName>
    <definedName function="false" hidden="false" localSheetId="2" name="CF_begcash" vbProcedure="false">#REF!</definedName>
    <definedName function="false" hidden="false" localSheetId="2" name="CF_commondiv" vbProcedure="false">#REF!</definedName>
    <definedName function="false" hidden="false" localSheetId="2" name="CF_convertdebt" vbProcedure="false">#REF!</definedName>
    <definedName function="false" hidden="false" localSheetId="2" name="CF_deferredtaxes" vbProcedure="false">#REF!</definedName>
    <definedName function="false" hidden="false" localSheetId="2" name="CF_deprec" vbProcedure="false">#REF!</definedName>
    <definedName function="false" hidden="false" localSheetId="2" name="CF_gwamort" vbProcedure="false">#REF!</definedName>
    <definedName function="false" hidden="false" localSheetId="2" name="CF_intangiblesamort" vbProcedure="false">#REF!</definedName>
    <definedName function="false" hidden="false" localSheetId="2" name="CF_minority" vbProcedure="false">#REF!</definedName>
    <definedName function="false" hidden="false" localSheetId="2" name="CF_netinc" vbProcedure="false">#REF!</definedName>
    <definedName function="false" hidden="false" localSheetId="2" name="CF_NWC" vbProcedure="false">#REF!</definedName>
    <definedName function="false" hidden="false" localSheetId="2" name="CF_othernonoper" vbProcedure="false">#REF!</definedName>
    <definedName function="false" hidden="false" localSheetId="2" name="CF_otheroper" vbProcedure="false">#REF!</definedName>
    <definedName function="false" hidden="false" localSheetId="2" name="CF_revolver" vbProcedure="false">#REF!</definedName>
    <definedName function="false" hidden="false" localSheetId="2" name="CF_straightdebt" vbProcedure="false">#REF!</definedName>
    <definedName function="false" hidden="false" localSheetId="2" name="ChangeInCommonEquity" vbProcedure="false">#REF!</definedName>
    <definedName function="false" hidden="false" localSheetId="2" name="ChangeInConvertiblePreferredStock" vbProcedure="false">#REF!</definedName>
    <definedName function="false" hidden="false" localSheetId="2" name="ChangeInDeferredCompensation" vbProcedure="false">#REF!</definedName>
    <definedName function="false" hidden="false" localSheetId="2" name="ChangeInStraightPreferredStock" vbProcedure="false">#REF!</definedName>
    <definedName function="false" hidden="false" localSheetId="2" name="circ" vbProcedure="false">#REF!</definedName>
    <definedName function="false" hidden="false" localSheetId="2" name="Click_Recov_Dbt" vbProcedure="false">[11]assumptions!#ref!</definedName>
    <definedName function="false" hidden="false" localSheetId="2" name="Click_Recov_ThreeMnth_Dbt" vbProcedure="false">[11]assumptions!#ref!</definedName>
    <definedName function="false" hidden="false" localSheetId="2" name="Collect_Incent" vbProcedure="false">[11]assumptions!#ref!</definedName>
    <definedName function="false" hidden="false" localSheetId="2" name="commondiv" vbProcedure="false">#REF!</definedName>
    <definedName function="false" hidden="false" localSheetId="2" name="Computers" vbProcedure="false">#REF!</definedName>
    <definedName function="false" hidden="false" localSheetId="2" name="convdebtrate" vbProcedure="false">#REF!</definedName>
    <definedName function="false" hidden="false" localSheetId="2" name="convdebtshares" vbProcedure="false">#REF!</definedName>
    <definedName function="false" hidden="false" localSheetId="2" name="convprefrate" vbProcedure="false">#REF!</definedName>
    <definedName function="false" hidden="false" localSheetId="2" name="convprefshares" vbProcedure="false">#REF!</definedName>
    <definedName function="false" hidden="false" localSheetId="2" name="convpricedebt" vbProcedure="false">#REF!</definedName>
    <definedName function="false" hidden="false" localSheetId="2" name="convpricepref" vbProcedure="false">#REF!</definedName>
    <definedName function="false" hidden="false" localSheetId="2" name="Cost_of_Goods_Sold" vbProcedure="false">#REF!</definedName>
    <definedName function="false" hidden="false" localSheetId="2" name="cs_case" vbProcedure="false">#REF!</definedName>
    <definedName function="false" hidden="false" localSheetId="2" name="Cumulative_Cash_Flow" vbProcedure="false">#REF!</definedName>
    <definedName function="false" hidden="false" localSheetId="2" name="c_Citiswitch" vbProcedure="false">#REF!</definedName>
    <definedName function="false" hidden="false" localSheetId="2" name="c_date" vbProcedure="false">#REF!</definedName>
    <definedName function="false" hidden="false" localSheetId="2" name="dcfyear" vbProcedure="false">#REF!</definedName>
    <definedName function="false" hidden="false" localSheetId="2" name="dcf_year" vbProcedure="false">#REF!</definedName>
    <definedName function="false" hidden="false" localSheetId="2" name="debt_fv" vbProcedure="false">#REF!</definedName>
    <definedName function="false" hidden="false" localSheetId="2" name="debt_terminal" vbProcedure="false">#REF!</definedName>
    <definedName function="false" hidden="false" localSheetId="2" name="disc_years" vbProcedure="false">#REF!</definedName>
    <definedName function="false" hidden="false" localSheetId="2" name="divestcash" vbProcedure="false">#REF!</definedName>
    <definedName function="false" hidden="false" localSheetId="2" name="divestproceeds" vbProcedure="false">#REF!</definedName>
    <definedName function="false" hidden="false" localSheetId="2" name="divestyear" vbProcedure="false">#REF!</definedName>
    <definedName function="false" hidden="false" localSheetId="2" name="dwcrewcf3r" vbProcedure="false">#REF!</definedName>
    <definedName function="false" hidden="false" localSheetId="2" name="EBITDA_mult" vbProcedure="false">#REF!</definedName>
    <definedName function="false" hidden="false" localSheetId="2" name="EBITDA_mult1" vbProcedure="false">#REF!</definedName>
    <definedName function="false" hidden="false" localSheetId="2" name="EBITDA_mult2" vbProcedure="false">#REF!</definedName>
    <definedName function="false" hidden="false" localSheetId="2" name="EBITDA_mult3" vbProcedure="false">#REF!</definedName>
    <definedName function="false" hidden="false" localSheetId="2" name="EBITDA_mult4" vbProcedure="false">#REF!</definedName>
    <definedName function="false" hidden="false" localSheetId="2" name="EBITDA_mult5" vbProcedure="false">#REF!</definedName>
    <definedName function="false" hidden="false" localSheetId="2" name="Equipment" vbProcedure="false">#REF!</definedName>
    <definedName function="false" hidden="false" localSheetId="2" name="ExcessCashrate" vbProcedure="false">#REF!</definedName>
    <definedName function="false" hidden="false" localSheetId="2" name="EXR" vbProcedure="false">#REF!</definedName>
    <definedName function="false" hidden="false" localSheetId="2" name="fcf_lev_terminal1" vbProcedure="false">#REF!</definedName>
    <definedName function="false" hidden="false" localSheetId="2" name="fcf_lev_terminal2" vbProcedure="false">#REF!</definedName>
    <definedName function="false" hidden="false" localSheetId="2" name="fcf_lev_terminal3" vbProcedure="false">#REF!</definedName>
    <definedName function="false" hidden="false" localSheetId="2" name="fcf_lev_terminal4" vbProcedure="false">#REF!</definedName>
    <definedName function="false" hidden="false" localSheetId="2" name="fcf_lev_terminal5" vbProcedure="false">#REF!</definedName>
    <definedName function="false" hidden="false" localSheetId="2" name="fcf_unlev" vbProcedure="false">#REF!</definedName>
    <definedName function="false" hidden="false" localSheetId="2" name="fcf_unlev10" vbProcedure="false">#REF!</definedName>
    <definedName function="false" hidden="false" localSheetId="2" name="fcf_unlev5" vbProcedure="false">#REF!</definedName>
    <definedName function="false" hidden="false" localSheetId="2" name="fcf_unlev_terminal1" vbProcedure="false">#REF!</definedName>
    <definedName function="false" hidden="false" localSheetId="2" name="fcf_unlev_terminal2" vbProcedure="false">#REF!</definedName>
    <definedName function="false" hidden="false" localSheetId="2" name="fcf_unlev_terminal3" vbProcedure="false">#REF!</definedName>
    <definedName function="false" hidden="false" localSheetId="2" name="fcf_unlev_terminal4" vbProcedure="false">#REF!</definedName>
    <definedName function="false" hidden="false" localSheetId="2" name="fcf_unlev_terminal5" vbProcedure="false">#REF!</definedName>
    <definedName function="false" hidden="false" localSheetId="2" name="Fee" vbProcedure="false">[8]sheet1!#ref!</definedName>
    <definedName function="false" hidden="false" localSheetId="2" name="fiscal_year" vbProcedure="false">#REF!</definedName>
    <definedName function="false" hidden="false" localSheetId="2" name="Furniture" vbProcedure="false">#REF!</definedName>
    <definedName function="false" hidden="false" localSheetId="2" name="g" vbProcedure="false">#REF!</definedName>
    <definedName function="false" hidden="false" localSheetId="2" name="General_Expenses" vbProcedure="false">#REF!</definedName>
    <definedName function="false" hidden="false" localSheetId="2" name="Goodwill" vbProcedure="false">#REF!</definedName>
    <definedName function="false" hidden="false" localSheetId="2" name="Gross_Margin" vbProcedure="false">#REF!</definedName>
    <definedName function="false" hidden="false" localSheetId="2" name="Gross_Margin_Percentage" vbProcedure="false">#REF!</definedName>
    <definedName function="false" hidden="false" localSheetId="2" name="GrpANew_Collect_Dur" vbProcedure="false">[11]assumptions!#ref!</definedName>
    <definedName function="false" hidden="false" localSheetId="2" name="GrpANew_Collect_Strm" vbProcedure="false">[11]assumptions!#ref!</definedName>
    <definedName function="false" hidden="false" localSheetId="2" name="GrpA_Collect_Dur" vbProcedure="false">[11]assumptions!#ref!</definedName>
    <definedName function="false" hidden="false" localSheetId="2" name="GrpA_Collect_Strm" vbProcedure="false">[11]assumptions!#ref!</definedName>
    <definedName function="false" hidden="false" localSheetId="2" name="GrpB_Collect_Dur" vbProcedure="false">[11]assumptions!#ref!</definedName>
    <definedName function="false" hidden="false" localSheetId="2" name="GrpB_Collect_Strm" vbProcedure="false">[11]assumptions!#ref!</definedName>
    <definedName function="false" hidden="false" localSheetId="2" name="GrpB_Recov_Dbt" vbProcedure="false">[11]assumptions!#ref!</definedName>
    <definedName function="false" hidden="false" localSheetId="2" name="GrpC_Collect_Dur" vbProcedure="false">[11]assumptions!#ref!</definedName>
    <definedName function="false" hidden="false" localSheetId="2" name="GrpC_Recov_Dbt" vbProcedure="false">[11]assumptions!#ref!</definedName>
    <definedName function="false" hidden="false" localSheetId="2" name="HDB" vbProcedure="false">[11]assumptions!#ref!</definedName>
    <definedName function="false" hidden="false" localSheetId="2" name="HDB22222222222222222" vbProcedure="false">#REF!</definedName>
    <definedName function="false" hidden="false" localSheetId="2" name="Income_Tax" vbProcedure="false">#REF!</definedName>
    <definedName function="false" hidden="false" localSheetId="2" name="Inventory_Purchases__Cash" vbProcedure="false">#REF!</definedName>
    <definedName function="false" hidden="false" localSheetId="2" name="Inventory_Purchases__Credit" vbProcedure="false">#REF!</definedName>
    <definedName function="false" hidden="false" localSheetId="2" name="IS_COGS" vbProcedure="false">#REF!</definedName>
    <definedName function="false" hidden="false" localSheetId="2" name="IS_convprefdiv" vbProcedure="false">#REF!</definedName>
    <definedName function="false" hidden="false" localSheetId="2" name="IS_deprec" vbProcedure="false">#REF!</definedName>
    <definedName function="false" hidden="false" localSheetId="2" name="IS_eps" vbProcedure="false">#REF!</definedName>
    <definedName function="false" hidden="false" localSheetId="2" name="IS_goodwill" vbProcedure="false">#REF!</definedName>
    <definedName function="false" hidden="false" localSheetId="2" name="IS_inctaxes" vbProcedure="false">#REF!</definedName>
    <definedName function="false" hidden="false" localSheetId="2" name="IS_intangamort" vbProcedure="false">#REF!</definedName>
    <definedName function="false" hidden="false" localSheetId="2" name="IS_intconvert" vbProcedure="false">#REF!</definedName>
    <definedName function="false" hidden="false" localSheetId="2" name="IS_intexisting" vbProcedure="false">#REF!</definedName>
    <definedName function="false" hidden="false" localSheetId="2" name="IS_intincome" vbProcedure="false">#REF!</definedName>
    <definedName function="false" hidden="false" localSheetId="2" name="IS_intrevolver" vbProcedure="false">#REF!</definedName>
    <definedName function="false" hidden="false" localSheetId="2" name="IS_minority" vbProcedure="false">#REF!</definedName>
    <definedName function="false" hidden="false" localSheetId="2" name="IS_othernonopexp" vbProcedure="false">#REF!</definedName>
    <definedName function="false" hidden="false" localSheetId="2" name="IS_otheropexp" vbProcedure="false">#REF!</definedName>
    <definedName function="false" hidden="false" localSheetId="2" name="IS_revenues" vbProcedure="false">#REF!</definedName>
    <definedName function="false" hidden="false" localSheetId="2" name="IS_SGA" vbProcedure="false">#REF!</definedName>
    <definedName function="false" hidden="false" localSheetId="2" name="IS_straightprefdiv" vbProcedure="false">#REF!</definedName>
    <definedName function="false" hidden="false" localSheetId="2" name="itl_comp" vbProcedure="false">#REF!</definedName>
    <definedName function="false" hidden="false" localSheetId="2" name="Ke" vbProcedure="false">#REF!</definedName>
    <definedName function="false" hidden="false" localSheetId="2" name="Land" vbProcedure="false">#REF!</definedName>
    <definedName function="false" hidden="false" localSheetId="2" name="Leasehold_Improvements" vbProcedure="false">#REF!</definedName>
    <definedName function="false" hidden="false" localSheetId="2" name="lev_fcf_rate" vbProcedure="false">#REF!</definedName>
    <definedName function="false" hidden="false" localSheetId="2" name="Loans__Cash_Borrowed" vbProcedure="false">#REF!</definedName>
    <definedName function="false" hidden="false" localSheetId="2" name="Loan_Principal_Payments" vbProcedure="false">#REF!</definedName>
    <definedName function="false" hidden="false" localSheetId="2" name="MaintServ" vbProcedure="false">#REF!</definedName>
    <definedName function="false" hidden="false" localSheetId="2" name="March_02_Rate" vbProcedure="false">#REF!</definedName>
    <definedName function="false" hidden="false" localSheetId="2" name="Marketing_Expenses" vbProcedure="false">#REF!</definedName>
    <definedName function="false" hidden="false" localSheetId="2" name="mincash" vbProcedure="false">#REF!</definedName>
    <definedName function="false" hidden="false" localSheetId="2" name="month" vbProcedure="false">#REF!</definedName>
    <definedName function="false" hidden="false" localSheetId="2" name="Monthly_Collect" vbProcedure="false">[11]assumptions!#ref!</definedName>
    <definedName function="false" hidden="false" localSheetId="2" name="Monthly_Mob_Rev" vbProcedure="false">[11]assumptions!#ref!</definedName>
    <definedName function="false" hidden="false" localSheetId="2" name="MONTHS_Y" vbProcedure="false">#REF!</definedName>
    <definedName function="false" hidden="false" localSheetId="2" name="Montly_Rev" vbProcedure="false">[11]assumptions!#ref!</definedName>
    <definedName function="false" hidden="false" localSheetId="2" name="mult_sen" vbProcedure="false">#REF!</definedName>
    <definedName function="false" hidden="false" localSheetId="2" name="Name" vbProcedure="false">#REF!</definedName>
    <definedName function="false" hidden="false" localSheetId="2" name="NewTaxGW" vbProcedure="false">#REF!</definedName>
    <definedName function="false" hidden="false" localSheetId="2" name="NewTaxIntangibles" vbProcedure="false">#REF!</definedName>
    <definedName function="false" hidden="false" localSheetId="2" name="ni_mult" vbProcedure="false">#REF!</definedName>
    <definedName function="false" hidden="false" localSheetId="2" name="ni_mult1" vbProcedure="false">#REF!</definedName>
    <definedName function="false" hidden="false" localSheetId="2" name="ni_mult2" vbProcedure="false">#REF!</definedName>
    <definedName function="false" hidden="false" localSheetId="2" name="ni_mult3" vbProcedure="false">#REF!</definedName>
    <definedName function="false" hidden="false" localSheetId="2" name="ni_mult4" vbProcedure="false">#REF!</definedName>
    <definedName function="false" hidden="false" localSheetId="2" name="ni_mult5" vbProcedure="false">#REF!</definedName>
    <definedName function="false" hidden="false" localSheetId="2" name="ni_mult_sen" vbProcedure="false">#REF!</definedName>
    <definedName function="false" hidden="false" localSheetId="2" name="ni_terminal" vbProcedure="false">#REF!</definedName>
    <definedName function="false" hidden="false" localSheetId="2" name="No.TNR" vbProcedure="false">#REF!</definedName>
    <definedName function="false" hidden="false" localSheetId="2" name="No.TNS" vbProcedure="false">#REF!</definedName>
    <definedName function="false" hidden="false" localSheetId="2" name="Op_OtherExp_Rt" vbProcedure="false">[11]assumptions!#ref!</definedName>
    <definedName function="false" hidden="false" localSheetId="2" name="Other_Rev_Rt" vbProcedure="false">[11]assumptions!#ref!</definedName>
    <definedName function="false" hidden="false" localSheetId="2" name="Owner_s_Cash_Contributions" vbProcedure="false">#REF!</definedName>
    <definedName function="false" hidden="false" localSheetId="2" name="Owner_s_Draw" vbProcedure="false">#REF!</definedName>
    <definedName function="false" hidden="false" localSheetId="2" name="Paid_on_Account__Suppliers" vbProcedure="false">#REF!</definedName>
    <definedName function="false" hidden="false" localSheetId="2" name="Perph" vbProcedure="false">#REF!</definedName>
    <definedName function="false" hidden="false" localSheetId="2" name="perp_lev" vbProcedure="false">#REF!</definedName>
    <definedName function="false" hidden="false" localSheetId="2" name="perp_lev1" vbProcedure="false">#REF!</definedName>
    <definedName function="false" hidden="false" localSheetId="2" name="perp_lev2" vbProcedure="false">#REF!</definedName>
    <definedName function="false" hidden="false" localSheetId="2" name="perp_lev3" vbProcedure="false">#REF!</definedName>
    <definedName function="false" hidden="false" localSheetId="2" name="perp_lev4" vbProcedure="false">#REF!</definedName>
    <definedName function="false" hidden="false" localSheetId="2" name="perp_lev5" vbProcedure="false">#REF!</definedName>
    <definedName function="false" hidden="false" localSheetId="2" name="perp_lev_sen" vbProcedure="false">#REF!</definedName>
    <definedName function="false" hidden="false" localSheetId="2" name="perp_unlev" vbProcedure="false">#REF!</definedName>
    <definedName function="false" hidden="false" localSheetId="2" name="perp_unlev1" vbProcedure="false">#REF!</definedName>
    <definedName function="false" hidden="false" localSheetId="2" name="perp_unlev2" vbProcedure="false">#REF!</definedName>
    <definedName function="false" hidden="false" localSheetId="2" name="perp_unlev3" vbProcedure="false">#REF!</definedName>
    <definedName function="false" hidden="false" localSheetId="2" name="perp_unlev4" vbProcedure="false">#REF!</definedName>
    <definedName function="false" hidden="false" localSheetId="2" name="perp_unlev5" vbProcedure="false">#REF!</definedName>
    <definedName function="false" hidden="false" localSheetId="2" name="perp_unlev_sen" vbProcedure="false">#REF!</definedName>
    <definedName function="false" hidden="false" localSheetId="2" name="prefrate" vbProcedure="false">#REF!</definedName>
    <definedName function="false" hidden="false" localSheetId="2" name="ProdType" vbProcedure="false">#REF!</definedName>
    <definedName function="false" hidden="false" localSheetId="2" name="proj" vbProcedure="false">#REF!</definedName>
    <definedName function="false" hidden="false" localSheetId="2" name="Prvs_Yr_BD_Amt" vbProcedure="false">[11]assumptions!#ref!</definedName>
    <definedName function="false" hidden="false" localSheetId="2" name="Prvs_Yr_Recov_Dbt" vbProcedure="false">[11]assumptions!#ref!</definedName>
    <definedName function="false" hidden="false" localSheetId="2" name="p_Index" vbProcedure="false">#REF!</definedName>
    <definedName function="false" hidden="false" localSheetId="2" name="p_Sum" vbProcedure="false">#REF!</definedName>
    <definedName function="false" hidden="false" localSheetId="2" name="QFLAG_DescColumn" vbProcedure="false">#REF!</definedName>
    <definedName function="false" hidden="false" localSheetId="2" name="QF_COL_REMARK_H" vbProcedure="false">#REF!</definedName>
    <definedName function="false" hidden="false" localSheetId="2" name="QF_COL_REMARK_HBM" vbProcedure="false">#REF!</definedName>
    <definedName function="false" hidden="false" localSheetId="2" name="QF_COL_TOTAL_LISTPRICE" vbProcedure="false">#REF!</definedName>
    <definedName function="false" hidden="false" localSheetId="2" name="QF_SYS_AGENTNAME" vbProcedure="false">#REF!</definedName>
    <definedName function="false" hidden="false" localSheetId="2" name="QF_SYS_BADRATIO" vbProcedure="false">#REF!</definedName>
    <definedName function="false" hidden="false" localSheetId="2" name="QF_SYS_BRANCHOFFICE" vbProcedure="false">#REF!</definedName>
    <definedName function="false" hidden="false" localSheetId="2" name="QF_SYS_COE" vbProcedure="false">#REF!</definedName>
    <definedName function="false" hidden="false" localSheetId="2" name="QF_SYS_COMPANYINFO" vbProcedure="false">#REF!</definedName>
    <definedName function="false" hidden="false" localSheetId="2" name="QF_SYS_CTRLTEST" vbProcedure="false">#REF!</definedName>
    <definedName function="false" hidden="false" localSheetId="2" name="QF_SYS_DDP" vbProcedure="false">#REF!</definedName>
    <definedName function="false" hidden="false" localSheetId="2" name="QF_SYS_DEFAULT_CURRENCY" vbProcedure="false">#REF!</definedName>
    <definedName function="false" hidden="false" localSheetId="2" name="QF_SYS_DEPARTMENTINFO" vbProcedure="false">#REF!</definedName>
    <definedName function="false" hidden="false" localSheetId="2" name="QF_SYS_DLVYPLACE" vbProcedure="false">#REF!</definedName>
    <definedName function="false" hidden="false" localSheetId="2" name="QF_SYS_ERATE" vbProcedure="false">#REF!</definedName>
    <definedName function="false" hidden="false" localSheetId="2" name="QF_SYS_EXCHANGE" vbProcedure="false">#REF!</definedName>
    <definedName function="false" hidden="false" localSheetId="2" name="QF_SYS_OPERATOR" vbProcedure="false">#REF!</definedName>
    <definedName function="false" hidden="false" localSheetId="2" name="QF_SYS_PCOE" vbProcedure="false">#REF!</definedName>
    <definedName function="false" hidden="false" localSheetId="2" name="QF_SYS_PRODUCT_LINE" vbProcedure="false">#REF!</definedName>
    <definedName function="false" hidden="false" localSheetId="2" name="QF_SYS_PROJNAME" vbProcedure="false">#REF!</definedName>
    <definedName function="false" hidden="false" localSheetId="2" name="QF_SYS_QUOTATION_NAME" vbProcedure="false">#REF!</definedName>
    <definedName function="false" hidden="false" localSheetId="2" name="QF_SYS_QUOTATION_NO" vbProcedure="false">#REF!</definedName>
    <definedName function="false" hidden="false" localSheetId="2" name="QF_SYS_QUOTATION_PONUMBER" vbProcedure="false">#REF!</definedName>
    <definedName function="false" hidden="false" localSheetId="2" name="QF_SYS_REGHEAD" vbProcedure="false">#REF!</definedName>
    <definedName function="false" hidden="false" localSheetId="2" name="QF_SYS_ROUNDUP_DECIMAL" vbProcedure="false">#REF!</definedName>
    <definedName function="false" hidden="false" localSheetId="2" name="QF_SYS_RRATE" vbProcedure="false">#REF!</definedName>
    <definedName function="false" hidden="false" localSheetId="2" name="QF_SYS_SCOE" vbProcedure="false">#REF!</definedName>
    <definedName function="false" hidden="false" localSheetId="2" name="QF_SYS_SECURITY_FLAG" vbProcedure="false">#REF!</definedName>
    <definedName function="false" hidden="false" localSheetId="2" name="QF_SYS_SPARMAXPER" vbProcedure="false">#REF!</definedName>
    <definedName function="false" hidden="false" localSheetId="2" name="QF_SYS_SPDISCOUNT" vbProcedure="false">#REF!</definedName>
    <definedName function="false" hidden="false" localSheetId="2" name="QF_SYS_TRADETERM" vbProcedure="false">#REF!</definedName>
    <definedName function="false" hidden="false" localSheetId="2" name="QF_SYS_TRADE_DESC" vbProcedure="false">#REF!</definedName>
    <definedName function="false" hidden="false" localSheetId="2" name="QF_SYS_TRADE_TYPE" vbProcedure="false">#REF!</definedName>
    <definedName function="false" hidden="false" localSheetId="2" name="QF_SYS_TRANSPORT" vbProcedure="false">#REF!</definedName>
    <definedName function="false" hidden="false" localSheetId="2" name="QF_SYS_USED_CONTRACT_PRICE" vbProcedure="false">#REF!</definedName>
    <definedName function="false" hidden="false" localSheetId="2" name="QF_SYS_USE_ISSUENO" vbProcedure="false">#REF!</definedName>
    <definedName function="false" hidden="false" localSheetId="2" name="QF_SYS_VALIDITY_DATE" vbProcedure="false">#REF!</definedName>
    <definedName function="false" hidden="false" localSheetId="2" name="QQQ" vbProcedure="false">#REF!</definedName>
    <definedName function="false" hidden="false" localSheetId="2" name="Received_on_Account__ROA" vbProcedure="false">#REF!</definedName>
    <definedName function="false" hidden="false" localSheetId="2" name="Ref" vbProcedure="false">[8]sheet1!#ref!</definedName>
    <definedName function="false" hidden="false" localSheetId="2" name="Returns_and_Allowances__Cash" vbProcedure="false">#REF!</definedName>
    <definedName function="false" hidden="false" localSheetId="2" name="RTL_Collection_Rtention_Ratio" vbProcedure="false">#REF!</definedName>
    <definedName function="false" hidden="false" localSheetId="2" name="Sales__Cash" vbProcedure="false">#REF!</definedName>
    <definedName function="false" hidden="false" localSheetId="2" name="Sales__Credit" vbProcedure="false">#REF!</definedName>
    <definedName function="false" hidden="false" localSheetId="2" name="sec" vbProcedure="false">#REF!</definedName>
    <definedName function="false" hidden="false" localSheetId="2" name="Servers" vbProcedure="false">#REF!</definedName>
    <definedName function="false" hidden="false" localSheetId="2" name="shares" vbProcedure="false">#REF!</definedName>
    <definedName function="false" hidden="false" localSheetId="2" name="share_tog" vbProcedure="false">#REF!</definedName>
    <definedName function="false" hidden="false" localSheetId="2" name="shos" vbProcedure="false">#REF!</definedName>
    <definedName function="false" hidden="false" localSheetId="2" name="SSS" vbProcedure="false">#REF!</definedName>
    <definedName function="false" hidden="false" localSheetId="2" name="sssss" vbProcedure="false">#REF!</definedName>
    <definedName function="false" hidden="false" localSheetId="2" name="ssw" vbProcedure="false">#REF!</definedName>
    <definedName function="false" hidden="false" localSheetId="2" name="staffing" vbProcedure="false">[8]sheet1!#ref!</definedName>
    <definedName function="false" hidden="false" localSheetId="2" name="SubCont_Com_Rt" vbProcedure="false">[11]assumptions!#ref!</definedName>
    <definedName function="false" hidden="false" localSheetId="2" name="tar" vbProcedure="false">#REF!</definedName>
    <definedName function="false" hidden="false" localSheetId="2" name="tax" vbProcedure="false">#REF!</definedName>
    <definedName function="false" hidden="false" localSheetId="2" name="terminal_year" vbProcedure="false">#REF!</definedName>
    <definedName function="false" hidden="false" localSheetId="2" name="term_value" vbProcedure="false">#REF!</definedName>
    <definedName function="false" hidden="false" localSheetId="2" name="term_year" vbProcedure="false">#REF!</definedName>
    <definedName function="false" hidden="false" localSheetId="2" name="TextRefCopy1" vbProcedure="false">#REF!</definedName>
    <definedName function="false" hidden="false" localSheetId="2" name="TextRefCopy2" vbProcedure="false">#REF!</definedName>
    <definedName function="false" hidden="false" localSheetId="2" name="thousand" vbProcedure="false">#REF!</definedName>
    <definedName function="false" hidden="false" localSheetId="2" name="Three_Mnth_Collect_Rt" vbProcedure="false">[11]assumptions!#ref!</definedName>
    <definedName function="false" hidden="false" localSheetId="2" name="TNR" vbProcedure="false">#REF!</definedName>
    <definedName function="false" hidden="false" localSheetId="2" name="unlev_fcf_rate" vbProcedure="false">#REF!</definedName>
    <definedName function="false" hidden="false" localSheetId="2" name="value_date" vbProcedure="false">#REF!</definedName>
    <definedName function="false" hidden="false" localSheetId="2" name="VodacomOfferDate" vbProcedure="false">#REF!</definedName>
    <definedName function="false" hidden="false" localSheetId="2" name="WACC" vbProcedure="false">#REF!</definedName>
    <definedName function="false" hidden="false" localSheetId="2" name="WACC_sen" vbProcedure="false">#REF!</definedName>
    <definedName function="false" hidden="false" localSheetId="2" name="we" vbProcedure="false">#REF!</definedName>
    <definedName function="false" hidden="false" localSheetId="2" name="writeupdeprec" vbProcedure="false">#REF!</definedName>
    <definedName function="false" hidden="false" localSheetId="2" name="WriteUp_inventories" vbProcedure="false">#REF!</definedName>
    <definedName function="false" hidden="false" localSheetId="2" name="WriteUp_otherCA" vbProcedure="false">#REF!</definedName>
    <definedName function="false" hidden="false" localSheetId="2" name="WriteUp_otherCL" vbProcedure="false">#REF!</definedName>
    <definedName function="false" hidden="false" localSheetId="2" name="WriteUp_otherLTA" vbProcedure="false">#REF!</definedName>
    <definedName function="false" hidden="false" localSheetId="2" name="WriteUp_otherLTL" vbProcedure="false">#REF!</definedName>
    <definedName function="false" hidden="false" localSheetId="2" name="WriteUp_payables" vbProcedure="false">#REF!</definedName>
    <definedName function="false" hidden="false" localSheetId="2" name="WriteUP_PPE" vbProcedure="false">#REF!</definedName>
    <definedName function="false" hidden="false" localSheetId="2" name="WriteUp_receivables" vbProcedure="false">#REF!</definedName>
    <definedName function="false" hidden="false" localSheetId="2" name="wtdavgshares" vbProcedure="false">#REF!</definedName>
    <definedName function="false" hidden="false" localSheetId="2" name="www" vbProcedure="false">#REF!</definedName>
    <definedName function="false" hidden="false" localSheetId="2" name="Y" vbProcedure="false">#REF!</definedName>
    <definedName function="false" hidden="false" localSheetId="2" name="y.o.y" vbProcedure="false">#REF!</definedName>
    <definedName function="false" hidden="false" localSheetId="2" name="YearEnd" vbProcedure="false">#REF!</definedName>
    <definedName function="false" hidden="false" localSheetId="2" name="yoy" vbProcedure="false">#REF!</definedName>
    <definedName function="false" hidden="false" localSheetId="2" name="_fcf10" vbProcedure="false">#REF!</definedName>
    <definedName function="false" hidden="false" localSheetId="2" name="_fcf5" vbProcedure="false">#REF!</definedName>
    <definedName function="false" hidden="false" localSheetId="2" name="_xlnm.Print_Area" vbProcedure="false">#REF!</definedName>
    <definedName function="false" hidden="false" localSheetId="2" name="__A225000" vbProcedure="false">#REF!</definedName>
    <definedName function="false" hidden="false" localSheetId="2" name="__A90000" vbProcedure="false">#REF!</definedName>
    <definedName function="false" hidden="false" localSheetId="2" name="___A225000" vbProcedure="false">#REF!</definedName>
    <definedName function="false" hidden="false" localSheetId="2" name="___A9000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<sst xmlns="http://schemas.openxmlformats.org/spreadsheetml/2006/main" count="261" uniqueCount="138">
  <si>
    <t xml:space="preserve">Amounts in ' EUR, unless otherwise specified</t>
  </si>
  <si>
    <t xml:space="preserve">A</t>
  </si>
  <si>
    <t xml:space="preserve">F</t>
  </si>
  <si>
    <t xml:space="preserve">Summary</t>
  </si>
  <si>
    <t xml:space="preserve">Yr 0</t>
  </si>
  <si>
    <t xml:space="preserve">assumption</t>
  </si>
  <si>
    <t xml:space="preserve">Yr 1</t>
  </si>
  <si>
    <t xml:space="preserve">Yr 2</t>
  </si>
  <si>
    <t xml:space="preserve">Yr 3</t>
  </si>
  <si>
    <t xml:space="preserve">Yr 4</t>
  </si>
  <si>
    <t xml:space="preserve">Yr 5</t>
  </si>
  <si>
    <t xml:space="preserve">Yr 6</t>
  </si>
  <si>
    <t xml:space="preserve">Yr 7</t>
  </si>
  <si>
    <t xml:space="preserve">Yr 8</t>
  </si>
  <si>
    <t xml:space="preserve">Yr 9</t>
  </si>
  <si>
    <t xml:space="preserve">Yr 10</t>
  </si>
  <si>
    <t xml:space="preserve">Yr 11</t>
  </si>
  <si>
    <t xml:space="preserve">Yr 12</t>
  </si>
  <si>
    <t xml:space="preserve">Yr 13</t>
  </si>
  <si>
    <t xml:space="preserve">Yr 14</t>
  </si>
  <si>
    <t xml:space="preserve">Yr 15</t>
  </si>
  <si>
    <t xml:space="preserve">Yr 16</t>
  </si>
  <si>
    <t xml:space="preserve">Yr 17</t>
  </si>
  <si>
    <t xml:space="preserve">Yr 18</t>
  </si>
  <si>
    <t xml:space="preserve">Yr 19</t>
  </si>
  <si>
    <t xml:space="preserve">Yr 20</t>
  </si>
  <si>
    <t xml:space="preserve">SUM</t>
  </si>
  <si>
    <t xml:space="preserve">Kapazität (kWh/a)</t>
  </si>
  <si>
    <t xml:space="preserve">Eigenverbrauch</t>
  </si>
  <si>
    <t xml:space="preserve">Einspeisen (kWh/a)</t>
  </si>
  <si>
    <t xml:space="preserve">Preis / kWh  (EUR)   </t>
  </si>
  <si>
    <t xml:space="preserve">Gesamte Einspeisevergütung (EUR/a)</t>
  </si>
  <si>
    <t xml:space="preserve">LCOE (EUR/kWh)</t>
  </si>
  <si>
    <t xml:space="preserve">Lebensdauer (Jahr) </t>
  </si>
  <si>
    <t xml:space="preserve">Revenue Assumptions</t>
  </si>
  <si>
    <t xml:space="preserve">Amounts in '000 EGP, unless otherwise specified</t>
  </si>
  <si>
    <t xml:space="preserve">Toll Station</t>
  </si>
  <si>
    <t xml:space="preserve">Government Services </t>
  </si>
  <si>
    <t xml:space="preserve">Market</t>
  </si>
  <si>
    <t xml:space="preserve">20m / day</t>
  </si>
  <si>
    <t xml:space="preserve">Market size (in '000)</t>
  </si>
  <si>
    <t xml:space="preserve">Frequency</t>
  </si>
  <si>
    <t xml:space="preserve">Annual</t>
  </si>
  <si>
    <t xml:space="preserve">Electricity Subscribers</t>
  </si>
  <si>
    <t xml:space="preserve">Electricity Prepaid Meters</t>
  </si>
  <si>
    <t xml:space="preserve">Water Subscribers</t>
  </si>
  <si>
    <t xml:space="preserve">Number of Cars</t>
  </si>
  <si>
    <t xml:space="preserve">Civil Services</t>
  </si>
  <si>
    <t xml:space="preserve">Cash Transfer</t>
  </si>
  <si>
    <t xml:space="preserve">Underground</t>
  </si>
  <si>
    <t xml:space="preserve">Water</t>
  </si>
  <si>
    <t xml:space="preserve">two month</t>
  </si>
  <si>
    <t xml:space="preserve">Railway</t>
  </si>
  <si>
    <t xml:space="preserve">Traffic</t>
  </si>
  <si>
    <t xml:space="preserve">1 year</t>
  </si>
  <si>
    <t xml:space="preserve">University Students </t>
  </si>
  <si>
    <t xml:space="preserve">Market Growth Assumption</t>
  </si>
  <si>
    <t xml:space="preserve">Market Size</t>
  </si>
  <si>
    <t xml:space="preserve">Market Share Assumptions</t>
  </si>
  <si>
    <t xml:space="preserve">Sectors</t>
  </si>
  <si>
    <t xml:space="preserve">Yr1</t>
  </si>
  <si>
    <t xml:space="preserve">Yr3</t>
  </si>
  <si>
    <t xml:space="preserve">Yr4</t>
  </si>
  <si>
    <t xml:space="preserve">Yr5</t>
  </si>
  <si>
    <t xml:space="preserve">-</t>
  </si>
  <si>
    <t xml:space="preserve">Electricity Postpaid</t>
  </si>
  <si>
    <t xml:space="preserve">MOI</t>
  </si>
  <si>
    <t xml:space="preserve">I year</t>
  </si>
  <si>
    <t xml:space="preserve">Market Share Assumption</t>
  </si>
  <si>
    <t xml:space="preserve">1 month</t>
  </si>
  <si>
    <t xml:space="preserve">Insurance </t>
  </si>
  <si>
    <t xml:space="preserve">1 MONTH</t>
  </si>
  <si>
    <t xml:space="preserve">‘underground</t>
  </si>
  <si>
    <t xml:space="preserve">Month</t>
  </si>
  <si>
    <t xml:space="preserve">Civil Services </t>
  </si>
  <si>
    <t xml:space="preserve">University Students</t>
  </si>
  <si>
    <t xml:space="preserve">Average Revenue Per Service</t>
  </si>
  <si>
    <t xml:space="preserve">Under Ground</t>
  </si>
  <si>
    <t xml:space="preserve">Total Revenue Per Service </t>
  </si>
  <si>
    <t xml:space="preserve">Other</t>
  </si>
  <si>
    <t xml:space="preserve">Opera</t>
  </si>
  <si>
    <t xml:space="preserve">Total Revenue</t>
  </si>
  <si>
    <t xml:space="preserve">GP%</t>
  </si>
  <si>
    <t xml:space="preserve">Total GP</t>
  </si>
  <si>
    <t xml:space="preserve">Services outsourced from Fawry %</t>
  </si>
  <si>
    <t xml:space="preserve">Services outsourced from Fawry</t>
  </si>
  <si>
    <t xml:space="preserve">OP (befor other exp)</t>
  </si>
  <si>
    <t xml:space="preserve">Other Expenses</t>
  </si>
  <si>
    <t xml:space="preserve">HR Expenses</t>
  </si>
  <si>
    <t xml:space="preserve">Board Compensation</t>
  </si>
  <si>
    <t xml:space="preserve">Rent</t>
  </si>
  <si>
    <t xml:space="preserve">Total Other Expenses</t>
  </si>
  <si>
    <t xml:space="preserve">Operating Income</t>
  </si>
  <si>
    <t xml:space="preserve">Total Revenues</t>
  </si>
  <si>
    <t xml:space="preserve">Revenue Growth%</t>
  </si>
  <si>
    <t xml:space="preserve">Total Cost</t>
  </si>
  <si>
    <t xml:space="preserve">Total Gross Profit</t>
  </si>
  <si>
    <t xml:space="preserve">Gross Profit %</t>
  </si>
  <si>
    <t xml:space="preserve">OPEX</t>
  </si>
  <si>
    <t xml:space="preserve">Other Exp</t>
  </si>
  <si>
    <t xml:space="preserve">Total OPEX</t>
  </si>
  <si>
    <t xml:space="preserve">Op. Income %</t>
  </si>
  <si>
    <t xml:space="preserve">EXPENSES</t>
  </si>
  <si>
    <t xml:space="preserve">Amounts in EUR, unless otherwise specified</t>
  </si>
  <si>
    <t xml:space="preserve">Jährliche Steigerungsrate</t>
  </si>
  <si>
    <t xml:space="preserve">Annahmen</t>
  </si>
  <si>
    <t xml:space="preserve">Yr2</t>
  </si>
  <si>
    <t xml:space="preserve">Yr6</t>
  </si>
  <si>
    <t xml:space="preserve">Yr7</t>
  </si>
  <si>
    <t xml:space="preserve">Yr8</t>
  </si>
  <si>
    <t xml:space="preserve">Yr9</t>
  </si>
  <si>
    <t xml:space="preserve">Yr10</t>
  </si>
  <si>
    <t xml:space="preserve">Yr11</t>
  </si>
  <si>
    <t xml:space="preserve">Yr12</t>
  </si>
  <si>
    <t xml:space="preserve">Yr13</t>
  </si>
  <si>
    <t xml:space="preserve">Yr14</t>
  </si>
  <si>
    <t xml:space="preserve">Yr15</t>
  </si>
  <si>
    <t xml:space="preserve">Yr16</t>
  </si>
  <si>
    <t xml:space="preserve">Yr17</t>
  </si>
  <si>
    <t xml:space="preserve">Yr18</t>
  </si>
  <si>
    <t xml:space="preserve">Yr19</t>
  </si>
  <si>
    <t xml:space="preserve">Yr20</t>
  </si>
  <si>
    <t xml:space="preserve">CAPEX</t>
  </si>
  <si>
    <t xml:space="preserve">Betriebs-&amp;Wartungskosten</t>
  </si>
  <si>
    <t xml:space="preserve">Kreditraten</t>
  </si>
  <si>
    <t xml:space="preserve">Gesamtkosten</t>
  </si>
  <si>
    <t xml:space="preserve">Leistung der Anlage [kW]</t>
  </si>
  <si>
    <t xml:space="preserve">Preis pro kW [EUR]</t>
  </si>
  <si>
    <t xml:space="preserve">Annahme</t>
  </si>
  <si>
    <t xml:space="preserve">Gesamte Investitionskosten (Logistik, Installation und Produktion )</t>
  </si>
  <si>
    <t xml:space="preserve">Funding sources</t>
  </si>
  <si>
    <t xml:space="preserve">Kapital</t>
  </si>
  <si>
    <t xml:space="preserve">Kredit</t>
  </si>
  <si>
    <t xml:space="preserve">Total</t>
  </si>
  <si>
    <t xml:space="preserve">Zinssatz</t>
  </si>
  <si>
    <t xml:space="preserve">Dauerzeit (Jahre)</t>
  </si>
  <si>
    <t xml:space="preserve">Monatliche Rate (EUR)</t>
  </si>
  <si>
    <t xml:space="preserve">Jährliche Kreditraten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</si>
</sst>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[$-409]d\-mmm\-yy;@"/>
    <numFmt numFmtId="166" formatCode="[$USD]\ * _(#,##0.00_);[RED][$USD]\ * \(#,##0.00\);[$USD]\ * _(\-?_);@_)"/>
    <numFmt numFmtId="167" formatCode="#,##0"/>
    <numFmt numFmtId="168" formatCode="_(* #,##0_);_(* \(#,##0\);_(* \-??_);_(@_)"/>
    <numFmt numFmtId="169" formatCode="0\ %"/>
    <numFmt numFmtId="170" formatCode="_(* #,##0.00_);_(* \(#,##0.00\);_(* \-??_);_(@_)"/>
    <numFmt numFmtId="171" formatCode="_(\$* #,##0.00_);_(\$* \(#,##0.00\);_(\$* \-??_);_(@_)"/>
    <numFmt numFmtId="172" formatCode="0.00"/>
    <numFmt numFmtId="173" formatCode="#,##0.00000"/>
    <numFmt numFmtId="174" formatCode="0.0%"/>
    <numFmt numFmtId="175" formatCode="0"/>
    <numFmt numFmtId="176" formatCode="#,##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Geneva"/>
      <family val="0"/>
      <charset val="1"/>
    </font>
    <font>
      <b val="true"/>
      <i val="true"/>
      <sz val="11"/>
      <color rgb="FF1F497D"/>
      <name val="Calibri"/>
      <family val="2"/>
      <charset val="1"/>
    </font>
    <font>
      <b val="true"/>
      <i val="true"/>
      <u val="single"/>
      <sz val="9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70C0"/>
      <name val="Calibri"/>
      <family val="2"/>
      <charset val="1"/>
    </font>
    <font>
      <b val="true"/>
      <u val="single"/>
      <sz val="14"/>
      <color rgb="FF202124"/>
      <name val="Inheri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C3D69B"/>
        <bgColor rgb="FFB9CDE5"/>
      </patternFill>
    </fill>
    <fill>
      <patternFill patternType="solid">
        <fgColor rgb="FF1F497D"/>
        <bgColor rgb="FF003366"/>
      </patternFill>
    </fill>
    <fill>
      <patternFill patternType="solid">
        <fgColor rgb="FFEBF1DE"/>
        <bgColor rgb="FFDCE6F2"/>
      </patternFill>
    </fill>
    <fill>
      <patternFill patternType="solid">
        <fgColor rgb="FFB9CDE5"/>
        <bgColor rgb="FFC3D69B"/>
      </patternFill>
    </fill>
    <fill>
      <patternFill patternType="solid">
        <fgColor rgb="FF77933C"/>
        <bgColor rgb="FF808080"/>
      </patternFill>
    </fill>
    <fill>
      <patternFill patternType="solid">
        <fgColor rgb="FFFFFFFF"/>
        <bgColor rgb="FFEBF1DE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5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8" fillId="7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8" fillId="7" borderId="1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0" fillId="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8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7" borderId="1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4" fillId="8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7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8" borderId="1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1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8" borderId="1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8" borderId="1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7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4" fillId="8" borderId="1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7" borderId="1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8" fillId="7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14" fillId="0" borderId="1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5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6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8" fillId="7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7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9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DO PROMOTION-OTHER" xfId="20"/>
    <cellStyle name="Normal 10 2" xfId="21"/>
    <cellStyle name="Normal 11" xfId="22"/>
    <cellStyle name="Normal 2 28" xfId="23"/>
    <cellStyle name="Normal 3 2 3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DCE6F2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4.xml"/><Relationship Id="rId11" Type="http://schemas.openxmlformats.org/officeDocument/2006/relationships/externalLink" Target="externalLinks/externalLink5.xml"/><Relationship Id="rId12" Type="http://schemas.openxmlformats.org/officeDocument/2006/relationships/externalLink" Target="externalLinks/externalLink6.xml"/><Relationship Id="rId13" Type="http://schemas.openxmlformats.org/officeDocument/2006/relationships/externalLink" Target="externalLinks/externalLink7.xml"/><Relationship Id="rId14" Type="http://schemas.openxmlformats.org/officeDocument/2006/relationships/externalLink" Target="externalLinks/externalLink8.xml"/><Relationship Id="rId15" Type="http://schemas.openxmlformats.org/officeDocument/2006/relationships/externalLink" Target="externalLinks/externalLink9.xml"/><Relationship Id="rId16" Type="http://schemas.openxmlformats.org/officeDocument/2006/relationships/externalLink" Target="externalLinks/externalLink10.xml"/><Relationship Id="rId1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F:/Documents%20and%20Settings/fmufti/Desktop/hammad/Budget/Final%20Budget/Budget/2009/9+3/FINAL/Budget%209+3%20FY%2009(1st%20Draft)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F:/Mobiserve%20Pakistan/F%20I%20N%20A%20N%20C%20E/Budget/Final%20Budget/Budget/2010/Reporting/Final/Changes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F:/Documents%20and%20Settings/hghias/Local%20Settings/Temporary%20Internet%20Files/Content.Outlook/FITSW405/Scenarios/Scenario%201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Storageserver/Budget/Links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F:/Year%202009/Budget%202009_ADIC%20version/Egypt/Mobiserve%20Egypt/Budget%2009_Mobiserve%20Egypt_ADIC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Rhbackup/Finance/Raya/SAMA/Nov/Wholesales%20-distribution%20P&amp;l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F:/Documents%20and%20Settings/hghias/Local%20Settings/Temporary%20Internet%20Files/Content.Outlook/FITSW405/Budget%20FY-2010.xlsx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L:/Documents%20and%20Settings/fsosadelvalle/Local%20Settings/Temporary%20Internet%20Files/OLK1A9/New%20valuation%20model%20V.1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L:/Users/cpappas/Documents/13_Portfolio_Mobiserve/08_Ad%20Hoc/2010-03_Sale%20of%20ADIC%20stake/TFI/2010-03-25_DCF%20prepared%20by%20DP/100328_Mobiserve%20projections.xlsx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Mbirem/Mes%20documents/Links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Revenue"/>
      <sheetName val="Revenue Analysis"/>
      <sheetName val="Direct COGS"/>
      <sheetName val="Direct COGS Analysis"/>
      <sheetName val="GM Analysis"/>
      <sheetName val="Indirect COGS"/>
      <sheetName val="Payroll Budget - COGS"/>
      <sheetName val="Payroll Budget - OPEX"/>
      <sheetName val="Payroll Budget - Summary"/>
      <sheetName val="Sales &amp; Marketing"/>
      <sheetName val="IT"/>
      <sheetName val="Other OPEX"/>
      <sheetName val="CAPEX Input"/>
      <sheetName val="CUM Capital Purchase"/>
      <sheetName val="CAPEX+Dep"/>
      <sheetName val="Depreciation by Category"/>
      <sheetName val="Depreciation by Department"/>
      <sheetName val="Non-Operating Items"/>
      <sheetName val="P&amp;L"/>
      <sheetName val="P &amp; L Final"/>
      <sheetName val="BS USD"/>
      <sheetName val="BS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Revenue"/>
      <sheetName val="Revenue Analysis"/>
      <sheetName val="Direct COGS"/>
      <sheetName val="Direct COGS Analysis"/>
      <sheetName val="GM Analysis"/>
      <sheetName val="Indirect COGS"/>
      <sheetName val="Payroll Budget - COGS"/>
      <sheetName val="Payroll Budget - OPEX"/>
      <sheetName val="Payroll Budget - Summary"/>
      <sheetName val="Sales &amp; Marketing"/>
      <sheetName val="IT"/>
      <sheetName val="Other OPEX"/>
      <sheetName val="CAPEX Input"/>
      <sheetName val="CAPEX+Dep"/>
      <sheetName val="Depreciation by Category"/>
      <sheetName val="Depreciation by CC"/>
      <sheetName val="Non-Operating Items"/>
      <sheetName val="P&amp;L"/>
      <sheetName val="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Revenue"/>
      <sheetName val="Revenue Analysis"/>
      <sheetName val="Direct COGS"/>
      <sheetName val="Direct COGS Analysis"/>
      <sheetName val="GM Analysis"/>
      <sheetName val="Indirect COGS"/>
      <sheetName val="Payroll Budget - COGS"/>
      <sheetName val="Payroll Budget - OPEX"/>
      <sheetName val="Payroll Budget - Summary"/>
      <sheetName val="Sales &amp; Marketing"/>
      <sheetName val="IT"/>
      <sheetName val="Other OPEX"/>
      <sheetName val="CAPEX Input"/>
      <sheetName val="CAPEX+Dep"/>
      <sheetName val="Depreciation by Category"/>
      <sheetName val="Depreciation by CC"/>
      <sheetName val="Non-Operating Items"/>
      <sheetName val="P&amp;L"/>
      <sheetName val="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s"/>
      <sheetName val="#REF"/>
      <sheetName val="P &amp; L"/>
      <sheetName val="Staff Count"/>
      <sheetName val="Assumptions"/>
      <sheetName val="Cash Flow Direct Year 2002"/>
      <sheetName val="Operation Var"/>
      <sheetName val="Total By Category"/>
      <sheetName val="General Manager Dep"/>
      <sheetName val="A&amp;G Expenses"/>
      <sheetName val="Sold Assets Sheet"/>
      <sheetName val="Staff"/>
      <sheetName val="Balance Sheet"/>
      <sheetName val="Delivery Cost As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Revenue"/>
      <sheetName val="Revenue Analysis"/>
      <sheetName val="Direct COGS"/>
      <sheetName val="GM Analysis"/>
      <sheetName val="Indirect COGS"/>
      <sheetName val="Payroll Budget - COGS"/>
      <sheetName val="Payroll Budget - OPEX"/>
      <sheetName val="Payroll Budget - Summary"/>
      <sheetName val="Sales &amp; Marketing"/>
      <sheetName val="IT"/>
      <sheetName val="Other OPEX"/>
      <sheetName val="CAPEX Input"/>
      <sheetName val="CUM Capital Purchase"/>
      <sheetName val="CAPEX+Dep"/>
      <sheetName val="Depreciation by Category"/>
      <sheetName val="Depreciation by Department"/>
      <sheetName val="Non-Operating Items"/>
      <sheetName val="P&amp;L"/>
      <sheetName val="BS"/>
      <sheetName val="Direct COGS Analysis"/>
      <sheetName val="Bud BS"/>
      <sheetName val="Bud BS (2)"/>
      <sheetName val="Ratios"/>
      <sheetName val="CF"/>
      <sheetName val="Direct Cash flow"/>
      <sheetName val="Budget 09_Mobiserve Egypt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I.S Whole-DIStribution"/>
      <sheetName val="control"/>
      <sheetName val="Dist.   subt ِ acc"/>
      <sheetName val="whole .   subt "/>
      <sheetName val="whole.   subt ِ acc "/>
      <sheetName val="I.S Distribution"/>
      <sheetName val="I.S Wholesales"/>
      <sheetName val="Sama Allocation G&amp;a "/>
      <sheetName val="Sama Allocation g &amp;a Acc"/>
      <sheetName val="I.S Distribution (2)"/>
      <sheetName val="I.S Wholesales (2)"/>
      <sheetName val="4"/>
      <sheetName val="Dist.   subt"/>
      <sheetName val="5"/>
      <sheetName val="6"/>
      <sheetName val="7"/>
      <sheetName val="8"/>
      <sheetName val="9"/>
      <sheetName val="10"/>
      <sheetName val="11"/>
      <sheetName val="12"/>
      <sheetName val="wholesale sub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Revenue"/>
      <sheetName val="Revenue Analysis"/>
      <sheetName val="Direct COGS"/>
      <sheetName val="Direct COGS Analysis"/>
      <sheetName val="GM Analysis"/>
      <sheetName val="Indirect COGS"/>
      <sheetName val="Payroll Budget - COGS"/>
      <sheetName val="Payroll Budget - OPEX"/>
      <sheetName val="Payroll Budget - Summary"/>
      <sheetName val="Sales &amp; Marketing"/>
      <sheetName val="IT"/>
      <sheetName val="Other OPEX"/>
      <sheetName val="CAPEX Input"/>
      <sheetName val="CAPEX+Dep"/>
      <sheetName val="Depreciation by Category"/>
      <sheetName val="Depreciation by CC"/>
      <sheetName val="Non-Operating Items"/>
      <sheetName val="P&amp;L"/>
      <sheetName val="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dex"/>
      <sheetName val="Section A"/>
      <sheetName val="Football field"/>
      <sheetName val="Football field (US$)"/>
      <sheetName val="FV"/>
      <sheetName val="AVP"/>
      <sheetName val="52 week hi-lo"/>
      <sheetName val="Comps"/>
      <sheetName val="5-Year DCF"/>
      <sheetName val="5-Year DCF (US$)"/>
      <sheetName val="WACC"/>
      <sheetName val="WACC (US$)"/>
      <sheetName val="Precedents"/>
      <sheetName val="Section B"/>
      <sheetName val="Sum"/>
      <sheetName val="P&amp;L"/>
      <sheetName val="BS"/>
      <sheetName val="CFS"/>
      <sheetName val="LTM"/>
      <sheetName val="Build-up"/>
      <sheetName val="Assump"/>
      <sheetName val="Depr"/>
      <sheetName val="Amort"/>
      <sheetName val="Debt"/>
      <sheetName val="Conv. Debt"/>
      <sheetName val="Preferred"/>
      <sheetName val="Conv. Pref."/>
      <sheetName val="Tax"/>
      <sheetName val="Shares Outstanding"/>
      <sheetName val="Options"/>
      <sheetName val="DCF_10"/>
      <sheetName val="HighYield"/>
      <sheetName val="CitiFin"/>
      <sheetName val="EVA"/>
      <sheetName val="Section C"/>
      <sheetName val="LBO"/>
      <sheetName val="Appendix"/>
      <sheetName val="Check"/>
      <sheetName val="Controls"/>
      <sheetName val="PrintMacro"/>
      <sheetName val="Upsides Assumptions"/>
      <sheetName val="Sinergies"/>
      <sheetName val="EC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ntrols"/>
      <sheetName val="Sum"/>
      <sheetName val="P&amp;L"/>
      <sheetName val="Revenue-GM assumptions"/>
      <sheetName val="BS"/>
      <sheetName val="CFS"/>
      <sheetName val="Graphs"/>
      <sheetName val="Assump"/>
      <sheetName val="Depr"/>
      <sheetName val="LTM"/>
      <sheetName val="DCF_10"/>
      <sheetName val="DCF_5"/>
      <sheetName val="Comps"/>
      <sheetName val="FV"/>
      <sheetName val="Premium"/>
      <sheetName val="Shares_O"/>
      <sheetName val="Amort"/>
      <sheetName val="Debt"/>
      <sheetName val="Conv. Debt"/>
      <sheetName val="Preferred"/>
      <sheetName val="Conv. Pref."/>
      <sheetName val="Options"/>
      <sheetName val="Tax"/>
      <sheetName val="LBO"/>
      <sheetName val="EVA"/>
      <sheetName val="WACC"/>
      <sheetName val="Print Controls"/>
      <sheetName val="PrintMacro"/>
      <sheetName val="DebtMac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s"/>
      <sheetName val="#REF"/>
      <sheetName val="P &amp; L"/>
      <sheetName val="Staff Count"/>
      <sheetName val="Assumptions"/>
      <sheetName val="Cash Flow Direct Year 2002"/>
      <sheetName val="Operation Var"/>
      <sheetName val="Total By Category"/>
      <sheetName val="General Manager Dep"/>
      <sheetName val="A&amp;G Expenses"/>
      <sheetName val="Sold Assets Sheet"/>
      <sheetName val="Staff"/>
      <sheetName val="Balance Sheet"/>
      <sheetName val="Feb 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320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B4E3"/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3203125" defaultRowHeight="14.25" zeroHeight="false" outlineLevelRow="0" outlineLevelCol="0"/>
  <cols>
    <col collapsed="false" customWidth="true" hidden="false" outlineLevel="0" max="1" min="1" style="0" width="49.96"/>
    <col collapsed="false" customWidth="true" hidden="false" outlineLevel="0" max="2" min="2" style="0" width="11.07"/>
    <col collapsed="false" customWidth="true" hidden="false" outlineLevel="0" max="3" min="3" style="1" width="15.01"/>
    <col collapsed="false" customWidth="true" hidden="false" outlineLevel="0" max="23" min="4" style="0" width="12.24"/>
    <col collapsed="false" customWidth="true" hidden="false" outlineLevel="0" max="24" min="24" style="0" width="12.72"/>
    <col collapsed="false" customWidth="true" hidden="false" outlineLevel="0" max="25" min="25" style="0" width="13.65"/>
  </cols>
  <sheetData>
    <row r="1" customFormat="false" ht="14.25" hidden="false" customHeight="false" outlineLevel="0" collapsed="false">
      <c r="A1" s="2"/>
      <c r="B1" s="3"/>
      <c r="C1" s="4"/>
      <c r="D1" s="3"/>
      <c r="E1" s="3"/>
      <c r="F1" s="3"/>
      <c r="G1" s="3"/>
      <c r="H1" s="3"/>
    </row>
    <row r="2" customFormat="false" ht="14.25" hidden="false" customHeight="false" outlineLevel="0" collapsed="false">
      <c r="A2" s="5"/>
      <c r="B2" s="3"/>
      <c r="C2" s="4"/>
      <c r="D2" s="6" t="s">
        <v>0</v>
      </c>
      <c r="E2" s="6"/>
      <c r="F2" s="6"/>
      <c r="G2" s="6"/>
      <c r="H2" s="3"/>
    </row>
    <row r="3" customFormat="false" ht="14.25" hidden="false" customHeight="false" outlineLevel="0" collapsed="false">
      <c r="B3" s="7" t="s">
        <v>1</v>
      </c>
      <c r="C3" s="8"/>
      <c r="D3" s="9" t="s">
        <v>2</v>
      </c>
      <c r="E3" s="9" t="s">
        <v>2</v>
      </c>
      <c r="F3" s="9" t="s">
        <v>2</v>
      </c>
      <c r="G3" s="9" t="s">
        <v>2</v>
      </c>
    </row>
    <row r="4" customFormat="false" ht="14.25" hidden="false" customHeight="false" outlineLevel="0" collapsed="false">
      <c r="B4" s="10"/>
      <c r="C4" s="11"/>
      <c r="D4" s="12"/>
      <c r="E4" s="12"/>
      <c r="F4" s="12"/>
      <c r="G4" s="12"/>
    </row>
    <row r="5" customFormat="false" ht="14.25" hidden="false" customHeight="false" outlineLevel="0" collapsed="false">
      <c r="A5" s="13" t="s">
        <v>3</v>
      </c>
      <c r="B5" s="13" t="s">
        <v>4</v>
      </c>
      <c r="C5" s="14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5" t="s">
        <v>15</v>
      </c>
      <c r="N5" s="15" t="s">
        <v>16</v>
      </c>
      <c r="O5" s="15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15" t="s">
        <v>22</v>
      </c>
      <c r="U5" s="15" t="s">
        <v>23</v>
      </c>
      <c r="V5" s="15" t="s">
        <v>24</v>
      </c>
      <c r="W5" s="15" t="s">
        <v>25</v>
      </c>
      <c r="Y5" s="15" t="s">
        <v>26</v>
      </c>
    </row>
    <row r="6" customFormat="false" ht="13.8" hidden="false" customHeight="false" outlineLevel="0" collapsed="false">
      <c r="A6" s="16" t="s">
        <v>27</v>
      </c>
      <c r="B6" s="17"/>
      <c r="C6" s="18" t="n">
        <v>897538.7</v>
      </c>
      <c r="D6" s="18" t="n">
        <f aca="false">$C$6</f>
        <v>897538.7</v>
      </c>
      <c r="E6" s="18" t="n">
        <f aca="false">$C$6</f>
        <v>897538.7</v>
      </c>
      <c r="F6" s="18" t="n">
        <f aca="false">$C$6</f>
        <v>897538.7</v>
      </c>
      <c r="G6" s="18" t="n">
        <f aca="false">$C$6</f>
        <v>897538.7</v>
      </c>
      <c r="H6" s="18" t="n">
        <f aca="false">$C$6</f>
        <v>897538.7</v>
      </c>
      <c r="I6" s="18" t="n">
        <f aca="false">$C$6</f>
        <v>897538.7</v>
      </c>
      <c r="J6" s="18" t="n">
        <f aca="false">$C$6</f>
        <v>897538.7</v>
      </c>
      <c r="K6" s="18" t="n">
        <f aca="false">$C$6</f>
        <v>897538.7</v>
      </c>
      <c r="L6" s="18" t="n">
        <f aca="false">$C$6</f>
        <v>897538.7</v>
      </c>
      <c r="M6" s="18" t="n">
        <f aca="false">$C$6</f>
        <v>897538.7</v>
      </c>
      <c r="N6" s="18" t="n">
        <f aca="false">$C$6</f>
        <v>897538.7</v>
      </c>
      <c r="O6" s="18" t="n">
        <f aca="false">$C$6</f>
        <v>897538.7</v>
      </c>
      <c r="P6" s="18" t="n">
        <f aca="false">$C$6</f>
        <v>897538.7</v>
      </c>
      <c r="Q6" s="18" t="n">
        <f aca="false">$C$6</f>
        <v>897538.7</v>
      </c>
      <c r="R6" s="18" t="n">
        <f aca="false">$C$6</f>
        <v>897538.7</v>
      </c>
      <c r="S6" s="18" t="n">
        <f aca="false">$C$6</f>
        <v>897538.7</v>
      </c>
      <c r="T6" s="18" t="n">
        <f aca="false">$C$6</f>
        <v>897538.7</v>
      </c>
      <c r="U6" s="18" t="n">
        <f aca="false">$C$6</f>
        <v>897538.7</v>
      </c>
      <c r="V6" s="18" t="n">
        <f aca="false">$C$6</f>
        <v>897538.7</v>
      </c>
      <c r="W6" s="18" t="n">
        <f aca="false">$C$6</f>
        <v>897538.7</v>
      </c>
      <c r="Y6" s="19" t="n">
        <f aca="false">SUM(D6:W6)</f>
        <v>17950774</v>
      </c>
    </row>
    <row r="7" customFormat="false" ht="14.25" hidden="false" customHeight="false" outlineLevel="0" collapsed="false">
      <c r="A7" s="20" t="s">
        <v>28</v>
      </c>
      <c r="B7" s="21"/>
      <c r="C7" s="22" t="n">
        <v>1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customFormat="false" ht="14.25" hidden="false" customHeight="false" outlineLevel="0" collapsed="false">
      <c r="A8" s="20" t="s">
        <v>29</v>
      </c>
      <c r="B8" s="21"/>
      <c r="C8" s="24" t="n">
        <f aca="false">1-C7</f>
        <v>0</v>
      </c>
      <c r="D8" s="23" t="n">
        <f aca="false">$C$6*$C$8</f>
        <v>0</v>
      </c>
      <c r="E8" s="23" t="n">
        <f aca="false">$C$6*$C$8</f>
        <v>0</v>
      </c>
      <c r="F8" s="23" t="n">
        <f aca="false">$C$6*$C$8</f>
        <v>0</v>
      </c>
      <c r="G8" s="23" t="n">
        <f aca="false">$C$6*$C$8</f>
        <v>0</v>
      </c>
      <c r="H8" s="23" t="n">
        <f aca="false">$C$6*$C$8</f>
        <v>0</v>
      </c>
      <c r="I8" s="23" t="n">
        <f aca="false">$C$6*$C$8</f>
        <v>0</v>
      </c>
      <c r="J8" s="23" t="n">
        <f aca="false">$C$6*$C$8</f>
        <v>0</v>
      </c>
      <c r="K8" s="23" t="n">
        <f aca="false">$C$6*$C$8</f>
        <v>0</v>
      </c>
      <c r="L8" s="23" t="n">
        <f aca="false">$C$6*$C$8</f>
        <v>0</v>
      </c>
      <c r="M8" s="23" t="n">
        <f aca="false">$C$6*$C$8</f>
        <v>0</v>
      </c>
      <c r="N8" s="23" t="n">
        <f aca="false">$C$6*$C$8</f>
        <v>0</v>
      </c>
      <c r="O8" s="23" t="n">
        <f aca="false">$C$6*$C$8</f>
        <v>0</v>
      </c>
      <c r="P8" s="23" t="n">
        <f aca="false">$C$6*$C$8</f>
        <v>0</v>
      </c>
      <c r="Q8" s="23" t="n">
        <f aca="false">$C$6*$C$8</f>
        <v>0</v>
      </c>
      <c r="R8" s="23" t="n">
        <f aca="false">$C$6*$C$8</f>
        <v>0</v>
      </c>
      <c r="S8" s="23" t="n">
        <f aca="false">$C$6*$C$8</f>
        <v>0</v>
      </c>
      <c r="T8" s="23" t="n">
        <f aca="false">$C$6*$C$8</f>
        <v>0</v>
      </c>
      <c r="U8" s="23" t="n">
        <f aca="false">$C$6*$C$8</f>
        <v>0</v>
      </c>
      <c r="V8" s="23" t="n">
        <f aca="false">$C$6*$C$8</f>
        <v>0</v>
      </c>
      <c r="W8" s="23" t="n">
        <f aca="false">$C$6*$C$8</f>
        <v>0</v>
      </c>
    </row>
    <row r="9" customFormat="false" ht="14.25" hidden="false" customHeight="false" outlineLevel="0" collapsed="false">
      <c r="A9" s="20" t="s">
        <v>30</v>
      </c>
      <c r="B9" s="21"/>
      <c r="C9" s="25" t="n">
        <v>0.08</v>
      </c>
      <c r="D9" s="25" t="n">
        <v>0.08</v>
      </c>
      <c r="E9" s="25" t="n">
        <v>0.08</v>
      </c>
      <c r="F9" s="25" t="n">
        <v>0.08</v>
      </c>
      <c r="G9" s="25" t="n">
        <v>0.08</v>
      </c>
      <c r="H9" s="25" t="n">
        <v>0.08</v>
      </c>
      <c r="I9" s="25" t="n">
        <v>0.08</v>
      </c>
      <c r="J9" s="25" t="n">
        <v>0.08</v>
      </c>
      <c r="K9" s="25" t="n">
        <v>0.08</v>
      </c>
      <c r="L9" s="25" t="n">
        <v>0.08</v>
      </c>
      <c r="M9" s="25" t="n">
        <v>0.08</v>
      </c>
      <c r="N9" s="25" t="n">
        <v>0.08</v>
      </c>
      <c r="O9" s="25" t="n">
        <v>0.08</v>
      </c>
      <c r="P9" s="25" t="n">
        <v>0.08</v>
      </c>
      <c r="Q9" s="25" t="n">
        <v>0.08</v>
      </c>
      <c r="R9" s="25" t="n">
        <v>0.08</v>
      </c>
      <c r="S9" s="25" t="n">
        <v>0.08</v>
      </c>
      <c r="T9" s="25" t="n">
        <v>0.08</v>
      </c>
      <c r="U9" s="25" t="n">
        <v>0.08</v>
      </c>
      <c r="V9" s="25" t="n">
        <v>0.08</v>
      </c>
      <c r="W9" s="25" t="n">
        <v>0.08</v>
      </c>
    </row>
    <row r="10" s="30" customFormat="true" ht="15" hidden="false" customHeight="false" outlineLevel="0" collapsed="false">
      <c r="A10" s="26" t="s">
        <v>31</v>
      </c>
      <c r="B10" s="27"/>
      <c r="C10" s="28"/>
      <c r="D10" s="29" t="n">
        <f aca="false">D8*D9</f>
        <v>0</v>
      </c>
      <c r="E10" s="29" t="n">
        <f aca="false">E8*E9</f>
        <v>0</v>
      </c>
      <c r="F10" s="29" t="n">
        <f aca="false">F8*F9</f>
        <v>0</v>
      </c>
      <c r="G10" s="29" t="n">
        <f aca="false">G8*G9</f>
        <v>0</v>
      </c>
      <c r="H10" s="29" t="n">
        <f aca="false">H8*H9</f>
        <v>0</v>
      </c>
      <c r="I10" s="29" t="n">
        <f aca="false">I8*I9</f>
        <v>0</v>
      </c>
      <c r="J10" s="29" t="n">
        <f aca="false">J8*J9</f>
        <v>0</v>
      </c>
      <c r="K10" s="29" t="n">
        <f aca="false">K8*K9</f>
        <v>0</v>
      </c>
      <c r="L10" s="29" t="n">
        <f aca="false">L8*L9</f>
        <v>0</v>
      </c>
      <c r="M10" s="29" t="n">
        <f aca="false">M8*M9</f>
        <v>0</v>
      </c>
      <c r="N10" s="29" t="n">
        <f aca="false">N8*N9</f>
        <v>0</v>
      </c>
      <c r="O10" s="29" t="n">
        <f aca="false">O8*O9</f>
        <v>0</v>
      </c>
      <c r="P10" s="29" t="n">
        <f aca="false">P8*P9</f>
        <v>0</v>
      </c>
      <c r="Q10" s="29" t="n">
        <f aca="false">Q8*Q9</f>
        <v>0</v>
      </c>
      <c r="R10" s="29" t="n">
        <f aca="false">R8*R9</f>
        <v>0</v>
      </c>
      <c r="S10" s="29" t="n">
        <f aca="false">S8*S9</f>
        <v>0</v>
      </c>
      <c r="T10" s="29" t="n">
        <f aca="false">T8*T9</f>
        <v>0</v>
      </c>
      <c r="U10" s="29" t="n">
        <f aca="false">U8*U9</f>
        <v>0</v>
      </c>
      <c r="V10" s="29" t="n">
        <f aca="false">V8*V9</f>
        <v>0</v>
      </c>
      <c r="W10" s="29" t="n">
        <f aca="false">W8*W9</f>
        <v>0</v>
      </c>
      <c r="Y10" s="31" t="n">
        <f aca="false">NPV(0.04,D10:W10)</f>
        <v>0</v>
      </c>
    </row>
    <row r="15" customFormat="false" ht="22.05" hidden="false" customHeight="false" outlineLevel="0" collapsed="false">
      <c r="A15" s="32" t="s">
        <v>32</v>
      </c>
      <c r="B15" s="33" t="n">
        <f aca="false">(-Y10+Expenses!Y9+CAPEX!C12)/Y6</f>
        <v>0.0482788710501359</v>
      </c>
    </row>
    <row r="19" customFormat="false" ht="13.8" hidden="false" customHeight="false" outlineLevel="0" collapsed="false">
      <c r="A19" s="13" t="s">
        <v>3</v>
      </c>
      <c r="B19" s="13" t="s">
        <v>4</v>
      </c>
      <c r="C19" s="14" t="s">
        <v>5</v>
      </c>
    </row>
    <row r="20" customFormat="false" ht="13.8" hidden="false" customHeight="false" outlineLevel="0" collapsed="false">
      <c r="A20" s="16" t="s">
        <v>27</v>
      </c>
      <c r="B20" s="17"/>
      <c r="C20" s="18" t="n">
        <v>332019.8</v>
      </c>
    </row>
    <row r="21" customFormat="false" ht="13.8" hidden="false" customHeight="false" outlineLevel="0" collapsed="false">
      <c r="A21" s="20" t="s">
        <v>28</v>
      </c>
      <c r="B21" s="21"/>
      <c r="C21" s="22" t="n">
        <v>1</v>
      </c>
    </row>
    <row r="22" customFormat="false" ht="13.8" hidden="false" customHeight="false" outlineLevel="0" collapsed="false">
      <c r="A22" s="20" t="s">
        <v>29</v>
      </c>
      <c r="B22" s="21"/>
      <c r="C22" s="24" t="n">
        <f aca="false">1-C21</f>
        <v>0</v>
      </c>
    </row>
    <row r="23" customFormat="false" ht="13.8" hidden="false" customHeight="false" outlineLevel="0" collapsed="false">
      <c r="A23" s="20" t="s">
        <v>33</v>
      </c>
      <c r="B23" s="21"/>
      <c r="C23" s="25" t="n">
        <v>20</v>
      </c>
    </row>
    <row r="24" customFormat="false" ht="13.8" hidden="false" customHeight="false" outlineLevel="0" collapsed="false">
      <c r="A24" s="26" t="s">
        <v>31</v>
      </c>
      <c r="B24" s="27"/>
      <c r="C24" s="28"/>
    </row>
  </sheetData>
  <mergeCells count="1">
    <mergeCell ref="D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B4E3"/>
    <pageSetUpPr fitToPage="false"/>
  </sheetPr>
  <dimension ref="A1:R120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A77" activeCellId="0" sqref="A77"/>
    </sheetView>
  </sheetViews>
  <sheetFormatPr defaultColWidth="10.33203125" defaultRowHeight="14.25" zeroHeight="false" outlineLevelRow="0" outlineLevelCol="0"/>
  <cols>
    <col collapsed="false" customWidth="true" hidden="false" outlineLevel="0" max="1" min="1" style="0" width="29.18"/>
    <col collapsed="false" customWidth="true" hidden="false" outlineLevel="0" max="6" min="2" style="0" width="11.88"/>
    <col collapsed="false" customWidth="true" hidden="false" outlineLevel="0" max="7" min="7" style="0" width="2.67"/>
    <col collapsed="false" customWidth="true" hidden="false" outlineLevel="0" max="12" min="8" style="0" width="13.39"/>
    <col collapsed="false" customWidth="true" hidden="false" outlineLevel="0" max="13" min="13" style="0" width="2.67"/>
    <col collapsed="false" customWidth="true" hidden="false" outlineLevel="0" max="18" min="14" style="0" width="11.88"/>
  </cols>
  <sheetData>
    <row r="1" customFormat="false" ht="18" hidden="false" customHeight="false" outlineLevel="0" collapsed="false">
      <c r="A1" s="34" t="s">
        <v>34</v>
      </c>
    </row>
    <row r="2" customFormat="false" ht="14.25" hidden="false" customHeight="false" outlineLevel="0" collapsed="false">
      <c r="F2" s="35" t="s">
        <v>35</v>
      </c>
      <c r="I2" s="0" t="s">
        <v>36</v>
      </c>
    </row>
    <row r="3" customFormat="false" ht="14.25" hidden="false" customHeight="false" outlineLevel="0" collapsed="false">
      <c r="A3" s="36" t="s">
        <v>37</v>
      </c>
      <c r="I3" s="0" t="s">
        <v>38</v>
      </c>
      <c r="J3" s="0" t="s">
        <v>39</v>
      </c>
      <c r="K3" s="0" t="n">
        <f aca="false">20*300</f>
        <v>6000</v>
      </c>
    </row>
    <row r="4" customFormat="false" ht="14.25" hidden="false" customHeight="false" outlineLevel="0" collapsed="false">
      <c r="K4" s="0" t="n">
        <v>1</v>
      </c>
      <c r="L4" s="0" t="n">
        <v>2</v>
      </c>
      <c r="M4" s="0" t="n">
        <v>3</v>
      </c>
      <c r="N4" s="0" t="n">
        <v>4</v>
      </c>
      <c r="O4" s="0" t="n">
        <v>5</v>
      </c>
    </row>
    <row r="5" customFormat="false" ht="14.25" hidden="false" customHeight="false" outlineLevel="0" collapsed="false">
      <c r="A5" s="37" t="s">
        <v>40</v>
      </c>
      <c r="B5" s="38"/>
      <c r="C5" s="39" t="s">
        <v>41</v>
      </c>
      <c r="D5" s="40" t="s">
        <v>42</v>
      </c>
      <c r="K5" s="41" t="n">
        <v>0.2</v>
      </c>
      <c r="L5" s="41" t="n">
        <v>0.25</v>
      </c>
      <c r="M5" s="41" t="n">
        <v>0.3</v>
      </c>
      <c r="N5" s="41" t="n">
        <v>0.4</v>
      </c>
      <c r="O5" s="41" t="n">
        <v>0.45</v>
      </c>
    </row>
    <row r="6" customFormat="false" ht="14.25" hidden="false" customHeight="false" outlineLevel="0" collapsed="false">
      <c r="A6" s="42" t="s">
        <v>43</v>
      </c>
      <c r="B6" s="43" t="n">
        <v>33000</v>
      </c>
      <c r="C6" s="44" t="n">
        <v>12</v>
      </c>
      <c r="D6" s="45" t="n">
        <f aca="false">B6*C6</f>
        <v>396000</v>
      </c>
      <c r="F6" s="0" t="n">
        <v>1000</v>
      </c>
    </row>
    <row r="7" customFormat="false" ht="14.25" hidden="false" customHeight="false" outlineLevel="0" collapsed="false">
      <c r="A7" s="42" t="s">
        <v>44</v>
      </c>
      <c r="B7" s="43" t="n">
        <v>4500</v>
      </c>
      <c r="C7" s="44" t="n">
        <v>12</v>
      </c>
      <c r="D7" s="45" t="n">
        <f aca="false">B7*C7</f>
        <v>54000</v>
      </c>
    </row>
    <row r="8" customFormat="false" ht="14.25" hidden="false" customHeight="false" outlineLevel="0" collapsed="false">
      <c r="A8" s="42" t="s">
        <v>45</v>
      </c>
      <c r="B8" s="43"/>
      <c r="C8" s="44"/>
      <c r="D8" s="45"/>
    </row>
    <row r="9" customFormat="false" ht="14.25" hidden="false" customHeight="false" outlineLevel="0" collapsed="false">
      <c r="A9" s="42" t="s">
        <v>46</v>
      </c>
      <c r="B9" s="43" t="n">
        <v>5000</v>
      </c>
      <c r="C9" s="44" t="n">
        <v>1</v>
      </c>
      <c r="D9" s="45" t="n">
        <f aca="false">B9*C9</f>
        <v>5000</v>
      </c>
    </row>
    <row r="10" customFormat="false" ht="14.25" hidden="false" customHeight="false" outlineLevel="0" collapsed="false">
      <c r="A10" s="42" t="s">
        <v>47</v>
      </c>
      <c r="B10" s="43" t="n">
        <v>50000</v>
      </c>
      <c r="C10" s="44" t="n">
        <v>1</v>
      </c>
      <c r="D10" s="45" t="n">
        <f aca="false">B10*C10</f>
        <v>50000</v>
      </c>
    </row>
    <row r="11" customFormat="false" ht="14.25" hidden="false" customHeight="false" outlineLevel="0" collapsed="false">
      <c r="A11" s="42" t="s">
        <v>48</v>
      </c>
      <c r="B11" s="43" t="n">
        <v>1500</v>
      </c>
      <c r="C11" s="44" t="n">
        <v>12</v>
      </c>
      <c r="D11" s="45" t="n">
        <f aca="false">B11*C11</f>
        <v>18000</v>
      </c>
    </row>
    <row r="12" customFormat="false" ht="14.25" hidden="false" customHeight="false" outlineLevel="0" collapsed="false">
      <c r="A12" s="42" t="s">
        <v>49</v>
      </c>
      <c r="B12" s="43" t="n">
        <v>2000</v>
      </c>
      <c r="C12" s="44" t="n">
        <v>250</v>
      </c>
      <c r="D12" s="45" t="n">
        <f aca="false">B12*C12</f>
        <v>500000</v>
      </c>
      <c r="I12" s="0" t="s">
        <v>50</v>
      </c>
      <c r="J12" s="0" t="n">
        <v>9.5</v>
      </c>
      <c r="K12" s="0" t="s">
        <v>51</v>
      </c>
    </row>
    <row r="13" customFormat="false" ht="14.25" hidden="false" customHeight="false" outlineLevel="0" collapsed="false">
      <c r="A13" s="42" t="s">
        <v>52</v>
      </c>
      <c r="B13" s="43" t="n">
        <v>10000</v>
      </c>
      <c r="C13" s="44" t="n">
        <v>12</v>
      </c>
      <c r="D13" s="45" t="n">
        <f aca="false">B13*C13</f>
        <v>120000</v>
      </c>
      <c r="I13" s="0" t="s">
        <v>53</v>
      </c>
      <c r="J13" s="0" t="n">
        <v>6</v>
      </c>
      <c r="K13" s="0" t="s">
        <v>54</v>
      </c>
    </row>
    <row r="14" customFormat="false" ht="14.25" hidden="false" customHeight="false" outlineLevel="0" collapsed="false">
      <c r="A14" s="42" t="s">
        <v>55</v>
      </c>
      <c r="B14" s="43" t="n">
        <v>1500</v>
      </c>
      <c r="C14" s="44" t="n">
        <v>1</v>
      </c>
      <c r="D14" s="45" t="n">
        <f aca="false">B14*C14</f>
        <v>1500</v>
      </c>
    </row>
    <row r="15" customFormat="false" ht="14.25" hidden="false" customHeight="false" outlineLevel="0" collapsed="false">
      <c r="A15" s="46" t="s">
        <v>36</v>
      </c>
      <c r="B15" s="47" t="n">
        <v>2000</v>
      </c>
      <c r="C15" s="48" t="n">
        <v>1</v>
      </c>
      <c r="D15" s="49" t="n">
        <f aca="false">B15*C15</f>
        <v>2000</v>
      </c>
    </row>
    <row r="16" customFormat="false" ht="14.25" hidden="false" customHeight="false" outlineLevel="0" collapsed="false">
      <c r="A16" s="50"/>
      <c r="B16" s="51"/>
      <c r="C16" s="1"/>
      <c r="D16" s="1"/>
      <c r="G16" s="52"/>
      <c r="M16" s="52"/>
    </row>
    <row r="17" customFormat="false" ht="14.25" hidden="false" customHeight="false" outlineLevel="0" collapsed="false">
      <c r="A17" s="53"/>
      <c r="B17" s="54"/>
      <c r="C17" s="55"/>
      <c r="D17" s="55"/>
      <c r="E17" s="52"/>
      <c r="F17" s="52"/>
      <c r="G17" s="52"/>
      <c r="H17" s="52"/>
      <c r="I17" s="52"/>
      <c r="J17" s="52"/>
      <c r="K17" s="52"/>
      <c r="L17" s="52"/>
      <c r="M17" s="52"/>
      <c r="N17" s="56" t="s">
        <v>35</v>
      </c>
      <c r="O17" s="56"/>
      <c r="P17" s="56"/>
      <c r="Q17" s="56"/>
      <c r="R17" s="56"/>
    </row>
    <row r="18" customFormat="false" ht="15" hidden="false" customHeight="true" outlineLevel="0" collapsed="false">
      <c r="A18" s="53"/>
      <c r="B18" s="57" t="s">
        <v>56</v>
      </c>
      <c r="C18" s="57"/>
      <c r="D18" s="57"/>
      <c r="E18" s="57"/>
      <c r="F18" s="57"/>
      <c r="G18" s="52"/>
      <c r="H18" s="57" t="s">
        <v>57</v>
      </c>
      <c r="I18" s="57"/>
      <c r="J18" s="57"/>
      <c r="K18" s="57"/>
      <c r="L18" s="57"/>
      <c r="M18" s="52"/>
      <c r="N18" s="58" t="s">
        <v>58</v>
      </c>
      <c r="O18" s="58"/>
      <c r="P18" s="58"/>
      <c r="Q18" s="58"/>
      <c r="R18" s="58"/>
    </row>
    <row r="19" customFormat="false" ht="14.25" hidden="false" customHeight="false" outlineLevel="0" collapsed="false">
      <c r="A19" s="52"/>
      <c r="B19" s="59" t="s">
        <v>1</v>
      </c>
      <c r="C19" s="60" t="s">
        <v>2</v>
      </c>
      <c r="D19" s="60" t="s">
        <v>2</v>
      </c>
      <c r="E19" s="60" t="s">
        <v>2</v>
      </c>
      <c r="F19" s="9" t="s">
        <v>2</v>
      </c>
      <c r="G19" s="52"/>
      <c r="H19" s="59" t="s">
        <v>1</v>
      </c>
      <c r="I19" s="60" t="s">
        <v>2</v>
      </c>
      <c r="J19" s="60" t="s">
        <v>2</v>
      </c>
      <c r="K19" s="60" t="s">
        <v>2</v>
      </c>
      <c r="L19" s="9" t="s">
        <v>2</v>
      </c>
      <c r="M19" s="52"/>
      <c r="N19" s="61" t="s">
        <v>1</v>
      </c>
      <c r="O19" s="62" t="s">
        <v>2</v>
      </c>
      <c r="P19" s="62" t="s">
        <v>2</v>
      </c>
      <c r="Q19" s="62" t="s">
        <v>2</v>
      </c>
      <c r="R19" s="63" t="s">
        <v>2</v>
      </c>
    </row>
    <row r="20" customFormat="false" ht="14.25" hidden="false" customHeight="false" outlineLevel="0" collapsed="false">
      <c r="A20" s="52"/>
      <c r="B20" s="61" t="n">
        <v>2017</v>
      </c>
      <c r="C20" s="62" t="n">
        <v>2018</v>
      </c>
      <c r="D20" s="62" t="n">
        <v>2019</v>
      </c>
      <c r="E20" s="62" t="n">
        <v>2020</v>
      </c>
      <c r="F20" s="63" t="n">
        <v>2021</v>
      </c>
      <c r="G20" s="52"/>
      <c r="H20" s="64" t="n">
        <v>2017</v>
      </c>
      <c r="I20" s="65" t="n">
        <v>2018</v>
      </c>
      <c r="J20" s="65" t="n">
        <v>2019</v>
      </c>
      <c r="K20" s="65" t="n">
        <v>2020</v>
      </c>
      <c r="L20" s="12" t="n">
        <v>2021</v>
      </c>
      <c r="M20" s="52"/>
      <c r="N20" s="64" t="n">
        <v>2017</v>
      </c>
      <c r="O20" s="65" t="n">
        <v>2018</v>
      </c>
      <c r="P20" s="65" t="n">
        <v>2019</v>
      </c>
      <c r="Q20" s="65" t="n">
        <v>2020</v>
      </c>
      <c r="R20" s="12" t="n">
        <v>2021</v>
      </c>
    </row>
    <row r="21" customFormat="false" ht="14.25" hidden="false" customHeight="false" outlineLevel="0" collapsed="false">
      <c r="A21" s="66" t="s">
        <v>59</v>
      </c>
      <c r="B21" s="67" t="s">
        <v>60</v>
      </c>
      <c r="C21" s="68" t="s">
        <v>7</v>
      </c>
      <c r="D21" s="68" t="s">
        <v>61</v>
      </c>
      <c r="E21" s="68" t="s">
        <v>62</v>
      </c>
      <c r="F21" s="15" t="s">
        <v>63</v>
      </c>
      <c r="G21" s="52"/>
      <c r="H21" s="69" t="s">
        <v>60</v>
      </c>
      <c r="I21" s="70" t="s">
        <v>7</v>
      </c>
      <c r="J21" s="70" t="s">
        <v>61</v>
      </c>
      <c r="K21" s="70" t="s">
        <v>62</v>
      </c>
      <c r="L21" s="71" t="s">
        <v>63</v>
      </c>
      <c r="M21" s="52"/>
      <c r="N21" s="72" t="s">
        <v>60</v>
      </c>
      <c r="O21" s="73" t="s">
        <v>7</v>
      </c>
      <c r="P21" s="73" t="s">
        <v>61</v>
      </c>
      <c r="Q21" s="73" t="s">
        <v>62</v>
      </c>
      <c r="R21" s="74" t="s">
        <v>63</v>
      </c>
    </row>
    <row r="22" customFormat="false" ht="14.25" hidden="false" customHeight="false" outlineLevel="0" collapsed="false">
      <c r="A22" s="75" t="s">
        <v>43</v>
      </c>
      <c r="B22" s="76"/>
      <c r="C22" s="77" t="n">
        <v>0</v>
      </c>
      <c r="D22" s="77" t="n">
        <v>0</v>
      </c>
      <c r="E22" s="77" t="n">
        <v>0</v>
      </c>
      <c r="F22" s="78" t="n">
        <v>0</v>
      </c>
      <c r="G22" s="52"/>
      <c r="H22" s="79" t="n">
        <f aca="false">B6</f>
        <v>33000</v>
      </c>
      <c r="I22" s="43" t="n">
        <f aca="false">H22*(1+C22)</f>
        <v>33000</v>
      </c>
      <c r="J22" s="43" t="n">
        <f aca="false">I22*(1+D22)</f>
        <v>33000</v>
      </c>
      <c r="K22" s="43" t="n">
        <f aca="false">J22*(1+E22)</f>
        <v>33000</v>
      </c>
      <c r="L22" s="80" t="n">
        <f aca="false">K22*(1+F22)</f>
        <v>33000</v>
      </c>
      <c r="M22" s="52"/>
      <c r="N22" s="81" t="n">
        <f aca="false">B80/B66/H22/C6</f>
        <v>0.00234886394822617</v>
      </c>
      <c r="O22" s="82" t="n">
        <v>0.003</v>
      </c>
      <c r="P22" s="82" t="n">
        <v>0.004</v>
      </c>
      <c r="Q22" s="82" t="n">
        <v>0.005</v>
      </c>
      <c r="R22" s="83" t="n">
        <v>0.006</v>
      </c>
    </row>
    <row r="23" customFormat="false" ht="14.25" hidden="false" customHeight="false" outlineLevel="0" collapsed="false">
      <c r="A23" s="75" t="s">
        <v>44</v>
      </c>
      <c r="B23" s="54"/>
      <c r="C23" s="77" t="n">
        <v>0.25</v>
      </c>
      <c r="D23" s="77" t="n">
        <v>0.25</v>
      </c>
      <c r="E23" s="77" t="n">
        <v>0.25</v>
      </c>
      <c r="F23" s="78" t="n">
        <v>0.2</v>
      </c>
      <c r="G23" s="52"/>
      <c r="H23" s="79" t="n">
        <f aca="false">B7</f>
        <v>4500</v>
      </c>
      <c r="I23" s="43" t="n">
        <f aca="false">H23*(1+C23)</f>
        <v>5625</v>
      </c>
      <c r="J23" s="43" t="n">
        <f aca="false">I23*(1+D23)</f>
        <v>7031.25</v>
      </c>
      <c r="K23" s="43" t="n">
        <f aca="false">J23*(1+E23)</f>
        <v>8789.0625</v>
      </c>
      <c r="L23" s="80" t="n">
        <f aca="false">K23*(1+F23)</f>
        <v>10546.875</v>
      </c>
      <c r="M23" s="52"/>
      <c r="N23" s="81" t="n">
        <f aca="false">B81/B67/H23/C7</f>
        <v>0.170623655220128</v>
      </c>
      <c r="O23" s="82" t="n">
        <v>0.35</v>
      </c>
      <c r="P23" s="82" t="n">
        <v>0.45</v>
      </c>
      <c r="Q23" s="82" t="n">
        <v>0.5</v>
      </c>
      <c r="R23" s="83" t="n">
        <v>0.55</v>
      </c>
    </row>
    <row r="24" customFormat="false" ht="14.25" hidden="false" customHeight="false" outlineLevel="0" collapsed="false">
      <c r="A24" s="75" t="s">
        <v>45</v>
      </c>
      <c r="B24" s="54"/>
      <c r="C24" s="77"/>
      <c r="D24" s="77"/>
      <c r="E24" s="77"/>
      <c r="F24" s="78"/>
      <c r="G24" s="52"/>
      <c r="H24" s="79"/>
      <c r="I24" s="43"/>
      <c r="J24" s="43"/>
      <c r="K24" s="43"/>
      <c r="L24" s="80"/>
      <c r="M24" s="52"/>
      <c r="N24" s="81"/>
      <c r="O24" s="82"/>
      <c r="P24" s="82"/>
      <c r="Q24" s="82"/>
      <c r="R24" s="83"/>
    </row>
    <row r="25" customFormat="false" ht="14.25" hidden="false" customHeight="false" outlineLevel="0" collapsed="false">
      <c r="A25" s="75" t="s">
        <v>46</v>
      </c>
      <c r="B25" s="54"/>
      <c r="C25" s="77" t="n">
        <v>0.03</v>
      </c>
      <c r="D25" s="77" t="n">
        <v>0.03</v>
      </c>
      <c r="E25" s="77" t="n">
        <v>0.03</v>
      </c>
      <c r="F25" s="78" t="n">
        <v>0.03</v>
      </c>
      <c r="G25" s="52"/>
      <c r="H25" s="79" t="n">
        <f aca="false">D9</f>
        <v>5000</v>
      </c>
      <c r="I25" s="43" t="n">
        <f aca="false">H25*(1+C25)</f>
        <v>5150</v>
      </c>
      <c r="J25" s="43" t="n">
        <f aca="false">I25*(1+D25)</f>
        <v>5304.5</v>
      </c>
      <c r="K25" s="43" t="n">
        <f aca="false">J25*(1+E25)</f>
        <v>5463.635</v>
      </c>
      <c r="L25" s="80" t="n">
        <f aca="false">K25*(1+F25)</f>
        <v>5627.54405</v>
      </c>
      <c r="M25" s="52"/>
      <c r="N25" s="81" t="n">
        <f aca="false">B83/B69/H25/2</f>
        <v>0.011369067246932</v>
      </c>
      <c r="O25" s="82" t="n">
        <v>0.02</v>
      </c>
      <c r="P25" s="82" t="n">
        <v>0.03</v>
      </c>
      <c r="Q25" s="82" t="n">
        <v>0.04</v>
      </c>
      <c r="R25" s="83" t="n">
        <v>0.06</v>
      </c>
    </row>
    <row r="26" customFormat="false" ht="14.25" hidden="false" customHeight="false" outlineLevel="0" collapsed="false">
      <c r="A26" s="75" t="s">
        <v>47</v>
      </c>
      <c r="B26" s="54"/>
      <c r="C26" s="77"/>
      <c r="D26" s="77"/>
      <c r="E26" s="77"/>
      <c r="F26" s="78"/>
      <c r="G26" s="52"/>
      <c r="H26" s="79"/>
      <c r="I26" s="76" t="n">
        <f aca="false">B10</f>
        <v>50000</v>
      </c>
      <c r="J26" s="43" t="n">
        <f aca="false">I26*(1+D26)</f>
        <v>50000</v>
      </c>
      <c r="K26" s="43" t="n">
        <f aca="false">J26*(1+E26)</f>
        <v>50000</v>
      </c>
      <c r="L26" s="80" t="n">
        <f aca="false">K26*(1+F26)</f>
        <v>50000</v>
      </c>
      <c r="M26" s="52"/>
      <c r="N26" s="81"/>
      <c r="O26" s="82" t="n">
        <v>0.005</v>
      </c>
      <c r="P26" s="82" t="n">
        <v>0.01</v>
      </c>
      <c r="Q26" s="82" t="n">
        <v>0.02</v>
      </c>
      <c r="R26" s="83" t="n">
        <v>0.04</v>
      </c>
    </row>
    <row r="27" customFormat="false" ht="14.25" hidden="false" customHeight="false" outlineLevel="0" collapsed="false">
      <c r="A27" s="75" t="s">
        <v>48</v>
      </c>
      <c r="B27" s="54"/>
      <c r="C27" s="77"/>
      <c r="D27" s="77" t="n">
        <v>0.02</v>
      </c>
      <c r="E27" s="77" t="n">
        <v>0.02</v>
      </c>
      <c r="F27" s="78" t="n">
        <v>0.02</v>
      </c>
      <c r="G27" s="52"/>
      <c r="H27" s="79"/>
      <c r="I27" s="76" t="n">
        <f aca="false">B11</f>
        <v>1500</v>
      </c>
      <c r="J27" s="43" t="n">
        <f aca="false">I27*(1+D27)</f>
        <v>1530</v>
      </c>
      <c r="K27" s="43" t="n">
        <f aca="false">J27*(1+E27)</f>
        <v>1560.6</v>
      </c>
      <c r="L27" s="80" t="n">
        <f aca="false">K27*(1+F27)</f>
        <v>1591.812</v>
      </c>
      <c r="M27" s="52"/>
      <c r="N27" s="81"/>
      <c r="O27" s="82" t="n">
        <v>0.1</v>
      </c>
      <c r="P27" s="82" t="n">
        <v>0.15</v>
      </c>
      <c r="Q27" s="82" t="n">
        <v>0.2</v>
      </c>
      <c r="R27" s="83" t="n">
        <v>0.25</v>
      </c>
    </row>
    <row r="28" customFormat="false" ht="14.25" hidden="false" customHeight="false" outlineLevel="0" collapsed="false">
      <c r="A28" s="75" t="s">
        <v>49</v>
      </c>
      <c r="B28" s="54"/>
      <c r="C28" s="77"/>
      <c r="D28" s="77" t="n">
        <v>0.02</v>
      </c>
      <c r="E28" s="77" t="n">
        <v>0.02</v>
      </c>
      <c r="F28" s="78" t="n">
        <v>0.02</v>
      </c>
      <c r="G28" s="52"/>
      <c r="H28" s="79"/>
      <c r="I28" s="76" t="n">
        <f aca="false">B12</f>
        <v>2000</v>
      </c>
      <c r="J28" s="43" t="n">
        <f aca="false">I28*(1+D28)</f>
        <v>2040</v>
      </c>
      <c r="K28" s="43" t="n">
        <f aca="false">J28*(1+E28)</f>
        <v>2080.8</v>
      </c>
      <c r="L28" s="80" t="n">
        <f aca="false">K28*(1+F28)</f>
        <v>2122.416</v>
      </c>
      <c r="M28" s="52"/>
      <c r="N28" s="81"/>
      <c r="O28" s="82" t="n">
        <v>0.02</v>
      </c>
      <c r="P28" s="82" t="n">
        <v>0.04</v>
      </c>
      <c r="Q28" s="82" t="n">
        <v>0.08</v>
      </c>
      <c r="R28" s="83" t="n">
        <v>0.12</v>
      </c>
    </row>
    <row r="29" customFormat="false" ht="14.25" hidden="false" customHeight="false" outlineLevel="0" collapsed="false">
      <c r="A29" s="75" t="s">
        <v>52</v>
      </c>
      <c r="B29" s="54"/>
      <c r="C29" s="77"/>
      <c r="D29" s="77" t="n">
        <v>0.02</v>
      </c>
      <c r="E29" s="77" t="n">
        <v>0.02</v>
      </c>
      <c r="F29" s="78" t="n">
        <v>0.02</v>
      </c>
      <c r="G29" s="52"/>
      <c r="H29" s="79"/>
      <c r="I29" s="76" t="n">
        <f aca="false">B13</f>
        <v>10000</v>
      </c>
      <c r="J29" s="43" t="n">
        <f aca="false">I29*(1+D29)</f>
        <v>10200</v>
      </c>
      <c r="K29" s="43" t="n">
        <f aca="false">J29*(1+E29)</f>
        <v>10404</v>
      </c>
      <c r="L29" s="80" t="n">
        <f aca="false">K29*(1+F29)</f>
        <v>10612.08</v>
      </c>
      <c r="M29" s="52"/>
      <c r="N29" s="81"/>
      <c r="O29" s="82" t="n">
        <v>0.02</v>
      </c>
      <c r="P29" s="82" t="n">
        <v>0.03</v>
      </c>
      <c r="Q29" s="82" t="n">
        <v>0.04</v>
      </c>
      <c r="R29" s="83" t="n">
        <v>0.05</v>
      </c>
    </row>
    <row r="30" customFormat="false" ht="14.25" hidden="false" customHeight="false" outlineLevel="0" collapsed="false">
      <c r="A30" s="75" t="s">
        <v>55</v>
      </c>
      <c r="B30" s="54"/>
      <c r="C30" s="77" t="n">
        <v>0</v>
      </c>
      <c r="D30" s="77" t="n">
        <v>0</v>
      </c>
      <c r="E30" s="77" t="n">
        <v>0</v>
      </c>
      <c r="F30" s="78" t="n">
        <v>0</v>
      </c>
      <c r="G30" s="52"/>
      <c r="H30" s="79" t="n">
        <f aca="false">D14</f>
        <v>1500</v>
      </c>
      <c r="I30" s="43" t="n">
        <f aca="false">H30*(1+C30)</f>
        <v>1500</v>
      </c>
      <c r="J30" s="43" t="n">
        <f aca="false">I30*(1+D30)</f>
        <v>1500</v>
      </c>
      <c r="K30" s="43" t="n">
        <f aca="false">J30*(1+E30)</f>
        <v>1500</v>
      </c>
      <c r="L30" s="80" t="n">
        <f aca="false">K30*(1+F30)</f>
        <v>1500</v>
      </c>
      <c r="M30" s="52"/>
      <c r="N30" s="81" t="n">
        <f aca="false">B88/B74/H30</f>
        <v>0.179883928851211</v>
      </c>
      <c r="O30" s="82" t="n">
        <v>0.2</v>
      </c>
      <c r="P30" s="82" t="n">
        <v>0.25</v>
      </c>
      <c r="Q30" s="82" t="n">
        <v>0.3</v>
      </c>
      <c r="R30" s="83" t="n">
        <v>0.35</v>
      </c>
    </row>
    <row r="31" customFormat="false" ht="14.25" hidden="false" customHeight="false" outlineLevel="0" collapsed="false">
      <c r="A31" s="84" t="s">
        <v>36</v>
      </c>
      <c r="B31" s="85"/>
      <c r="C31" s="86"/>
      <c r="D31" s="86" t="n">
        <v>0.02</v>
      </c>
      <c r="E31" s="86" t="n">
        <v>0.02</v>
      </c>
      <c r="F31" s="87" t="n">
        <v>0.02</v>
      </c>
      <c r="G31" s="52"/>
      <c r="H31" s="88"/>
      <c r="I31" s="89" t="n">
        <f aca="false">B15</f>
        <v>2000</v>
      </c>
      <c r="J31" s="47" t="n">
        <f aca="false">I31*(1+D31)</f>
        <v>2040</v>
      </c>
      <c r="K31" s="47" t="n">
        <f aca="false">J31*(1+E31)</f>
        <v>2080.8</v>
      </c>
      <c r="L31" s="90" t="n">
        <f aca="false">K31*(1+F31)</f>
        <v>2122.416</v>
      </c>
      <c r="M31" s="52"/>
      <c r="N31" s="91" t="s">
        <v>64</v>
      </c>
      <c r="O31" s="92" t="n">
        <v>0.2</v>
      </c>
      <c r="P31" s="92" t="n">
        <v>0.25</v>
      </c>
      <c r="Q31" s="92" t="n">
        <v>0.3</v>
      </c>
      <c r="R31" s="93" t="n">
        <v>0.4</v>
      </c>
    </row>
    <row r="32" customFormat="false" ht="14.25" hidden="false" customHeight="false" outlineLevel="0" collapsed="false">
      <c r="A32" s="50"/>
      <c r="B32" s="51"/>
      <c r="C32" s="1"/>
      <c r="D32" s="1"/>
      <c r="G32" s="52"/>
      <c r="M32" s="52"/>
    </row>
    <row r="33" customFormat="false" ht="14.25" hidden="false" customHeight="false" outlineLevel="0" collapsed="false">
      <c r="A33" s="50"/>
      <c r="B33" s="51"/>
      <c r="C33" s="1"/>
      <c r="D33" s="1"/>
    </row>
    <row r="36" customFormat="false" ht="14.25" hidden="false" customHeight="false" outlineLevel="0" collapsed="false">
      <c r="A36" s="94" t="s">
        <v>57</v>
      </c>
    </row>
    <row r="37" customFormat="false" ht="14.25" hidden="false" customHeight="false" outlineLevel="0" collapsed="false">
      <c r="A37" s="50" t="s">
        <v>65</v>
      </c>
    </row>
    <row r="38" customFormat="false" ht="14.25" hidden="false" customHeight="false" outlineLevel="0" collapsed="false">
      <c r="A38" s="50" t="s">
        <v>44</v>
      </c>
    </row>
    <row r="39" customFormat="false" ht="14.25" hidden="false" customHeight="false" outlineLevel="0" collapsed="false">
      <c r="A39" s="50" t="s">
        <v>45</v>
      </c>
    </row>
    <row r="40" customFormat="false" ht="14.25" hidden="false" customHeight="false" outlineLevel="0" collapsed="false">
      <c r="A40" s="50" t="s">
        <v>46</v>
      </c>
    </row>
    <row r="41" customFormat="false" ht="14.25" hidden="false" customHeight="false" outlineLevel="0" collapsed="false">
      <c r="A41" s="50" t="s">
        <v>47</v>
      </c>
    </row>
    <row r="42" customFormat="false" ht="14.25" hidden="false" customHeight="false" outlineLevel="0" collapsed="false">
      <c r="A42" s="50" t="s">
        <v>48</v>
      </c>
    </row>
    <row r="43" customFormat="false" ht="14.25" hidden="false" customHeight="false" outlineLevel="0" collapsed="false">
      <c r="A43" s="50" t="s">
        <v>49</v>
      </c>
    </row>
    <row r="44" customFormat="false" ht="14.25" hidden="false" customHeight="false" outlineLevel="0" collapsed="false">
      <c r="A44" s="50" t="s">
        <v>52</v>
      </c>
    </row>
    <row r="45" customFormat="false" ht="14.25" hidden="false" customHeight="false" outlineLevel="0" collapsed="false">
      <c r="A45" s="50" t="s">
        <v>55</v>
      </c>
    </row>
    <row r="46" customFormat="false" ht="14.25" hidden="false" customHeight="false" outlineLevel="0" collapsed="false">
      <c r="A46" s="50" t="s">
        <v>36</v>
      </c>
    </row>
    <row r="47" customFormat="false" ht="14.25" hidden="false" customHeight="false" outlineLevel="0" collapsed="false">
      <c r="A47" s="50"/>
      <c r="B47" s="51"/>
      <c r="C47" s="1"/>
      <c r="D47" s="1"/>
    </row>
    <row r="48" customFormat="false" ht="14.25" hidden="false" customHeight="false" outlineLevel="0" collapsed="false">
      <c r="A48" s="50"/>
      <c r="B48" s="51"/>
      <c r="C48" s="1"/>
      <c r="D48" s="1"/>
    </row>
    <row r="49" customFormat="false" ht="14.25" hidden="false" customHeight="false" outlineLevel="0" collapsed="false">
      <c r="I49" s="0" t="s">
        <v>66</v>
      </c>
      <c r="J49" s="0" t="n">
        <v>50</v>
      </c>
      <c r="K49" s="0" t="s">
        <v>67</v>
      </c>
    </row>
    <row r="51" customFormat="false" ht="14.25" hidden="false" customHeight="false" outlineLevel="0" collapsed="false">
      <c r="A51" s="94" t="s">
        <v>68</v>
      </c>
      <c r="I51" s="70" t="s">
        <v>48</v>
      </c>
      <c r="J51" s="0" t="n">
        <v>1.5</v>
      </c>
      <c r="K51" s="0" t="s">
        <v>69</v>
      </c>
    </row>
    <row r="52" customFormat="false" ht="14.25" hidden="false" customHeight="false" outlineLevel="0" collapsed="false">
      <c r="A52" s="50" t="s">
        <v>65</v>
      </c>
      <c r="I52" s="0" t="s">
        <v>70</v>
      </c>
      <c r="J52" s="0" t="n">
        <v>10</v>
      </c>
      <c r="K52" s="0" t="s">
        <v>71</v>
      </c>
    </row>
    <row r="53" customFormat="false" ht="14.25" hidden="false" customHeight="false" outlineLevel="0" collapsed="false">
      <c r="A53" s="50" t="s">
        <v>44</v>
      </c>
    </row>
    <row r="54" customFormat="false" ht="14.25" hidden="false" customHeight="false" outlineLevel="0" collapsed="false">
      <c r="A54" s="50" t="s">
        <v>50</v>
      </c>
    </row>
    <row r="55" customFormat="false" ht="14.25" hidden="false" customHeight="false" outlineLevel="0" collapsed="false">
      <c r="A55" s="50" t="s">
        <v>53</v>
      </c>
      <c r="G55" s="95" t="n">
        <f aca="false">N25*H25</f>
        <v>56.84533623466</v>
      </c>
      <c r="I55" s="0" t="s">
        <v>72</v>
      </c>
      <c r="J55" s="0" t="n">
        <v>5</v>
      </c>
      <c r="K55" s="0" t="s">
        <v>73</v>
      </c>
    </row>
    <row r="56" customFormat="false" ht="14.25" hidden="false" customHeight="false" outlineLevel="0" collapsed="false">
      <c r="A56" s="50" t="s">
        <v>74</v>
      </c>
      <c r="I56" s="0" t="s">
        <v>52</v>
      </c>
      <c r="J56" s="0" t="n">
        <v>10</v>
      </c>
      <c r="K56" s="0" t="s">
        <v>73</v>
      </c>
    </row>
    <row r="57" customFormat="false" ht="14.25" hidden="false" customHeight="false" outlineLevel="0" collapsed="false">
      <c r="A57" s="50" t="s">
        <v>48</v>
      </c>
    </row>
    <row r="58" customFormat="false" ht="14.25" hidden="false" customHeight="false" outlineLevel="0" collapsed="false">
      <c r="A58" s="50" t="s">
        <v>49</v>
      </c>
    </row>
    <row r="59" customFormat="false" ht="14.25" hidden="false" customHeight="false" outlineLevel="0" collapsed="false">
      <c r="A59" s="50" t="s">
        <v>52</v>
      </c>
    </row>
    <row r="60" customFormat="false" ht="14.25" hidden="false" customHeight="false" outlineLevel="0" collapsed="false">
      <c r="A60" s="50" t="s">
        <v>75</v>
      </c>
    </row>
    <row r="61" customFormat="false" ht="14.25" hidden="false" customHeight="false" outlineLevel="0" collapsed="false">
      <c r="A61" s="50" t="s">
        <v>36</v>
      </c>
    </row>
    <row r="62" customFormat="false" ht="14.25" hidden="false" customHeight="false" outlineLevel="0" collapsed="false">
      <c r="A62" s="5"/>
      <c r="B62" s="96"/>
      <c r="C62" s="96"/>
      <c r="D62" s="96"/>
      <c r="E62" s="96"/>
      <c r="F62" s="96"/>
    </row>
    <row r="63" customFormat="false" ht="14.25" hidden="false" customHeight="false" outlineLevel="0" collapsed="false">
      <c r="A63" s="50"/>
    </row>
    <row r="65" customFormat="false" ht="28.5" hidden="false" customHeight="false" outlineLevel="0" collapsed="false">
      <c r="A65" s="94" t="s">
        <v>76</v>
      </c>
      <c r="B65" s="94" t="s">
        <v>60</v>
      </c>
      <c r="C65" s="70" t="s">
        <v>7</v>
      </c>
      <c r="D65" s="70" t="s">
        <v>61</v>
      </c>
      <c r="E65" s="70" t="s">
        <v>62</v>
      </c>
      <c r="F65" s="70" t="s">
        <v>63</v>
      </c>
    </row>
    <row r="66" customFormat="false" ht="14.25" hidden="false" customHeight="false" outlineLevel="0" collapsed="false">
      <c r="A66" s="50" t="s">
        <v>65</v>
      </c>
      <c r="B66" s="97" t="n">
        <v>2.4</v>
      </c>
      <c r="C66" s="98" t="n">
        <v>2.4</v>
      </c>
      <c r="D66" s="98" t="n">
        <v>2.6</v>
      </c>
      <c r="E66" s="98" t="n">
        <v>2.8</v>
      </c>
      <c r="F66" s="98" t="n">
        <v>3</v>
      </c>
    </row>
    <row r="67" customFormat="false" ht="14.25" hidden="false" customHeight="false" outlineLevel="0" collapsed="false">
      <c r="A67" s="50" t="s">
        <v>44</v>
      </c>
      <c r="B67" s="97" t="n">
        <v>2.48</v>
      </c>
      <c r="C67" s="98" t="n">
        <v>2.5</v>
      </c>
      <c r="D67" s="98" t="n">
        <v>2.65</v>
      </c>
      <c r="E67" s="98" t="n">
        <v>2.82</v>
      </c>
      <c r="F67" s="98" t="n">
        <v>3</v>
      </c>
      <c r="H67" s="41"/>
      <c r="I67" s="41"/>
      <c r="J67" s="41"/>
      <c r="K67" s="41"/>
    </row>
    <row r="68" customFormat="false" ht="14.25" hidden="false" customHeight="false" outlineLevel="0" collapsed="false">
      <c r="A68" s="50" t="s">
        <v>50</v>
      </c>
      <c r="B68" s="97"/>
      <c r="C68" s="98"/>
      <c r="D68" s="98"/>
      <c r="E68" s="98"/>
      <c r="F68" s="98"/>
      <c r="H68" s="41"/>
      <c r="I68" s="41"/>
      <c r="J68" s="41"/>
      <c r="K68" s="41"/>
    </row>
    <row r="69" customFormat="false" ht="14.25" hidden="false" customHeight="false" outlineLevel="0" collapsed="false">
      <c r="A69" s="50" t="s">
        <v>53</v>
      </c>
      <c r="B69" s="97" t="n">
        <v>8.76258961969723</v>
      </c>
      <c r="C69" s="98" t="n">
        <v>8.6</v>
      </c>
      <c r="D69" s="98" t="n">
        <v>8.6</v>
      </c>
      <c r="E69" s="98" t="n">
        <v>8.6</v>
      </c>
      <c r="F69" s="98" t="n">
        <v>8.6</v>
      </c>
    </row>
    <row r="70" customFormat="false" ht="14.25" hidden="false" customHeight="false" outlineLevel="0" collapsed="false">
      <c r="A70" s="50" t="s">
        <v>47</v>
      </c>
      <c r="B70" s="97"/>
      <c r="C70" s="98" t="n">
        <v>3</v>
      </c>
      <c r="D70" s="98" t="n">
        <v>3</v>
      </c>
      <c r="E70" s="98" t="n">
        <v>4</v>
      </c>
      <c r="F70" s="98" t="n">
        <v>4</v>
      </c>
    </row>
    <row r="71" customFormat="false" ht="14.25" hidden="false" customHeight="false" outlineLevel="0" collapsed="false">
      <c r="A71" s="50" t="s">
        <v>48</v>
      </c>
      <c r="B71" s="97"/>
      <c r="C71" s="98" t="n">
        <v>2</v>
      </c>
      <c r="D71" s="98" t="n">
        <v>2</v>
      </c>
      <c r="E71" s="98" t="n">
        <v>3</v>
      </c>
      <c r="F71" s="98" t="n">
        <v>3</v>
      </c>
    </row>
    <row r="72" customFormat="false" ht="14.25" hidden="false" customHeight="false" outlineLevel="0" collapsed="false">
      <c r="A72" s="50" t="s">
        <v>77</v>
      </c>
      <c r="B72" s="97"/>
      <c r="C72" s="98" t="n">
        <v>0.05</v>
      </c>
      <c r="D72" s="98" t="n">
        <v>0.05</v>
      </c>
      <c r="E72" s="98" t="n">
        <v>0.1</v>
      </c>
      <c r="F72" s="98" t="n">
        <v>0.1</v>
      </c>
    </row>
    <row r="73" customFormat="false" ht="14.25" hidden="false" customHeight="false" outlineLevel="0" collapsed="false">
      <c r="A73" s="50" t="s">
        <v>52</v>
      </c>
      <c r="B73" s="97"/>
      <c r="C73" s="98" t="n">
        <v>3</v>
      </c>
      <c r="D73" s="98" t="n">
        <v>3</v>
      </c>
      <c r="E73" s="98" t="n">
        <v>5</v>
      </c>
      <c r="F73" s="98" t="n">
        <v>5</v>
      </c>
    </row>
    <row r="74" customFormat="false" ht="14.25" hidden="false" customHeight="false" outlineLevel="0" collapsed="false">
      <c r="A74" s="50" t="s">
        <v>75</v>
      </c>
      <c r="B74" s="97" t="n">
        <v>7.88</v>
      </c>
      <c r="C74" s="98" t="n">
        <v>6</v>
      </c>
      <c r="D74" s="98" t="n">
        <v>6</v>
      </c>
      <c r="E74" s="98" t="n">
        <v>6</v>
      </c>
      <c r="F74" s="98" t="n">
        <v>6</v>
      </c>
    </row>
    <row r="75" customFormat="false" ht="14.25" hidden="false" customHeight="false" outlineLevel="0" collapsed="false">
      <c r="A75" s="50" t="s">
        <v>36</v>
      </c>
      <c r="B75" s="97"/>
      <c r="C75" s="98" t="n">
        <v>1</v>
      </c>
      <c r="D75" s="98" t="n">
        <f aca="false">C75*1.2</f>
        <v>1.2</v>
      </c>
      <c r="E75" s="98" t="n">
        <v>1.35</v>
      </c>
      <c r="F75" s="98" t="n">
        <v>1.5</v>
      </c>
    </row>
    <row r="78" customFormat="false" ht="14.25" hidden="false" customHeight="false" outlineLevel="0" collapsed="false">
      <c r="F78" s="35" t="s">
        <v>35</v>
      </c>
    </row>
    <row r="79" customFormat="false" ht="14.25" hidden="false" customHeight="false" outlineLevel="0" collapsed="false">
      <c r="A79" s="70" t="s">
        <v>78</v>
      </c>
      <c r="B79" s="94" t="s">
        <v>60</v>
      </c>
      <c r="C79" s="70" t="s">
        <v>7</v>
      </c>
      <c r="D79" s="70" t="s">
        <v>61</v>
      </c>
      <c r="E79" s="70" t="s">
        <v>62</v>
      </c>
      <c r="F79" s="70" t="s">
        <v>63</v>
      </c>
    </row>
    <row r="80" customFormat="false" ht="14.25" hidden="false" customHeight="false" outlineLevel="0" collapsed="false">
      <c r="A80" s="50" t="s">
        <v>65</v>
      </c>
      <c r="B80" s="99" t="n">
        <v>2232.36029639415</v>
      </c>
      <c r="C80" s="99" t="n">
        <f aca="false">C66*O22*I22*$C6</f>
        <v>2851.2</v>
      </c>
      <c r="D80" s="99" t="n">
        <f aca="false">D66*P22*J22*$C6</f>
        <v>4118.4</v>
      </c>
      <c r="E80" s="99" t="n">
        <f aca="false">E66*Q22*K22*$C6</f>
        <v>5544</v>
      </c>
      <c r="F80" s="99" t="n">
        <f aca="false">F66*R22*L22*$C6</f>
        <v>7128</v>
      </c>
    </row>
    <row r="81" customFormat="false" ht="14.25" hidden="false" customHeight="false" outlineLevel="0" collapsed="false">
      <c r="A81" s="50" t="s">
        <v>44</v>
      </c>
      <c r="B81" s="99" t="n">
        <v>22849.9199070796</v>
      </c>
      <c r="C81" s="99" t="n">
        <f aca="false">C67*O23*I23*$C7</f>
        <v>59062.5</v>
      </c>
      <c r="D81" s="99" t="n">
        <f aca="false">D67*P23*J23*$C7</f>
        <v>100617.1875</v>
      </c>
      <c r="E81" s="99" t="n">
        <f aca="false">E67*Q23*K23*$C7</f>
        <v>148710.9375</v>
      </c>
      <c r="F81" s="99" t="n">
        <f aca="false">F67*R23*L23*$C7</f>
        <v>208828.125</v>
      </c>
      <c r="G81" s="95" t="n">
        <f aca="false">B81/B67</f>
        <v>9213.67738188694</v>
      </c>
      <c r="H81" s="95" t="n">
        <f aca="false">C81/C67</f>
        <v>23625</v>
      </c>
    </row>
    <row r="82" customFormat="false" ht="14.25" hidden="false" customHeight="false" outlineLevel="0" collapsed="false">
      <c r="A82" s="50" t="s">
        <v>50</v>
      </c>
      <c r="B82" s="99" t="n">
        <v>205.439480002461</v>
      </c>
      <c r="C82" s="99" t="n">
        <v>317.286133442284</v>
      </c>
      <c r="D82" s="99" t="n">
        <v>370</v>
      </c>
      <c r="E82" s="99" t="n">
        <v>400</v>
      </c>
      <c r="F82" s="99" t="n">
        <v>430</v>
      </c>
      <c r="G82" s="95"/>
      <c r="H82" s="95"/>
    </row>
    <row r="83" customFormat="false" ht="14.25" hidden="false" customHeight="false" outlineLevel="0" collapsed="false">
      <c r="A83" s="50" t="s">
        <v>53</v>
      </c>
      <c r="B83" s="99" t="n">
        <v>996.224706436061</v>
      </c>
      <c r="C83" s="99" t="n">
        <f aca="false">C69*O25*I25*$C9</f>
        <v>885.8</v>
      </c>
      <c r="D83" s="99" t="n">
        <f aca="false">D69*P25*J25*$C9</f>
        <v>1368.561</v>
      </c>
      <c r="E83" s="99" t="n">
        <f aca="false">E69*Q25*K25*$C9</f>
        <v>1879.49044</v>
      </c>
      <c r="F83" s="99" t="n">
        <f aca="false">F69*R25*L25*$C9</f>
        <v>2903.8127298</v>
      </c>
    </row>
    <row r="84" customFormat="false" ht="14.25" hidden="false" customHeight="false" outlineLevel="0" collapsed="false">
      <c r="A84" s="50" t="s">
        <v>47</v>
      </c>
      <c r="B84" s="99"/>
      <c r="C84" s="99" t="n">
        <f aca="false">C70*O26*I26*$C10</f>
        <v>750</v>
      </c>
      <c r="D84" s="99" t="n">
        <f aca="false">D70*P26*J26*$C10</f>
        <v>1500</v>
      </c>
      <c r="E84" s="99" t="n">
        <f aca="false">E70*Q26*K26*$C10</f>
        <v>4000</v>
      </c>
      <c r="F84" s="99" t="n">
        <f aca="false">F70*R26*L26*$C10</f>
        <v>8000</v>
      </c>
    </row>
    <row r="85" customFormat="false" ht="14.25" hidden="false" customHeight="false" outlineLevel="0" collapsed="false">
      <c r="A85" s="50" t="s">
        <v>48</v>
      </c>
      <c r="B85" s="99"/>
      <c r="C85" s="99" t="n">
        <f aca="false">C71*O27*I27*$C11</f>
        <v>3600</v>
      </c>
      <c r="D85" s="99" t="n">
        <f aca="false">D71*P27*J27*$C11</f>
        <v>5508</v>
      </c>
      <c r="E85" s="99" t="n">
        <f aca="false">E71*Q27*K27*$C11</f>
        <v>11236.32</v>
      </c>
      <c r="F85" s="99" t="n">
        <f aca="false">F71*R27*L27*$C11</f>
        <v>14326.308</v>
      </c>
    </row>
    <row r="86" customFormat="false" ht="14.25" hidden="false" customHeight="false" outlineLevel="0" collapsed="false">
      <c r="A86" s="50" t="s">
        <v>77</v>
      </c>
      <c r="B86" s="99"/>
      <c r="C86" s="99" t="n">
        <f aca="false">C72*O28*I28*$C12</f>
        <v>500</v>
      </c>
      <c r="D86" s="99" t="n">
        <f aca="false">D72*P28*J28*$C12</f>
        <v>1020</v>
      </c>
      <c r="E86" s="99" t="n">
        <f aca="false">E72*Q28*K28*$C12</f>
        <v>4161.6</v>
      </c>
      <c r="F86" s="99" t="n">
        <f aca="false">F72*R28*L28*$C12</f>
        <v>6367.248</v>
      </c>
    </row>
    <row r="87" customFormat="false" ht="14.25" hidden="false" customHeight="false" outlineLevel="0" collapsed="false">
      <c r="A87" s="50" t="s">
        <v>52</v>
      </c>
      <c r="B87" s="99"/>
      <c r="C87" s="99" t="n">
        <f aca="false">C73*O29*I29*$C13</f>
        <v>7200</v>
      </c>
      <c r="D87" s="99" t="n">
        <f aca="false">D73*P29*J29*$C13</f>
        <v>11016</v>
      </c>
      <c r="E87" s="99" t="n">
        <f aca="false">E73*Q29*K29*$C13</f>
        <v>24969.6</v>
      </c>
      <c r="F87" s="99" t="n">
        <f aca="false">F73*R29*L29*$C13</f>
        <v>31836.24</v>
      </c>
    </row>
    <row r="88" customFormat="false" ht="14.25" hidden="false" customHeight="false" outlineLevel="0" collapsed="false">
      <c r="A88" s="50" t="s">
        <v>75</v>
      </c>
      <c r="B88" s="99" t="n">
        <v>2126.22803902131</v>
      </c>
      <c r="C88" s="99" t="n">
        <f aca="false">C74*O30*I30*$C14</f>
        <v>1800</v>
      </c>
      <c r="D88" s="99" t="n">
        <f aca="false">D74*P30*J30*$C14</f>
        <v>2250</v>
      </c>
      <c r="E88" s="99" t="n">
        <f aca="false">E74*Q30*K30*$C14</f>
        <v>2700</v>
      </c>
      <c r="F88" s="99" t="n">
        <f aca="false">F74*R30*L30*$C14</f>
        <v>3150</v>
      </c>
    </row>
    <row r="89" customFormat="false" ht="14.25" hidden="false" customHeight="false" outlineLevel="0" collapsed="false">
      <c r="A89" s="50" t="s">
        <v>36</v>
      </c>
      <c r="B89" s="99"/>
      <c r="C89" s="99" t="n">
        <f aca="false">C75*O31*I31*$C15</f>
        <v>400</v>
      </c>
      <c r="D89" s="99" t="n">
        <f aca="false">D75*P31*J31*$C15</f>
        <v>612</v>
      </c>
      <c r="E89" s="99" t="n">
        <f aca="false">E75*Q31*K31*$C15</f>
        <v>842.724</v>
      </c>
      <c r="F89" s="99" t="n">
        <f aca="false">F75*R31*L31*$C15</f>
        <v>1273.4496</v>
      </c>
    </row>
    <row r="90" customFormat="false" ht="14.25" hidden="false" customHeight="false" outlineLevel="0" collapsed="false">
      <c r="A90" s="50" t="s">
        <v>79</v>
      </c>
      <c r="B90" s="99" t="n">
        <v>200</v>
      </c>
      <c r="C90" s="99"/>
      <c r="D90" s="99"/>
      <c r="E90" s="99"/>
      <c r="F90" s="99"/>
      <c r="H90" s="0" t="s">
        <v>80</v>
      </c>
    </row>
    <row r="91" customFormat="false" ht="14.25" hidden="false" customHeight="false" outlineLevel="0" collapsed="false">
      <c r="A91" s="100" t="s">
        <v>81</v>
      </c>
      <c r="B91" s="101" t="n">
        <f aca="false">SUM(B80:B90)</f>
        <v>28610.1724289336</v>
      </c>
      <c r="C91" s="101" t="n">
        <f aca="false">SUM(C80:C90)</f>
        <v>77366.7861334423</v>
      </c>
      <c r="D91" s="101" t="n">
        <f aca="false">SUM(D80:D90)</f>
        <v>128380.1485</v>
      </c>
      <c r="E91" s="101" t="n">
        <f aca="false">SUM(E80:E90)</f>
        <v>204444.67194</v>
      </c>
      <c r="F91" s="101" t="n">
        <f aca="false">SUM(F80:F90)</f>
        <v>284243.1833298</v>
      </c>
    </row>
    <row r="92" customFormat="false" ht="14.25" hidden="false" customHeight="false" outlineLevel="0" collapsed="false">
      <c r="C92" s="19"/>
      <c r="D92" s="19"/>
      <c r="E92" s="19"/>
      <c r="F92" s="19"/>
    </row>
    <row r="93" customFormat="false" ht="14.25" hidden="false" customHeight="false" outlineLevel="0" collapsed="false">
      <c r="A93" s="50" t="s">
        <v>82</v>
      </c>
      <c r="B93" s="102" t="n">
        <v>0.45</v>
      </c>
      <c r="C93" s="102" t="n">
        <v>0.45</v>
      </c>
      <c r="D93" s="102" t="n">
        <v>0.45</v>
      </c>
      <c r="E93" s="102" t="n">
        <v>0.45</v>
      </c>
      <c r="F93" s="102" t="n">
        <v>0.45</v>
      </c>
    </row>
    <row r="94" customFormat="false" ht="14.25" hidden="false" customHeight="false" outlineLevel="0" collapsed="false">
      <c r="A94" s="50" t="s">
        <v>83</v>
      </c>
      <c r="B94" s="99" t="n">
        <f aca="false">B91*$B$93</f>
        <v>12874.5775930201</v>
      </c>
      <c r="C94" s="99" t="n">
        <f aca="false">C91*$B$93</f>
        <v>34815.053760049</v>
      </c>
      <c r="D94" s="99" t="n">
        <f aca="false">D91*$B$93</f>
        <v>57771.066825</v>
      </c>
      <c r="E94" s="99" t="n">
        <f aca="false">E91*$B$93</f>
        <v>92000.102373</v>
      </c>
      <c r="F94" s="99" t="n">
        <f aca="false">F91*$B$93</f>
        <v>127909.43249841</v>
      </c>
    </row>
    <row r="95" customFormat="false" ht="14.25" hidden="false" customHeight="false" outlineLevel="0" collapsed="false">
      <c r="A95" s="50" t="s">
        <v>84</v>
      </c>
      <c r="B95" s="102" t="n">
        <v>0.15</v>
      </c>
      <c r="C95" s="102" t="n">
        <v>0.15</v>
      </c>
      <c r="D95" s="102" t="n">
        <v>0.15</v>
      </c>
      <c r="E95" s="102" t="n">
        <v>0.15</v>
      </c>
      <c r="F95" s="102" t="n">
        <v>0.15</v>
      </c>
    </row>
    <row r="96" customFormat="false" ht="14.25" hidden="false" customHeight="false" outlineLevel="0" collapsed="false">
      <c r="A96" s="50" t="s">
        <v>85</v>
      </c>
      <c r="B96" s="103" t="n">
        <f aca="false">B95*B91</f>
        <v>4291.52586434004</v>
      </c>
      <c r="C96" s="103" t="n">
        <f aca="false">C95*C91</f>
        <v>11605.0179200163</v>
      </c>
      <c r="D96" s="103" t="n">
        <f aca="false">D95*D91</f>
        <v>19257.022275</v>
      </c>
      <c r="E96" s="103" t="n">
        <f aca="false">E95*E91</f>
        <v>30666.700791</v>
      </c>
      <c r="F96" s="103" t="n">
        <f aca="false">F95*F91</f>
        <v>42636.47749947</v>
      </c>
    </row>
    <row r="97" customFormat="false" ht="14.25" hidden="false" customHeight="false" outlineLevel="0" collapsed="false">
      <c r="A97" s="50" t="s">
        <v>86</v>
      </c>
      <c r="B97" s="3" t="n">
        <f aca="false">B94-B96</f>
        <v>8583.05172868008</v>
      </c>
      <c r="C97" s="3" t="n">
        <f aca="false">C94-C96</f>
        <v>23210.0358400327</v>
      </c>
      <c r="D97" s="3" t="n">
        <f aca="false">D94-D96</f>
        <v>38514.04455</v>
      </c>
      <c r="E97" s="3" t="n">
        <f aca="false">E94-E96</f>
        <v>61333.401582</v>
      </c>
      <c r="F97" s="3" t="n">
        <f aca="false">F94-F96</f>
        <v>85272.95499894</v>
      </c>
    </row>
    <row r="98" customFormat="false" ht="14.25" hidden="false" customHeight="false" outlineLevel="0" collapsed="false">
      <c r="A98" s="104"/>
      <c r="B98" s="41" t="n">
        <f aca="false">B97/B91</f>
        <v>0.3</v>
      </c>
      <c r="C98" s="41" t="n">
        <f aca="false">C97/C91</f>
        <v>0.3</v>
      </c>
      <c r="D98" s="41" t="n">
        <f aca="false">D97/D91</f>
        <v>0.3</v>
      </c>
      <c r="E98" s="41" t="n">
        <f aca="false">E97/E91</f>
        <v>0.3</v>
      </c>
      <c r="F98" s="41" t="n">
        <f aca="false">F97/F91</f>
        <v>0.3</v>
      </c>
    </row>
    <row r="99" customFormat="false" ht="14.25" hidden="false" customHeight="false" outlineLevel="0" collapsed="false">
      <c r="A99" s="105" t="s">
        <v>87</v>
      </c>
      <c r="C99" s="19"/>
      <c r="D99" s="19"/>
      <c r="E99" s="19"/>
      <c r="F99" s="19"/>
    </row>
    <row r="100" customFormat="false" ht="14.25" hidden="false" customHeight="false" outlineLevel="0" collapsed="false">
      <c r="A100" s="2" t="s">
        <v>88</v>
      </c>
      <c r="B100" s="3" t="n">
        <f aca="false">Expenses!B6</f>
        <v>492700</v>
      </c>
      <c r="C100" s="3" t="n">
        <f aca="false">Expenses!D6</f>
        <v>0</v>
      </c>
      <c r="D100" s="3" t="n">
        <f aca="false">Expenses!E6</f>
        <v>0</v>
      </c>
      <c r="E100" s="3" t="n">
        <f aca="false">Expenses!F6</f>
        <v>0</v>
      </c>
      <c r="F100" s="3" t="n">
        <f aca="false">Expenses!G6</f>
        <v>0</v>
      </c>
      <c r="G100" s="3"/>
    </row>
    <row r="101" customFormat="false" ht="14.25" hidden="false" customHeight="false" outlineLevel="0" collapsed="false">
      <c r="A101" s="2" t="s">
        <v>89</v>
      </c>
      <c r="B101" s="3" t="n">
        <v>400</v>
      </c>
      <c r="C101" s="3" t="n">
        <f aca="false">B101*1.1</f>
        <v>440</v>
      </c>
      <c r="D101" s="3" t="n">
        <f aca="false">C101*1.1</f>
        <v>484</v>
      </c>
      <c r="E101" s="3" t="n">
        <f aca="false">D101*1.1</f>
        <v>532.4</v>
      </c>
      <c r="F101" s="3" t="n">
        <f aca="false">E101*1.1</f>
        <v>585.64</v>
      </c>
      <c r="G101" s="3"/>
    </row>
    <row r="102" customFormat="false" ht="14.25" hidden="false" customHeight="false" outlineLevel="0" collapsed="false">
      <c r="A102" s="2" t="s">
        <v>90</v>
      </c>
      <c r="B102" s="3" t="n">
        <v>0</v>
      </c>
      <c r="C102" s="3" t="n">
        <f aca="false">750*0.35*12</f>
        <v>3150</v>
      </c>
      <c r="D102" s="3" t="n">
        <f aca="false">C102*1.07</f>
        <v>3370.5</v>
      </c>
      <c r="E102" s="3" t="n">
        <f aca="false">D102*1.07</f>
        <v>3606.435</v>
      </c>
      <c r="F102" s="3" t="n">
        <f aca="false">E102*1.07</f>
        <v>3858.88545</v>
      </c>
      <c r="G102" s="3"/>
    </row>
    <row r="103" customFormat="false" ht="14.25" hidden="false" customHeight="false" outlineLevel="0" collapsed="false">
      <c r="A103" s="2" t="s">
        <v>91</v>
      </c>
      <c r="B103" s="106" t="n">
        <f aca="false">SUM(B100:B102)</f>
        <v>493100</v>
      </c>
      <c r="C103" s="106" t="n">
        <f aca="false">SUM(C100:C102)</f>
        <v>3590</v>
      </c>
      <c r="D103" s="106" t="n">
        <f aca="false">SUM(D100:D102)</f>
        <v>3854.5</v>
      </c>
      <c r="E103" s="106" t="n">
        <f aca="false">SUM(E100:E102)</f>
        <v>4138.835</v>
      </c>
      <c r="F103" s="106" t="n">
        <f aca="false">SUM(F100:F102)</f>
        <v>4444.52545</v>
      </c>
      <c r="G103" s="3"/>
    </row>
    <row r="104" customFormat="false" ht="14.25" hidden="false" customHeight="false" outlineLevel="0" collapsed="false">
      <c r="A104" s="107" t="s">
        <v>92</v>
      </c>
      <c r="B104" s="106" t="n">
        <f aca="false">B97-B103</f>
        <v>-484516.94827132</v>
      </c>
      <c r="C104" s="106" t="n">
        <f aca="false">C97-C103</f>
        <v>19620.0358400327</v>
      </c>
      <c r="D104" s="106" t="n">
        <f aca="false">D97-D103</f>
        <v>34659.54455</v>
      </c>
      <c r="E104" s="106" t="n">
        <f aca="false">E97-E103</f>
        <v>57194.566582</v>
      </c>
      <c r="F104" s="106" t="n">
        <f aca="false">F97-F103</f>
        <v>80828.42954894</v>
      </c>
      <c r="G104" s="3"/>
    </row>
    <row r="105" customFormat="false" ht="14.25" hidden="false" customHeight="false" outlineLevel="0" collapsed="false">
      <c r="A105" s="2"/>
      <c r="B105" s="3"/>
      <c r="C105" s="3"/>
      <c r="D105" s="3"/>
      <c r="E105" s="3"/>
      <c r="F105" s="3"/>
      <c r="G105" s="3"/>
    </row>
    <row r="106" customFormat="false" ht="14.25" hidden="false" customHeight="false" outlineLevel="0" collapsed="false">
      <c r="A106" s="2"/>
      <c r="B106" s="3"/>
      <c r="C106" s="3"/>
      <c r="D106" s="3"/>
      <c r="E106" s="3"/>
      <c r="F106" s="3"/>
      <c r="G106" s="3"/>
    </row>
    <row r="107" customFormat="false" ht="14.25" hidden="false" customHeight="false" outlineLevel="0" collapsed="false">
      <c r="A107" s="5"/>
      <c r="B107" s="3"/>
      <c r="C107" s="3"/>
      <c r="D107" s="3"/>
      <c r="E107" s="3"/>
      <c r="F107" s="3"/>
      <c r="G107" s="3"/>
    </row>
    <row r="108" customFormat="false" ht="14.25" hidden="false" customHeight="false" outlineLevel="0" collapsed="false">
      <c r="B108" s="108" t="s">
        <v>1</v>
      </c>
      <c r="C108" s="62" t="s">
        <v>2</v>
      </c>
      <c r="D108" s="62" t="s">
        <v>2</v>
      </c>
      <c r="E108" s="62" t="s">
        <v>2</v>
      </c>
      <c r="F108" s="62" t="s">
        <v>2</v>
      </c>
    </row>
    <row r="109" customFormat="false" ht="14.25" hidden="false" customHeight="false" outlineLevel="0" collapsed="false">
      <c r="B109" s="108" t="n">
        <v>2017</v>
      </c>
      <c r="C109" s="62" t="n">
        <v>2018</v>
      </c>
      <c r="D109" s="62" t="n">
        <v>2019</v>
      </c>
      <c r="E109" s="62" t="n">
        <v>2020</v>
      </c>
      <c r="F109" s="62" t="n">
        <v>2021</v>
      </c>
    </row>
    <row r="110" customFormat="false" ht="14.25" hidden="false" customHeight="false" outlineLevel="0" collapsed="false">
      <c r="A110" s="66" t="s">
        <v>3</v>
      </c>
      <c r="B110" s="109" t="s">
        <v>60</v>
      </c>
      <c r="C110" s="110" t="s">
        <v>7</v>
      </c>
      <c r="D110" s="110" t="s">
        <v>61</v>
      </c>
      <c r="E110" s="110" t="s">
        <v>62</v>
      </c>
      <c r="F110" s="111" t="s">
        <v>63</v>
      </c>
    </row>
    <row r="111" customFormat="false" ht="14.25" hidden="false" customHeight="false" outlineLevel="0" collapsed="false">
      <c r="A111" s="16" t="s">
        <v>93</v>
      </c>
      <c r="B111" s="112" t="n">
        <f aca="false">B91</f>
        <v>28610.1724289336</v>
      </c>
      <c r="C111" s="112" t="n">
        <f aca="false">C91</f>
        <v>77366.7861334423</v>
      </c>
      <c r="D111" s="112" t="n">
        <f aca="false">D91</f>
        <v>128380.1485</v>
      </c>
      <c r="E111" s="112" t="n">
        <f aca="false">E91</f>
        <v>204444.67194</v>
      </c>
      <c r="F111" s="113" t="n">
        <f aca="false">F91</f>
        <v>284243.1833298</v>
      </c>
    </row>
    <row r="112" customFormat="false" ht="14.25" hidden="false" customHeight="false" outlineLevel="0" collapsed="false">
      <c r="A112" s="114" t="s">
        <v>94</v>
      </c>
      <c r="B112" s="115"/>
      <c r="C112" s="116" t="n">
        <f aca="false">C111/B111-1</f>
        <v>1.70417056470449</v>
      </c>
      <c r="D112" s="116" t="n">
        <f aca="false">D111/C111-1</f>
        <v>0.659370317885117</v>
      </c>
      <c r="E112" s="116" t="n">
        <f aca="false">E111/D111-1</f>
        <v>0.592494434137533</v>
      </c>
      <c r="F112" s="117" t="n">
        <f aca="false">F111/E111-1</f>
        <v>0.390318371384211</v>
      </c>
    </row>
    <row r="113" customFormat="false" ht="14.25" hidden="false" customHeight="false" outlineLevel="0" collapsed="false">
      <c r="A113" s="20" t="s">
        <v>95</v>
      </c>
      <c r="B113" s="118" t="n">
        <f aca="false">B111*$H$113</f>
        <v>15735.5948359135</v>
      </c>
      <c r="C113" s="118" t="n">
        <f aca="false">C111*$H$113</f>
        <v>42551.7323733933</v>
      </c>
      <c r="D113" s="118" t="n">
        <f aca="false">D111*$H$113</f>
        <v>70609.081675</v>
      </c>
      <c r="E113" s="118" t="n">
        <f aca="false">E111*$H$113</f>
        <v>112444.569567</v>
      </c>
      <c r="F113" s="23" t="n">
        <f aca="false">F111*$H$113</f>
        <v>156333.75083139</v>
      </c>
      <c r="H113" s="41" t="n">
        <v>0.55</v>
      </c>
    </row>
    <row r="114" customFormat="false" ht="14.25" hidden="false" customHeight="false" outlineLevel="0" collapsed="false">
      <c r="A114" s="119" t="s">
        <v>96</v>
      </c>
      <c r="B114" s="120" t="n">
        <f aca="false">B111-B113</f>
        <v>12874.5775930201</v>
      </c>
      <c r="C114" s="120" t="n">
        <f aca="false">C111-C113</f>
        <v>34815.053760049</v>
      </c>
      <c r="D114" s="120" t="n">
        <f aca="false">D111-D113</f>
        <v>57771.066825</v>
      </c>
      <c r="E114" s="120" t="n">
        <f aca="false">E111-E113</f>
        <v>92000.102373</v>
      </c>
      <c r="F114" s="121" t="n">
        <f aca="false">F111-F113</f>
        <v>127909.43249841</v>
      </c>
    </row>
    <row r="115" customFormat="false" ht="14.25" hidden="false" customHeight="false" outlineLevel="0" collapsed="false">
      <c r="A115" s="122" t="s">
        <v>97</v>
      </c>
      <c r="B115" s="123" t="n">
        <f aca="false">B114/B111</f>
        <v>0.45</v>
      </c>
      <c r="C115" s="123" t="n">
        <f aca="false">C114/C111</f>
        <v>0.45</v>
      </c>
      <c r="D115" s="123" t="n">
        <f aca="false">D114/D111</f>
        <v>0.45</v>
      </c>
      <c r="E115" s="123" t="n">
        <f aca="false">E114/E111</f>
        <v>0.45</v>
      </c>
      <c r="F115" s="124" t="n">
        <f aca="false">F114/F111</f>
        <v>0.45</v>
      </c>
    </row>
    <row r="116" customFormat="false" ht="14.25" hidden="false" customHeight="false" outlineLevel="0" collapsed="false">
      <c r="A116" s="20" t="s">
        <v>98</v>
      </c>
      <c r="B116" s="118" t="n">
        <f aca="false">B96</f>
        <v>4291.52586434004</v>
      </c>
      <c r="C116" s="118" t="n">
        <f aca="false">C96</f>
        <v>11605.0179200163</v>
      </c>
      <c r="D116" s="118" t="n">
        <f aca="false">D96</f>
        <v>19257.022275</v>
      </c>
      <c r="E116" s="118" t="n">
        <f aca="false">E96</f>
        <v>30666.700791</v>
      </c>
      <c r="F116" s="23" t="n">
        <f aca="false">F96</f>
        <v>42636.47749947</v>
      </c>
      <c r="H116" s="41" t="n">
        <f aca="false">B116/B111</f>
        <v>0.15</v>
      </c>
      <c r="I116" s="41" t="n">
        <f aca="false">C116/C111</f>
        <v>0.15</v>
      </c>
      <c r="J116" s="41" t="n">
        <f aca="false">D116/D111</f>
        <v>0.15</v>
      </c>
      <c r="K116" s="41" t="n">
        <f aca="false">E116/E111</f>
        <v>0.15</v>
      </c>
      <c r="L116" s="41" t="n">
        <f aca="false">F116/F111</f>
        <v>0.15</v>
      </c>
    </row>
    <row r="117" customFormat="false" ht="14.25" hidden="false" customHeight="false" outlineLevel="0" collapsed="false">
      <c r="A117" s="20" t="s">
        <v>99</v>
      </c>
      <c r="B117" s="118" t="n">
        <f aca="false">B103</f>
        <v>493100</v>
      </c>
      <c r="C117" s="118" t="n">
        <f aca="false">C103</f>
        <v>3590</v>
      </c>
      <c r="D117" s="118" t="n">
        <f aca="false">D103</f>
        <v>3854.5</v>
      </c>
      <c r="E117" s="118" t="n">
        <f aca="false">E103</f>
        <v>4138.835</v>
      </c>
      <c r="F117" s="23" t="n">
        <f aca="false">F103</f>
        <v>4444.52545</v>
      </c>
      <c r="H117" s="41"/>
      <c r="I117" s="41"/>
      <c r="J117" s="41"/>
      <c r="K117" s="41"/>
      <c r="L117" s="41"/>
    </row>
    <row r="118" customFormat="false" ht="14.25" hidden="false" customHeight="false" outlineLevel="0" collapsed="false">
      <c r="A118" s="20" t="s">
        <v>100</v>
      </c>
      <c r="B118" s="118" t="n">
        <f aca="false">SUM(B116:B117)</f>
        <v>497391.52586434</v>
      </c>
      <c r="C118" s="118" t="n">
        <f aca="false">SUM(C116:C117)</f>
        <v>15195.0179200163</v>
      </c>
      <c r="D118" s="118" t="n">
        <f aca="false">SUM(D116:D117)</f>
        <v>23111.522275</v>
      </c>
      <c r="E118" s="118" t="n">
        <f aca="false">SUM(E116:E117)</f>
        <v>34805.535791</v>
      </c>
      <c r="F118" s="23" t="n">
        <f aca="false">SUM(F116:F117)</f>
        <v>47081.00294947</v>
      </c>
      <c r="H118" s="41"/>
      <c r="I118" s="41"/>
      <c r="J118" s="41"/>
      <c r="K118" s="41"/>
      <c r="L118" s="41"/>
    </row>
    <row r="119" customFormat="false" ht="14.25" hidden="false" customHeight="false" outlineLevel="0" collapsed="false">
      <c r="A119" s="119" t="s">
        <v>92</v>
      </c>
      <c r="B119" s="120" t="n">
        <f aca="false">B114-B116-B117</f>
        <v>-484516.94827132</v>
      </c>
      <c r="C119" s="120" t="n">
        <f aca="false">C114-C116-C117</f>
        <v>19620.0358400327</v>
      </c>
      <c r="D119" s="120" t="n">
        <f aca="false">D114-D116-D117</f>
        <v>34659.54455</v>
      </c>
      <c r="E119" s="120" t="n">
        <f aca="false">E114-E116-E117</f>
        <v>57194.566582</v>
      </c>
      <c r="F119" s="121" t="n">
        <f aca="false">F114-F116-F117</f>
        <v>80828.42954894</v>
      </c>
      <c r="H119" s="41"/>
      <c r="I119" s="41"/>
      <c r="J119" s="41"/>
      <c r="K119" s="41"/>
      <c r="L119" s="41"/>
    </row>
    <row r="120" customFormat="false" ht="14.25" hidden="false" customHeight="false" outlineLevel="0" collapsed="false">
      <c r="A120" s="122" t="s">
        <v>101</v>
      </c>
      <c r="B120" s="123" t="n">
        <f aca="false">B119/B111</f>
        <v>-16.9351285622217</v>
      </c>
      <c r="C120" s="123" t="n">
        <f aca="false">C119/C111</f>
        <v>0.253597658899673</v>
      </c>
      <c r="D120" s="123" t="n">
        <f aca="false">D119/D111</f>
        <v>0.269975887666153</v>
      </c>
      <c r="E120" s="123" t="n">
        <f aca="false">E119/E111</f>
        <v>0.279755720896387</v>
      </c>
      <c r="F120" s="124" t="n">
        <f aca="false">F119/F111</f>
        <v>0.284363651581951</v>
      </c>
    </row>
  </sheetData>
  <mergeCells count="4">
    <mergeCell ref="N17:R17"/>
    <mergeCell ref="B18:F18"/>
    <mergeCell ref="H18:L18"/>
    <mergeCell ref="N18:R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B4E3"/>
    <pageSetUpPr fitToPage="false"/>
  </sheetPr>
  <dimension ref="A1:Y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3203125" defaultRowHeight="14.2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0.56"/>
    <col collapsed="false" customWidth="true" hidden="false" outlineLevel="0" max="3" min="3" style="0" width="13.11"/>
    <col collapsed="false" customWidth="true" hidden="false" outlineLevel="0" max="4" min="4" style="0" width="10.45"/>
    <col collapsed="false" customWidth="true" hidden="false" outlineLevel="0" max="5" min="5" style="0" width="8.52"/>
    <col collapsed="false" customWidth="true" hidden="false" outlineLevel="0" max="6" min="6" style="0" width="9.2"/>
    <col collapsed="false" customWidth="true" hidden="false" outlineLevel="0" max="7" min="7" style="0" width="9.04"/>
    <col collapsed="false" customWidth="true" hidden="false" outlineLevel="0" max="8" min="8" style="0" width="8.52"/>
    <col collapsed="false" customWidth="true" hidden="false" outlineLevel="0" max="9" min="9" style="0" width="16.05"/>
    <col collapsed="false" customWidth="true" hidden="false" outlineLevel="0" max="10" min="10" style="0" width="9.04"/>
    <col collapsed="false" customWidth="true" hidden="false" outlineLevel="0" max="11" min="11" style="0" width="10.45"/>
    <col collapsed="false" customWidth="true" hidden="false" outlineLevel="0" max="12" min="12" style="0" width="9.32"/>
    <col collapsed="false" customWidth="true" hidden="false" outlineLevel="0" max="13" min="13" style="0" width="8.52"/>
    <col collapsed="false" customWidth="true" hidden="false" outlineLevel="0" max="14" min="14" style="0" width="7.41"/>
    <col collapsed="false" customWidth="true" hidden="false" outlineLevel="0" max="16" min="15" style="0" width="7.89"/>
    <col collapsed="false" customWidth="true" hidden="false" outlineLevel="0" max="17" min="17" style="0" width="7.65"/>
    <col collapsed="false" customWidth="true" hidden="false" outlineLevel="0" max="18" min="18" style="0" width="7.26"/>
    <col collapsed="false" customWidth="true" hidden="false" outlineLevel="0" max="19" min="19" style="0" width="7.41"/>
    <col collapsed="false" customWidth="true" hidden="false" outlineLevel="0" max="24" min="24" style="0" width="13.25"/>
  </cols>
  <sheetData>
    <row r="1" customFormat="false" ht="18" hidden="false" customHeight="false" outlineLevel="0" collapsed="false">
      <c r="A1" s="34" t="s">
        <v>102</v>
      </c>
    </row>
    <row r="2" customFormat="false" ht="14.25" hidden="false" customHeight="false" outlineLevel="0" collapsed="false">
      <c r="D2" s="6" t="s">
        <v>103</v>
      </c>
      <c r="E2" s="6"/>
      <c r="F2" s="6"/>
      <c r="G2" s="6"/>
      <c r="I2" s="0" t="s">
        <v>104</v>
      </c>
    </row>
    <row r="3" customFormat="false" ht="14.25" hidden="false" customHeight="false" outlineLevel="0" collapsed="false">
      <c r="B3" s="108"/>
      <c r="C3" s="108"/>
      <c r="D3" s="62" t="s">
        <v>2</v>
      </c>
      <c r="E3" s="62" t="s">
        <v>2</v>
      </c>
      <c r="F3" s="62" t="s">
        <v>2</v>
      </c>
      <c r="G3" s="62" t="s">
        <v>2</v>
      </c>
      <c r="I3" s="125" t="n">
        <v>0.015</v>
      </c>
    </row>
    <row r="4" customFormat="false" ht="14.25" hidden="false" customHeight="false" outlineLevel="0" collapsed="false">
      <c r="B4" s="108"/>
      <c r="C4" s="108" t="s">
        <v>105</v>
      </c>
      <c r="D4" s="62"/>
      <c r="E4" s="62"/>
      <c r="F4" s="62"/>
      <c r="G4" s="62"/>
      <c r="I4" s="41"/>
    </row>
    <row r="5" customFormat="false" ht="14.25" hidden="false" customHeight="false" outlineLevel="0" collapsed="false">
      <c r="A5" s="66"/>
      <c r="B5" s="109" t="s">
        <v>4</v>
      </c>
      <c r="C5" s="109"/>
      <c r="D5" s="110" t="s">
        <v>60</v>
      </c>
      <c r="E5" s="110" t="s">
        <v>106</v>
      </c>
      <c r="F5" s="110" t="s">
        <v>61</v>
      </c>
      <c r="G5" s="110" t="s">
        <v>62</v>
      </c>
      <c r="H5" s="110" t="s">
        <v>63</v>
      </c>
      <c r="I5" s="110" t="s">
        <v>107</v>
      </c>
      <c r="J5" s="110" t="s">
        <v>108</v>
      </c>
      <c r="K5" s="110" t="s">
        <v>109</v>
      </c>
      <c r="L5" s="110" t="s">
        <v>110</v>
      </c>
      <c r="M5" s="110" t="s">
        <v>111</v>
      </c>
      <c r="N5" s="110" t="s">
        <v>112</v>
      </c>
      <c r="O5" s="110" t="s">
        <v>113</v>
      </c>
      <c r="P5" s="110" t="s">
        <v>114</v>
      </c>
      <c r="Q5" s="110" t="s">
        <v>115</v>
      </c>
      <c r="R5" s="110" t="s">
        <v>116</v>
      </c>
      <c r="S5" s="110" t="s">
        <v>117</v>
      </c>
      <c r="T5" s="110" t="s">
        <v>118</v>
      </c>
      <c r="U5" s="110" t="s">
        <v>119</v>
      </c>
      <c r="V5" s="110" t="s">
        <v>120</v>
      </c>
      <c r="W5" s="110" t="s">
        <v>121</v>
      </c>
      <c r="Y5" s="15" t="s">
        <v>26</v>
      </c>
    </row>
    <row r="6" customFormat="false" ht="14.25" hidden="false" customHeight="false" outlineLevel="0" collapsed="false">
      <c r="A6" s="126" t="s">
        <v>122</v>
      </c>
      <c r="B6" s="3" t="n">
        <f aca="false">CAPEX!C8</f>
        <v>492700</v>
      </c>
      <c r="C6" s="3"/>
      <c r="D6" s="3"/>
      <c r="E6" s="3"/>
      <c r="F6" s="3"/>
      <c r="G6" s="127"/>
      <c r="J6" s="128"/>
      <c r="K6" s="128"/>
      <c r="L6" s="128"/>
    </row>
    <row r="7" customFormat="false" ht="14.25" hidden="false" customHeight="false" outlineLevel="0" collapsed="false">
      <c r="A7" s="126" t="s">
        <v>123</v>
      </c>
      <c r="C7" s="129" t="n">
        <v>0.05</v>
      </c>
      <c r="D7" s="130" t="n">
        <f aca="false">B6*C7</f>
        <v>24635</v>
      </c>
      <c r="E7" s="130" t="n">
        <f aca="false">D7*(1+$I$3)</f>
        <v>25004.525</v>
      </c>
      <c r="F7" s="130" t="n">
        <f aca="false">E7*(1+$I$3)</f>
        <v>25379.592875</v>
      </c>
      <c r="G7" s="130" t="n">
        <f aca="false">F7*(1+$I$3)</f>
        <v>25760.286768125</v>
      </c>
      <c r="H7" s="130" t="n">
        <f aca="false">G7*(1+$I$3)</f>
        <v>26146.6910696469</v>
      </c>
      <c r="I7" s="130" t="n">
        <f aca="false">H7*(1+$I$3)</f>
        <v>26538.8914356916</v>
      </c>
      <c r="J7" s="130" t="n">
        <f aca="false">I7*(1+$I$3)</f>
        <v>26936.9748072269</v>
      </c>
      <c r="K7" s="130" t="n">
        <f aca="false">J7*(1+$I$3)</f>
        <v>27341.0294293353</v>
      </c>
      <c r="L7" s="130" t="n">
        <f aca="false">K7*(1+$I$3)</f>
        <v>27751.1448707754</v>
      </c>
      <c r="M7" s="130" t="n">
        <f aca="false">L7*(1+$I$3)</f>
        <v>28167.412043837</v>
      </c>
      <c r="N7" s="130" t="n">
        <f aca="false">M7*(1+$I$3)</f>
        <v>28589.9232244945</v>
      </c>
      <c r="O7" s="130" t="n">
        <f aca="false">N7*(1+$I$3)</f>
        <v>29018.772072862</v>
      </c>
      <c r="P7" s="130" t="n">
        <f aca="false">O7*(1+$I$3)</f>
        <v>29454.0536539549</v>
      </c>
      <c r="Q7" s="130" t="n">
        <f aca="false">P7*(1+$I$3)</f>
        <v>29895.8644587642</v>
      </c>
      <c r="R7" s="130" t="n">
        <f aca="false">Q7*(1+$I$3)</f>
        <v>30344.3024256457</v>
      </c>
      <c r="S7" s="130" t="n">
        <f aca="false">R7*(1+$I$3)</f>
        <v>30799.4669620303</v>
      </c>
      <c r="T7" s="130" t="n">
        <f aca="false">S7*(1+$I$3)</f>
        <v>31261.4589664608</v>
      </c>
      <c r="U7" s="130" t="n">
        <f aca="false">T7*(1+$I$3)</f>
        <v>31730.3808509577</v>
      </c>
      <c r="V7" s="130" t="n">
        <f aca="false">U7*(1+$I$3)</f>
        <v>32206.3365637221</v>
      </c>
      <c r="W7" s="130" t="n">
        <f aca="false">V7*(1+$I$3)</f>
        <v>32689.4316121779</v>
      </c>
    </row>
    <row r="8" customFormat="false" ht="13.8" hidden="false" customHeight="false" outlineLevel="0" collapsed="false">
      <c r="A8" s="126" t="s">
        <v>124</v>
      </c>
      <c r="D8" s="130" t="n">
        <f aca="false">CAPEX!$B$21</f>
        <v>47888.1403908827</v>
      </c>
      <c r="E8" s="130" t="n">
        <f aca="false">CAPEX!$B$21</f>
        <v>47888.1403908827</v>
      </c>
      <c r="F8" s="130" t="n">
        <f aca="false">CAPEX!$B$21</f>
        <v>47888.1403908827</v>
      </c>
      <c r="G8" s="130" t="n">
        <f aca="false">CAPEX!$B$21</f>
        <v>47888.1403908827</v>
      </c>
      <c r="H8" s="130" t="n">
        <f aca="false">CAPEX!$B$21</f>
        <v>47888.1403908827</v>
      </c>
      <c r="I8" s="130" t="n">
        <f aca="false">CAPEX!$B$21</f>
        <v>47888.1403908827</v>
      </c>
      <c r="J8" s="130" t="n">
        <f aca="false">CAPEX!$B$21</f>
        <v>47888.1403908827</v>
      </c>
      <c r="K8" s="130" t="n">
        <f aca="false">CAPEX!$B$21</f>
        <v>47888.1403908827</v>
      </c>
      <c r="L8" s="130" t="n">
        <f aca="false">CAPEX!$B$21</f>
        <v>47888.1403908827</v>
      </c>
      <c r="M8" s="130" t="n">
        <f aca="false">CAPEX!$B$21</f>
        <v>47888.1403908827</v>
      </c>
      <c r="Y8" s="3"/>
    </row>
    <row r="9" customFormat="false" ht="14.25" hidden="false" customHeight="false" outlineLevel="0" collapsed="false">
      <c r="A9" s="13" t="s">
        <v>125</v>
      </c>
      <c r="B9" s="131" t="n">
        <f aca="false">B6</f>
        <v>492700</v>
      </c>
      <c r="C9" s="13"/>
      <c r="D9" s="131" t="n">
        <f aca="false">SUM(D7:D8)</f>
        <v>72523.1403908827</v>
      </c>
      <c r="E9" s="131" t="n">
        <f aca="false">SUM(E7:E8)</f>
        <v>72892.6653908827</v>
      </c>
      <c r="F9" s="131" t="n">
        <f aca="false">SUM(F7:F8)</f>
        <v>73267.7332658827</v>
      </c>
      <c r="G9" s="131" t="n">
        <f aca="false">SUM(G7:G8)</f>
        <v>73648.4271590077</v>
      </c>
      <c r="H9" s="131" t="n">
        <f aca="false">SUM(H7:H8)</f>
        <v>74034.8314605296</v>
      </c>
      <c r="I9" s="131" t="n">
        <f aca="false">SUM(I7:I8)</f>
        <v>74427.0318265743</v>
      </c>
      <c r="J9" s="131" t="n">
        <f aca="false">SUM(J7:J8)</f>
        <v>74825.1151981096</v>
      </c>
      <c r="K9" s="131" t="n">
        <f aca="false">SUM(K7:K8)</f>
        <v>75229.1698202181</v>
      </c>
      <c r="L9" s="131" t="n">
        <f aca="false">SUM(L7:L8)</f>
        <v>75639.2852616581</v>
      </c>
      <c r="M9" s="131" t="n">
        <f aca="false">SUM(M7:M8)</f>
        <v>76055.5524347197</v>
      </c>
      <c r="N9" s="131" t="n">
        <f aca="false">SUM(N7:N8)</f>
        <v>28589.9232244945</v>
      </c>
      <c r="O9" s="131" t="n">
        <f aca="false">SUM(O7:O8)</f>
        <v>29018.772072862</v>
      </c>
      <c r="P9" s="131" t="n">
        <f aca="false">SUM(P7:P8)</f>
        <v>29454.0536539549</v>
      </c>
      <c r="Q9" s="131" t="n">
        <f aca="false">SUM(Q7:Q8)</f>
        <v>29895.8644587642</v>
      </c>
      <c r="R9" s="131" t="n">
        <f aca="false">SUM(R7:R8)</f>
        <v>30344.3024256457</v>
      </c>
      <c r="S9" s="131" t="n">
        <f aca="false">SUM(S7:S8)</f>
        <v>30799.4669620303</v>
      </c>
      <c r="T9" s="131" t="n">
        <f aca="false">SUM(T7:T8)</f>
        <v>31261.4589664608</v>
      </c>
      <c r="U9" s="131" t="n">
        <f aca="false">SUM(U7:U8)</f>
        <v>31730.3808509577</v>
      </c>
      <c r="V9" s="131" t="n">
        <f aca="false">SUM(V7:V8)</f>
        <v>32206.3365637221</v>
      </c>
      <c r="W9" s="131" t="n">
        <f aca="false">SUM(W7:W8)</f>
        <v>32689.4316121779</v>
      </c>
      <c r="Y9" s="132" t="n">
        <f aca="false">NPV(0.04,D9:W9)</f>
        <v>768103.103196133</v>
      </c>
    </row>
    <row r="10" customFormat="false" ht="14.25" hidden="false" customHeight="false" outlineLevel="0" collapsed="false">
      <c r="J10" s="128"/>
      <c r="K10" s="128"/>
      <c r="L10" s="128"/>
    </row>
    <row r="11" customFormat="false" ht="14.25" hidden="false" customHeight="false" outlineLevel="0" collapsed="false">
      <c r="J11" s="128"/>
      <c r="K11" s="128"/>
      <c r="L11" s="128"/>
      <c r="Y11" s="3"/>
    </row>
    <row r="12" customFormat="false" ht="14.25" hidden="false" customHeight="false" outlineLevel="0" collapsed="false">
      <c r="J12" s="128"/>
      <c r="K12" s="128"/>
      <c r="L12" s="128"/>
    </row>
    <row r="13" customFormat="false" ht="14.25" hidden="false" customHeight="false" outlineLevel="0" collapsed="false">
      <c r="J13" s="128"/>
      <c r="K13" s="128"/>
      <c r="L13" s="128"/>
    </row>
    <row r="14" customFormat="false" ht="14.25" hidden="false" customHeight="false" outlineLevel="0" collapsed="false">
      <c r="J14" s="128"/>
      <c r="K14" s="128"/>
      <c r="L14" s="128"/>
    </row>
    <row r="15" customFormat="false" ht="14.25" hidden="false" customHeight="false" outlineLevel="0" collapsed="false">
      <c r="J15" s="128"/>
      <c r="K15" s="128"/>
      <c r="L15" s="128"/>
      <c r="X15" s="3"/>
    </row>
    <row r="16" customFormat="false" ht="14.25" hidden="false" customHeight="false" outlineLevel="0" collapsed="false">
      <c r="J16" s="128"/>
      <c r="K16" s="128"/>
      <c r="L16" s="128"/>
      <c r="X16" s="3"/>
    </row>
    <row r="17" customFormat="false" ht="14.25" hidden="false" customHeight="false" outlineLevel="0" collapsed="false">
      <c r="J17" s="128"/>
      <c r="K17" s="128"/>
      <c r="L17" s="128"/>
    </row>
    <row r="18" customFormat="false" ht="14.25" hidden="false" customHeight="false" outlineLevel="0" collapsed="false">
      <c r="J18" s="128"/>
      <c r="K18" s="128"/>
      <c r="L18" s="128"/>
    </row>
    <row r="19" customFormat="false" ht="14.25" hidden="false" customHeight="false" outlineLevel="0" collapsed="false">
      <c r="J19" s="128"/>
      <c r="K19" s="128"/>
      <c r="L19" s="128"/>
    </row>
    <row r="20" customFormat="false" ht="14.25" hidden="false" customHeight="false" outlineLevel="0" collapsed="false">
      <c r="J20" s="128"/>
      <c r="K20" s="128"/>
      <c r="L20" s="128"/>
    </row>
    <row r="21" customFormat="false" ht="14.25" hidden="false" customHeight="false" outlineLevel="0" collapsed="false">
      <c r="J21" s="128"/>
      <c r="K21" s="128"/>
      <c r="L21" s="128"/>
    </row>
    <row r="22" customFormat="false" ht="14.25" hidden="false" customHeight="false" outlineLevel="0" collapsed="false">
      <c r="J22" s="128"/>
      <c r="K22" s="128"/>
      <c r="L22" s="128"/>
    </row>
    <row r="23" customFormat="false" ht="14.25" hidden="false" customHeight="false" outlineLevel="0" collapsed="false">
      <c r="J23" s="128"/>
      <c r="K23" s="128"/>
      <c r="L23" s="128"/>
    </row>
    <row r="24" customFormat="false" ht="14.25" hidden="false" customHeight="false" outlineLevel="0" collapsed="false">
      <c r="J24" s="128"/>
      <c r="K24" s="128"/>
      <c r="L24" s="128"/>
    </row>
    <row r="25" customFormat="false" ht="14.25" hidden="false" customHeight="false" outlineLevel="0" collapsed="false">
      <c r="J25" s="128"/>
      <c r="K25" s="128"/>
      <c r="L25" s="128"/>
    </row>
    <row r="26" customFormat="false" ht="14.25" hidden="false" customHeight="false" outlineLevel="0" collapsed="false">
      <c r="J26" s="128"/>
      <c r="K26" s="128"/>
      <c r="L26" s="128"/>
    </row>
    <row r="27" customFormat="false" ht="14.25" hidden="false" customHeight="false" outlineLevel="0" collapsed="false">
      <c r="J27" s="128"/>
      <c r="K27" s="128"/>
      <c r="L27" s="128"/>
    </row>
    <row r="28" customFormat="false" ht="14.25" hidden="false" customHeight="false" outlineLevel="0" collapsed="false">
      <c r="J28" s="128"/>
      <c r="K28" s="128"/>
      <c r="L28" s="128"/>
    </row>
    <row r="29" customFormat="false" ht="14.25" hidden="false" customHeight="false" outlineLevel="0" collapsed="false">
      <c r="J29" s="128"/>
      <c r="K29" s="128"/>
      <c r="L29" s="128"/>
    </row>
    <row r="30" customFormat="false" ht="14.25" hidden="false" customHeight="false" outlineLevel="0" collapsed="false">
      <c r="J30" s="128"/>
      <c r="K30" s="128"/>
      <c r="L30" s="128"/>
    </row>
    <row r="31" customFormat="false" ht="14.25" hidden="false" customHeight="false" outlineLevel="0" collapsed="false">
      <c r="J31" s="128"/>
      <c r="K31" s="128"/>
      <c r="L31" s="128"/>
    </row>
    <row r="32" customFormat="false" ht="14.25" hidden="false" customHeight="false" outlineLevel="0" collapsed="false">
      <c r="J32" s="128"/>
      <c r="K32" s="128"/>
      <c r="L32" s="128"/>
    </row>
    <row r="33" customFormat="false" ht="14.25" hidden="false" customHeight="false" outlineLevel="0" collapsed="false">
      <c r="J33" s="128"/>
      <c r="K33" s="128"/>
      <c r="L33" s="128"/>
    </row>
    <row r="34" customFormat="false" ht="14.25" hidden="false" customHeight="false" outlineLevel="0" collapsed="false">
      <c r="J34" s="128"/>
      <c r="K34" s="128"/>
      <c r="L34" s="128"/>
    </row>
    <row r="35" customFormat="false" ht="14.25" hidden="false" customHeight="false" outlineLevel="0" collapsed="false">
      <c r="J35" s="128"/>
      <c r="K35" s="128"/>
      <c r="L35" s="128"/>
    </row>
    <row r="36" customFormat="false" ht="14.25" hidden="false" customHeight="false" outlineLevel="0" collapsed="false">
      <c r="J36" s="128"/>
      <c r="K36" s="128"/>
      <c r="L36" s="128"/>
    </row>
    <row r="37" customFormat="false" ht="14.25" hidden="false" customHeight="false" outlineLevel="0" collapsed="false">
      <c r="J37" s="128"/>
      <c r="K37" s="128"/>
      <c r="L37" s="128"/>
    </row>
    <row r="38" customFormat="false" ht="14.25" hidden="false" customHeight="false" outlineLevel="0" collapsed="false">
      <c r="J38" s="128"/>
      <c r="K38" s="128"/>
      <c r="L38" s="128"/>
    </row>
    <row r="39" customFormat="false" ht="14.25" hidden="false" customHeight="false" outlineLevel="0" collapsed="false">
      <c r="J39" s="128"/>
      <c r="K39" s="128"/>
      <c r="L39" s="128"/>
    </row>
    <row r="40" customFormat="false" ht="14.25" hidden="false" customHeight="false" outlineLevel="0" collapsed="false">
      <c r="J40" s="128"/>
      <c r="K40" s="128"/>
      <c r="L40" s="128"/>
    </row>
    <row r="41" customFormat="false" ht="14.25" hidden="false" customHeight="false" outlineLevel="0" collapsed="false">
      <c r="J41" s="128"/>
      <c r="K41" s="128"/>
      <c r="L41" s="128"/>
    </row>
    <row r="42" customFormat="false" ht="14.25" hidden="false" customHeight="false" outlineLevel="0" collapsed="false">
      <c r="J42" s="128"/>
      <c r="K42" s="128"/>
      <c r="L42" s="128"/>
    </row>
    <row r="43" customFormat="false" ht="14.25" hidden="false" customHeight="false" outlineLevel="0" collapsed="false">
      <c r="J43" s="128"/>
      <c r="K43" s="128"/>
      <c r="L43" s="128"/>
    </row>
    <row r="44" customFormat="false" ht="14.25" hidden="false" customHeight="false" outlineLevel="0" collapsed="false">
      <c r="J44" s="128"/>
      <c r="K44" s="128"/>
      <c r="L44" s="128"/>
    </row>
    <row r="45" customFormat="false" ht="14.25" hidden="false" customHeight="false" outlineLevel="0" collapsed="false">
      <c r="J45" s="128"/>
      <c r="K45" s="128"/>
      <c r="L45" s="128"/>
    </row>
    <row r="46" customFormat="false" ht="14.25" hidden="false" customHeight="false" outlineLevel="0" collapsed="false">
      <c r="J46" s="128"/>
      <c r="K46" s="128"/>
      <c r="L46" s="128"/>
    </row>
    <row r="47" customFormat="false" ht="14.25" hidden="false" customHeight="false" outlineLevel="0" collapsed="false">
      <c r="J47" s="128"/>
      <c r="K47" s="128"/>
      <c r="L47" s="128"/>
    </row>
    <row r="48" customFormat="false" ht="14.25" hidden="false" customHeight="false" outlineLevel="0" collapsed="false">
      <c r="J48" s="128"/>
      <c r="K48" s="128"/>
      <c r="L48" s="128"/>
    </row>
    <row r="49" customFormat="false" ht="14.25" hidden="false" customHeight="false" outlineLevel="0" collapsed="false">
      <c r="J49" s="128"/>
      <c r="K49" s="128"/>
      <c r="L49" s="128"/>
    </row>
    <row r="50" customFormat="false" ht="14.25" hidden="false" customHeight="false" outlineLevel="0" collapsed="false">
      <c r="J50" s="128"/>
      <c r="K50" s="128"/>
      <c r="L50" s="128"/>
    </row>
    <row r="51" customFormat="false" ht="14.25" hidden="false" customHeight="false" outlineLevel="0" collapsed="false">
      <c r="J51" s="128"/>
      <c r="K51" s="128"/>
      <c r="L51" s="128"/>
    </row>
    <row r="52" customFormat="false" ht="14.25" hidden="false" customHeight="false" outlineLevel="0" collapsed="false">
      <c r="J52" s="128"/>
      <c r="K52" s="128"/>
      <c r="L52" s="128"/>
    </row>
    <row r="53" customFormat="false" ht="14.25" hidden="false" customHeight="false" outlineLevel="0" collapsed="false">
      <c r="J53" s="128"/>
      <c r="K53" s="128"/>
      <c r="L53" s="128"/>
    </row>
    <row r="54" customFormat="false" ht="14.25" hidden="false" customHeight="false" outlineLevel="0" collapsed="false">
      <c r="J54" s="128"/>
      <c r="K54" s="128"/>
      <c r="L54" s="128"/>
    </row>
    <row r="55" customFormat="false" ht="14.25" hidden="false" customHeight="false" outlineLevel="0" collapsed="false">
      <c r="J55" s="128"/>
      <c r="K55" s="128"/>
      <c r="L55" s="128"/>
    </row>
    <row r="56" customFormat="false" ht="14.25" hidden="false" customHeight="false" outlineLevel="0" collapsed="false">
      <c r="J56" s="128"/>
      <c r="K56" s="128"/>
      <c r="L56" s="128"/>
    </row>
    <row r="57" customFormat="false" ht="14.25" hidden="false" customHeight="false" outlineLevel="0" collapsed="false">
      <c r="J57" s="128"/>
      <c r="K57" s="128"/>
      <c r="L57" s="128"/>
    </row>
    <row r="58" customFormat="false" ht="14.25" hidden="false" customHeight="false" outlineLevel="0" collapsed="false">
      <c r="J58" s="128"/>
      <c r="K58" s="128"/>
      <c r="L58" s="128"/>
    </row>
    <row r="59" customFormat="false" ht="14.25" hidden="false" customHeight="false" outlineLevel="0" collapsed="false">
      <c r="J59" s="128"/>
      <c r="K59" s="128"/>
      <c r="L59" s="128"/>
    </row>
    <row r="60" customFormat="false" ht="14.25" hidden="false" customHeight="false" outlineLevel="0" collapsed="false">
      <c r="J60" s="128"/>
      <c r="K60" s="128"/>
      <c r="L60" s="128"/>
    </row>
    <row r="61" customFormat="false" ht="14.25" hidden="false" customHeight="false" outlineLevel="0" collapsed="false">
      <c r="J61" s="128"/>
      <c r="K61" s="128"/>
      <c r="L61" s="128"/>
    </row>
    <row r="62" customFormat="false" ht="14.25" hidden="false" customHeight="false" outlineLevel="0" collapsed="false">
      <c r="J62" s="128"/>
      <c r="K62" s="128"/>
      <c r="L62" s="128"/>
    </row>
    <row r="63" customFormat="false" ht="14.25" hidden="false" customHeight="false" outlineLevel="0" collapsed="false">
      <c r="J63" s="128"/>
      <c r="K63" s="128"/>
      <c r="L63" s="128"/>
    </row>
    <row r="64" customFormat="false" ht="14.25" hidden="false" customHeight="false" outlineLevel="0" collapsed="false">
      <c r="J64" s="128"/>
      <c r="K64" s="128"/>
      <c r="L64" s="128"/>
    </row>
    <row r="65" customFormat="false" ht="14.25" hidden="false" customHeight="false" outlineLevel="0" collapsed="false">
      <c r="J65" s="128"/>
      <c r="K65" s="128"/>
      <c r="L65" s="128"/>
    </row>
    <row r="66" customFormat="false" ht="14.25" hidden="false" customHeight="false" outlineLevel="0" collapsed="false">
      <c r="J66" s="128"/>
      <c r="K66" s="128"/>
      <c r="L66" s="128"/>
    </row>
    <row r="67" customFormat="false" ht="14.25" hidden="false" customHeight="false" outlineLevel="0" collapsed="false"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</row>
    <row r="68" customFormat="false" ht="14.25" hidden="false" customHeight="false" outlineLevel="0" collapsed="false"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</row>
    <row r="69" customFormat="false" ht="14.25" hidden="false" customHeight="false" outlineLevel="0" collapsed="false"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</row>
    <row r="70" customFormat="false" ht="14.25" hidden="false" customHeight="false" outlineLevel="0" collapsed="false"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</row>
    <row r="71" customFormat="false" ht="14.25" hidden="false" customHeight="false" outlineLevel="0" collapsed="false"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</row>
    <row r="72" customFormat="false" ht="14.25" hidden="false" customHeight="false" outlineLevel="0" collapsed="false"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</row>
    <row r="73" customFormat="false" ht="14.25" hidden="false" customHeight="false" outlineLevel="0" collapsed="false"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</row>
    <row r="74" customFormat="false" ht="14.25" hidden="false" customHeight="false" outlineLevel="0" collapsed="false"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</row>
    <row r="75" customFormat="false" ht="14.25" hidden="false" customHeight="false" outlineLevel="0" collapsed="false"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</row>
    <row r="76" customFormat="false" ht="14.25" hidden="false" customHeight="false" outlineLevel="0" collapsed="false"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customFormat="false" ht="14.25" hidden="false" customHeight="false" outlineLevel="0" collapsed="false"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</row>
    <row r="78" customFormat="false" ht="14.25" hidden="false" customHeight="false" outlineLevel="0" collapsed="false"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</row>
    <row r="79" customFormat="false" ht="14.25" hidden="false" customHeight="false" outlineLevel="0" collapsed="false"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</row>
    <row r="80" customFormat="false" ht="14.25" hidden="false" customHeight="false" outlineLevel="0" collapsed="false"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</row>
    <row r="81" customFormat="false" ht="14.25" hidden="false" customHeight="false" outlineLevel="0" collapsed="false"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</row>
    <row r="82" customFormat="false" ht="14.25" hidden="false" customHeight="false" outlineLevel="0" collapsed="false"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</row>
    <row r="83" customFormat="false" ht="14.25" hidden="false" customHeight="false" outlineLevel="0" collapsed="false"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</row>
    <row r="84" customFormat="false" ht="14.25" hidden="false" customHeight="false" outlineLevel="0" collapsed="false"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</row>
    <row r="85" customFormat="false" ht="14.25" hidden="false" customHeight="false" outlineLevel="0" collapsed="false"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</row>
    <row r="86" customFormat="false" ht="14.25" hidden="false" customHeight="false" outlineLevel="0" collapsed="false"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</row>
    <row r="87" customFormat="false" ht="14.25" hidden="false" customHeight="false" outlineLevel="0" collapsed="false"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</row>
    <row r="88" customFormat="false" ht="14.25" hidden="false" customHeight="false" outlineLevel="0" collapsed="false"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</row>
    <row r="89" customFormat="false" ht="14.25" hidden="false" customHeight="false" outlineLevel="0" collapsed="false"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</row>
    <row r="90" customFormat="false" ht="14.25" hidden="false" customHeight="false" outlineLevel="0" collapsed="false"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</row>
    <row r="91" customFormat="false" ht="14.25" hidden="false" customHeight="false" outlineLevel="0" collapsed="false"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</row>
    <row r="92" customFormat="false" ht="14.25" hidden="false" customHeight="false" outlineLevel="0" collapsed="false"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</row>
    <row r="93" customFormat="false" ht="14.25" hidden="false" customHeight="false" outlineLevel="0" collapsed="false"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</row>
    <row r="94" customFormat="false" ht="14.25" hidden="false" customHeight="false" outlineLevel="0" collapsed="false"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</row>
    <row r="95" customFormat="false" ht="14.25" hidden="false" customHeight="false" outlineLevel="0" collapsed="false"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</row>
    <row r="96" customFormat="false" ht="14.25" hidden="false" customHeight="false" outlineLevel="0" collapsed="false"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</row>
    <row r="97" customFormat="false" ht="14.25" hidden="false" customHeight="false" outlineLevel="0" collapsed="false"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</row>
    <row r="98" customFormat="false" ht="14.25" hidden="false" customHeight="false" outlineLevel="0" collapsed="false"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</row>
    <row r="99" customFormat="false" ht="14.25" hidden="false" customHeight="false" outlineLevel="0" collapsed="false"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</row>
    <row r="100" customFormat="false" ht="14.25" hidden="false" customHeight="false" outlineLevel="0" collapsed="false"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</row>
    <row r="101" customFormat="false" ht="14.25" hidden="false" customHeight="false" outlineLevel="0" collapsed="false"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</row>
    <row r="102" customFormat="false" ht="14.25" hidden="false" customHeight="false" outlineLevel="0" collapsed="false"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</row>
    <row r="103" customFormat="false" ht="14.25" hidden="false" customHeight="false" outlineLevel="0" collapsed="false"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</row>
    <row r="104" customFormat="false" ht="14.25" hidden="false" customHeight="false" outlineLevel="0" collapsed="false"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</row>
    <row r="105" customFormat="false" ht="14.25" hidden="false" customHeight="false" outlineLevel="0" collapsed="false"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</row>
    <row r="106" customFormat="false" ht="14.25" hidden="false" customHeight="false" outlineLevel="0" collapsed="false"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</row>
    <row r="107" customFormat="false" ht="14.25" hidden="false" customHeight="false" outlineLevel="0" collapsed="false"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</row>
    <row r="108" customFormat="false" ht="14.25" hidden="false" customHeight="false" outlineLevel="0" collapsed="false"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</row>
    <row r="109" customFormat="false" ht="14.25" hidden="false" customHeight="false" outlineLevel="0" collapsed="false"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</row>
    <row r="110" customFormat="false" ht="14.25" hidden="false" customHeight="false" outlineLevel="0" collapsed="false"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</row>
    <row r="111" customFormat="false" ht="14.25" hidden="false" customHeight="false" outlineLevel="0" collapsed="false"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</row>
    <row r="112" customFormat="false" ht="14.25" hidden="false" customHeight="false" outlineLevel="0" collapsed="false"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</row>
    <row r="113" customFormat="false" ht="14.25" hidden="false" customHeight="false" outlineLevel="0" collapsed="false"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</row>
    <row r="114" customFormat="false" ht="14.25" hidden="false" customHeight="false" outlineLevel="0" collapsed="false"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</row>
    <row r="115" customFormat="false" ht="14.25" hidden="false" customHeight="false" outlineLevel="0" collapsed="false"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</row>
    <row r="116" customFormat="false" ht="14.25" hidden="false" customHeight="false" outlineLevel="0" collapsed="false"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</row>
    <row r="117" customFormat="false" ht="14.25" hidden="false" customHeight="false" outlineLevel="0" collapsed="false"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</row>
    <row r="118" customFormat="false" ht="14.25" hidden="false" customHeight="false" outlineLevel="0" collapsed="false"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</row>
    <row r="119" customFormat="false" ht="14.25" hidden="false" customHeight="false" outlineLevel="0" collapsed="false"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</row>
    <row r="120" customFormat="false" ht="14.25" hidden="false" customHeight="false" outlineLevel="0" collapsed="false"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</row>
    <row r="121" customFormat="false" ht="14.25" hidden="false" customHeight="false" outlineLevel="0" collapsed="false"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</row>
    <row r="122" customFormat="false" ht="14.25" hidden="false" customHeight="false" outlineLevel="0" collapsed="false"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</row>
    <row r="123" customFormat="false" ht="14.25" hidden="false" customHeight="false" outlineLevel="0" collapsed="false"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</row>
    <row r="124" customFormat="false" ht="14.25" hidden="false" customHeight="false" outlineLevel="0" collapsed="false"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</row>
    <row r="125" customFormat="false" ht="14.25" hidden="false" customHeight="false" outlineLevel="0" collapsed="false"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</row>
    <row r="126" customFormat="false" ht="14.25" hidden="false" customHeight="false" outlineLevel="0" collapsed="false"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</row>
    <row r="127" customFormat="false" ht="14.25" hidden="false" customHeight="false" outlineLevel="0" collapsed="false"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</row>
    <row r="128" customFormat="false" ht="14.25" hidden="false" customHeight="false" outlineLevel="0" collapsed="false"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</row>
    <row r="129" customFormat="false" ht="14.25" hidden="false" customHeight="false" outlineLevel="0" collapsed="false"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</row>
    <row r="130" customFormat="false" ht="14.25" hidden="false" customHeight="false" outlineLevel="0" collapsed="false"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</row>
    <row r="131" customFormat="false" ht="14.25" hidden="false" customHeight="false" outlineLevel="0" collapsed="false"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</row>
    <row r="132" customFormat="false" ht="14.25" hidden="false" customHeight="false" outlineLevel="0" collapsed="false"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</row>
    <row r="133" customFormat="false" ht="14.25" hidden="false" customHeight="false" outlineLevel="0" collapsed="false"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</row>
    <row r="134" customFormat="false" ht="14.25" hidden="false" customHeight="false" outlineLevel="0" collapsed="false"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</row>
    <row r="135" customFormat="false" ht="14.25" hidden="false" customHeight="false" outlineLevel="0" collapsed="false"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</row>
    <row r="136" customFormat="false" ht="14.25" hidden="false" customHeight="false" outlineLevel="0" collapsed="false"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</row>
    <row r="137" customFormat="false" ht="14.25" hidden="false" customHeight="false" outlineLevel="0" collapsed="false"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</row>
    <row r="138" customFormat="false" ht="14.25" hidden="false" customHeight="false" outlineLevel="0" collapsed="false"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</row>
    <row r="139" customFormat="false" ht="14.25" hidden="false" customHeight="false" outlineLevel="0" collapsed="false"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</row>
    <row r="140" customFormat="false" ht="14.25" hidden="false" customHeight="false" outlineLevel="0" collapsed="false"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</row>
    <row r="141" customFormat="false" ht="14.25" hidden="false" customHeight="false" outlineLevel="0" collapsed="false"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</row>
    <row r="142" customFormat="false" ht="14.25" hidden="false" customHeight="false" outlineLevel="0" collapsed="false"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</row>
    <row r="143" customFormat="false" ht="14.25" hidden="false" customHeight="false" outlineLevel="0" collapsed="false"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</row>
    <row r="144" customFormat="false" ht="14.25" hidden="false" customHeight="false" outlineLevel="0" collapsed="false"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</row>
    <row r="145" customFormat="false" ht="14.25" hidden="false" customHeight="false" outlineLevel="0" collapsed="false"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</row>
    <row r="146" customFormat="false" ht="14.25" hidden="false" customHeight="false" outlineLevel="0" collapsed="false"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</row>
    <row r="147" customFormat="false" ht="14.25" hidden="false" customHeight="false" outlineLevel="0" collapsed="false"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</row>
    <row r="148" customFormat="false" ht="14.25" hidden="false" customHeight="false" outlineLevel="0" collapsed="false"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</row>
    <row r="149" customFormat="false" ht="14.25" hidden="false" customHeight="false" outlineLevel="0" collapsed="false"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</row>
    <row r="150" customFormat="false" ht="14.25" hidden="false" customHeight="false" outlineLevel="0" collapsed="false"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</row>
    <row r="151" customFormat="false" ht="14.25" hidden="false" customHeight="false" outlineLevel="0" collapsed="false"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</row>
    <row r="152" customFormat="false" ht="14.25" hidden="false" customHeight="false" outlineLevel="0" collapsed="false"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</row>
    <row r="153" customFormat="false" ht="14.25" hidden="false" customHeight="false" outlineLevel="0" collapsed="false"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</row>
    <row r="154" customFormat="false" ht="14.25" hidden="false" customHeight="false" outlineLevel="0" collapsed="false"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</row>
    <row r="155" customFormat="false" ht="14.25" hidden="false" customHeight="false" outlineLevel="0" collapsed="false"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</row>
    <row r="156" customFormat="false" ht="14.25" hidden="false" customHeight="false" outlineLevel="0" collapsed="false"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</row>
    <row r="157" customFormat="false" ht="14.25" hidden="false" customHeight="false" outlineLevel="0" collapsed="false"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</row>
    <row r="158" customFormat="false" ht="14.25" hidden="false" customHeight="false" outlineLevel="0" collapsed="false"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</row>
    <row r="159" customFormat="false" ht="14.25" hidden="false" customHeight="false" outlineLevel="0" collapsed="false"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</row>
    <row r="160" customFormat="false" ht="14.25" hidden="false" customHeight="false" outlineLevel="0" collapsed="false"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</row>
    <row r="161" customFormat="false" ht="14.25" hidden="false" customHeight="false" outlineLevel="0" collapsed="false"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</row>
    <row r="162" customFormat="false" ht="14.25" hidden="false" customHeight="false" outlineLevel="0" collapsed="false"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</row>
    <row r="163" customFormat="false" ht="14.25" hidden="false" customHeight="false" outlineLevel="0" collapsed="false"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</row>
    <row r="164" customFormat="false" ht="14.25" hidden="false" customHeight="false" outlineLevel="0" collapsed="false"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</row>
    <row r="165" customFormat="false" ht="14.25" hidden="false" customHeight="false" outlineLevel="0" collapsed="false"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</row>
    <row r="166" customFormat="false" ht="14.25" hidden="false" customHeight="false" outlineLevel="0" collapsed="false"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</row>
    <row r="167" customFormat="false" ht="14.25" hidden="false" customHeight="false" outlineLevel="0" collapsed="false"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</row>
    <row r="168" customFormat="false" ht="14.25" hidden="false" customHeight="false" outlineLevel="0" collapsed="false"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</row>
    <row r="169" customFormat="false" ht="14.25" hidden="false" customHeight="false" outlineLevel="0" collapsed="false"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</row>
    <row r="170" customFormat="false" ht="14.25" hidden="false" customHeight="false" outlineLevel="0" collapsed="false"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</row>
    <row r="171" customFormat="false" ht="14.25" hidden="false" customHeight="false" outlineLevel="0" collapsed="false"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</row>
    <row r="172" customFormat="false" ht="14.25" hidden="false" customHeight="false" outlineLevel="0" collapsed="false"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</row>
    <row r="173" customFormat="false" ht="14.25" hidden="false" customHeight="false" outlineLevel="0" collapsed="false"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</row>
    <row r="174" customFormat="false" ht="14.25" hidden="false" customHeight="false" outlineLevel="0" collapsed="false"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</row>
    <row r="175" customFormat="false" ht="14.25" hidden="false" customHeight="false" outlineLevel="0" collapsed="false"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</row>
    <row r="176" customFormat="false" ht="14.25" hidden="false" customHeight="false" outlineLevel="0" collapsed="false"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</row>
    <row r="177" customFormat="false" ht="14.25" hidden="false" customHeight="false" outlineLevel="0" collapsed="false"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</row>
    <row r="178" customFormat="false" ht="14.25" hidden="false" customHeight="false" outlineLevel="0" collapsed="false"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</row>
    <row r="179" customFormat="false" ht="14.25" hidden="false" customHeight="false" outlineLevel="0" collapsed="false"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</row>
    <row r="180" customFormat="false" ht="14.25" hidden="false" customHeight="false" outlineLevel="0" collapsed="false"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</row>
    <row r="181" customFormat="false" ht="14.25" hidden="false" customHeight="false" outlineLevel="0" collapsed="false"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</row>
    <row r="182" customFormat="false" ht="14.25" hidden="false" customHeight="false" outlineLevel="0" collapsed="false"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</row>
    <row r="183" customFormat="false" ht="14.25" hidden="false" customHeight="false" outlineLevel="0" collapsed="false"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</row>
    <row r="184" customFormat="false" ht="14.25" hidden="false" customHeight="false" outlineLevel="0" collapsed="false"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</row>
    <row r="185" customFormat="false" ht="14.25" hidden="false" customHeight="false" outlineLevel="0" collapsed="false"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</row>
    <row r="186" customFormat="false" ht="14.25" hidden="false" customHeight="false" outlineLevel="0" collapsed="false"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</row>
    <row r="187" customFormat="false" ht="14.25" hidden="false" customHeight="false" outlineLevel="0" collapsed="false"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</row>
    <row r="188" customFormat="false" ht="14.25" hidden="false" customHeight="false" outlineLevel="0" collapsed="false"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</row>
    <row r="189" customFormat="false" ht="14.25" hidden="false" customHeight="false" outlineLevel="0" collapsed="false"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</row>
    <row r="190" customFormat="false" ht="14.25" hidden="false" customHeight="false" outlineLevel="0" collapsed="false"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</row>
    <row r="191" customFormat="false" ht="14.25" hidden="false" customHeight="false" outlineLevel="0" collapsed="false"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</row>
    <row r="192" customFormat="false" ht="14.25" hidden="false" customHeight="false" outlineLevel="0" collapsed="false"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</row>
    <row r="193" customFormat="false" ht="14.25" hidden="false" customHeight="false" outlineLevel="0" collapsed="false"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</row>
    <row r="194" customFormat="false" ht="14.25" hidden="false" customHeight="false" outlineLevel="0" collapsed="false"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</row>
    <row r="195" customFormat="false" ht="14.25" hidden="false" customHeight="false" outlineLevel="0" collapsed="false"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</row>
    <row r="196" customFormat="false" ht="14.25" hidden="false" customHeight="false" outlineLevel="0" collapsed="false"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</row>
    <row r="197" customFormat="false" ht="14.25" hidden="false" customHeight="false" outlineLevel="0" collapsed="false"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</row>
    <row r="198" customFormat="false" ht="14.25" hidden="false" customHeight="false" outlineLevel="0" collapsed="false"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</row>
    <row r="199" customFormat="false" ht="14.25" hidden="false" customHeight="false" outlineLevel="0" collapsed="false"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</row>
    <row r="200" customFormat="false" ht="14.25" hidden="false" customHeight="false" outlineLevel="0" collapsed="false"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</row>
    <row r="201" customFormat="false" ht="14.25" hidden="false" customHeight="false" outlineLevel="0" collapsed="false"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</row>
    <row r="202" customFormat="false" ht="14.25" hidden="false" customHeight="false" outlineLevel="0" collapsed="false"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</row>
    <row r="203" customFormat="false" ht="14.25" hidden="false" customHeight="false" outlineLevel="0" collapsed="false"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</row>
    <row r="204" customFormat="false" ht="14.25" hidden="false" customHeight="false" outlineLevel="0" collapsed="false"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</row>
    <row r="205" customFormat="false" ht="14.25" hidden="false" customHeight="false" outlineLevel="0" collapsed="false"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</row>
    <row r="206" customFormat="false" ht="14.25" hidden="false" customHeight="false" outlineLevel="0" collapsed="false"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</row>
    <row r="207" customFormat="false" ht="14.25" hidden="false" customHeight="false" outlineLevel="0" collapsed="false"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</row>
    <row r="208" customFormat="false" ht="14.25" hidden="false" customHeight="false" outlineLevel="0" collapsed="false"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</row>
    <row r="209" customFormat="false" ht="14.25" hidden="false" customHeight="false" outlineLevel="0" collapsed="false"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</row>
    <row r="210" customFormat="false" ht="14.25" hidden="false" customHeight="false" outlineLevel="0" collapsed="false"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</row>
    <row r="211" customFormat="false" ht="14.25" hidden="false" customHeight="false" outlineLevel="0" collapsed="false"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</row>
    <row r="212" customFormat="false" ht="14.25" hidden="false" customHeight="false" outlineLevel="0" collapsed="false"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</row>
    <row r="213" customFormat="false" ht="14.25" hidden="false" customHeight="false" outlineLevel="0" collapsed="false"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</row>
    <row r="214" customFormat="false" ht="14.25" hidden="false" customHeight="false" outlineLevel="0" collapsed="false"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</row>
    <row r="215" customFormat="false" ht="14.25" hidden="false" customHeight="false" outlineLevel="0" collapsed="false"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</row>
    <row r="216" customFormat="false" ht="14.25" hidden="false" customHeight="false" outlineLevel="0" collapsed="false"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</row>
    <row r="217" customFormat="false" ht="14.25" hidden="false" customHeight="false" outlineLevel="0" collapsed="false"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</row>
    <row r="218" customFormat="false" ht="14.25" hidden="false" customHeight="false" outlineLevel="0" collapsed="false"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</row>
    <row r="219" customFormat="false" ht="14.25" hidden="false" customHeight="false" outlineLevel="0" collapsed="false"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</row>
    <row r="220" customFormat="false" ht="14.25" hidden="false" customHeight="false" outlineLevel="0" collapsed="false"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</row>
    <row r="221" customFormat="false" ht="14.25" hidden="false" customHeight="false" outlineLevel="0" collapsed="false"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</row>
    <row r="222" customFormat="false" ht="14.25" hidden="false" customHeight="false" outlineLevel="0" collapsed="false"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</row>
    <row r="223" customFormat="false" ht="14.25" hidden="false" customHeight="false" outlineLevel="0" collapsed="false"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</row>
    <row r="224" customFormat="false" ht="14.25" hidden="false" customHeight="false" outlineLevel="0" collapsed="false"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</row>
    <row r="225" customFormat="false" ht="14.25" hidden="false" customHeight="false" outlineLevel="0" collapsed="false"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</row>
    <row r="226" customFormat="false" ht="14.25" hidden="false" customHeight="false" outlineLevel="0" collapsed="false"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</row>
    <row r="227" customFormat="false" ht="14.25" hidden="false" customHeight="false" outlineLevel="0" collapsed="false"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</row>
    <row r="228" customFormat="false" ht="14.25" hidden="false" customHeight="false" outlineLevel="0" collapsed="false"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</row>
    <row r="229" customFormat="false" ht="14.25" hidden="false" customHeight="false" outlineLevel="0" collapsed="false"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</row>
    <row r="230" customFormat="false" ht="14.25" hidden="false" customHeight="false" outlineLevel="0" collapsed="false"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</row>
    <row r="231" customFormat="false" ht="14.25" hidden="false" customHeight="false" outlineLevel="0" collapsed="false"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</row>
    <row r="232" customFormat="false" ht="14.25" hidden="false" customHeight="false" outlineLevel="0" collapsed="false"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</row>
    <row r="233" customFormat="false" ht="14.25" hidden="false" customHeight="false" outlineLevel="0" collapsed="false"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</row>
    <row r="234" customFormat="false" ht="14.25" hidden="false" customHeight="false" outlineLevel="0" collapsed="false"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</row>
    <row r="235" customFormat="false" ht="14.25" hidden="false" customHeight="false" outlineLevel="0" collapsed="false"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</row>
    <row r="236" customFormat="false" ht="14.25" hidden="false" customHeight="false" outlineLevel="0" collapsed="false"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</row>
    <row r="237" customFormat="false" ht="14.25" hidden="false" customHeight="false" outlineLevel="0" collapsed="false"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</row>
    <row r="238" customFormat="false" ht="14.25" hidden="false" customHeight="false" outlineLevel="0" collapsed="false"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</row>
    <row r="239" customFormat="false" ht="14.25" hidden="false" customHeight="false" outlineLevel="0" collapsed="false"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</row>
    <row r="240" customFormat="false" ht="14.25" hidden="false" customHeight="false" outlineLevel="0" collapsed="false"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</row>
    <row r="241" customFormat="false" ht="14.25" hidden="false" customHeight="false" outlineLevel="0" collapsed="false"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</row>
    <row r="242" customFormat="false" ht="14.25" hidden="false" customHeight="false" outlineLevel="0" collapsed="false"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</row>
    <row r="243" customFormat="false" ht="14.25" hidden="false" customHeight="false" outlineLevel="0" collapsed="false"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</row>
    <row r="244" customFormat="false" ht="14.25" hidden="false" customHeight="false" outlineLevel="0" collapsed="false"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</row>
    <row r="245" customFormat="false" ht="14.25" hidden="false" customHeight="false" outlineLevel="0" collapsed="false"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</row>
    <row r="246" customFormat="false" ht="14.25" hidden="false" customHeight="false" outlineLevel="0" collapsed="false"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</row>
    <row r="247" customFormat="false" ht="14.25" hidden="false" customHeight="false" outlineLevel="0" collapsed="false"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</row>
    <row r="248" customFormat="false" ht="14.25" hidden="false" customHeight="false" outlineLevel="0" collapsed="false"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</row>
    <row r="249" customFormat="false" ht="14.25" hidden="false" customHeight="false" outlineLevel="0" collapsed="false"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</row>
    <row r="250" customFormat="false" ht="14.25" hidden="false" customHeight="false" outlineLevel="0" collapsed="false"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</row>
    <row r="251" customFormat="false" ht="14.25" hidden="false" customHeight="false" outlineLevel="0" collapsed="false"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</row>
    <row r="252" customFormat="false" ht="14.25" hidden="false" customHeight="false" outlineLevel="0" collapsed="false"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</row>
    <row r="253" customFormat="false" ht="14.25" hidden="false" customHeight="false" outlineLevel="0" collapsed="false"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</row>
    <row r="254" customFormat="false" ht="14.25" hidden="false" customHeight="false" outlineLevel="0" collapsed="false"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</row>
    <row r="255" customFormat="false" ht="14.25" hidden="false" customHeight="false" outlineLevel="0" collapsed="false"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</row>
    <row r="256" customFormat="false" ht="14.25" hidden="false" customHeight="false" outlineLevel="0" collapsed="false"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</row>
    <row r="257" customFormat="false" ht="14.25" hidden="false" customHeight="false" outlineLevel="0" collapsed="false"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</row>
    <row r="258" customFormat="false" ht="14.25" hidden="false" customHeight="false" outlineLevel="0" collapsed="false"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</row>
    <row r="259" customFormat="false" ht="14.25" hidden="false" customHeight="false" outlineLevel="0" collapsed="false"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</row>
    <row r="260" customFormat="false" ht="14.25" hidden="false" customHeight="false" outlineLevel="0" collapsed="false"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</row>
    <row r="261" customFormat="false" ht="14.25" hidden="false" customHeight="false" outlineLevel="0" collapsed="false"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</row>
    <row r="262" customFormat="false" ht="14.25" hidden="false" customHeight="false" outlineLevel="0" collapsed="false"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</row>
    <row r="263" customFormat="false" ht="14.25" hidden="false" customHeight="false" outlineLevel="0" collapsed="false"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</row>
    <row r="264" customFormat="false" ht="14.25" hidden="false" customHeight="false" outlineLevel="0" collapsed="false"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</row>
    <row r="265" customFormat="false" ht="14.25" hidden="false" customHeight="false" outlineLevel="0" collapsed="false"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</row>
    <row r="266" customFormat="false" ht="14.25" hidden="false" customHeight="false" outlineLevel="0" collapsed="false"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</row>
    <row r="267" customFormat="false" ht="14.25" hidden="false" customHeight="false" outlineLevel="0" collapsed="false"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</row>
    <row r="268" customFormat="false" ht="14.25" hidden="false" customHeight="false" outlineLevel="0" collapsed="false"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</row>
    <row r="269" customFormat="false" ht="14.25" hidden="false" customHeight="false" outlineLevel="0" collapsed="false"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</row>
    <row r="270" customFormat="false" ht="14.25" hidden="false" customHeight="false" outlineLevel="0" collapsed="false"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</row>
    <row r="271" customFormat="false" ht="14.25" hidden="false" customHeight="false" outlineLevel="0" collapsed="false"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</row>
    <row r="272" customFormat="false" ht="14.25" hidden="false" customHeight="false" outlineLevel="0" collapsed="false"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</row>
    <row r="273" customFormat="false" ht="14.25" hidden="false" customHeight="false" outlineLevel="0" collapsed="false"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</row>
    <row r="274" customFormat="false" ht="14.25" hidden="false" customHeight="false" outlineLevel="0" collapsed="false"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</row>
    <row r="275" customFormat="false" ht="14.25" hidden="false" customHeight="false" outlineLevel="0" collapsed="false"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</row>
    <row r="276" customFormat="false" ht="14.25" hidden="false" customHeight="false" outlineLevel="0" collapsed="false"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</row>
    <row r="277" customFormat="false" ht="14.25" hidden="false" customHeight="false" outlineLevel="0" collapsed="false"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</row>
    <row r="278" customFormat="false" ht="14.25" hidden="false" customHeight="false" outlineLevel="0" collapsed="false"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</row>
    <row r="279" customFormat="false" ht="14.25" hidden="false" customHeight="false" outlineLevel="0" collapsed="false"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</row>
    <row r="280" customFormat="false" ht="14.25" hidden="false" customHeight="false" outlineLevel="0" collapsed="false"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</row>
    <row r="281" customFormat="false" ht="14.25" hidden="false" customHeight="false" outlineLevel="0" collapsed="false"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</row>
    <row r="282" customFormat="false" ht="14.25" hidden="false" customHeight="false" outlineLevel="0" collapsed="false"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</row>
    <row r="283" customFormat="false" ht="14.25" hidden="false" customHeight="false" outlineLevel="0" collapsed="false"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</row>
    <row r="284" customFormat="false" ht="14.25" hidden="false" customHeight="false" outlineLevel="0" collapsed="false"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</row>
    <row r="285" customFormat="false" ht="14.25" hidden="false" customHeight="false" outlineLevel="0" collapsed="false"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</row>
    <row r="286" customFormat="false" ht="14.25" hidden="false" customHeight="false" outlineLevel="0" collapsed="false"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</row>
    <row r="287" customFormat="false" ht="14.25" hidden="false" customHeight="false" outlineLevel="0" collapsed="false"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</row>
    <row r="288" customFormat="false" ht="14.25" hidden="false" customHeight="false" outlineLevel="0" collapsed="false"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</row>
    <row r="289" customFormat="false" ht="14.25" hidden="false" customHeight="false" outlineLevel="0" collapsed="false"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</row>
    <row r="290" customFormat="false" ht="14.25" hidden="false" customHeight="false" outlineLevel="0" collapsed="false"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</row>
    <row r="291" customFormat="false" ht="14.25" hidden="false" customHeight="false" outlineLevel="0" collapsed="false"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</row>
    <row r="292" customFormat="false" ht="14.25" hidden="false" customHeight="false" outlineLevel="0" collapsed="false"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</row>
    <row r="293" customFormat="false" ht="14.25" hidden="false" customHeight="false" outlineLevel="0" collapsed="false"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</row>
    <row r="294" customFormat="false" ht="14.25" hidden="false" customHeight="false" outlineLevel="0" collapsed="false"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</row>
    <row r="295" customFormat="false" ht="14.25" hidden="false" customHeight="false" outlineLevel="0" collapsed="false"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</row>
    <row r="296" customFormat="false" ht="14.25" hidden="false" customHeight="false" outlineLevel="0" collapsed="false"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</row>
    <row r="297" customFormat="false" ht="14.25" hidden="false" customHeight="false" outlineLevel="0" collapsed="false"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</row>
    <row r="298" customFormat="false" ht="14.25" hidden="false" customHeight="false" outlineLevel="0" collapsed="false"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</row>
    <row r="299" customFormat="false" ht="14.25" hidden="false" customHeight="false" outlineLevel="0" collapsed="false"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</row>
    <row r="300" customFormat="false" ht="14.25" hidden="false" customHeight="false" outlineLevel="0" collapsed="false"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</row>
    <row r="301" customFormat="false" ht="14.25" hidden="false" customHeight="false" outlineLevel="0" collapsed="false"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</row>
    <row r="302" customFormat="false" ht="14.25" hidden="false" customHeight="false" outlineLevel="0" collapsed="false"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</row>
    <row r="303" customFormat="false" ht="14.25" hidden="false" customHeight="false" outlineLevel="0" collapsed="false"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</row>
    <row r="304" customFormat="false" ht="14.25" hidden="false" customHeight="false" outlineLevel="0" collapsed="false"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</row>
    <row r="305" customFormat="false" ht="14.25" hidden="false" customHeight="false" outlineLevel="0" collapsed="false"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</row>
    <row r="306" customFormat="false" ht="14.25" hidden="false" customHeight="false" outlineLevel="0" collapsed="false"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</row>
    <row r="307" customFormat="false" ht="14.25" hidden="false" customHeight="false" outlineLevel="0" collapsed="false"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</row>
    <row r="308" customFormat="false" ht="14.25" hidden="false" customHeight="false" outlineLevel="0" collapsed="false"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</row>
    <row r="309" customFormat="false" ht="14.25" hidden="false" customHeight="false" outlineLevel="0" collapsed="false"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</row>
    <row r="310" customFormat="false" ht="14.25" hidden="false" customHeight="false" outlineLevel="0" collapsed="false"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</row>
    <row r="311" customFormat="false" ht="14.25" hidden="false" customHeight="false" outlineLevel="0" collapsed="false"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</row>
    <row r="312" customFormat="false" ht="14.25" hidden="false" customHeight="false" outlineLevel="0" collapsed="false"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</row>
    <row r="313" customFormat="false" ht="14.25" hidden="false" customHeight="false" outlineLevel="0" collapsed="false"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</row>
    <row r="314" customFormat="false" ht="14.25" hidden="false" customHeight="false" outlineLevel="0" collapsed="false"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</row>
    <row r="315" customFormat="false" ht="14.25" hidden="false" customHeight="false" outlineLevel="0" collapsed="false"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</row>
    <row r="316" customFormat="false" ht="14.25" hidden="false" customHeight="false" outlineLevel="0" collapsed="false"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</row>
    <row r="317" customFormat="false" ht="14.25" hidden="false" customHeight="false" outlineLevel="0" collapsed="false"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</row>
    <row r="318" customFormat="false" ht="14.25" hidden="false" customHeight="false" outlineLevel="0" collapsed="false"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</row>
    <row r="319" customFormat="false" ht="14.25" hidden="false" customHeight="false" outlineLevel="0" collapsed="false"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</row>
    <row r="320" customFormat="false" ht="14.25" hidden="false" customHeight="false" outlineLevel="0" collapsed="false"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</row>
    <row r="321" customFormat="false" ht="14.25" hidden="false" customHeight="false" outlineLevel="0" collapsed="false"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</row>
    <row r="322" customFormat="false" ht="14.25" hidden="false" customHeight="false" outlineLevel="0" collapsed="false"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</row>
    <row r="323" customFormat="false" ht="14.25" hidden="false" customHeight="false" outlineLevel="0" collapsed="false"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</row>
    <row r="324" customFormat="false" ht="14.25" hidden="false" customHeight="false" outlineLevel="0" collapsed="false"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</row>
    <row r="325" customFormat="false" ht="14.25" hidden="false" customHeight="false" outlineLevel="0" collapsed="false"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</row>
    <row r="326" customFormat="false" ht="14.25" hidden="false" customHeight="false" outlineLevel="0" collapsed="false"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</row>
    <row r="327" customFormat="false" ht="14.25" hidden="false" customHeight="false" outlineLevel="0" collapsed="false"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</row>
    <row r="328" customFormat="false" ht="14.25" hidden="false" customHeight="false" outlineLevel="0" collapsed="false"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</row>
    <row r="329" customFormat="false" ht="14.25" hidden="false" customHeight="false" outlineLevel="0" collapsed="false"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</row>
    <row r="330" customFormat="false" ht="14.25" hidden="false" customHeight="false" outlineLevel="0" collapsed="false"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</row>
    <row r="331" customFormat="false" ht="14.25" hidden="false" customHeight="false" outlineLevel="0" collapsed="false"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</row>
    <row r="332" customFormat="false" ht="14.25" hidden="false" customHeight="false" outlineLevel="0" collapsed="false"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</row>
    <row r="333" customFormat="false" ht="14.25" hidden="false" customHeight="false" outlineLevel="0" collapsed="false"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</row>
    <row r="334" customFormat="false" ht="14.25" hidden="false" customHeight="false" outlineLevel="0" collapsed="false"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</row>
    <row r="335" customFormat="false" ht="14.25" hidden="false" customHeight="false" outlineLevel="0" collapsed="false"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</row>
    <row r="336" customFormat="false" ht="14.25" hidden="false" customHeight="false" outlineLevel="0" collapsed="false"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</row>
    <row r="337" customFormat="false" ht="14.25" hidden="false" customHeight="false" outlineLevel="0" collapsed="false"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</row>
    <row r="338" customFormat="false" ht="14.25" hidden="false" customHeight="false" outlineLevel="0" collapsed="false"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</row>
    <row r="339" customFormat="false" ht="14.25" hidden="false" customHeight="false" outlineLevel="0" collapsed="false"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</row>
    <row r="340" customFormat="false" ht="14.25" hidden="false" customHeight="false" outlineLevel="0" collapsed="false"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</row>
    <row r="341" customFormat="false" ht="14.25" hidden="false" customHeight="false" outlineLevel="0" collapsed="false"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</row>
    <row r="342" customFormat="false" ht="14.25" hidden="false" customHeight="false" outlineLevel="0" collapsed="false"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</row>
    <row r="343" customFormat="false" ht="14.25" hidden="false" customHeight="false" outlineLevel="0" collapsed="false"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</row>
    <row r="344" customFormat="false" ht="14.25" hidden="false" customHeight="false" outlineLevel="0" collapsed="false"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</row>
    <row r="345" customFormat="false" ht="14.25" hidden="false" customHeight="false" outlineLevel="0" collapsed="false"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</row>
    <row r="346" customFormat="false" ht="14.25" hidden="false" customHeight="false" outlineLevel="0" collapsed="false"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</row>
    <row r="347" customFormat="false" ht="14.25" hidden="false" customHeight="false" outlineLevel="0" collapsed="false"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</row>
    <row r="348" customFormat="false" ht="14.25" hidden="false" customHeight="false" outlineLevel="0" collapsed="false"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</row>
    <row r="349" customFormat="false" ht="14.25" hidden="false" customHeight="false" outlineLevel="0" collapsed="false"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</row>
    <row r="350" customFormat="false" ht="14.25" hidden="false" customHeight="false" outlineLevel="0" collapsed="false"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</row>
    <row r="351" customFormat="false" ht="14.25" hidden="false" customHeight="false" outlineLevel="0" collapsed="false"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</row>
    <row r="352" customFormat="false" ht="14.25" hidden="false" customHeight="false" outlineLevel="0" collapsed="false"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</row>
    <row r="353" customFormat="false" ht="14.25" hidden="false" customHeight="false" outlineLevel="0" collapsed="false"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</row>
    <row r="354" customFormat="false" ht="14.25" hidden="false" customHeight="false" outlineLevel="0" collapsed="false"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</row>
    <row r="355" customFormat="false" ht="14.25" hidden="false" customHeight="false" outlineLevel="0" collapsed="false"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</row>
    <row r="356" customFormat="false" ht="14.25" hidden="false" customHeight="false" outlineLevel="0" collapsed="false"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</row>
    <row r="357" customFormat="false" ht="14.25" hidden="false" customHeight="false" outlineLevel="0" collapsed="false"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</row>
    <row r="358" customFormat="false" ht="14.25" hidden="false" customHeight="false" outlineLevel="0" collapsed="false"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</row>
    <row r="359" customFormat="false" ht="14.25" hidden="false" customHeight="false" outlineLevel="0" collapsed="false"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</row>
    <row r="360" customFormat="false" ht="14.25" hidden="false" customHeight="false" outlineLevel="0" collapsed="false"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</row>
    <row r="361" customFormat="false" ht="14.25" hidden="false" customHeight="false" outlineLevel="0" collapsed="false"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</row>
    <row r="362" customFormat="false" ht="14.25" hidden="false" customHeight="false" outlineLevel="0" collapsed="false"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</row>
    <row r="363" customFormat="false" ht="14.25" hidden="false" customHeight="false" outlineLevel="0" collapsed="false"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</row>
    <row r="364" customFormat="false" ht="14.25" hidden="false" customHeight="false" outlineLevel="0" collapsed="false"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</row>
    <row r="365" customFormat="false" ht="14.25" hidden="false" customHeight="false" outlineLevel="0" collapsed="false"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</row>
    <row r="366" customFormat="false" ht="14.25" hidden="false" customHeight="false" outlineLevel="0" collapsed="false"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</row>
    <row r="367" customFormat="false" ht="14.25" hidden="false" customHeight="false" outlineLevel="0" collapsed="false"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</row>
  </sheetData>
  <mergeCells count="1">
    <mergeCell ref="D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B4E3"/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10.33203125" defaultRowHeight="14.25" zeroHeight="false" outlineLevelRow="0" outlineLevelCol="0"/>
  <cols>
    <col collapsed="false" customWidth="true" hidden="false" outlineLevel="0" max="1" min="1" style="0" width="71.22"/>
    <col collapsed="false" customWidth="true" hidden="false" outlineLevel="0" max="3" min="2" style="0" width="15.65"/>
  </cols>
  <sheetData>
    <row r="1" customFormat="false" ht="18" hidden="false" customHeight="false" outlineLevel="0" collapsed="false">
      <c r="A1" s="34" t="s">
        <v>122</v>
      </c>
    </row>
    <row r="2" customFormat="false" ht="13.2" hidden="false" customHeight="true" outlineLevel="0" collapsed="false">
      <c r="A2" s="0" t="s">
        <v>126</v>
      </c>
      <c r="B2" s="0" t="n">
        <v>250</v>
      </c>
    </row>
    <row r="3" customFormat="false" ht="13.8" hidden="false" customHeight="false" outlineLevel="0" collapsed="false">
      <c r="A3" s="0" t="s">
        <v>127</v>
      </c>
      <c r="B3" s="0" t="n">
        <v>1970.8</v>
      </c>
    </row>
    <row r="4" customFormat="false" ht="13.8" hidden="false" customHeight="false" outlineLevel="0" collapsed="false"/>
    <row r="5" customFormat="false" ht="13.8" hidden="false" customHeight="false" outlineLevel="0" collapsed="false">
      <c r="C5" s="108"/>
      <c r="D5" s="128"/>
    </row>
    <row r="6" customFormat="false" ht="13.8" hidden="false" customHeight="false" outlineLevel="0" collapsed="false">
      <c r="B6" s="94" t="s">
        <v>128</v>
      </c>
      <c r="C6" s="109" t="s">
        <v>4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129</v>
      </c>
      <c r="B8" s="133"/>
      <c r="C8" s="128" t="n">
        <f aca="false">B2*B3</f>
        <v>492700</v>
      </c>
    </row>
    <row r="9" customFormat="false" ht="13.8" hidden="false" customHeight="false" outlineLevel="0" collapsed="false">
      <c r="B9" s="134"/>
    </row>
    <row r="10" customFormat="false" ht="13.8" hidden="false" customHeight="false" outlineLevel="0" collapsed="false"/>
    <row r="11" customFormat="false" ht="17.35" hidden="false" customHeight="false" outlineLevel="0" collapsed="false">
      <c r="A11" s="135" t="s">
        <v>130</v>
      </c>
      <c r="B11" s="134" t="n">
        <v>15000</v>
      </c>
    </row>
    <row r="12" customFormat="false" ht="13.8" hidden="false" customHeight="false" outlineLevel="0" collapsed="false">
      <c r="A12" s="136" t="s">
        <v>131</v>
      </c>
      <c r="B12" s="77" t="n">
        <v>0.2</v>
      </c>
      <c r="C12" s="4" t="n">
        <f aca="false">C8*B12</f>
        <v>98540</v>
      </c>
    </row>
    <row r="13" customFormat="false" ht="13.8" hidden="false" customHeight="false" outlineLevel="0" collapsed="false">
      <c r="A13" s="136" t="s">
        <v>132</v>
      </c>
      <c r="B13" s="77" t="n">
        <f aca="false">1-B12</f>
        <v>0.8</v>
      </c>
      <c r="C13" s="4" t="n">
        <f aca="false">C8*B13</f>
        <v>394160</v>
      </c>
      <c r="D13" s="4"/>
      <c r="E13" s="4"/>
      <c r="F13" s="4"/>
      <c r="G13" s="4"/>
    </row>
    <row r="14" customFormat="false" ht="13.8" hidden="false" customHeight="false" outlineLevel="0" collapsed="false">
      <c r="A14" s="130" t="s">
        <v>133</v>
      </c>
      <c r="B14" s="77" t="n">
        <f aca="false">SUM(B12:B13)</f>
        <v>1</v>
      </c>
      <c r="C14" s="130" t="n">
        <f aca="false">SUM(C12:C13)</f>
        <v>492700</v>
      </c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</row>
    <row r="17" customFormat="false" ht="13.8" hidden="false" customHeight="false" outlineLevel="0" collapsed="false">
      <c r="B17" s="1"/>
      <c r="C17" s="4"/>
      <c r="D17" s="4"/>
      <c r="E17" s="4"/>
      <c r="F17" s="4"/>
      <c r="G17" s="4"/>
    </row>
    <row r="18" customFormat="false" ht="13.8" hidden="false" customHeight="false" outlineLevel="0" collapsed="false">
      <c r="A18" s="0" t="s">
        <v>134</v>
      </c>
      <c r="B18" s="137" t="n">
        <v>0.04</v>
      </c>
      <c r="C18" s="4"/>
      <c r="D18" s="4"/>
      <c r="E18" s="4"/>
      <c r="F18" s="4"/>
      <c r="G18" s="4"/>
    </row>
    <row r="19" customFormat="false" ht="13.8" hidden="false" customHeight="false" outlineLevel="0" collapsed="false">
      <c r="A19" s="0" t="s">
        <v>135</v>
      </c>
      <c r="B19" s="4" t="n">
        <v>10</v>
      </c>
      <c r="C19" s="4"/>
      <c r="D19" s="4"/>
      <c r="E19" s="4"/>
      <c r="F19" s="4"/>
      <c r="G19" s="4"/>
    </row>
    <row r="20" customFormat="false" ht="13.8" hidden="false" customHeight="false" outlineLevel="0" collapsed="false">
      <c r="A20" s="0" t="s">
        <v>136</v>
      </c>
      <c r="B20" s="138" t="n">
        <f aca="false">(C13*B18)/(12*((1-(1+(B18/12))^-(12*B19))))</f>
        <v>3990.67836590689</v>
      </c>
      <c r="C20" s="4"/>
      <c r="D20" s="4"/>
      <c r="E20" s="4"/>
      <c r="F20" s="4"/>
      <c r="G20" s="4"/>
    </row>
    <row r="21" customFormat="false" ht="13.8" hidden="false" customHeight="false" outlineLevel="0" collapsed="false">
      <c r="A21" s="0" t="s">
        <v>137</v>
      </c>
      <c r="B21" s="4" t="n">
        <f aca="false">B20*12</f>
        <v>47888.1403908827</v>
      </c>
      <c r="C21" s="4"/>
      <c r="D21" s="4"/>
      <c r="E21" s="4"/>
      <c r="F21" s="4"/>
      <c r="G21" s="4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</row>
    <row r="23" customFormat="false" ht="14.25" hidden="false" customHeight="false" outlineLevel="0" collapsed="false">
      <c r="B23" s="4"/>
      <c r="C23" s="4"/>
      <c r="D23" s="4"/>
      <c r="E23" s="4"/>
      <c r="F23" s="4"/>
      <c r="G23" s="4"/>
    </row>
    <row r="24" customFormat="false" ht="14.25" hidden="false" customHeight="false" outlineLevel="0" collapsed="false">
      <c r="B24" s="4"/>
      <c r="C24" s="4"/>
      <c r="D24" s="4"/>
      <c r="E24" s="4"/>
      <c r="F24" s="4"/>
      <c r="G24" s="4"/>
    </row>
    <row r="25" customFormat="false" ht="14.25" hidden="false" customHeight="false" outlineLevel="0" collapsed="false">
      <c r="B25" s="4"/>
      <c r="C25" s="4"/>
      <c r="D25" s="4"/>
      <c r="E25" s="4"/>
      <c r="F25" s="4"/>
      <c r="G25" s="4"/>
    </row>
    <row r="26" customFormat="false" ht="14.25" hidden="false" customHeight="false" outlineLevel="0" collapsed="false">
      <c r="B26" s="4"/>
      <c r="C26" s="4"/>
      <c r="D26" s="4"/>
      <c r="E26" s="4"/>
      <c r="F26" s="4"/>
      <c r="G26" s="4"/>
    </row>
    <row r="27" customFormat="false" ht="14.25" hidden="false" customHeight="false" outlineLevel="0" collapsed="false">
      <c r="B27" s="4"/>
      <c r="C27" s="4"/>
      <c r="D27" s="4"/>
      <c r="E27" s="4"/>
      <c r="F27" s="4"/>
      <c r="G27" s="4"/>
    </row>
    <row r="28" customFormat="false" ht="14.25" hidden="false" customHeight="false" outlineLevel="0" collapsed="false">
      <c r="B28" s="4"/>
      <c r="C28" s="4"/>
      <c r="D28" s="4"/>
      <c r="E28" s="4"/>
      <c r="F28" s="4"/>
      <c r="G28" s="4"/>
    </row>
    <row r="29" customFormat="false" ht="14.25" hidden="false" customHeight="false" outlineLevel="0" collapsed="false">
      <c r="B29" s="4"/>
      <c r="C29" s="4"/>
      <c r="D29" s="4"/>
      <c r="E29" s="4"/>
      <c r="F29" s="4"/>
      <c r="G29" s="4"/>
    </row>
    <row r="30" customFormat="false" ht="14.25" hidden="false" customHeight="false" outlineLevel="0" collapsed="false">
      <c r="B30" s="4"/>
      <c r="C30" s="4"/>
      <c r="D30" s="4"/>
      <c r="E30" s="4"/>
      <c r="F30" s="4"/>
      <c r="G30" s="4"/>
    </row>
    <row r="31" customFormat="false" ht="14.25" hidden="false" customHeight="false" outlineLevel="0" collapsed="false">
      <c r="B31" s="4"/>
      <c r="C31" s="4"/>
      <c r="D31" s="4"/>
      <c r="E31" s="4"/>
      <c r="F31" s="4"/>
      <c r="G31" s="4"/>
    </row>
    <row r="32" customFormat="false" ht="14.25" hidden="false" customHeight="false" outlineLevel="0" collapsed="false">
      <c r="B32" s="4"/>
      <c r="C32" s="4"/>
      <c r="D32" s="4"/>
      <c r="E32" s="4"/>
      <c r="F32" s="4"/>
      <c r="G32" s="4"/>
    </row>
    <row r="33" customFormat="false" ht="14.25" hidden="false" customHeight="false" outlineLevel="0" collapsed="false">
      <c r="B33" s="4"/>
      <c r="C33" s="4"/>
      <c r="D33" s="4"/>
      <c r="E33" s="4"/>
      <c r="F33" s="4"/>
      <c r="G33" s="4"/>
    </row>
    <row r="34" customFormat="false" ht="14.25" hidden="false" customHeight="false" outlineLevel="0" collapsed="false">
      <c r="B34" s="4"/>
      <c r="C34" s="4"/>
      <c r="D34" s="4"/>
      <c r="E34" s="4"/>
      <c r="F34" s="4"/>
      <c r="G34" s="4"/>
    </row>
    <row r="35" customFormat="false" ht="14.25" hidden="false" customHeight="false" outlineLevel="0" collapsed="false">
      <c r="B35" s="4"/>
      <c r="C35" s="4"/>
      <c r="D35" s="4"/>
      <c r="E35" s="4"/>
      <c r="F35" s="4"/>
      <c r="G35" s="4"/>
    </row>
    <row r="36" customFormat="false" ht="14.25" hidden="false" customHeight="false" outlineLevel="0" collapsed="false">
      <c r="B36" s="4"/>
      <c r="C36" s="4"/>
      <c r="D36" s="4"/>
      <c r="E36" s="4"/>
      <c r="F36" s="4"/>
      <c r="G36" s="4"/>
    </row>
    <row r="37" customFormat="false" ht="14.25" hidden="false" customHeight="false" outlineLevel="0" collapsed="false">
      <c r="B37" s="4"/>
      <c r="C37" s="4"/>
      <c r="D37" s="4"/>
      <c r="E37" s="4"/>
      <c r="F37" s="4"/>
      <c r="G37" s="4"/>
    </row>
    <row r="38" customFormat="false" ht="14.25" hidden="false" customHeight="false" outlineLevel="0" collapsed="false">
      <c r="B38" s="4"/>
      <c r="C38" s="4"/>
      <c r="D38" s="4"/>
      <c r="E38" s="4"/>
      <c r="F38" s="4"/>
      <c r="G38" s="4"/>
    </row>
    <row r="39" customFormat="false" ht="14.25" hidden="false" customHeight="false" outlineLevel="0" collapsed="false">
      <c r="B39" s="4"/>
      <c r="C39" s="4"/>
      <c r="D39" s="4"/>
      <c r="E39" s="4"/>
      <c r="F39" s="4"/>
      <c r="G39" s="4"/>
    </row>
    <row r="40" customFormat="false" ht="14.25" hidden="false" customHeight="false" outlineLevel="0" collapsed="false">
      <c r="B40" s="4"/>
      <c r="C40" s="4"/>
      <c r="D40" s="4"/>
      <c r="E40" s="4"/>
      <c r="F40" s="4"/>
      <c r="G40" s="4"/>
    </row>
    <row r="41" customFormat="false" ht="14.25" hidden="false" customHeight="false" outlineLevel="0" collapsed="false">
      <c r="B41" s="4"/>
      <c r="C41" s="4"/>
      <c r="D41" s="4"/>
      <c r="E41" s="4"/>
      <c r="F41" s="4"/>
      <c r="G41" s="4"/>
    </row>
    <row r="42" customFormat="false" ht="14.25" hidden="false" customHeight="false" outlineLevel="0" collapsed="false">
      <c r="B42" s="4"/>
      <c r="C42" s="4"/>
      <c r="D42" s="4"/>
      <c r="E42" s="4"/>
      <c r="F42" s="4"/>
      <c r="G42" s="4"/>
    </row>
    <row r="43" customFormat="false" ht="14.25" hidden="false" customHeight="false" outlineLevel="0" collapsed="false">
      <c r="B43" s="4"/>
      <c r="C43" s="4"/>
      <c r="D43" s="4"/>
      <c r="E43" s="4"/>
      <c r="F43" s="4"/>
      <c r="G43" s="4"/>
    </row>
    <row r="44" customFormat="false" ht="14.25" hidden="false" customHeight="false" outlineLevel="0" collapsed="false">
      <c r="B44" s="4"/>
      <c r="C44" s="4"/>
      <c r="D44" s="4"/>
      <c r="E44" s="4"/>
      <c r="F44" s="4"/>
      <c r="G44" s="4"/>
    </row>
    <row r="45" customFormat="false" ht="14.25" hidden="false" customHeight="false" outlineLevel="0" collapsed="false">
      <c r="B45" s="4"/>
      <c r="C45" s="4"/>
      <c r="D45" s="4"/>
      <c r="E45" s="4"/>
      <c r="F45" s="4"/>
      <c r="G45" s="4"/>
    </row>
    <row r="46" customFormat="false" ht="14.25" hidden="false" customHeight="false" outlineLevel="0" collapsed="false">
      <c r="B46" s="4"/>
      <c r="C46" s="4"/>
      <c r="D46" s="4"/>
      <c r="E46" s="4"/>
      <c r="F46" s="4"/>
      <c r="G46" s="4"/>
    </row>
    <row r="47" customFormat="false" ht="14.25" hidden="false" customHeight="false" outlineLevel="0" collapsed="false">
      <c r="B47" s="4"/>
      <c r="C47" s="4"/>
      <c r="D47" s="4"/>
      <c r="E47" s="4"/>
      <c r="F47" s="4"/>
      <c r="G47" s="4"/>
    </row>
    <row r="48" customFormat="false" ht="14.25" hidden="false" customHeight="false" outlineLevel="0" collapsed="false">
      <c r="B48" s="4"/>
      <c r="C48" s="4"/>
      <c r="D48" s="4"/>
      <c r="E48" s="4"/>
      <c r="F48" s="4"/>
      <c r="G48" s="4"/>
    </row>
    <row r="49" customFormat="false" ht="14.25" hidden="false" customHeight="false" outlineLevel="0" collapsed="false">
      <c r="B49" s="4"/>
      <c r="C49" s="4"/>
      <c r="D49" s="4"/>
      <c r="E49" s="4"/>
      <c r="F49" s="4"/>
      <c r="G49" s="4"/>
    </row>
    <row r="50" customFormat="false" ht="14.25" hidden="false" customHeight="false" outlineLevel="0" collapsed="false">
      <c r="B50" s="4"/>
      <c r="C50" s="4"/>
      <c r="D50" s="4"/>
      <c r="E50" s="4"/>
      <c r="F50" s="4"/>
      <c r="G50" s="4"/>
    </row>
    <row r="51" customFormat="false" ht="14.25" hidden="false" customHeight="false" outlineLevel="0" collapsed="false">
      <c r="B51" s="4"/>
      <c r="C51" s="4"/>
      <c r="D51" s="4"/>
      <c r="E51" s="4"/>
      <c r="F51" s="4"/>
      <c r="G51" s="4"/>
    </row>
    <row r="52" customFormat="false" ht="14.25" hidden="false" customHeight="false" outlineLevel="0" collapsed="false">
      <c r="B52" s="4"/>
      <c r="C52" s="4"/>
      <c r="D52" s="4"/>
      <c r="E52" s="4"/>
      <c r="F52" s="4"/>
      <c r="G52" s="4"/>
    </row>
    <row r="53" customFormat="false" ht="14.25" hidden="false" customHeight="false" outlineLevel="0" collapsed="false">
      <c r="B53" s="4"/>
      <c r="C53" s="4"/>
      <c r="D53" s="4"/>
      <c r="E53" s="4"/>
      <c r="F53" s="4"/>
      <c r="G53" s="4"/>
    </row>
    <row r="54" customFormat="false" ht="14.25" hidden="false" customHeight="false" outlineLevel="0" collapsed="false">
      <c r="B54" s="4"/>
      <c r="C54" s="4"/>
      <c r="D54" s="4"/>
      <c r="E54" s="4"/>
      <c r="F54" s="4"/>
      <c r="G54" s="4"/>
    </row>
    <row r="55" customFormat="false" ht="14.25" hidden="false" customHeight="false" outlineLevel="0" collapsed="false">
      <c r="B55" s="4"/>
      <c r="C55" s="4"/>
      <c r="D55" s="4"/>
      <c r="E55" s="4"/>
      <c r="F55" s="4"/>
      <c r="G55" s="4"/>
    </row>
    <row r="56" customFormat="false" ht="14.25" hidden="false" customHeight="false" outlineLevel="0" collapsed="false">
      <c r="B56" s="4"/>
      <c r="C56" s="4"/>
      <c r="D56" s="4"/>
      <c r="E56" s="4"/>
      <c r="F56" s="4"/>
      <c r="G56" s="4"/>
    </row>
    <row r="57" customFormat="false" ht="14.25" hidden="false" customHeight="false" outlineLevel="0" collapsed="false">
      <c r="B57" s="4"/>
      <c r="C57" s="4"/>
      <c r="D57" s="4"/>
      <c r="E57" s="4"/>
      <c r="F57" s="4"/>
      <c r="G57" s="4"/>
    </row>
    <row r="58" customFormat="false" ht="14.25" hidden="false" customHeight="false" outlineLevel="0" collapsed="false">
      <c r="B58" s="4"/>
      <c r="C58" s="4"/>
      <c r="D58" s="4"/>
      <c r="E58" s="4"/>
      <c r="F58" s="4"/>
      <c r="G58" s="4"/>
    </row>
    <row r="59" customFormat="false" ht="14.25" hidden="false" customHeight="false" outlineLevel="0" collapsed="false">
      <c r="B59" s="4"/>
      <c r="C59" s="4"/>
      <c r="D59" s="4"/>
      <c r="E59" s="4"/>
      <c r="F59" s="4"/>
      <c r="G59" s="4"/>
    </row>
    <row r="60" customFormat="false" ht="14.25" hidden="false" customHeight="false" outlineLevel="0" collapsed="false">
      <c r="B60" s="4"/>
      <c r="C60" s="4"/>
      <c r="D60" s="4"/>
      <c r="E60" s="4"/>
      <c r="F60" s="4"/>
      <c r="G60" s="4"/>
    </row>
    <row r="61" customFormat="false" ht="14.25" hidden="false" customHeight="false" outlineLevel="0" collapsed="false">
      <c r="B61" s="4"/>
      <c r="C61" s="4"/>
      <c r="D61" s="4"/>
      <c r="E61" s="4"/>
      <c r="F61" s="4"/>
      <c r="G61" s="4"/>
    </row>
    <row r="62" customFormat="false" ht="14.25" hidden="false" customHeight="false" outlineLevel="0" collapsed="false">
      <c r="B62" s="4"/>
      <c r="C62" s="4"/>
      <c r="D62" s="4"/>
      <c r="E62" s="4"/>
      <c r="F62" s="4"/>
      <c r="G62" s="4"/>
    </row>
    <row r="63" customFormat="false" ht="14.25" hidden="false" customHeight="false" outlineLevel="0" collapsed="false">
      <c r="B63" s="4"/>
      <c r="C63" s="4"/>
      <c r="D63" s="4"/>
      <c r="E63" s="4"/>
      <c r="F63" s="4"/>
      <c r="G63" s="4"/>
    </row>
    <row r="64" customFormat="false" ht="14.25" hidden="false" customHeight="false" outlineLevel="0" collapsed="false">
      <c r="B64" s="4"/>
      <c r="C64" s="4"/>
      <c r="D64" s="4"/>
      <c r="E64" s="4"/>
      <c r="F64" s="4"/>
      <c r="G64" s="4"/>
    </row>
    <row r="65" customFormat="false" ht="14.25" hidden="false" customHeight="false" outlineLevel="0" collapsed="false">
      <c r="B65" s="4"/>
      <c r="C65" s="4"/>
      <c r="D65" s="4"/>
      <c r="E65" s="4"/>
      <c r="F65" s="4"/>
      <c r="G65" s="4"/>
    </row>
    <row r="66" customFormat="false" ht="14.25" hidden="false" customHeight="false" outlineLevel="0" collapsed="false">
      <c r="B66" s="4"/>
      <c r="C66" s="4"/>
      <c r="D66" s="4"/>
      <c r="E66" s="4"/>
      <c r="F66" s="4"/>
      <c r="G66" s="4"/>
    </row>
    <row r="67" customFormat="false" ht="14.25" hidden="false" customHeight="false" outlineLevel="0" collapsed="false">
      <c r="B67" s="4"/>
      <c r="C67" s="4"/>
      <c r="D67" s="4"/>
      <c r="E67" s="4"/>
      <c r="F67" s="4"/>
      <c r="G67" s="4"/>
    </row>
    <row r="68" customFormat="false" ht="14.25" hidden="false" customHeight="false" outlineLevel="0" collapsed="false">
      <c r="B68" s="4"/>
      <c r="C68" s="4"/>
      <c r="D68" s="4"/>
      <c r="E68" s="4"/>
      <c r="F68" s="4"/>
      <c r="G68" s="4"/>
    </row>
    <row r="69" customFormat="false" ht="14.25" hidden="false" customHeight="false" outlineLevel="0" collapsed="false">
      <c r="B69" s="4"/>
      <c r="C69" s="4"/>
      <c r="D69" s="4"/>
      <c r="E69" s="4"/>
      <c r="F69" s="4"/>
      <c r="G69" s="4"/>
    </row>
    <row r="70" customFormat="false" ht="14.25" hidden="false" customHeight="false" outlineLevel="0" collapsed="false">
      <c r="B70" s="4"/>
      <c r="C70" s="4"/>
      <c r="D70" s="4"/>
      <c r="E70" s="4"/>
      <c r="F70" s="4"/>
      <c r="G70" s="4"/>
    </row>
    <row r="71" customFormat="false" ht="14.25" hidden="false" customHeight="false" outlineLevel="0" collapsed="false">
      <c r="B71" s="4"/>
      <c r="C71" s="4"/>
      <c r="D71" s="4"/>
      <c r="E71" s="4"/>
      <c r="F71" s="4"/>
      <c r="G71" s="4"/>
    </row>
    <row r="72" customFormat="false" ht="14.25" hidden="false" customHeight="false" outlineLevel="0" collapsed="false">
      <c r="B72" s="4"/>
      <c r="C72" s="4"/>
      <c r="D72" s="4"/>
      <c r="E72" s="4"/>
      <c r="F72" s="4"/>
      <c r="G72" s="4"/>
    </row>
    <row r="73" customFormat="false" ht="14.25" hidden="false" customHeight="false" outlineLevel="0" collapsed="false">
      <c r="B73" s="4"/>
      <c r="C73" s="4"/>
      <c r="D73" s="4"/>
      <c r="E73" s="4"/>
      <c r="F73" s="4"/>
      <c r="G73" s="4"/>
    </row>
    <row r="74" customFormat="false" ht="14.25" hidden="false" customHeight="false" outlineLevel="0" collapsed="false">
      <c r="B74" s="4"/>
      <c r="C74" s="4"/>
      <c r="D74" s="4"/>
      <c r="E74" s="4"/>
      <c r="F74" s="4"/>
      <c r="G74" s="4"/>
    </row>
    <row r="75" customFormat="false" ht="14.25" hidden="false" customHeight="false" outlineLevel="0" collapsed="false">
      <c r="B75" s="4"/>
      <c r="C75" s="4"/>
      <c r="D75" s="4"/>
      <c r="E75" s="4"/>
      <c r="F75" s="4"/>
      <c r="G75" s="4"/>
    </row>
    <row r="76" customFormat="false" ht="14.25" hidden="false" customHeight="false" outlineLevel="0" collapsed="false">
      <c r="B76" s="4"/>
      <c r="C76" s="4"/>
      <c r="D76" s="4"/>
      <c r="E76" s="4"/>
      <c r="F76" s="4"/>
      <c r="G76" s="4"/>
    </row>
    <row r="77" customFormat="false" ht="14.25" hidden="false" customHeight="false" outlineLevel="0" collapsed="false">
      <c r="B77" s="4"/>
      <c r="C77" s="4"/>
      <c r="D77" s="4"/>
      <c r="E77" s="4"/>
      <c r="F77" s="4"/>
      <c r="G77" s="4"/>
    </row>
    <row r="78" customFormat="false" ht="14.25" hidden="false" customHeight="false" outlineLevel="0" collapsed="false">
      <c r="B78" s="4"/>
      <c r="C78" s="4"/>
      <c r="D78" s="4"/>
      <c r="E78" s="4"/>
      <c r="F78" s="4"/>
      <c r="G78" s="4"/>
    </row>
    <row r="79" customFormat="false" ht="14.25" hidden="false" customHeight="false" outlineLevel="0" collapsed="false">
      <c r="B79" s="4"/>
      <c r="C79" s="4"/>
      <c r="D79" s="4"/>
      <c r="E79" s="4"/>
      <c r="F79" s="4"/>
      <c r="G79" s="4"/>
    </row>
    <row r="80" customFormat="false" ht="14.25" hidden="false" customHeight="false" outlineLevel="0" collapsed="false">
      <c r="B80" s="4"/>
      <c r="C80" s="4"/>
      <c r="D80" s="4"/>
      <c r="E80" s="4"/>
      <c r="F80" s="4"/>
      <c r="G80" s="4"/>
    </row>
    <row r="81" customFormat="false" ht="14.25" hidden="false" customHeight="false" outlineLevel="0" collapsed="false">
      <c r="B81" s="4"/>
      <c r="C81" s="4"/>
      <c r="D81" s="4"/>
      <c r="E81" s="4"/>
      <c r="F81" s="4"/>
      <c r="G81" s="4"/>
    </row>
    <row r="82" customFormat="false" ht="14.25" hidden="false" customHeight="false" outlineLevel="0" collapsed="false">
      <c r="B82" s="4"/>
      <c r="C82" s="4"/>
      <c r="D82" s="4"/>
      <c r="E82" s="4"/>
      <c r="F82" s="4"/>
      <c r="G82" s="4"/>
    </row>
    <row r="83" customFormat="false" ht="14.25" hidden="false" customHeight="false" outlineLevel="0" collapsed="false">
      <c r="B83" s="4"/>
      <c r="C83" s="4"/>
      <c r="D83" s="4"/>
      <c r="E83" s="4"/>
      <c r="F83" s="4"/>
      <c r="G83" s="4"/>
    </row>
    <row r="84" customFormat="false" ht="14.25" hidden="false" customHeight="false" outlineLevel="0" collapsed="false">
      <c r="B84" s="4"/>
      <c r="C84" s="4"/>
      <c r="D84" s="4"/>
      <c r="E84" s="4"/>
      <c r="F84" s="4"/>
      <c r="G84" s="4"/>
    </row>
    <row r="85" customFormat="false" ht="14.25" hidden="false" customHeight="false" outlineLevel="0" collapsed="false">
      <c r="B85" s="4"/>
      <c r="C85" s="4"/>
      <c r="D85" s="4"/>
      <c r="E85" s="4"/>
      <c r="F85" s="4"/>
      <c r="G85" s="4"/>
    </row>
    <row r="86" customFormat="false" ht="14.25" hidden="false" customHeight="false" outlineLevel="0" collapsed="false">
      <c r="B86" s="4"/>
      <c r="C86" s="4"/>
      <c r="D86" s="4"/>
      <c r="E86" s="4"/>
      <c r="F86" s="4"/>
      <c r="G86" s="4"/>
    </row>
    <row r="87" customFormat="false" ht="14.25" hidden="false" customHeight="false" outlineLevel="0" collapsed="false">
      <c r="B87" s="4"/>
      <c r="C87" s="4"/>
      <c r="D87" s="4"/>
      <c r="E87" s="4"/>
      <c r="F87" s="4"/>
      <c r="G87" s="4"/>
    </row>
    <row r="88" customFormat="false" ht="14.25" hidden="false" customHeight="false" outlineLevel="0" collapsed="false">
      <c r="B88" s="4"/>
      <c r="C88" s="4"/>
      <c r="D88" s="4"/>
      <c r="E88" s="4"/>
      <c r="F88" s="4"/>
      <c r="G88" s="4"/>
    </row>
    <row r="89" customFormat="false" ht="14.25" hidden="false" customHeight="false" outlineLevel="0" collapsed="false">
      <c r="B89" s="4"/>
      <c r="C89" s="4"/>
      <c r="D89" s="4"/>
      <c r="E89" s="4"/>
      <c r="F89" s="4"/>
      <c r="G89" s="4"/>
    </row>
    <row r="90" customFormat="false" ht="14.25" hidden="false" customHeight="false" outlineLevel="0" collapsed="false">
      <c r="B90" s="4"/>
      <c r="C90" s="4"/>
      <c r="D90" s="4"/>
      <c r="E90" s="4"/>
      <c r="F90" s="4"/>
      <c r="G90" s="4"/>
    </row>
    <row r="91" customFormat="false" ht="14.25" hidden="false" customHeight="false" outlineLevel="0" collapsed="false">
      <c r="B91" s="4"/>
      <c r="C91" s="4"/>
      <c r="D91" s="4"/>
      <c r="E91" s="4"/>
      <c r="F91" s="4"/>
      <c r="G91" s="4"/>
    </row>
    <row r="92" customFormat="false" ht="14.25" hidden="false" customHeight="false" outlineLevel="0" collapsed="false">
      <c r="B92" s="4"/>
      <c r="C92" s="4"/>
      <c r="D92" s="4"/>
      <c r="E92" s="4"/>
      <c r="F92" s="4"/>
      <c r="G92" s="4"/>
    </row>
    <row r="93" customFormat="false" ht="14.25" hidden="false" customHeight="false" outlineLevel="0" collapsed="false">
      <c r="B93" s="4"/>
      <c r="C93" s="4"/>
      <c r="D93" s="4"/>
      <c r="E93" s="4"/>
      <c r="F93" s="4"/>
      <c r="G93" s="4"/>
    </row>
    <row r="94" customFormat="false" ht="14.25" hidden="false" customHeight="false" outlineLevel="0" collapsed="false">
      <c r="B94" s="4"/>
      <c r="C94" s="4"/>
      <c r="D94" s="4"/>
      <c r="E94" s="4"/>
      <c r="F94" s="4"/>
      <c r="G94" s="4"/>
    </row>
    <row r="95" customFormat="false" ht="14.25" hidden="false" customHeight="false" outlineLevel="0" collapsed="false">
      <c r="B95" s="4"/>
      <c r="C95" s="4"/>
      <c r="D95" s="4"/>
      <c r="E95" s="4"/>
      <c r="F95" s="4"/>
      <c r="G95" s="4"/>
    </row>
    <row r="96" customFormat="false" ht="14.25" hidden="false" customHeight="false" outlineLevel="0" collapsed="false">
      <c r="B96" s="4"/>
      <c r="C96" s="4"/>
      <c r="D96" s="4"/>
      <c r="E96" s="4"/>
      <c r="F96" s="4"/>
      <c r="G96" s="4"/>
    </row>
    <row r="97" customFormat="false" ht="14.25" hidden="false" customHeight="false" outlineLevel="0" collapsed="false">
      <c r="B97" s="4"/>
      <c r="C97" s="4"/>
      <c r="D97" s="4"/>
      <c r="E97" s="4"/>
      <c r="F97" s="4"/>
      <c r="G97" s="4"/>
    </row>
    <row r="98" customFormat="false" ht="14.25" hidden="false" customHeight="false" outlineLevel="0" collapsed="false">
      <c r="B98" s="4"/>
      <c r="C98" s="4"/>
      <c r="D98" s="4"/>
      <c r="E98" s="4"/>
      <c r="F98" s="4"/>
      <c r="G98" s="4"/>
    </row>
    <row r="99" customFormat="false" ht="14.25" hidden="false" customHeight="false" outlineLevel="0" collapsed="false">
      <c r="B99" s="4"/>
      <c r="C99" s="4"/>
      <c r="D99" s="4"/>
      <c r="E99" s="4"/>
      <c r="F99" s="4"/>
      <c r="G99" s="4"/>
    </row>
    <row r="100" customFormat="false" ht="14.25" hidden="false" customHeight="false" outlineLevel="0" collapsed="false">
      <c r="B100" s="4"/>
      <c r="C100" s="4"/>
      <c r="D100" s="4"/>
      <c r="E100" s="4"/>
      <c r="F100" s="4"/>
      <c r="G100" s="4"/>
    </row>
    <row r="101" customFormat="false" ht="14.25" hidden="false" customHeight="false" outlineLevel="0" collapsed="false">
      <c r="B101" s="4"/>
      <c r="C101" s="4"/>
      <c r="D101" s="4"/>
      <c r="E101" s="4"/>
      <c r="F101" s="4"/>
      <c r="G101" s="4"/>
    </row>
    <row r="102" customFormat="false" ht="14.25" hidden="false" customHeight="false" outlineLevel="0" collapsed="false">
      <c r="B102" s="4"/>
      <c r="C102" s="4"/>
      <c r="D102" s="4"/>
      <c r="E102" s="4"/>
      <c r="F102" s="4"/>
      <c r="G102" s="4"/>
    </row>
    <row r="103" customFormat="false" ht="14.25" hidden="false" customHeight="false" outlineLevel="0" collapsed="false">
      <c r="B103" s="4"/>
      <c r="C103" s="4"/>
      <c r="D103" s="4"/>
      <c r="E103" s="4"/>
      <c r="F103" s="4"/>
      <c r="G103" s="4"/>
    </row>
    <row r="104" customFormat="false" ht="14.25" hidden="false" customHeight="false" outlineLevel="0" collapsed="false">
      <c r="B104" s="4"/>
      <c r="C104" s="4"/>
      <c r="D104" s="4"/>
      <c r="E104" s="4"/>
      <c r="F104" s="4"/>
      <c r="G104" s="4"/>
    </row>
    <row r="105" customFormat="false" ht="14.25" hidden="false" customHeight="false" outlineLevel="0" collapsed="false">
      <c r="B105" s="4"/>
      <c r="C105" s="4"/>
      <c r="D105" s="4"/>
      <c r="E105" s="4"/>
      <c r="F105" s="4"/>
      <c r="G105" s="4"/>
    </row>
    <row r="106" customFormat="false" ht="14.25" hidden="false" customHeight="false" outlineLevel="0" collapsed="false">
      <c r="B106" s="4"/>
      <c r="C106" s="4"/>
      <c r="D106" s="4"/>
      <c r="E106" s="4"/>
      <c r="F106" s="4"/>
      <c r="G106" s="4"/>
    </row>
    <row r="107" customFormat="false" ht="14.25" hidden="false" customHeight="false" outlineLevel="0" collapsed="false">
      <c r="B107" s="4"/>
      <c r="C107" s="4"/>
      <c r="D107" s="4"/>
      <c r="E107" s="4"/>
      <c r="F107" s="4"/>
      <c r="G107" s="4"/>
    </row>
    <row r="108" customFormat="false" ht="14.25" hidden="false" customHeight="false" outlineLevel="0" collapsed="false">
      <c r="B108" s="4"/>
      <c r="C108" s="4"/>
      <c r="D108" s="4"/>
      <c r="E108" s="4"/>
      <c r="F108" s="4"/>
      <c r="G108" s="4"/>
    </row>
    <row r="109" customFormat="false" ht="14.25" hidden="false" customHeight="false" outlineLevel="0" collapsed="false">
      <c r="B109" s="4"/>
      <c r="C109" s="4"/>
      <c r="D109" s="4"/>
      <c r="E109" s="4"/>
      <c r="F109" s="4"/>
      <c r="G109" s="4"/>
    </row>
    <row r="110" customFormat="false" ht="14.25" hidden="false" customHeight="false" outlineLevel="0" collapsed="false">
      <c r="B110" s="4"/>
      <c r="C110" s="4"/>
      <c r="D110" s="4"/>
      <c r="E110" s="4"/>
      <c r="F110" s="4"/>
      <c r="G110" s="4"/>
    </row>
    <row r="111" customFormat="false" ht="14.25" hidden="false" customHeight="false" outlineLevel="0" collapsed="false">
      <c r="B111" s="4"/>
      <c r="C111" s="4"/>
      <c r="D111" s="4"/>
      <c r="E111" s="4"/>
      <c r="F111" s="4"/>
      <c r="G111" s="4"/>
    </row>
    <row r="112" customFormat="false" ht="14.25" hidden="false" customHeight="false" outlineLevel="0" collapsed="false">
      <c r="B112" s="4"/>
      <c r="C112" s="4"/>
      <c r="D112" s="4"/>
      <c r="E112" s="4"/>
      <c r="F112" s="4"/>
      <c r="G112" s="4"/>
    </row>
    <row r="113" customFormat="false" ht="14.25" hidden="false" customHeight="false" outlineLevel="0" collapsed="false">
      <c r="B113" s="4"/>
      <c r="C113" s="4"/>
      <c r="D113" s="4"/>
      <c r="E113" s="4"/>
      <c r="F113" s="4"/>
      <c r="G113" s="4"/>
    </row>
    <row r="114" customFormat="false" ht="14.25" hidden="false" customHeight="false" outlineLevel="0" collapsed="false">
      <c r="B114" s="4"/>
      <c r="C114" s="4"/>
      <c r="D114" s="4"/>
      <c r="E114" s="4"/>
      <c r="F114" s="4"/>
      <c r="G114" s="4"/>
    </row>
    <row r="115" customFormat="false" ht="14.25" hidden="false" customHeight="false" outlineLevel="0" collapsed="false">
      <c r="B115" s="4"/>
      <c r="C115" s="4"/>
      <c r="D115" s="4"/>
      <c r="E115" s="4"/>
      <c r="F115" s="4"/>
      <c r="G115" s="4"/>
    </row>
    <row r="116" customFormat="false" ht="14.25" hidden="false" customHeight="false" outlineLevel="0" collapsed="false">
      <c r="B116" s="4"/>
      <c r="C116" s="4"/>
      <c r="D116" s="4"/>
      <c r="E116" s="4"/>
      <c r="F116" s="4"/>
      <c r="G116" s="4"/>
    </row>
    <row r="117" customFormat="false" ht="14.25" hidden="false" customHeight="false" outlineLevel="0" collapsed="false">
      <c r="B117" s="4"/>
      <c r="C117" s="4"/>
      <c r="D117" s="4"/>
      <c r="E117" s="4"/>
      <c r="F117" s="4"/>
      <c r="G117" s="4"/>
    </row>
    <row r="118" customFormat="false" ht="14.25" hidden="false" customHeight="false" outlineLevel="0" collapsed="false">
      <c r="B118" s="4"/>
      <c r="C118" s="4"/>
      <c r="D118" s="4"/>
      <c r="E118" s="4"/>
      <c r="F118" s="4"/>
      <c r="G118" s="4"/>
    </row>
    <row r="119" customFormat="false" ht="14.25" hidden="false" customHeight="false" outlineLevel="0" collapsed="false">
      <c r="B119" s="4"/>
      <c r="C119" s="4"/>
      <c r="D119" s="4"/>
      <c r="E119" s="4"/>
      <c r="F119" s="4"/>
      <c r="G119" s="4"/>
    </row>
    <row r="120" customFormat="false" ht="14.25" hidden="false" customHeight="false" outlineLevel="0" collapsed="false">
      <c r="B120" s="4"/>
      <c r="C120" s="4"/>
      <c r="D120" s="4"/>
      <c r="E120" s="4"/>
      <c r="F120" s="4"/>
      <c r="G120" s="4"/>
    </row>
    <row r="121" customFormat="false" ht="14.25" hidden="false" customHeight="false" outlineLevel="0" collapsed="false">
      <c r="B121" s="4"/>
      <c r="C121" s="4"/>
      <c r="D121" s="4"/>
      <c r="E121" s="4"/>
      <c r="F121" s="4"/>
      <c r="G121" s="4"/>
    </row>
    <row r="122" customFormat="false" ht="14.25" hidden="false" customHeight="false" outlineLevel="0" collapsed="false">
      <c r="B122" s="4"/>
      <c r="C122" s="4"/>
      <c r="D122" s="4"/>
      <c r="E122" s="4"/>
      <c r="F122" s="4"/>
      <c r="G122" s="4"/>
    </row>
    <row r="123" customFormat="false" ht="14.25" hidden="false" customHeight="false" outlineLevel="0" collapsed="false">
      <c r="B123" s="4"/>
      <c r="C123" s="4"/>
      <c r="D123" s="4"/>
      <c r="E123" s="4"/>
      <c r="F123" s="4"/>
      <c r="G123" s="4"/>
    </row>
    <row r="124" customFormat="false" ht="14.25" hidden="false" customHeight="false" outlineLevel="0" collapsed="false">
      <c r="B124" s="4"/>
      <c r="C124" s="4"/>
      <c r="D124" s="4"/>
      <c r="E124" s="4"/>
      <c r="F124" s="4"/>
      <c r="G124" s="4"/>
    </row>
    <row r="125" customFormat="false" ht="14.25" hidden="false" customHeight="false" outlineLevel="0" collapsed="false">
      <c r="B125" s="4"/>
      <c r="C125" s="4"/>
      <c r="D125" s="4"/>
      <c r="E125" s="4"/>
      <c r="F125" s="4"/>
      <c r="G125" s="4"/>
    </row>
    <row r="126" customFormat="false" ht="14.25" hidden="false" customHeight="false" outlineLevel="0" collapsed="false">
      <c r="B126" s="4"/>
      <c r="C126" s="4"/>
      <c r="D126" s="4"/>
      <c r="E126" s="4"/>
      <c r="F126" s="4"/>
      <c r="G126" s="4"/>
    </row>
    <row r="127" customFormat="false" ht="14.25" hidden="false" customHeight="false" outlineLevel="0" collapsed="false">
      <c r="B127" s="4"/>
      <c r="C127" s="4"/>
      <c r="D127" s="4"/>
      <c r="E127" s="4"/>
      <c r="F127" s="4"/>
      <c r="G127" s="4"/>
    </row>
    <row r="128" customFormat="false" ht="14.25" hidden="false" customHeight="false" outlineLevel="0" collapsed="false">
      <c r="B128" s="4"/>
      <c r="C128" s="4"/>
      <c r="D128" s="4"/>
      <c r="E128" s="4"/>
      <c r="F128" s="4"/>
      <c r="G128" s="4"/>
    </row>
    <row r="129" customFormat="false" ht="14.25" hidden="false" customHeight="false" outlineLevel="0" collapsed="false">
      <c r="B129" s="4"/>
      <c r="C129" s="4"/>
      <c r="D129" s="4"/>
      <c r="E129" s="4"/>
      <c r="F129" s="4"/>
      <c r="G129" s="4"/>
    </row>
    <row r="130" customFormat="false" ht="14.25" hidden="false" customHeight="false" outlineLevel="0" collapsed="false">
      <c r="B130" s="4"/>
      <c r="C130" s="4"/>
      <c r="D130" s="4"/>
      <c r="E130" s="4"/>
      <c r="F130" s="4"/>
      <c r="G130" s="4"/>
    </row>
    <row r="131" customFormat="false" ht="14.25" hidden="false" customHeight="false" outlineLevel="0" collapsed="false">
      <c r="B131" s="4"/>
      <c r="C131" s="4"/>
      <c r="D131" s="4"/>
      <c r="E131" s="4"/>
      <c r="F131" s="4"/>
      <c r="G131" s="4"/>
    </row>
    <row r="132" customFormat="false" ht="14.25" hidden="false" customHeight="false" outlineLevel="0" collapsed="false">
      <c r="B132" s="4"/>
      <c r="C132" s="4"/>
      <c r="D132" s="4"/>
      <c r="E132" s="4"/>
      <c r="F132" s="4"/>
      <c r="G132" s="4"/>
    </row>
    <row r="133" customFormat="false" ht="14.25" hidden="false" customHeight="false" outlineLevel="0" collapsed="false">
      <c r="B133" s="4"/>
      <c r="C133" s="4"/>
      <c r="D133" s="4"/>
      <c r="E133" s="4"/>
      <c r="F133" s="4"/>
      <c r="G133" s="4"/>
    </row>
    <row r="134" customFormat="false" ht="14.25" hidden="false" customHeight="false" outlineLevel="0" collapsed="false">
      <c r="B134" s="4"/>
      <c r="C134" s="4"/>
      <c r="D134" s="4"/>
      <c r="E134" s="4"/>
      <c r="F134" s="4"/>
      <c r="G134" s="4"/>
    </row>
    <row r="135" customFormat="false" ht="14.25" hidden="false" customHeight="false" outlineLevel="0" collapsed="false">
      <c r="B135" s="4"/>
      <c r="C135" s="4"/>
      <c r="D135" s="4"/>
      <c r="E135" s="4"/>
      <c r="F135" s="4"/>
      <c r="G135" s="4"/>
    </row>
    <row r="136" customFormat="false" ht="14.25" hidden="false" customHeight="false" outlineLevel="0" collapsed="false">
      <c r="B136" s="4"/>
      <c r="C136" s="4"/>
      <c r="D136" s="4"/>
      <c r="E136" s="4"/>
      <c r="F136" s="4"/>
      <c r="G136" s="4"/>
    </row>
    <row r="137" customFormat="false" ht="14.25" hidden="false" customHeight="false" outlineLevel="0" collapsed="false">
      <c r="B137" s="4"/>
      <c r="C137" s="4"/>
      <c r="D137" s="4"/>
      <c r="E137" s="4"/>
      <c r="F137" s="4"/>
      <c r="G137" s="4"/>
    </row>
    <row r="138" customFormat="false" ht="14.25" hidden="false" customHeight="false" outlineLevel="0" collapsed="false">
      <c r="B138" s="4"/>
      <c r="C138" s="4"/>
      <c r="D138" s="4"/>
      <c r="E138" s="4"/>
      <c r="F138" s="4"/>
      <c r="G138" s="4"/>
    </row>
    <row r="139" customFormat="false" ht="14.25" hidden="false" customHeight="false" outlineLevel="0" collapsed="false">
      <c r="B139" s="4"/>
      <c r="C139" s="4"/>
      <c r="D139" s="4"/>
      <c r="E139" s="4"/>
      <c r="F139" s="4"/>
      <c r="G139" s="4"/>
    </row>
    <row r="140" customFormat="false" ht="14.25" hidden="false" customHeight="false" outlineLevel="0" collapsed="false">
      <c r="B140" s="4"/>
      <c r="C140" s="4"/>
      <c r="D140" s="4"/>
      <c r="E140" s="4"/>
      <c r="F140" s="4"/>
      <c r="G140" s="4"/>
    </row>
    <row r="141" customFormat="false" ht="14.25" hidden="false" customHeight="false" outlineLevel="0" collapsed="false">
      <c r="B141" s="4"/>
      <c r="C141" s="4"/>
      <c r="D141" s="4"/>
      <c r="E141" s="4"/>
      <c r="F141" s="4"/>
      <c r="G141" s="4"/>
    </row>
    <row r="142" customFormat="false" ht="14.25" hidden="false" customHeight="false" outlineLevel="0" collapsed="false">
      <c r="B142" s="4"/>
      <c r="C142" s="4"/>
      <c r="D142" s="4"/>
      <c r="E142" s="4"/>
      <c r="F142" s="4"/>
      <c r="G142" s="4"/>
    </row>
    <row r="143" customFormat="false" ht="14.25" hidden="false" customHeight="false" outlineLevel="0" collapsed="false">
      <c r="B143" s="4"/>
      <c r="C143" s="4"/>
      <c r="D143" s="4"/>
      <c r="E143" s="4"/>
      <c r="F143" s="4"/>
      <c r="G143" s="4"/>
    </row>
    <row r="144" customFormat="false" ht="14.25" hidden="false" customHeight="false" outlineLevel="0" collapsed="false">
      <c r="B144" s="4"/>
      <c r="C144" s="4"/>
      <c r="D144" s="4"/>
      <c r="E144" s="4"/>
      <c r="F144" s="4"/>
      <c r="G144" s="4"/>
    </row>
    <row r="145" customFormat="false" ht="14.25" hidden="false" customHeight="false" outlineLevel="0" collapsed="false">
      <c r="B145" s="4"/>
      <c r="C145" s="4"/>
      <c r="D145" s="4"/>
      <c r="E145" s="4"/>
      <c r="F145" s="4"/>
      <c r="G145" s="4"/>
    </row>
    <row r="146" customFormat="false" ht="14.25" hidden="false" customHeight="false" outlineLevel="0" collapsed="false">
      <c r="B146" s="4"/>
      <c r="C146" s="4"/>
      <c r="D146" s="4"/>
      <c r="E146" s="4"/>
      <c r="F146" s="4"/>
      <c r="G146" s="4"/>
    </row>
    <row r="147" customFormat="false" ht="14.25" hidden="false" customHeight="false" outlineLevel="0" collapsed="false">
      <c r="B147" s="4"/>
      <c r="C147" s="4"/>
      <c r="D147" s="4"/>
      <c r="E147" s="4"/>
      <c r="F147" s="4"/>
      <c r="G147" s="4"/>
    </row>
    <row r="148" customFormat="false" ht="14.25" hidden="false" customHeight="false" outlineLevel="0" collapsed="false">
      <c r="B148" s="4"/>
      <c r="C148" s="4"/>
      <c r="D148" s="4"/>
      <c r="E148" s="4"/>
      <c r="F148" s="4"/>
      <c r="G148" s="4"/>
    </row>
    <row r="149" customFormat="false" ht="14.25" hidden="false" customHeight="false" outlineLevel="0" collapsed="false">
      <c r="B149" s="4"/>
      <c r="C149" s="4"/>
      <c r="D149" s="4"/>
      <c r="E149" s="4"/>
      <c r="F149" s="4"/>
      <c r="G149" s="4"/>
    </row>
    <row r="150" customFormat="false" ht="14.25" hidden="false" customHeight="false" outlineLevel="0" collapsed="false">
      <c r="B150" s="4"/>
      <c r="C150" s="4"/>
      <c r="D150" s="4"/>
      <c r="E150" s="4"/>
      <c r="F150" s="4"/>
      <c r="G150" s="4"/>
    </row>
    <row r="151" customFormat="false" ht="14.25" hidden="false" customHeight="false" outlineLevel="0" collapsed="false">
      <c r="B151" s="4"/>
      <c r="C151" s="4"/>
      <c r="D151" s="4"/>
      <c r="E151" s="4"/>
      <c r="F151" s="4"/>
      <c r="G151" s="4"/>
    </row>
    <row r="152" customFormat="false" ht="14.25" hidden="false" customHeight="false" outlineLevel="0" collapsed="false">
      <c r="B152" s="4"/>
      <c r="C152" s="4"/>
      <c r="D152" s="4"/>
      <c r="E152" s="4"/>
      <c r="F152" s="4"/>
      <c r="G152" s="4"/>
    </row>
    <row r="153" customFormat="false" ht="14.25" hidden="false" customHeight="false" outlineLevel="0" collapsed="false">
      <c r="B153" s="4"/>
      <c r="C153" s="4"/>
      <c r="D153" s="4"/>
      <c r="E153" s="4"/>
      <c r="F153" s="4"/>
      <c r="G153" s="4"/>
    </row>
    <row r="154" customFormat="false" ht="14.25" hidden="false" customHeight="false" outlineLevel="0" collapsed="false">
      <c r="B154" s="4"/>
      <c r="C154" s="4"/>
      <c r="D154" s="4"/>
      <c r="E154" s="4"/>
      <c r="F154" s="4"/>
      <c r="G154" s="4"/>
    </row>
    <row r="155" customFormat="false" ht="14.25" hidden="false" customHeight="false" outlineLevel="0" collapsed="false">
      <c r="B155" s="4"/>
      <c r="C155" s="4"/>
      <c r="D155" s="4"/>
      <c r="E155" s="4"/>
      <c r="F155" s="4"/>
      <c r="G155" s="4"/>
    </row>
    <row r="156" customFormat="false" ht="14.25" hidden="false" customHeight="false" outlineLevel="0" collapsed="false">
      <c r="B156" s="4"/>
      <c r="C156" s="4"/>
      <c r="D156" s="4"/>
      <c r="E156" s="4"/>
      <c r="F156" s="4"/>
      <c r="G156" s="4"/>
    </row>
    <row r="157" customFormat="false" ht="14.25" hidden="false" customHeight="false" outlineLevel="0" collapsed="false">
      <c r="B157" s="4"/>
      <c r="C157" s="4"/>
      <c r="D157" s="4"/>
      <c r="E157" s="4"/>
      <c r="F157" s="4"/>
      <c r="G157" s="4"/>
    </row>
    <row r="158" customFormat="false" ht="14.25" hidden="false" customHeight="false" outlineLevel="0" collapsed="false">
      <c r="B158" s="4"/>
      <c r="C158" s="4"/>
      <c r="D158" s="4"/>
      <c r="E158" s="4"/>
      <c r="F158" s="4"/>
      <c r="G158" s="4"/>
    </row>
    <row r="159" customFormat="false" ht="14.25" hidden="false" customHeight="false" outlineLevel="0" collapsed="false">
      <c r="B159" s="4"/>
      <c r="C159" s="4"/>
      <c r="D159" s="4"/>
      <c r="E159" s="4"/>
      <c r="F159" s="4"/>
      <c r="G159" s="4"/>
    </row>
    <row r="160" customFormat="false" ht="14.25" hidden="false" customHeight="false" outlineLevel="0" collapsed="false">
      <c r="B160" s="4"/>
      <c r="C160" s="4"/>
      <c r="D160" s="4"/>
      <c r="E160" s="4"/>
      <c r="F160" s="4"/>
      <c r="G160" s="4"/>
    </row>
    <row r="161" customFormat="false" ht="14.25" hidden="false" customHeight="false" outlineLevel="0" collapsed="false">
      <c r="B161" s="4"/>
      <c r="C161" s="4"/>
      <c r="D161" s="4"/>
      <c r="E161" s="4"/>
      <c r="F161" s="4"/>
      <c r="G161" s="4"/>
    </row>
    <row r="162" customFormat="false" ht="14.25" hidden="false" customHeight="false" outlineLevel="0" collapsed="false">
      <c r="B162" s="4"/>
      <c r="C162" s="4"/>
      <c r="D162" s="4"/>
      <c r="E162" s="4"/>
      <c r="F162" s="4"/>
      <c r="G162" s="4"/>
    </row>
    <row r="163" customFormat="false" ht="14.25" hidden="false" customHeight="false" outlineLevel="0" collapsed="false">
      <c r="B163" s="4"/>
      <c r="C163" s="4"/>
      <c r="D163" s="4"/>
      <c r="E163" s="4"/>
      <c r="F163" s="4"/>
      <c r="G163" s="4"/>
    </row>
    <row r="164" customFormat="false" ht="14.25" hidden="false" customHeight="false" outlineLevel="0" collapsed="false">
      <c r="B164" s="4"/>
      <c r="C164" s="4"/>
      <c r="D164" s="4"/>
      <c r="E164" s="4"/>
      <c r="F164" s="4"/>
      <c r="G164" s="4"/>
    </row>
    <row r="165" customFormat="false" ht="14.25" hidden="false" customHeight="false" outlineLevel="0" collapsed="false">
      <c r="B165" s="4"/>
      <c r="C165" s="4"/>
      <c r="D165" s="4"/>
      <c r="E165" s="4"/>
      <c r="F165" s="4"/>
      <c r="G165" s="4"/>
    </row>
    <row r="166" customFormat="false" ht="14.25" hidden="false" customHeight="false" outlineLevel="0" collapsed="false">
      <c r="B166" s="4"/>
      <c r="C166" s="4"/>
      <c r="D166" s="4"/>
      <c r="E166" s="4"/>
      <c r="F166" s="4"/>
      <c r="G166" s="4"/>
    </row>
    <row r="167" customFormat="false" ht="14.25" hidden="false" customHeight="false" outlineLevel="0" collapsed="false">
      <c r="B167" s="4"/>
      <c r="C167" s="4"/>
      <c r="D167" s="4"/>
      <c r="E167" s="4"/>
      <c r="F167" s="4"/>
      <c r="G167" s="4"/>
    </row>
    <row r="168" customFormat="false" ht="14.25" hidden="false" customHeight="false" outlineLevel="0" collapsed="false">
      <c r="B168" s="4"/>
      <c r="C168" s="4"/>
      <c r="D168" s="4"/>
      <c r="E168" s="4"/>
      <c r="F168" s="4"/>
      <c r="G168" s="4"/>
    </row>
    <row r="169" customFormat="false" ht="14.25" hidden="false" customHeight="false" outlineLevel="0" collapsed="false">
      <c r="B169" s="4"/>
      <c r="C169" s="4"/>
      <c r="D169" s="4"/>
      <c r="E169" s="4"/>
      <c r="F169" s="4"/>
      <c r="G169" s="4"/>
    </row>
    <row r="170" customFormat="false" ht="14.25" hidden="false" customHeight="false" outlineLevel="0" collapsed="false">
      <c r="B170" s="4"/>
      <c r="C170" s="4"/>
      <c r="D170" s="4"/>
      <c r="E170" s="4"/>
      <c r="F170" s="4"/>
      <c r="G170" s="4"/>
    </row>
    <row r="171" customFormat="false" ht="14.25" hidden="false" customHeight="false" outlineLevel="0" collapsed="false">
      <c r="B171" s="4"/>
      <c r="C171" s="4"/>
      <c r="D171" s="4"/>
      <c r="E171" s="4"/>
      <c r="F171" s="4"/>
      <c r="G171" s="4"/>
    </row>
    <row r="172" customFormat="false" ht="14.25" hidden="false" customHeight="false" outlineLevel="0" collapsed="false">
      <c r="B172" s="4"/>
      <c r="C172" s="4"/>
      <c r="D172" s="4"/>
      <c r="E172" s="4"/>
      <c r="F172" s="4"/>
      <c r="G172" s="4"/>
    </row>
    <row r="173" customFormat="false" ht="14.25" hidden="false" customHeight="false" outlineLevel="0" collapsed="false">
      <c r="B173" s="4"/>
      <c r="C173" s="4"/>
      <c r="D173" s="4"/>
      <c r="E173" s="4"/>
      <c r="F173" s="4"/>
      <c r="G173" s="4"/>
    </row>
    <row r="174" customFormat="false" ht="14.25" hidden="false" customHeight="false" outlineLevel="0" collapsed="false">
      <c r="B174" s="4"/>
      <c r="C174" s="4"/>
      <c r="D174" s="4"/>
      <c r="E174" s="4"/>
      <c r="F174" s="4"/>
      <c r="G174" s="4"/>
    </row>
    <row r="175" customFormat="false" ht="14.25" hidden="false" customHeight="false" outlineLevel="0" collapsed="false">
      <c r="B175" s="4"/>
      <c r="C175" s="4"/>
      <c r="D175" s="4"/>
      <c r="E175" s="4"/>
      <c r="F175" s="4"/>
      <c r="G175" s="4"/>
    </row>
    <row r="176" customFormat="false" ht="14.25" hidden="false" customHeight="false" outlineLevel="0" collapsed="false">
      <c r="B176" s="4"/>
      <c r="C176" s="4"/>
      <c r="D176" s="4"/>
      <c r="E176" s="4"/>
      <c r="F176" s="4"/>
      <c r="G176" s="4"/>
    </row>
    <row r="177" customFormat="false" ht="14.25" hidden="false" customHeight="false" outlineLevel="0" collapsed="false">
      <c r="B177" s="4"/>
      <c r="C177" s="4"/>
      <c r="D177" s="4"/>
      <c r="E177" s="4"/>
      <c r="F177" s="4"/>
      <c r="G177" s="4"/>
    </row>
    <row r="178" customFormat="false" ht="14.25" hidden="false" customHeight="false" outlineLevel="0" collapsed="false">
      <c r="B178" s="4"/>
      <c r="C178" s="4"/>
      <c r="D178" s="4"/>
      <c r="E178" s="4"/>
      <c r="F178" s="4"/>
      <c r="G178" s="4"/>
    </row>
    <row r="179" customFormat="false" ht="14.25" hidden="false" customHeight="false" outlineLevel="0" collapsed="false">
      <c r="B179" s="4"/>
      <c r="C179" s="4"/>
      <c r="D179" s="4"/>
      <c r="E179" s="4"/>
      <c r="F179" s="4"/>
      <c r="G179" s="4"/>
    </row>
    <row r="180" customFormat="false" ht="14.25" hidden="false" customHeight="false" outlineLevel="0" collapsed="false">
      <c r="B180" s="4"/>
      <c r="C180" s="4"/>
      <c r="D180" s="4"/>
      <c r="E180" s="4"/>
      <c r="F180" s="4"/>
      <c r="G180" s="4"/>
    </row>
    <row r="181" customFormat="false" ht="14.25" hidden="false" customHeight="false" outlineLevel="0" collapsed="false">
      <c r="B181" s="4"/>
      <c r="C181" s="4"/>
      <c r="D181" s="4"/>
      <c r="E181" s="4"/>
      <c r="F181" s="4"/>
      <c r="G181" s="4"/>
    </row>
    <row r="182" customFormat="false" ht="14.25" hidden="false" customHeight="false" outlineLevel="0" collapsed="false">
      <c r="B182" s="4"/>
      <c r="C182" s="4"/>
      <c r="D182" s="4"/>
      <c r="E182" s="4"/>
      <c r="F182" s="4"/>
      <c r="G182" s="4"/>
    </row>
    <row r="183" customFormat="false" ht="14.25" hidden="false" customHeight="false" outlineLevel="0" collapsed="false">
      <c r="B183" s="4"/>
      <c r="C183" s="4"/>
      <c r="D183" s="4"/>
      <c r="E183" s="4"/>
      <c r="F183" s="4"/>
      <c r="G183" s="4"/>
    </row>
    <row r="184" customFormat="false" ht="14.25" hidden="false" customHeight="false" outlineLevel="0" collapsed="false">
      <c r="B184" s="4"/>
      <c r="C184" s="4"/>
      <c r="D184" s="4"/>
      <c r="E184" s="4"/>
      <c r="F184" s="4"/>
      <c r="G184" s="4"/>
    </row>
    <row r="185" customFormat="false" ht="14.25" hidden="false" customHeight="false" outlineLevel="0" collapsed="false">
      <c r="B185" s="4"/>
      <c r="C185" s="4"/>
      <c r="D185" s="4"/>
      <c r="E185" s="4"/>
      <c r="F185" s="4"/>
      <c r="G185" s="4"/>
    </row>
    <row r="186" customFormat="false" ht="14.25" hidden="false" customHeight="false" outlineLevel="0" collapsed="false">
      <c r="B186" s="4"/>
      <c r="C186" s="4"/>
      <c r="D186" s="4"/>
      <c r="E186" s="4"/>
      <c r="F186" s="4"/>
      <c r="G186" s="4"/>
    </row>
    <row r="187" customFormat="false" ht="14.25" hidden="false" customHeight="false" outlineLevel="0" collapsed="false">
      <c r="B187" s="4"/>
      <c r="C187" s="4"/>
      <c r="D187" s="4"/>
      <c r="E187" s="4"/>
      <c r="F187" s="4"/>
      <c r="G187" s="4"/>
    </row>
    <row r="188" customFormat="false" ht="14.25" hidden="false" customHeight="false" outlineLevel="0" collapsed="false">
      <c r="B188" s="4"/>
      <c r="C188" s="4"/>
      <c r="D188" s="4"/>
      <c r="E188" s="4"/>
      <c r="F188" s="4"/>
      <c r="G188" s="4"/>
    </row>
    <row r="189" customFormat="false" ht="14.25" hidden="false" customHeight="false" outlineLevel="0" collapsed="false">
      <c r="B189" s="4"/>
      <c r="C189" s="4"/>
      <c r="D189" s="4"/>
      <c r="E189" s="4"/>
      <c r="F189" s="4"/>
      <c r="G189" s="4"/>
    </row>
    <row r="190" customFormat="false" ht="14.25" hidden="false" customHeight="false" outlineLevel="0" collapsed="false">
      <c r="B190" s="4"/>
      <c r="C190" s="4"/>
      <c r="D190" s="4"/>
      <c r="E190" s="4"/>
      <c r="F190" s="4"/>
      <c r="G190" s="4"/>
    </row>
    <row r="191" customFormat="false" ht="14.25" hidden="false" customHeight="false" outlineLevel="0" collapsed="false">
      <c r="B191" s="4"/>
      <c r="C191" s="4"/>
      <c r="D191" s="4"/>
      <c r="E191" s="4"/>
      <c r="F191" s="4"/>
      <c r="G191" s="4"/>
    </row>
    <row r="192" customFormat="false" ht="14.25" hidden="false" customHeight="false" outlineLevel="0" collapsed="false">
      <c r="B192" s="4"/>
      <c r="C192" s="4"/>
      <c r="D192" s="4"/>
      <c r="E192" s="4"/>
      <c r="F192" s="4"/>
      <c r="G192" s="4"/>
    </row>
    <row r="193" customFormat="false" ht="14.25" hidden="false" customHeight="false" outlineLevel="0" collapsed="false">
      <c r="B193" s="4"/>
      <c r="C193" s="4"/>
      <c r="D193" s="4"/>
      <c r="E193" s="4"/>
      <c r="F193" s="4"/>
      <c r="G193" s="4"/>
    </row>
    <row r="194" customFormat="false" ht="14.25" hidden="false" customHeight="false" outlineLevel="0" collapsed="false">
      <c r="B194" s="4"/>
      <c r="C194" s="4"/>
      <c r="D194" s="4"/>
      <c r="E194" s="4"/>
      <c r="F194" s="4"/>
      <c r="G194" s="4"/>
    </row>
    <row r="195" customFormat="false" ht="14.25" hidden="false" customHeight="false" outlineLevel="0" collapsed="false">
      <c r="B195" s="4"/>
      <c r="C195" s="4"/>
      <c r="D195" s="4"/>
      <c r="E195" s="4"/>
      <c r="F195" s="4"/>
      <c r="G195" s="4"/>
    </row>
    <row r="196" customFormat="false" ht="14.25" hidden="false" customHeight="false" outlineLevel="0" collapsed="false">
      <c r="B196" s="4"/>
      <c r="C196" s="4"/>
      <c r="D196" s="4"/>
      <c r="E196" s="4"/>
      <c r="F196" s="4"/>
      <c r="G196" s="4"/>
    </row>
    <row r="197" customFormat="false" ht="14.25" hidden="false" customHeight="false" outlineLevel="0" collapsed="false">
      <c r="B197" s="4"/>
      <c r="C197" s="4"/>
      <c r="D197" s="4"/>
      <c r="E197" s="4"/>
      <c r="F197" s="4"/>
      <c r="G197" s="4"/>
    </row>
    <row r="198" customFormat="false" ht="14.25" hidden="false" customHeight="false" outlineLevel="0" collapsed="false">
      <c r="B198" s="4"/>
      <c r="C198" s="4"/>
      <c r="D198" s="4"/>
      <c r="E198" s="4"/>
      <c r="F198" s="4"/>
      <c r="G198" s="4"/>
    </row>
    <row r="199" customFormat="false" ht="14.25" hidden="false" customHeight="false" outlineLevel="0" collapsed="false">
      <c r="B199" s="4"/>
      <c r="C199" s="4"/>
      <c r="D199" s="4"/>
      <c r="E199" s="4"/>
      <c r="F199" s="4"/>
      <c r="G199" s="4"/>
    </row>
    <row r="200" customFormat="false" ht="14.25" hidden="false" customHeight="false" outlineLevel="0" collapsed="false">
      <c r="B200" s="4"/>
      <c r="C200" s="4"/>
      <c r="D200" s="4"/>
      <c r="E200" s="4"/>
      <c r="F200" s="4"/>
      <c r="G200" s="4"/>
    </row>
    <row r="201" customFormat="false" ht="14.25" hidden="false" customHeight="false" outlineLevel="0" collapsed="false">
      <c r="B201" s="4"/>
      <c r="C201" s="4"/>
      <c r="D201" s="4"/>
      <c r="E201" s="4"/>
      <c r="F201" s="4"/>
      <c r="G201" s="4"/>
    </row>
    <row r="202" customFormat="false" ht="14.25" hidden="false" customHeight="false" outlineLevel="0" collapsed="false">
      <c r="B202" s="4"/>
      <c r="C202" s="4"/>
      <c r="D202" s="4"/>
      <c r="E202" s="4"/>
      <c r="F202" s="4"/>
      <c r="G202" s="4"/>
    </row>
    <row r="203" customFormat="false" ht="14.25" hidden="false" customHeight="false" outlineLevel="0" collapsed="false">
      <c r="B203" s="4"/>
      <c r="C203" s="4"/>
      <c r="D203" s="4"/>
      <c r="E203" s="4"/>
      <c r="F203" s="4"/>
      <c r="G203" s="4"/>
    </row>
    <row r="204" customFormat="false" ht="14.25" hidden="false" customHeight="false" outlineLevel="0" collapsed="false">
      <c r="B204" s="4"/>
      <c r="C204" s="4"/>
      <c r="D204" s="4"/>
      <c r="E204" s="4"/>
      <c r="F204" s="4"/>
      <c r="G204" s="4"/>
    </row>
    <row r="205" customFormat="false" ht="14.25" hidden="false" customHeight="false" outlineLevel="0" collapsed="false">
      <c r="B205" s="4"/>
      <c r="C205" s="4"/>
      <c r="D205" s="4"/>
      <c r="E205" s="4"/>
      <c r="F205" s="4"/>
      <c r="G205" s="4"/>
    </row>
    <row r="206" customFormat="false" ht="14.25" hidden="false" customHeight="false" outlineLevel="0" collapsed="false">
      <c r="B206" s="4"/>
      <c r="C206" s="4"/>
      <c r="D206" s="4"/>
      <c r="E206" s="4"/>
      <c r="F206" s="4"/>
      <c r="G206" s="4"/>
    </row>
    <row r="207" customFormat="false" ht="14.25" hidden="false" customHeight="false" outlineLevel="0" collapsed="false">
      <c r="B207" s="4"/>
      <c r="C207" s="4"/>
      <c r="D207" s="4"/>
      <c r="E207" s="4"/>
      <c r="F207" s="4"/>
      <c r="G207" s="4"/>
    </row>
    <row r="208" customFormat="false" ht="14.25" hidden="false" customHeight="false" outlineLevel="0" collapsed="false">
      <c r="B208" s="4"/>
      <c r="C208" s="4"/>
      <c r="D208" s="4"/>
      <c r="E208" s="4"/>
      <c r="F208" s="4"/>
      <c r="G208" s="4"/>
    </row>
    <row r="209" customFormat="false" ht="14.25" hidden="false" customHeight="false" outlineLevel="0" collapsed="false">
      <c r="B209" s="4"/>
      <c r="C209" s="4"/>
      <c r="D209" s="4"/>
      <c r="E209" s="4"/>
      <c r="F209" s="4"/>
      <c r="G209" s="4"/>
    </row>
    <row r="210" customFormat="false" ht="14.25" hidden="false" customHeight="false" outlineLevel="0" collapsed="false">
      <c r="B210" s="4"/>
      <c r="C210" s="4"/>
      <c r="D210" s="4"/>
      <c r="E210" s="4"/>
      <c r="F210" s="4"/>
      <c r="G210" s="4"/>
    </row>
    <row r="211" customFormat="false" ht="14.25" hidden="false" customHeight="false" outlineLevel="0" collapsed="false">
      <c r="B211" s="4"/>
      <c r="C211" s="4"/>
      <c r="D211" s="4"/>
      <c r="E211" s="4"/>
      <c r="F211" s="4"/>
      <c r="G211" s="4"/>
    </row>
    <row r="212" customFormat="false" ht="14.25" hidden="false" customHeight="false" outlineLevel="0" collapsed="false">
      <c r="B212" s="4"/>
      <c r="C212" s="4"/>
      <c r="D212" s="4"/>
      <c r="E212" s="4"/>
      <c r="F212" s="4"/>
      <c r="G212" s="4"/>
    </row>
    <row r="213" customFormat="false" ht="14.25" hidden="false" customHeight="false" outlineLevel="0" collapsed="false">
      <c r="B213" s="4"/>
      <c r="C213" s="4"/>
      <c r="D213" s="4"/>
      <c r="E213" s="4"/>
      <c r="F213" s="4"/>
      <c r="G213" s="4"/>
    </row>
    <row r="214" customFormat="false" ht="14.25" hidden="false" customHeight="false" outlineLevel="0" collapsed="false">
      <c r="B214" s="4"/>
      <c r="C214" s="4"/>
      <c r="D214" s="4"/>
      <c r="E214" s="4"/>
      <c r="F214" s="4"/>
      <c r="G214" s="4"/>
    </row>
    <row r="215" customFormat="false" ht="14.25" hidden="false" customHeight="false" outlineLevel="0" collapsed="false">
      <c r="B215" s="4"/>
      <c r="C215" s="4"/>
      <c r="D215" s="4"/>
      <c r="E215" s="4"/>
      <c r="F215" s="4"/>
      <c r="G215" s="4"/>
    </row>
    <row r="216" customFormat="false" ht="14.25" hidden="false" customHeight="false" outlineLevel="0" collapsed="false">
      <c r="B216" s="4"/>
      <c r="C216" s="4"/>
      <c r="D216" s="4"/>
      <c r="E216" s="4"/>
      <c r="F216" s="4"/>
      <c r="G216" s="4"/>
    </row>
    <row r="217" customFormat="false" ht="14.25" hidden="false" customHeight="false" outlineLevel="0" collapsed="false">
      <c r="B217" s="4"/>
      <c r="C217" s="4"/>
      <c r="D217" s="4"/>
      <c r="E217" s="4"/>
      <c r="F217" s="4"/>
      <c r="G217" s="4"/>
    </row>
    <row r="218" customFormat="false" ht="14.25" hidden="false" customHeight="false" outlineLevel="0" collapsed="false">
      <c r="B218" s="4"/>
      <c r="C218" s="4"/>
      <c r="D218" s="4"/>
      <c r="E218" s="4"/>
      <c r="F218" s="4"/>
      <c r="G218" s="4"/>
    </row>
    <row r="219" customFormat="false" ht="14.25" hidden="false" customHeight="false" outlineLevel="0" collapsed="false">
      <c r="B219" s="4"/>
      <c r="C219" s="4"/>
      <c r="D219" s="4"/>
      <c r="E219" s="4"/>
      <c r="F219" s="4"/>
      <c r="G219" s="4"/>
    </row>
    <row r="220" customFormat="false" ht="14.25" hidden="false" customHeight="false" outlineLevel="0" collapsed="false">
      <c r="B220" s="4"/>
      <c r="C220" s="4"/>
      <c r="D220" s="4"/>
      <c r="E220" s="4"/>
      <c r="F220" s="4"/>
      <c r="G220" s="4"/>
    </row>
    <row r="221" customFormat="false" ht="14.25" hidden="false" customHeight="false" outlineLevel="0" collapsed="false">
      <c r="B221" s="4"/>
      <c r="C221" s="4"/>
      <c r="D221" s="4"/>
      <c r="E221" s="4"/>
      <c r="F221" s="4"/>
      <c r="G221" s="4"/>
    </row>
    <row r="222" customFormat="false" ht="14.25" hidden="false" customHeight="false" outlineLevel="0" collapsed="false">
      <c r="B222" s="4"/>
      <c r="C222" s="4"/>
      <c r="D222" s="4"/>
      <c r="E222" s="4"/>
      <c r="F222" s="4"/>
      <c r="G222" s="4"/>
    </row>
    <row r="223" customFormat="false" ht="14.25" hidden="false" customHeight="false" outlineLevel="0" collapsed="false">
      <c r="B223" s="4"/>
      <c r="C223" s="4"/>
      <c r="D223" s="4"/>
      <c r="E223" s="4"/>
      <c r="F223" s="4"/>
      <c r="G223" s="4"/>
    </row>
    <row r="224" customFormat="false" ht="14.25" hidden="false" customHeight="false" outlineLevel="0" collapsed="false">
      <c r="B224" s="4"/>
      <c r="C224" s="4"/>
      <c r="D224" s="4"/>
      <c r="E224" s="4"/>
      <c r="F224" s="4"/>
      <c r="G224" s="4"/>
    </row>
    <row r="225" customFormat="false" ht="14.25" hidden="false" customHeight="false" outlineLevel="0" collapsed="false">
      <c r="B225" s="4"/>
      <c r="C225" s="4"/>
      <c r="D225" s="4"/>
      <c r="E225" s="4"/>
      <c r="F225" s="4"/>
      <c r="G225" s="4"/>
    </row>
    <row r="226" customFormat="false" ht="14.25" hidden="false" customHeight="false" outlineLevel="0" collapsed="false">
      <c r="B226" s="4"/>
      <c r="C226" s="4"/>
      <c r="D226" s="4"/>
      <c r="E226" s="4"/>
      <c r="F226" s="4"/>
      <c r="G226" s="4"/>
    </row>
    <row r="227" customFormat="false" ht="14.25" hidden="false" customHeight="false" outlineLevel="0" collapsed="false">
      <c r="B227" s="4"/>
      <c r="C227" s="4"/>
      <c r="D227" s="4"/>
      <c r="E227" s="4"/>
      <c r="F227" s="4"/>
      <c r="G227" s="4"/>
    </row>
    <row r="228" customFormat="false" ht="14.25" hidden="false" customHeight="false" outlineLevel="0" collapsed="false">
      <c r="B228" s="4"/>
      <c r="C228" s="4"/>
      <c r="D228" s="4"/>
      <c r="E228" s="4"/>
      <c r="F228" s="4"/>
      <c r="G228" s="4"/>
    </row>
    <row r="229" customFormat="false" ht="14.25" hidden="false" customHeight="false" outlineLevel="0" collapsed="false">
      <c r="B229" s="4"/>
      <c r="C229" s="4"/>
      <c r="D229" s="4"/>
      <c r="E229" s="4"/>
      <c r="F229" s="4"/>
      <c r="G229" s="4"/>
    </row>
    <row r="230" customFormat="false" ht="14.25" hidden="false" customHeight="false" outlineLevel="0" collapsed="false">
      <c r="B230" s="4"/>
      <c r="C230" s="4"/>
      <c r="D230" s="4"/>
      <c r="E230" s="4"/>
      <c r="F230" s="4"/>
      <c r="G230" s="4"/>
    </row>
    <row r="231" customFormat="false" ht="14.25" hidden="false" customHeight="false" outlineLevel="0" collapsed="false">
      <c r="B231" s="4"/>
      <c r="C231" s="4"/>
      <c r="D231" s="4"/>
      <c r="E231" s="4"/>
      <c r="F231" s="4"/>
      <c r="G231" s="4"/>
    </row>
    <row r="232" customFormat="false" ht="14.25" hidden="false" customHeight="false" outlineLevel="0" collapsed="false">
      <c r="B232" s="4"/>
      <c r="C232" s="4"/>
      <c r="D232" s="4"/>
      <c r="E232" s="4"/>
      <c r="F232" s="4"/>
      <c r="G232" s="4"/>
    </row>
    <row r="233" customFormat="false" ht="14.25" hidden="false" customHeight="false" outlineLevel="0" collapsed="false">
      <c r="B233" s="4"/>
      <c r="C233" s="4"/>
      <c r="D233" s="4"/>
      <c r="E233" s="4"/>
      <c r="F233" s="4"/>
      <c r="G233" s="4"/>
    </row>
    <row r="234" customFormat="false" ht="14.25" hidden="false" customHeight="false" outlineLevel="0" collapsed="false">
      <c r="B234" s="4"/>
      <c r="C234" s="4"/>
      <c r="D234" s="4"/>
      <c r="E234" s="4"/>
      <c r="F234" s="4"/>
      <c r="G234" s="4"/>
    </row>
    <row r="235" customFormat="false" ht="14.25" hidden="false" customHeight="false" outlineLevel="0" collapsed="false">
      <c r="B235" s="4"/>
      <c r="C235" s="4"/>
      <c r="D235" s="4"/>
      <c r="E235" s="4"/>
      <c r="F235" s="4"/>
      <c r="G235" s="4"/>
    </row>
    <row r="236" customFormat="false" ht="14.25" hidden="false" customHeight="false" outlineLevel="0" collapsed="false">
      <c r="B236" s="4"/>
      <c r="C236" s="4"/>
      <c r="D236" s="4"/>
      <c r="E236" s="4"/>
      <c r="F236" s="4"/>
      <c r="G236" s="4"/>
    </row>
    <row r="237" customFormat="false" ht="14.25" hidden="false" customHeight="false" outlineLevel="0" collapsed="false">
      <c r="B237" s="4"/>
      <c r="C237" s="4"/>
      <c r="D237" s="4"/>
      <c r="E237" s="4"/>
      <c r="F237" s="4"/>
      <c r="G237" s="4"/>
    </row>
    <row r="238" customFormat="false" ht="14.25" hidden="false" customHeight="false" outlineLevel="0" collapsed="false">
      <c r="B238" s="4"/>
      <c r="C238" s="4"/>
      <c r="D238" s="4"/>
      <c r="E238" s="4"/>
      <c r="F238" s="4"/>
      <c r="G238" s="4"/>
    </row>
    <row r="239" customFormat="false" ht="14.25" hidden="false" customHeight="false" outlineLevel="0" collapsed="false">
      <c r="B239" s="4"/>
      <c r="C239" s="4"/>
      <c r="D239" s="4"/>
      <c r="E239" s="4"/>
      <c r="F239" s="4"/>
      <c r="G239" s="4"/>
    </row>
    <row r="240" customFormat="false" ht="14.25" hidden="false" customHeight="false" outlineLevel="0" collapsed="false">
      <c r="B240" s="4"/>
      <c r="C240" s="4"/>
      <c r="D240" s="4"/>
      <c r="E240" s="4"/>
      <c r="F240" s="4"/>
      <c r="G240" s="4"/>
    </row>
    <row r="241" customFormat="false" ht="14.25" hidden="false" customHeight="false" outlineLevel="0" collapsed="false">
      <c r="B241" s="4"/>
      <c r="C241" s="4"/>
      <c r="D241" s="4"/>
      <c r="E241" s="4"/>
      <c r="F241" s="4"/>
      <c r="G241" s="4"/>
    </row>
    <row r="242" customFormat="false" ht="14.25" hidden="false" customHeight="false" outlineLevel="0" collapsed="false">
      <c r="B242" s="4"/>
      <c r="C242" s="4"/>
      <c r="D242" s="4"/>
      <c r="E242" s="4"/>
      <c r="F242" s="4"/>
      <c r="G242" s="4"/>
    </row>
    <row r="243" customFormat="false" ht="14.25" hidden="false" customHeight="false" outlineLevel="0" collapsed="false">
      <c r="B243" s="4"/>
      <c r="C243" s="4"/>
      <c r="D243" s="4"/>
      <c r="E243" s="4"/>
      <c r="F243" s="4"/>
      <c r="G243" s="4"/>
    </row>
    <row r="244" customFormat="false" ht="14.25" hidden="false" customHeight="false" outlineLevel="0" collapsed="false">
      <c r="B244" s="4"/>
      <c r="C244" s="4"/>
      <c r="D244" s="4"/>
      <c r="E244" s="4"/>
      <c r="F244" s="4"/>
      <c r="G244" s="4"/>
    </row>
    <row r="245" customFormat="false" ht="14.25" hidden="false" customHeight="false" outlineLevel="0" collapsed="false">
      <c r="B245" s="4"/>
      <c r="C245" s="4"/>
      <c r="D245" s="4"/>
      <c r="E245" s="4"/>
      <c r="F245" s="4"/>
      <c r="G245" s="4"/>
    </row>
    <row r="246" customFormat="false" ht="14.25" hidden="false" customHeight="false" outlineLevel="0" collapsed="false">
      <c r="B246" s="4"/>
      <c r="C246" s="4"/>
      <c r="D246" s="4"/>
      <c r="E246" s="4"/>
      <c r="F246" s="4"/>
      <c r="G246" s="4"/>
    </row>
    <row r="247" customFormat="false" ht="14.25" hidden="false" customHeight="false" outlineLevel="0" collapsed="false">
      <c r="B247" s="4"/>
      <c r="C247" s="4"/>
      <c r="D247" s="4"/>
      <c r="E247" s="4"/>
      <c r="F247" s="4"/>
      <c r="G247" s="4"/>
    </row>
    <row r="248" customFormat="false" ht="14.25" hidden="false" customHeight="false" outlineLevel="0" collapsed="false">
      <c r="B248" s="4"/>
      <c r="C248" s="4"/>
      <c r="D248" s="4"/>
      <c r="E248" s="4"/>
      <c r="F248" s="4"/>
      <c r="G248" s="4"/>
    </row>
    <row r="249" customFormat="false" ht="14.25" hidden="false" customHeight="false" outlineLevel="0" collapsed="false">
      <c r="B249" s="4"/>
      <c r="C249" s="4"/>
      <c r="D249" s="4"/>
      <c r="E249" s="4"/>
      <c r="F249" s="4"/>
      <c r="G249" s="4"/>
    </row>
    <row r="250" customFormat="false" ht="14.25" hidden="false" customHeight="false" outlineLevel="0" collapsed="false">
      <c r="B250" s="4"/>
      <c r="C250" s="4"/>
      <c r="D250" s="4"/>
      <c r="E250" s="4"/>
      <c r="F250" s="4"/>
      <c r="G250" s="4"/>
    </row>
    <row r="251" customFormat="false" ht="14.25" hidden="false" customHeight="false" outlineLevel="0" collapsed="false">
      <c r="B251" s="4"/>
      <c r="C251" s="4"/>
      <c r="D251" s="4"/>
      <c r="E251" s="4"/>
      <c r="F251" s="4"/>
      <c r="G251" s="4"/>
    </row>
    <row r="252" customFormat="false" ht="14.25" hidden="false" customHeight="false" outlineLevel="0" collapsed="false">
      <c r="B252" s="4"/>
      <c r="C252" s="4"/>
      <c r="D252" s="4"/>
      <c r="E252" s="4"/>
      <c r="F252" s="4"/>
      <c r="G252" s="4"/>
    </row>
    <row r="253" customFormat="false" ht="14.25" hidden="false" customHeight="false" outlineLevel="0" collapsed="false">
      <c r="B253" s="4"/>
      <c r="C253" s="4"/>
      <c r="D253" s="4"/>
      <c r="E253" s="4"/>
      <c r="F253" s="4"/>
      <c r="G253" s="4"/>
    </row>
    <row r="254" customFormat="false" ht="14.25" hidden="false" customHeight="false" outlineLevel="0" collapsed="false">
      <c r="B254" s="4"/>
      <c r="C254" s="4"/>
      <c r="D254" s="4"/>
      <c r="E254" s="4"/>
      <c r="F254" s="4"/>
      <c r="G254" s="4"/>
    </row>
    <row r="255" customFormat="false" ht="14.25" hidden="false" customHeight="false" outlineLevel="0" collapsed="false">
      <c r="B255" s="4"/>
      <c r="C255" s="4"/>
      <c r="D255" s="4"/>
      <c r="E255" s="4"/>
      <c r="F255" s="4"/>
      <c r="G255" s="4"/>
    </row>
    <row r="256" customFormat="false" ht="14.25" hidden="false" customHeight="false" outlineLevel="0" collapsed="false">
      <c r="B256" s="4"/>
      <c r="C256" s="4"/>
      <c r="D256" s="4"/>
      <c r="E256" s="4"/>
      <c r="F256" s="4"/>
      <c r="G256" s="4"/>
    </row>
    <row r="257" customFormat="false" ht="14.25" hidden="false" customHeight="false" outlineLevel="0" collapsed="false">
      <c r="B257" s="4"/>
      <c r="C257" s="4"/>
      <c r="D257" s="4"/>
      <c r="E257" s="4"/>
      <c r="F257" s="4"/>
      <c r="G257" s="4"/>
    </row>
    <row r="258" customFormat="false" ht="14.25" hidden="false" customHeight="false" outlineLevel="0" collapsed="false">
      <c r="B258" s="4"/>
      <c r="C258" s="4"/>
      <c r="D258" s="4"/>
      <c r="E258" s="4"/>
      <c r="F258" s="4"/>
      <c r="G258" s="4"/>
    </row>
    <row r="259" customFormat="false" ht="14.25" hidden="false" customHeight="false" outlineLevel="0" collapsed="false">
      <c r="B259" s="4"/>
      <c r="C259" s="4"/>
      <c r="D259" s="4"/>
      <c r="E259" s="4"/>
      <c r="F259" s="4"/>
      <c r="G259" s="4"/>
    </row>
    <row r="260" customFormat="false" ht="14.25" hidden="false" customHeight="false" outlineLevel="0" collapsed="false">
      <c r="B260" s="4"/>
      <c r="C260" s="4"/>
      <c r="D260" s="4"/>
      <c r="E260" s="4"/>
      <c r="F260" s="4"/>
      <c r="G260" s="4"/>
    </row>
    <row r="261" customFormat="false" ht="14.25" hidden="false" customHeight="false" outlineLevel="0" collapsed="false">
      <c r="B261" s="4"/>
      <c r="C261" s="4"/>
      <c r="D261" s="4"/>
      <c r="E261" s="4"/>
      <c r="F261" s="4"/>
      <c r="G261" s="4"/>
    </row>
    <row r="262" customFormat="false" ht="14.25" hidden="false" customHeight="false" outlineLevel="0" collapsed="false">
      <c r="B262" s="4"/>
      <c r="C262" s="4"/>
      <c r="D262" s="4"/>
      <c r="E262" s="4"/>
      <c r="F262" s="4"/>
      <c r="G262" s="4"/>
    </row>
    <row r="263" customFormat="false" ht="14.25" hidden="false" customHeight="false" outlineLevel="0" collapsed="false">
      <c r="B263" s="4"/>
      <c r="C263" s="4"/>
      <c r="D263" s="4"/>
      <c r="E263" s="4"/>
      <c r="F263" s="4"/>
      <c r="G263" s="4"/>
    </row>
    <row r="264" customFormat="false" ht="14.25" hidden="false" customHeight="false" outlineLevel="0" collapsed="false">
      <c r="B264" s="4"/>
      <c r="C264" s="4"/>
      <c r="D264" s="4"/>
      <c r="E264" s="4"/>
      <c r="F264" s="4"/>
      <c r="G264" s="4"/>
    </row>
    <row r="265" customFormat="false" ht="14.25" hidden="false" customHeight="false" outlineLevel="0" collapsed="false">
      <c r="B265" s="4"/>
      <c r="C265" s="4"/>
      <c r="D265" s="4"/>
      <c r="E265" s="4"/>
      <c r="F265" s="4"/>
      <c r="G265" s="4"/>
    </row>
    <row r="266" customFormat="false" ht="14.25" hidden="false" customHeight="false" outlineLevel="0" collapsed="false">
      <c r="B266" s="4"/>
      <c r="C266" s="4"/>
      <c r="D266" s="4"/>
      <c r="E266" s="4"/>
      <c r="F266" s="4"/>
      <c r="G266" s="4"/>
    </row>
    <row r="267" customFormat="false" ht="14.25" hidden="false" customHeight="false" outlineLevel="0" collapsed="false">
      <c r="B267" s="4"/>
      <c r="C267" s="4"/>
      <c r="D267" s="4"/>
      <c r="E267" s="4"/>
      <c r="F267" s="4"/>
      <c r="G267" s="4"/>
    </row>
    <row r="268" customFormat="false" ht="14.25" hidden="false" customHeight="false" outlineLevel="0" collapsed="false">
      <c r="B268" s="4"/>
      <c r="C268" s="4"/>
      <c r="D268" s="4"/>
      <c r="E268" s="4"/>
      <c r="F268" s="4"/>
      <c r="G268" s="4"/>
    </row>
    <row r="269" customFormat="false" ht="14.25" hidden="false" customHeight="false" outlineLevel="0" collapsed="false">
      <c r="B269" s="4"/>
      <c r="C269" s="4"/>
      <c r="D269" s="4"/>
      <c r="E269" s="4"/>
      <c r="F269" s="4"/>
      <c r="G269" s="4"/>
    </row>
    <row r="270" customFormat="false" ht="14.25" hidden="false" customHeight="false" outlineLevel="0" collapsed="false">
      <c r="B270" s="4"/>
      <c r="C270" s="4"/>
      <c r="D270" s="4"/>
      <c r="E270" s="4"/>
      <c r="F270" s="4"/>
      <c r="G270" s="4"/>
    </row>
    <row r="271" customFormat="false" ht="14.25" hidden="false" customHeight="false" outlineLevel="0" collapsed="false">
      <c r="B271" s="4"/>
      <c r="C271" s="4"/>
      <c r="D271" s="4"/>
      <c r="E271" s="4"/>
      <c r="F271" s="4"/>
      <c r="G271" s="4"/>
    </row>
    <row r="272" customFormat="false" ht="14.25" hidden="false" customHeight="false" outlineLevel="0" collapsed="false">
      <c r="B272" s="4"/>
      <c r="C272" s="4"/>
      <c r="D272" s="4"/>
      <c r="E272" s="4"/>
      <c r="F272" s="4"/>
      <c r="G272" s="4"/>
    </row>
    <row r="273" customFormat="false" ht="14.25" hidden="false" customHeight="false" outlineLevel="0" collapsed="false">
      <c r="B273" s="4"/>
      <c r="C273" s="4"/>
      <c r="D273" s="4"/>
      <c r="E273" s="4"/>
      <c r="F273" s="4"/>
      <c r="G273" s="4"/>
    </row>
    <row r="274" customFormat="false" ht="14.25" hidden="false" customHeight="false" outlineLevel="0" collapsed="false">
      <c r="B274" s="4"/>
      <c r="C274" s="4"/>
      <c r="D274" s="4"/>
      <c r="E274" s="4"/>
      <c r="F274" s="4"/>
      <c r="G274" s="4"/>
    </row>
    <row r="275" customFormat="false" ht="14.25" hidden="false" customHeight="false" outlineLevel="0" collapsed="false">
      <c r="B275" s="4"/>
      <c r="C275" s="4"/>
      <c r="D275" s="4"/>
      <c r="E275" s="4"/>
      <c r="F275" s="4"/>
      <c r="G275" s="4"/>
    </row>
    <row r="276" customFormat="false" ht="14.25" hidden="false" customHeight="false" outlineLevel="0" collapsed="false">
      <c r="B276" s="4"/>
      <c r="C276" s="4"/>
      <c r="D276" s="4"/>
      <c r="E276" s="4"/>
      <c r="F276" s="4"/>
      <c r="G276" s="4"/>
    </row>
    <row r="277" customFormat="false" ht="14.25" hidden="false" customHeight="false" outlineLevel="0" collapsed="false">
      <c r="B277" s="4"/>
      <c r="C277" s="4"/>
      <c r="D277" s="4"/>
      <c r="E277" s="4"/>
      <c r="F277" s="4"/>
      <c r="G277" s="4"/>
    </row>
    <row r="278" customFormat="false" ht="14.25" hidden="false" customHeight="false" outlineLevel="0" collapsed="false">
      <c r="B278" s="4"/>
      <c r="C278" s="4"/>
      <c r="D278" s="4"/>
      <c r="E278" s="4"/>
      <c r="F278" s="4"/>
      <c r="G278" s="4"/>
    </row>
    <row r="279" customFormat="false" ht="14.25" hidden="false" customHeight="false" outlineLevel="0" collapsed="false">
      <c r="B279" s="4"/>
      <c r="C279" s="4"/>
      <c r="D279" s="4"/>
      <c r="E279" s="4"/>
      <c r="F279" s="4"/>
      <c r="G279" s="4"/>
    </row>
    <row r="280" customFormat="false" ht="14.25" hidden="false" customHeight="false" outlineLevel="0" collapsed="false">
      <c r="B280" s="4"/>
      <c r="C280" s="4"/>
      <c r="D280" s="4"/>
      <c r="E280" s="4"/>
      <c r="F280" s="4"/>
      <c r="G280" s="4"/>
    </row>
    <row r="281" customFormat="false" ht="14.25" hidden="false" customHeight="false" outlineLevel="0" collapsed="false">
      <c r="B281" s="4"/>
      <c r="C281" s="4"/>
      <c r="D281" s="4"/>
      <c r="E281" s="4"/>
      <c r="F281" s="4"/>
      <c r="G281" s="4"/>
    </row>
    <row r="282" customFormat="false" ht="14.25" hidden="false" customHeight="false" outlineLevel="0" collapsed="false">
      <c r="B282" s="4"/>
      <c r="C282" s="4"/>
      <c r="D282" s="4"/>
      <c r="E282" s="4"/>
      <c r="F282" s="4"/>
      <c r="G282" s="4"/>
    </row>
    <row r="283" customFormat="false" ht="14.25" hidden="false" customHeight="false" outlineLevel="0" collapsed="false">
      <c r="B283" s="4"/>
      <c r="C283" s="4"/>
      <c r="D283" s="4"/>
      <c r="E283" s="4"/>
      <c r="F283" s="4"/>
      <c r="G283" s="4"/>
    </row>
    <row r="284" customFormat="false" ht="14.25" hidden="false" customHeight="false" outlineLevel="0" collapsed="false">
      <c r="B284" s="4"/>
      <c r="C284" s="4"/>
      <c r="D284" s="4"/>
      <c r="E284" s="4"/>
      <c r="F284" s="4"/>
      <c r="G284" s="4"/>
    </row>
    <row r="285" customFormat="false" ht="14.25" hidden="false" customHeight="false" outlineLevel="0" collapsed="false">
      <c r="B285" s="4"/>
      <c r="C285" s="4"/>
      <c r="D285" s="4"/>
      <c r="E285" s="4"/>
      <c r="F285" s="4"/>
      <c r="G285" s="4"/>
    </row>
    <row r="286" customFormat="false" ht="14.25" hidden="false" customHeight="false" outlineLevel="0" collapsed="false">
      <c r="B286" s="4"/>
      <c r="C286" s="4"/>
      <c r="D286" s="4"/>
      <c r="E286" s="4"/>
      <c r="F286" s="4"/>
      <c r="G286" s="4"/>
    </row>
    <row r="287" customFormat="false" ht="14.25" hidden="false" customHeight="false" outlineLevel="0" collapsed="false">
      <c r="B287" s="4"/>
      <c r="C287" s="4"/>
      <c r="D287" s="4"/>
      <c r="E287" s="4"/>
      <c r="F287" s="4"/>
      <c r="G287" s="4"/>
    </row>
    <row r="288" customFormat="false" ht="14.25" hidden="false" customHeight="false" outlineLevel="0" collapsed="false">
      <c r="B288" s="4"/>
      <c r="C288" s="4"/>
      <c r="D288" s="4"/>
      <c r="E288" s="4"/>
      <c r="F288" s="4"/>
      <c r="G288" s="4"/>
    </row>
    <row r="289" customFormat="false" ht="14.25" hidden="false" customHeight="false" outlineLevel="0" collapsed="false">
      <c r="B289" s="4"/>
      <c r="C289" s="4"/>
      <c r="D289" s="4"/>
      <c r="E289" s="4"/>
      <c r="F289" s="4"/>
      <c r="G289" s="4"/>
    </row>
    <row r="290" customFormat="false" ht="14.25" hidden="false" customHeight="false" outlineLevel="0" collapsed="false">
      <c r="B290" s="4"/>
      <c r="C290" s="4"/>
      <c r="D290" s="4"/>
      <c r="E290" s="4"/>
      <c r="F290" s="4"/>
      <c r="G290" s="4"/>
    </row>
    <row r="291" customFormat="false" ht="14.25" hidden="false" customHeight="false" outlineLevel="0" collapsed="false">
      <c r="B291" s="4"/>
      <c r="C291" s="4"/>
      <c r="D291" s="4"/>
      <c r="E291" s="4"/>
      <c r="F291" s="4"/>
      <c r="G291" s="4"/>
    </row>
    <row r="292" customFormat="false" ht="14.25" hidden="false" customHeight="false" outlineLevel="0" collapsed="false">
      <c r="B292" s="4"/>
      <c r="C292" s="4"/>
      <c r="D292" s="4"/>
      <c r="E292" s="4"/>
      <c r="F292" s="4"/>
      <c r="G292" s="4"/>
    </row>
    <row r="293" customFormat="false" ht="14.25" hidden="false" customHeight="false" outlineLevel="0" collapsed="false">
      <c r="B293" s="4"/>
      <c r="C293" s="4"/>
      <c r="D293" s="4"/>
      <c r="E293" s="4"/>
      <c r="F293" s="4"/>
      <c r="G293" s="4"/>
    </row>
    <row r="294" customFormat="false" ht="14.25" hidden="false" customHeight="false" outlineLevel="0" collapsed="false">
      <c r="B294" s="4"/>
      <c r="C294" s="4"/>
      <c r="D294" s="4"/>
      <c r="E294" s="4"/>
      <c r="F294" s="4"/>
      <c r="G294" s="4"/>
    </row>
    <row r="295" customFormat="false" ht="14.25" hidden="false" customHeight="false" outlineLevel="0" collapsed="false">
      <c r="B295" s="4"/>
      <c r="C295" s="4"/>
      <c r="D295" s="4"/>
      <c r="E295" s="4"/>
      <c r="F295" s="4"/>
      <c r="G295" s="4"/>
    </row>
    <row r="296" customFormat="false" ht="14.25" hidden="false" customHeight="false" outlineLevel="0" collapsed="false">
      <c r="B296" s="4"/>
      <c r="C296" s="4"/>
      <c r="D296" s="4"/>
      <c r="E296" s="4"/>
      <c r="F296" s="4"/>
      <c r="G296" s="4"/>
    </row>
    <row r="297" customFormat="false" ht="14.25" hidden="false" customHeight="false" outlineLevel="0" collapsed="false">
      <c r="B297" s="4"/>
      <c r="C297" s="4"/>
      <c r="D297" s="4"/>
      <c r="E297" s="4"/>
      <c r="F297" s="4"/>
      <c r="G297" s="4"/>
    </row>
    <row r="298" customFormat="false" ht="14.25" hidden="false" customHeight="false" outlineLevel="0" collapsed="false">
      <c r="B298" s="4"/>
      <c r="C298" s="4"/>
      <c r="D298" s="4"/>
      <c r="E298" s="4"/>
      <c r="F298" s="4"/>
      <c r="G298" s="4"/>
    </row>
    <row r="299" customFormat="false" ht="14.25" hidden="false" customHeight="false" outlineLevel="0" collapsed="false">
      <c r="B299" s="4"/>
      <c r="C299" s="4"/>
      <c r="D299" s="4"/>
      <c r="E299" s="4"/>
      <c r="F299" s="4"/>
      <c r="G299" s="4"/>
    </row>
    <row r="300" customFormat="false" ht="14.25" hidden="false" customHeight="false" outlineLevel="0" collapsed="false">
      <c r="B300" s="4"/>
      <c r="C300" s="4"/>
      <c r="D300" s="4"/>
      <c r="E300" s="4"/>
      <c r="F300" s="4"/>
      <c r="G300" s="4"/>
    </row>
    <row r="301" customFormat="false" ht="14.25" hidden="false" customHeight="false" outlineLevel="0" collapsed="false">
      <c r="B301" s="4"/>
      <c r="C301" s="4"/>
      <c r="D301" s="4"/>
      <c r="E301" s="4"/>
      <c r="F301" s="4"/>
      <c r="G301" s="4"/>
    </row>
    <row r="302" customFormat="false" ht="14.25" hidden="false" customHeight="false" outlineLevel="0" collapsed="false">
      <c r="B302" s="4"/>
      <c r="C302" s="4"/>
      <c r="D302" s="4"/>
      <c r="E302" s="4"/>
      <c r="F302" s="4"/>
      <c r="G302" s="4"/>
    </row>
    <row r="303" customFormat="false" ht="14.25" hidden="false" customHeight="false" outlineLevel="0" collapsed="false">
      <c r="B303" s="4"/>
      <c r="C303" s="4"/>
      <c r="D303" s="4"/>
      <c r="E303" s="4"/>
      <c r="F303" s="4"/>
      <c r="G303" s="4"/>
    </row>
    <row r="304" customFormat="false" ht="14.25" hidden="false" customHeight="false" outlineLevel="0" collapsed="false">
      <c r="B304" s="4"/>
      <c r="C304" s="4"/>
      <c r="D304" s="4"/>
      <c r="E304" s="4"/>
      <c r="F304" s="4"/>
      <c r="G304" s="4"/>
    </row>
    <row r="305" customFormat="false" ht="14.25" hidden="false" customHeight="false" outlineLevel="0" collapsed="false">
      <c r="B305" s="4"/>
      <c r="C305" s="4"/>
      <c r="D305" s="4"/>
      <c r="E305" s="4"/>
      <c r="F305" s="4"/>
      <c r="G305" s="4"/>
    </row>
    <row r="306" customFormat="false" ht="14.25" hidden="false" customHeight="false" outlineLevel="0" collapsed="false">
      <c r="B306" s="4"/>
      <c r="C306" s="4"/>
      <c r="D306" s="4"/>
      <c r="E306" s="4"/>
      <c r="F306" s="4"/>
      <c r="G306" s="4"/>
    </row>
    <row r="307" customFormat="false" ht="14.25" hidden="false" customHeight="false" outlineLevel="0" collapsed="false">
      <c r="B307" s="4"/>
      <c r="C307" s="4"/>
      <c r="D307" s="4"/>
      <c r="E307" s="4"/>
      <c r="F307" s="4"/>
      <c r="G307" s="4"/>
    </row>
    <row r="308" customFormat="false" ht="14.25" hidden="false" customHeight="false" outlineLevel="0" collapsed="false">
      <c r="B308" s="4"/>
      <c r="C308" s="4"/>
      <c r="D308" s="4"/>
      <c r="E308" s="4"/>
      <c r="F308" s="4"/>
      <c r="G308" s="4"/>
    </row>
    <row r="309" customFormat="false" ht="14.25" hidden="false" customHeight="false" outlineLevel="0" collapsed="false">
      <c r="B309" s="4"/>
      <c r="C309" s="4"/>
      <c r="D309" s="4"/>
      <c r="E309" s="4"/>
      <c r="F309" s="4"/>
      <c r="G309" s="4"/>
    </row>
    <row r="310" customFormat="false" ht="14.25" hidden="false" customHeight="false" outlineLevel="0" collapsed="false">
      <c r="B310" s="4"/>
      <c r="C310" s="4"/>
      <c r="D310" s="4"/>
      <c r="E310" s="4"/>
      <c r="F310" s="4"/>
      <c r="G310" s="4"/>
    </row>
    <row r="311" customFormat="false" ht="14.25" hidden="false" customHeight="false" outlineLevel="0" collapsed="false">
      <c r="B311" s="4"/>
      <c r="C311" s="4"/>
      <c r="D311" s="4"/>
      <c r="E311" s="4"/>
      <c r="F311" s="4"/>
      <c r="G311" s="4"/>
    </row>
    <row r="312" customFormat="false" ht="14.25" hidden="false" customHeight="false" outlineLevel="0" collapsed="false">
      <c r="B312" s="4"/>
      <c r="C312" s="4"/>
      <c r="D312" s="4"/>
      <c r="E312" s="4"/>
      <c r="F312" s="4"/>
      <c r="G312" s="4"/>
    </row>
    <row r="313" customFormat="false" ht="14.25" hidden="false" customHeight="false" outlineLevel="0" collapsed="false">
      <c r="B313" s="4"/>
      <c r="C313" s="4"/>
      <c r="D313" s="4"/>
      <c r="E313" s="4"/>
      <c r="F313" s="4"/>
      <c r="G313" s="4"/>
    </row>
    <row r="314" customFormat="false" ht="14.25" hidden="false" customHeight="false" outlineLevel="0" collapsed="false">
      <c r="B314" s="4"/>
      <c r="C314" s="4"/>
      <c r="D314" s="4"/>
      <c r="E314" s="4"/>
      <c r="F314" s="4"/>
      <c r="G314" s="4"/>
    </row>
    <row r="315" customFormat="false" ht="14.25" hidden="false" customHeight="false" outlineLevel="0" collapsed="false">
      <c r="B315" s="4"/>
      <c r="C315" s="4"/>
      <c r="D315" s="4"/>
      <c r="E315" s="4"/>
      <c r="F315" s="4"/>
      <c r="G315" s="4"/>
    </row>
    <row r="316" customFormat="false" ht="14.25" hidden="false" customHeight="false" outlineLevel="0" collapsed="false">
      <c r="B316" s="4"/>
      <c r="C316" s="4"/>
      <c r="D316" s="4"/>
      <c r="E316" s="4"/>
      <c r="F316" s="4"/>
      <c r="G316" s="4"/>
    </row>
    <row r="317" customFormat="false" ht="14.25" hidden="false" customHeight="false" outlineLevel="0" collapsed="false">
      <c r="B317" s="4"/>
      <c r="C317" s="4"/>
      <c r="D317" s="4"/>
      <c r="E317" s="4"/>
      <c r="F317" s="4"/>
      <c r="G317" s="4"/>
    </row>
    <row r="318" customFormat="false" ht="14.25" hidden="false" customHeight="false" outlineLevel="0" collapsed="false">
      <c r="B318" s="4"/>
      <c r="C318" s="4"/>
      <c r="D318" s="4"/>
      <c r="E318" s="4"/>
      <c r="F318" s="4"/>
      <c r="G318" s="4"/>
    </row>
    <row r="319" customFormat="false" ht="14.25" hidden="false" customHeight="false" outlineLevel="0" collapsed="false">
      <c r="B319" s="4"/>
      <c r="C319" s="4"/>
      <c r="D319" s="4"/>
      <c r="E319" s="4"/>
      <c r="F319" s="4"/>
      <c r="G319" s="4"/>
    </row>
    <row r="320" customFormat="false" ht="14.25" hidden="false" customHeight="false" outlineLevel="0" collapsed="false">
      <c r="B320" s="4"/>
      <c r="C320" s="4"/>
      <c r="D320" s="4"/>
      <c r="E320" s="4"/>
      <c r="F320" s="4"/>
      <c r="G320" s="4"/>
    </row>
    <row r="321" customFormat="false" ht="14.25" hidden="false" customHeight="false" outlineLevel="0" collapsed="false">
      <c r="B321" s="4"/>
      <c r="C321" s="4"/>
      <c r="D321" s="4"/>
      <c r="E321" s="4"/>
      <c r="F321" s="4"/>
      <c r="G321" s="4"/>
    </row>
    <row r="322" customFormat="false" ht="14.25" hidden="false" customHeight="false" outlineLevel="0" collapsed="false">
      <c r="B322" s="4"/>
      <c r="C322" s="4"/>
      <c r="D322" s="4"/>
      <c r="E322" s="4"/>
      <c r="F322" s="4"/>
      <c r="G322" s="4"/>
    </row>
    <row r="323" customFormat="false" ht="14.25" hidden="false" customHeight="false" outlineLevel="0" collapsed="false">
      <c r="B323" s="4"/>
      <c r="C323" s="4"/>
      <c r="D323" s="4"/>
      <c r="E323" s="4"/>
      <c r="F323" s="4"/>
      <c r="G323" s="4"/>
    </row>
    <row r="324" customFormat="false" ht="14.25" hidden="false" customHeight="false" outlineLevel="0" collapsed="false">
      <c r="B324" s="4"/>
      <c r="C324" s="4"/>
      <c r="D324" s="4"/>
      <c r="E324" s="4"/>
      <c r="F324" s="4"/>
      <c r="G324" s="4"/>
    </row>
    <row r="325" customFormat="false" ht="14.25" hidden="false" customHeight="false" outlineLevel="0" collapsed="false">
      <c r="B325" s="4"/>
      <c r="C325" s="4"/>
      <c r="D325" s="4"/>
      <c r="E325" s="4"/>
      <c r="F325" s="4"/>
      <c r="G325" s="4"/>
    </row>
    <row r="326" customFormat="false" ht="14.25" hidden="false" customHeight="false" outlineLevel="0" collapsed="false">
      <c r="B326" s="4"/>
      <c r="C326" s="4"/>
      <c r="D326" s="4"/>
      <c r="E326" s="4"/>
      <c r="F326" s="4"/>
      <c r="G326" s="4"/>
    </row>
    <row r="327" customFormat="false" ht="14.25" hidden="false" customHeight="false" outlineLevel="0" collapsed="false">
      <c r="B327" s="4"/>
      <c r="C327" s="4"/>
      <c r="D327" s="4"/>
      <c r="E327" s="4"/>
      <c r="F327" s="4"/>
      <c r="G327" s="4"/>
    </row>
    <row r="328" customFormat="false" ht="14.25" hidden="false" customHeight="false" outlineLevel="0" collapsed="false">
      <c r="B328" s="4"/>
      <c r="C328" s="4"/>
      <c r="D328" s="4"/>
      <c r="E328" s="4"/>
      <c r="F328" s="4"/>
      <c r="G328" s="4"/>
    </row>
    <row r="329" customFormat="false" ht="14.25" hidden="false" customHeight="false" outlineLevel="0" collapsed="false">
      <c r="B329" s="4"/>
      <c r="C329" s="4"/>
      <c r="D329" s="4"/>
      <c r="E329" s="4"/>
      <c r="F329" s="4"/>
      <c r="G329" s="4"/>
    </row>
    <row r="330" customFormat="false" ht="14.25" hidden="false" customHeight="false" outlineLevel="0" collapsed="false">
      <c r="B330" s="4"/>
      <c r="C330" s="4"/>
      <c r="D330" s="4"/>
      <c r="E330" s="4"/>
      <c r="F330" s="4"/>
      <c r="G330" s="4"/>
    </row>
    <row r="331" customFormat="false" ht="14.25" hidden="false" customHeight="false" outlineLevel="0" collapsed="false">
      <c r="B331" s="4"/>
      <c r="C331" s="4"/>
      <c r="D331" s="4"/>
      <c r="E331" s="4"/>
      <c r="F331" s="4"/>
      <c r="G331" s="4"/>
    </row>
    <row r="332" customFormat="false" ht="14.25" hidden="false" customHeight="false" outlineLevel="0" collapsed="false">
      <c r="B332" s="4"/>
      <c r="C332" s="4"/>
      <c r="D332" s="4"/>
      <c r="E332" s="4"/>
      <c r="F332" s="4"/>
      <c r="G332" s="4"/>
    </row>
    <row r="333" customFormat="false" ht="14.25" hidden="false" customHeight="false" outlineLevel="0" collapsed="false">
      <c r="B333" s="4"/>
      <c r="C333" s="4"/>
      <c r="D333" s="4"/>
      <c r="E333" s="4"/>
      <c r="F333" s="4"/>
      <c r="G333" s="4"/>
    </row>
    <row r="334" customFormat="false" ht="14.25" hidden="false" customHeight="false" outlineLevel="0" collapsed="false">
      <c r="B334" s="4"/>
      <c r="C334" s="4"/>
      <c r="D334" s="4"/>
      <c r="E334" s="4"/>
      <c r="F334" s="4"/>
      <c r="G334" s="4"/>
    </row>
    <row r="335" customFormat="false" ht="14.25" hidden="false" customHeight="false" outlineLevel="0" collapsed="false">
      <c r="B335" s="4"/>
      <c r="C335" s="4"/>
      <c r="D335" s="4"/>
      <c r="E335" s="4"/>
      <c r="F335" s="4"/>
      <c r="G335" s="4"/>
    </row>
    <row r="336" customFormat="false" ht="14.25" hidden="false" customHeight="false" outlineLevel="0" collapsed="false">
      <c r="B336" s="4"/>
      <c r="C336" s="4"/>
      <c r="D336" s="4"/>
      <c r="E336" s="4"/>
      <c r="F336" s="4"/>
      <c r="G336" s="4"/>
    </row>
    <row r="337" customFormat="false" ht="14.25" hidden="false" customHeight="false" outlineLevel="0" collapsed="false">
      <c r="B337" s="4"/>
      <c r="C337" s="4"/>
      <c r="D337" s="4"/>
      <c r="E337" s="4"/>
      <c r="F337" s="4"/>
      <c r="G337" s="4"/>
    </row>
    <row r="338" customFormat="false" ht="14.25" hidden="false" customHeight="false" outlineLevel="0" collapsed="false">
      <c r="B338" s="4"/>
      <c r="C338" s="4"/>
      <c r="D338" s="4"/>
      <c r="E338" s="4"/>
      <c r="F338" s="4"/>
      <c r="G338" s="4"/>
    </row>
    <row r="339" customFormat="false" ht="14.25" hidden="false" customHeight="false" outlineLevel="0" collapsed="false">
      <c r="B339" s="4"/>
      <c r="C339" s="4"/>
      <c r="D339" s="4"/>
      <c r="E339" s="4"/>
      <c r="F339" s="4"/>
      <c r="G339" s="4"/>
    </row>
    <row r="340" customFormat="false" ht="14.25" hidden="false" customHeight="false" outlineLevel="0" collapsed="false">
      <c r="B340" s="4"/>
      <c r="C340" s="4"/>
      <c r="D340" s="4"/>
      <c r="E340" s="4"/>
      <c r="F340" s="4"/>
      <c r="G340" s="4"/>
    </row>
    <row r="341" customFormat="false" ht="14.25" hidden="false" customHeight="false" outlineLevel="0" collapsed="false">
      <c r="B341" s="4"/>
      <c r="C341" s="4"/>
      <c r="D341" s="4"/>
      <c r="E341" s="4"/>
      <c r="F341" s="4"/>
      <c r="G341" s="4"/>
    </row>
    <row r="342" customFormat="false" ht="14.25" hidden="false" customHeight="false" outlineLevel="0" collapsed="false">
      <c r="B342" s="4"/>
      <c r="C342" s="4"/>
      <c r="D342" s="4"/>
      <c r="E342" s="4"/>
      <c r="F342" s="4"/>
      <c r="G342" s="4"/>
    </row>
    <row r="343" customFormat="false" ht="14.25" hidden="false" customHeight="false" outlineLevel="0" collapsed="false">
      <c r="B343" s="4"/>
      <c r="C343" s="4"/>
      <c r="D343" s="4"/>
      <c r="E343" s="4"/>
      <c r="F343" s="4"/>
      <c r="G343" s="4"/>
    </row>
    <row r="344" customFormat="false" ht="14.25" hidden="false" customHeight="false" outlineLevel="0" collapsed="false">
      <c r="B344" s="4"/>
      <c r="C344" s="4"/>
      <c r="D344" s="4"/>
      <c r="E344" s="4"/>
      <c r="F344" s="4"/>
      <c r="G344" s="4"/>
    </row>
    <row r="345" customFormat="false" ht="14.25" hidden="false" customHeight="false" outlineLevel="0" collapsed="false">
      <c r="B345" s="4"/>
      <c r="C345" s="4"/>
      <c r="D345" s="4"/>
      <c r="E345" s="4"/>
      <c r="F345" s="4"/>
      <c r="G345" s="4"/>
    </row>
    <row r="346" customFormat="false" ht="14.25" hidden="false" customHeight="false" outlineLevel="0" collapsed="false">
      <c r="B346" s="4"/>
      <c r="C346" s="4"/>
      <c r="D346" s="4"/>
      <c r="E346" s="4"/>
      <c r="F346" s="4"/>
      <c r="G346" s="4"/>
    </row>
    <row r="347" customFormat="false" ht="14.25" hidden="false" customHeight="false" outlineLevel="0" collapsed="false">
      <c r="B347" s="4"/>
      <c r="C347" s="4"/>
      <c r="D347" s="4"/>
      <c r="E347" s="4"/>
      <c r="F347" s="4"/>
      <c r="G347" s="4"/>
    </row>
    <row r="348" customFormat="false" ht="14.25" hidden="false" customHeight="false" outlineLevel="0" collapsed="false">
      <c r="B348" s="4"/>
      <c r="C348" s="4"/>
      <c r="D348" s="4"/>
      <c r="E348" s="4"/>
      <c r="F348" s="4"/>
      <c r="G348" s="4"/>
    </row>
    <row r="349" customFormat="false" ht="14.25" hidden="false" customHeight="false" outlineLevel="0" collapsed="false">
      <c r="B349" s="4"/>
      <c r="C349" s="4"/>
      <c r="D349" s="4"/>
      <c r="E349" s="4"/>
      <c r="F349" s="4"/>
      <c r="G349" s="4"/>
    </row>
    <row r="350" customFormat="false" ht="14.25" hidden="false" customHeight="false" outlineLevel="0" collapsed="false">
      <c r="B350" s="4"/>
      <c r="C350" s="4"/>
      <c r="D350" s="4"/>
      <c r="E350" s="4"/>
      <c r="F350" s="4"/>
      <c r="G350" s="4"/>
    </row>
    <row r="351" customFormat="false" ht="14.25" hidden="false" customHeight="false" outlineLevel="0" collapsed="false">
      <c r="B351" s="4"/>
      <c r="C351" s="4"/>
      <c r="D351" s="4"/>
      <c r="E351" s="4"/>
      <c r="F351" s="4"/>
      <c r="G351" s="4"/>
    </row>
    <row r="352" customFormat="false" ht="14.25" hidden="false" customHeight="false" outlineLevel="0" collapsed="false">
      <c r="B352" s="4"/>
      <c r="C352" s="4"/>
      <c r="D352" s="4"/>
      <c r="E352" s="4"/>
      <c r="F352" s="4"/>
      <c r="G352" s="4"/>
    </row>
    <row r="353" customFormat="false" ht="14.25" hidden="false" customHeight="false" outlineLevel="0" collapsed="false">
      <c r="B353" s="4"/>
      <c r="C353" s="4"/>
      <c r="D353" s="4"/>
      <c r="E353" s="4"/>
      <c r="F353" s="4"/>
      <c r="G353" s="4"/>
    </row>
    <row r="354" customFormat="false" ht="14.25" hidden="false" customHeight="false" outlineLevel="0" collapsed="false">
      <c r="B354" s="4"/>
      <c r="C354" s="4"/>
      <c r="D354" s="4"/>
      <c r="E354" s="4"/>
      <c r="F354" s="4"/>
      <c r="G354" s="4"/>
    </row>
    <row r="355" customFormat="false" ht="14.25" hidden="false" customHeight="false" outlineLevel="0" collapsed="false">
      <c r="B355" s="4"/>
      <c r="C355" s="4"/>
      <c r="D355" s="4"/>
      <c r="E355" s="4"/>
      <c r="F355" s="4"/>
      <c r="G355" s="4"/>
    </row>
    <row r="356" customFormat="false" ht="14.25" hidden="false" customHeight="false" outlineLevel="0" collapsed="false">
      <c r="B356" s="4"/>
      <c r="C356" s="4"/>
      <c r="D356" s="4"/>
      <c r="E356" s="4"/>
      <c r="F356" s="4"/>
      <c r="G356" s="4"/>
    </row>
    <row r="357" customFormat="false" ht="14.25" hidden="false" customHeight="false" outlineLevel="0" collapsed="false">
      <c r="B357" s="4"/>
      <c r="C357" s="4"/>
      <c r="D357" s="4"/>
      <c r="E357" s="4"/>
      <c r="F357" s="4"/>
      <c r="G357" s="4"/>
    </row>
    <row r="358" customFormat="false" ht="14.25" hidden="false" customHeight="false" outlineLevel="0" collapsed="false">
      <c r="B358" s="4"/>
      <c r="C358" s="4"/>
      <c r="D358" s="4"/>
      <c r="E358" s="4"/>
      <c r="F358" s="4"/>
      <c r="G358" s="4"/>
    </row>
    <row r="359" customFormat="false" ht="14.25" hidden="false" customHeight="false" outlineLevel="0" collapsed="false">
      <c r="B359" s="4"/>
      <c r="C359" s="4"/>
      <c r="D359" s="4"/>
      <c r="E359" s="4"/>
      <c r="F359" s="4"/>
      <c r="G359" s="4"/>
    </row>
    <row r="360" customFormat="false" ht="14.25" hidden="false" customHeight="false" outlineLevel="0" collapsed="false">
      <c r="B360" s="4"/>
      <c r="C360" s="4"/>
      <c r="D360" s="4"/>
      <c r="E360" s="4"/>
      <c r="F360" s="4"/>
      <c r="G360" s="4"/>
    </row>
    <row r="361" customFormat="false" ht="14.25" hidden="false" customHeight="false" outlineLevel="0" collapsed="false">
      <c r="B361" s="4"/>
      <c r="C361" s="4"/>
      <c r="D361" s="4"/>
      <c r="E361" s="4"/>
      <c r="F361" s="4"/>
      <c r="G361" s="4"/>
    </row>
    <row r="362" customFormat="false" ht="14.25" hidden="false" customHeight="false" outlineLevel="0" collapsed="false">
      <c r="B362" s="4"/>
      <c r="C362" s="4"/>
      <c r="D362" s="4"/>
      <c r="E362" s="4"/>
      <c r="F362" s="4"/>
      <c r="G362" s="4"/>
    </row>
    <row r="363" customFormat="false" ht="14.25" hidden="false" customHeight="false" outlineLevel="0" collapsed="false">
      <c r="B363" s="4"/>
      <c r="C363" s="4"/>
      <c r="D363" s="4"/>
      <c r="E363" s="4"/>
      <c r="F363" s="4"/>
      <c r="G363" s="4"/>
    </row>
    <row r="364" customFormat="false" ht="14.25" hidden="false" customHeight="false" outlineLevel="0" collapsed="false">
      <c r="B364" s="4"/>
      <c r="C364" s="4"/>
      <c r="D364" s="4"/>
      <c r="E364" s="4"/>
      <c r="F364" s="4"/>
      <c r="G364" s="4"/>
    </row>
    <row r="365" customFormat="false" ht="14.25" hidden="false" customHeight="false" outlineLevel="0" collapsed="false">
      <c r="B365" s="4"/>
      <c r="C365" s="4"/>
      <c r="D365" s="4"/>
      <c r="E365" s="4"/>
      <c r="F365" s="4"/>
      <c r="G365" s="4"/>
    </row>
    <row r="366" customFormat="false" ht="14.25" hidden="false" customHeight="false" outlineLevel="0" collapsed="false">
      <c r="B366" s="4"/>
      <c r="C366" s="4"/>
      <c r="D366" s="4"/>
      <c r="E366" s="4"/>
      <c r="F366" s="4"/>
      <c r="G366" s="4"/>
    </row>
    <row r="367" customFormat="false" ht="14.25" hidden="false" customHeight="false" outlineLevel="0" collapsed="false">
      <c r="B367" s="4"/>
      <c r="C367" s="4"/>
      <c r="D367" s="4"/>
      <c r="E367" s="4"/>
      <c r="F367" s="4"/>
      <c r="G367" s="4"/>
    </row>
    <row r="368" customFormat="false" ht="14.25" hidden="false" customHeight="false" outlineLevel="0" collapsed="false">
      <c r="B368" s="4"/>
      <c r="C368" s="4"/>
      <c r="D368" s="4"/>
      <c r="E368" s="4"/>
      <c r="F368" s="4"/>
      <c r="G368" s="4"/>
    </row>
    <row r="369" customFormat="false" ht="14.25" hidden="false" customHeight="false" outlineLevel="0" collapsed="false">
      <c r="B369" s="4"/>
      <c r="C369" s="4"/>
      <c r="D369" s="4"/>
      <c r="E369" s="4"/>
      <c r="F369" s="4"/>
      <c r="G36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Collabora_Office/22.05.14.4$Linux_X86_64 LibreOffice_project/2e3129f9dce8195a6b1732ef6d07ca921bdbe1c8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2016-03-02T19:31:20Z</dcterms:created>
  <dc:creator>AbdelMeguid Mohamed</dc:creator>
  <dc:description/>
  <dc:language>de-DE</dc:language>
  <cp:lastModifiedBy/>
  <dcterms:modified xsi:type="dcterms:W3CDTF">2023-07-13T18:21:17Z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