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ython_Script\workbench\"/>
    </mc:Choice>
  </mc:AlternateContent>
  <xr:revisionPtr revIDLastSave="0" documentId="13_ncr:1_{5D67F91B-8C42-4E07-B2F3-2EA13375CF25}" xr6:coauthVersionLast="47" xr6:coauthVersionMax="47" xr10:uidLastSave="{00000000-0000-0000-0000-000000000000}"/>
  <bookViews>
    <workbookView xWindow="28680" yWindow="-120" windowWidth="29040" windowHeight="16440" activeTab="1" xr2:uid="{BA3E90AC-6C05-4A33-91A7-A4AD493BD75D}"/>
  </bookViews>
  <sheets>
    <sheet name="Original" sheetId="1" r:id="rId1"/>
    <sheet name="Modified" sheetId="2" r:id="rId2"/>
    <sheet name="Deman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C3" i="3"/>
  <c r="D3" i="3"/>
  <c r="E3" i="3"/>
  <c r="B4" i="3"/>
  <c r="C4" i="3"/>
  <c r="D4" i="3"/>
  <c r="E4" i="3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B10" i="3"/>
  <c r="C10" i="3"/>
  <c r="D10" i="3"/>
  <c r="E10" i="3"/>
  <c r="B11" i="3"/>
  <c r="C11" i="3"/>
  <c r="D11" i="3"/>
  <c r="E11" i="3"/>
  <c r="C2" i="3"/>
  <c r="D2" i="3"/>
  <c r="E2" i="3"/>
  <c r="B2" i="3"/>
  <c r="Q15" i="2"/>
  <c r="N4" i="2"/>
  <c r="O4" i="2"/>
  <c r="P4" i="2"/>
  <c r="Q4" i="2"/>
  <c r="N5" i="2"/>
  <c r="O5" i="2"/>
  <c r="P5" i="2"/>
  <c r="Q5" i="2"/>
  <c r="N6" i="2"/>
  <c r="O6" i="2"/>
  <c r="P6" i="2"/>
  <c r="Q6" i="2"/>
  <c r="N7" i="2"/>
  <c r="O7" i="2"/>
  <c r="P7" i="2"/>
  <c r="Q7" i="2"/>
  <c r="N8" i="2"/>
  <c r="O8" i="2"/>
  <c r="P8" i="2"/>
  <c r="Q8" i="2"/>
  <c r="N9" i="2"/>
  <c r="O9" i="2"/>
  <c r="P9" i="2"/>
  <c r="Q9" i="2"/>
  <c r="N10" i="2"/>
  <c r="O10" i="2"/>
  <c r="P10" i="2"/>
  <c r="Q10" i="2"/>
  <c r="N11" i="2"/>
  <c r="O11" i="2"/>
  <c r="P11" i="2"/>
  <c r="Q11" i="2"/>
  <c r="N12" i="2"/>
  <c r="O12" i="2"/>
  <c r="P12" i="2"/>
  <c r="Q12" i="2"/>
  <c r="O3" i="2"/>
  <c r="P3" i="2"/>
  <c r="Q3" i="2"/>
  <c r="N3" i="2"/>
  <c r="J4" i="2"/>
  <c r="K4" i="2"/>
  <c r="L4" i="2"/>
  <c r="M4" i="2"/>
  <c r="J5" i="2"/>
  <c r="K5" i="2"/>
  <c r="L5" i="2"/>
  <c r="M5" i="2"/>
  <c r="J6" i="2"/>
  <c r="K6" i="2"/>
  <c r="L6" i="2"/>
  <c r="M6" i="2"/>
  <c r="J7" i="2"/>
  <c r="K7" i="2"/>
  <c r="L7" i="2"/>
  <c r="M7" i="2"/>
  <c r="J8" i="2"/>
  <c r="K8" i="2"/>
  <c r="L8" i="2"/>
  <c r="M8" i="2"/>
  <c r="J9" i="2"/>
  <c r="K9" i="2"/>
  <c r="L9" i="2"/>
  <c r="M9" i="2"/>
  <c r="J10" i="2"/>
  <c r="K10" i="2"/>
  <c r="L10" i="2"/>
  <c r="M10" i="2"/>
  <c r="J11" i="2"/>
  <c r="K11" i="2"/>
  <c r="L11" i="2"/>
  <c r="M11" i="2"/>
  <c r="J12" i="2"/>
  <c r="K12" i="2"/>
  <c r="L12" i="2"/>
  <c r="M12" i="2"/>
  <c r="K3" i="2"/>
  <c r="L3" i="2"/>
  <c r="M3" i="2"/>
  <c r="J3" i="2"/>
  <c r="F4" i="2"/>
  <c r="G4" i="2"/>
  <c r="H4" i="2"/>
  <c r="I4" i="2"/>
  <c r="F5" i="2"/>
  <c r="G5" i="2"/>
  <c r="H5" i="2"/>
  <c r="I5" i="2"/>
  <c r="F6" i="2"/>
  <c r="G6" i="2"/>
  <c r="H6" i="2"/>
  <c r="I6" i="2"/>
  <c r="F7" i="2"/>
  <c r="G7" i="2"/>
  <c r="H7" i="2"/>
  <c r="I7" i="2"/>
  <c r="F8" i="2"/>
  <c r="G8" i="2"/>
  <c r="H8" i="2"/>
  <c r="I8" i="2"/>
  <c r="F9" i="2"/>
  <c r="G9" i="2"/>
  <c r="H9" i="2"/>
  <c r="I9" i="2"/>
  <c r="F10" i="2"/>
  <c r="G10" i="2"/>
  <c r="H10" i="2"/>
  <c r="I10" i="2"/>
  <c r="F11" i="2"/>
  <c r="G11" i="2"/>
  <c r="H11" i="2"/>
  <c r="I11" i="2"/>
  <c r="F12" i="2"/>
  <c r="G12" i="2"/>
  <c r="H12" i="2"/>
  <c r="I12" i="2"/>
  <c r="G3" i="2"/>
  <c r="H3" i="2"/>
  <c r="I3" i="2"/>
  <c r="F3" i="2"/>
  <c r="B4" i="2"/>
  <c r="C4" i="2"/>
  <c r="D4" i="2"/>
  <c r="E4" i="2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C3" i="2"/>
  <c r="D3" i="2"/>
  <c r="E3" i="2"/>
  <c r="B3" i="2"/>
</calcChain>
</file>

<file path=xl/sharedStrings.xml><?xml version="1.0" encoding="utf-8"?>
<sst xmlns="http://schemas.openxmlformats.org/spreadsheetml/2006/main" count="37" uniqueCount="25">
  <si>
    <t>Net Import/Export (GWh)</t>
  </si>
  <si>
    <t>% of Domestic Generation</t>
  </si>
  <si>
    <t>Brunei Darussalam</t>
  </si>
  <si>
    <t>Cambodia</t>
  </si>
  <si>
    <t>Indonesia</t>
  </si>
  <si>
    <t>Lao PDR</t>
  </si>
  <si>
    <t>Malaysia</t>
  </si>
  <si>
    <t>Myanmar</t>
  </si>
  <si>
    <t>Philippines</t>
  </si>
  <si>
    <t>Singapore</t>
  </si>
  <si>
    <t>Thailand</t>
  </si>
  <si>
    <t>Vietnam</t>
  </si>
  <si>
    <t>% of Domestic Demand</t>
  </si>
  <si>
    <t>Electricity Demand (TWh)</t>
  </si>
  <si>
    <t>BN</t>
  </si>
  <si>
    <t>SG</t>
  </si>
  <si>
    <t>KH</t>
  </si>
  <si>
    <t>ID</t>
  </si>
  <si>
    <t>LA</t>
  </si>
  <si>
    <t>MY</t>
  </si>
  <si>
    <t>MM</t>
  </si>
  <si>
    <t>PH</t>
  </si>
  <si>
    <t>TH</t>
  </si>
  <si>
    <t>VN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</si>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</sst>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0" borderId="3" xfId="0" applyNumberFormat="1" applyBorder="1"/>
    <xf numFmtId="2" fontId="0" fillId="0" borderId="5" xfId="0" applyNumberFormat="1" applyBorder="1"/>
    <xf numFmtId="2" fontId="0" fillId="0" borderId="8" xfId="0" applyNumberFormat="1" applyBorder="1"/>
    <xf numFmtId="2" fontId="0" fillId="0" borderId="1" xfId="0" applyNumberFormat="1" applyBorder="1"/>
    <xf numFmtId="2" fontId="0" fillId="0" borderId="2" xfId="0" applyNumberFormat="1" applyBorder="1"/>
    <xf numFmtId="2" fontId="0" fillId="0" borderId="4" xfId="0" applyNumberFormat="1" applyBorder="1"/>
    <xf numFmtId="2" fontId="0" fillId="0" borderId="0" xfId="0" applyNumberFormat="1" applyBorder="1"/>
    <xf numFmtId="2" fontId="0" fillId="0" borderId="6" xfId="0" applyNumberFormat="1" applyBorder="1"/>
    <xf numFmtId="2" fontId="0" fillId="0" borderId="7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14</xdr:row>
      <xdr:rowOff>38100</xdr:rowOff>
    </xdr:from>
    <xdr:ext cx="6202404" cy="43678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7870FE2-EDB8-9C22-13DC-647BB254931D}"/>
            </a:ext>
          </a:extLst>
        </xdr:cNvPr>
        <xdr:cNvSpPr txBox="1"/>
      </xdr:nvSpPr>
      <xdr:spPr>
        <a:xfrm>
          <a:off x="1314450" y="2705100"/>
          <a:ext cx="6202404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/>
            <a:t>Source:</a:t>
          </a:r>
          <a:r>
            <a:rPr lang="en-GB" baseline="0"/>
            <a:t> </a:t>
          </a:r>
          <a:r>
            <a:rPr lang="en-GB"/>
            <a:t>Table 3.2 ASEAN Interconnection Projects Electricity Import (+) / Export (-) Balance in LCO Scenario.</a:t>
          </a:r>
        </a:p>
        <a:p>
          <a:r>
            <a:rPr lang="en-GB" sz="1100"/>
            <a:t>The 7th ASEAN Energy Outlook 2022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69B8E-8CC5-4472-9EBB-0F260076EE15}">
  <dimension ref="A1:M12"/>
  <sheetViews>
    <sheetView workbookViewId="0">
      <selection activeCell="I12" sqref="A1:I12"/>
    </sheetView>
  </sheetViews>
  <sheetFormatPr defaultRowHeight="15" x14ac:dyDescent="0.25"/>
  <cols>
    <col min="1" max="1" width="18.28515625" bestFit="1" customWidth="1"/>
    <col min="2" max="9" width="10.7109375" customWidth="1"/>
  </cols>
  <sheetData>
    <row r="1" spans="1:13" x14ac:dyDescent="0.25">
      <c r="B1" s="2" t="s">
        <v>0</v>
      </c>
      <c r="C1" s="2"/>
      <c r="D1" s="2"/>
      <c r="E1" s="2"/>
      <c r="F1" s="2" t="s">
        <v>1</v>
      </c>
      <c r="G1" s="2"/>
      <c r="H1" s="2"/>
      <c r="I1" s="2"/>
      <c r="J1" s="2"/>
      <c r="K1" s="2"/>
      <c r="L1" s="2"/>
      <c r="M1" s="2"/>
    </row>
    <row r="2" spans="1:13" x14ac:dyDescent="0.25">
      <c r="B2">
        <v>2025</v>
      </c>
      <c r="C2">
        <v>2030</v>
      </c>
      <c r="D2">
        <v>2040</v>
      </c>
      <c r="E2">
        <v>2050</v>
      </c>
      <c r="F2">
        <v>2025</v>
      </c>
      <c r="G2">
        <v>2030</v>
      </c>
      <c r="H2">
        <v>2040</v>
      </c>
      <c r="I2">
        <v>2050</v>
      </c>
    </row>
    <row r="3" spans="1:13" x14ac:dyDescent="0.25">
      <c r="A3" t="s">
        <v>2</v>
      </c>
      <c r="B3">
        <v>-526</v>
      </c>
      <c r="C3" s="1">
        <v>-3504</v>
      </c>
      <c r="D3" s="1">
        <v>-3504</v>
      </c>
      <c r="E3">
        <v>875</v>
      </c>
      <c r="F3">
        <v>8.34</v>
      </c>
      <c r="G3">
        <v>36.89</v>
      </c>
      <c r="H3">
        <v>34.119999999999997</v>
      </c>
      <c r="I3">
        <v>12.27</v>
      </c>
    </row>
    <row r="4" spans="1:13" x14ac:dyDescent="0.25">
      <c r="A4" t="s">
        <v>3</v>
      </c>
      <c r="B4" s="1">
        <v>-2468</v>
      </c>
      <c r="C4">
        <v>-71</v>
      </c>
      <c r="D4" s="1">
        <v>-2055</v>
      </c>
      <c r="E4" s="1">
        <v>-14197</v>
      </c>
      <c r="F4">
        <v>21.71</v>
      </c>
      <c r="G4">
        <v>0.61</v>
      </c>
      <c r="H4">
        <v>11.46</v>
      </c>
      <c r="I4">
        <v>45.01</v>
      </c>
    </row>
    <row r="5" spans="1:13" x14ac:dyDescent="0.25">
      <c r="A5" t="s">
        <v>4</v>
      </c>
      <c r="B5" s="1">
        <v>-1519</v>
      </c>
      <c r="C5">
        <v>-624</v>
      </c>
      <c r="D5" s="1">
        <v>1115</v>
      </c>
      <c r="E5" s="1">
        <v>7271</v>
      </c>
      <c r="F5">
        <v>0.45</v>
      </c>
      <c r="G5">
        <v>0.16</v>
      </c>
      <c r="H5">
        <v>0.22</v>
      </c>
      <c r="I5">
        <v>1.1499999999999999</v>
      </c>
    </row>
    <row r="6" spans="1:13" x14ac:dyDescent="0.25">
      <c r="A6" t="s">
        <v>5</v>
      </c>
      <c r="B6" s="1">
        <v>-4575</v>
      </c>
      <c r="C6" s="1">
        <v>-8349</v>
      </c>
      <c r="D6" s="1">
        <v>-8901</v>
      </c>
      <c r="E6" s="1">
        <v>-58326</v>
      </c>
      <c r="F6">
        <v>10.09</v>
      </c>
      <c r="G6">
        <v>16.329999999999998</v>
      </c>
      <c r="H6">
        <v>16.29</v>
      </c>
      <c r="I6">
        <v>54.26</v>
      </c>
    </row>
    <row r="7" spans="1:13" x14ac:dyDescent="0.25">
      <c r="A7" t="s">
        <v>6</v>
      </c>
      <c r="B7" s="1">
        <v>-1765</v>
      </c>
      <c r="C7">
        <v>-686</v>
      </c>
      <c r="D7" s="1">
        <v>-12215</v>
      </c>
      <c r="E7" s="1">
        <v>-27851</v>
      </c>
      <c r="F7">
        <v>0.95</v>
      </c>
      <c r="G7">
        <v>0.35</v>
      </c>
      <c r="H7">
        <v>5.62</v>
      </c>
      <c r="I7">
        <v>11.07</v>
      </c>
    </row>
    <row r="8" spans="1:13" x14ac:dyDescent="0.25">
      <c r="A8" t="s">
        <v>7</v>
      </c>
      <c r="B8" s="1">
        <v>-6326</v>
      </c>
      <c r="C8" s="1">
        <v>-8603</v>
      </c>
      <c r="D8" s="1">
        <v>-7850</v>
      </c>
      <c r="E8" s="1">
        <v>-7634</v>
      </c>
      <c r="F8">
        <v>22.01</v>
      </c>
      <c r="G8">
        <v>23.44</v>
      </c>
      <c r="H8">
        <v>19.829999999999998</v>
      </c>
      <c r="I8">
        <v>17.86</v>
      </c>
    </row>
    <row r="9" spans="1:13" x14ac:dyDescent="0.25">
      <c r="A9" t="s">
        <v>8</v>
      </c>
      <c r="B9">
        <v>0</v>
      </c>
      <c r="C9">
        <v>-294</v>
      </c>
      <c r="D9" s="1">
        <v>2433</v>
      </c>
      <c r="E9" s="1">
        <v>4380</v>
      </c>
      <c r="F9">
        <v>0</v>
      </c>
      <c r="G9">
        <v>0.2</v>
      </c>
      <c r="H9">
        <v>1.34</v>
      </c>
      <c r="I9">
        <v>1.93</v>
      </c>
    </row>
    <row r="10" spans="1:13" x14ac:dyDescent="0.25">
      <c r="A10" t="s">
        <v>9</v>
      </c>
      <c r="B10" s="1">
        <v>3199</v>
      </c>
      <c r="C10" s="1">
        <v>4225</v>
      </c>
      <c r="D10" s="1">
        <v>8067</v>
      </c>
      <c r="E10" s="1">
        <v>9198</v>
      </c>
      <c r="F10">
        <v>6.09</v>
      </c>
      <c r="G10">
        <v>7.68</v>
      </c>
      <c r="H10">
        <v>13.74</v>
      </c>
      <c r="I10">
        <v>15.69</v>
      </c>
    </row>
    <row r="11" spans="1:13" x14ac:dyDescent="0.25">
      <c r="A11" t="s">
        <v>10</v>
      </c>
      <c r="B11" s="1">
        <v>58850</v>
      </c>
      <c r="C11" s="1">
        <v>52357</v>
      </c>
      <c r="D11" s="1">
        <v>58512</v>
      </c>
      <c r="E11" s="1">
        <v>48953</v>
      </c>
      <c r="F11">
        <v>46.38</v>
      </c>
      <c r="G11">
        <v>32.51</v>
      </c>
      <c r="H11">
        <v>27.4</v>
      </c>
      <c r="I11">
        <v>15.96</v>
      </c>
    </row>
    <row r="12" spans="1:13" x14ac:dyDescent="0.25">
      <c r="A12" t="s">
        <v>11</v>
      </c>
      <c r="B12" s="1">
        <v>-44869</v>
      </c>
      <c r="C12" s="1">
        <v>-34451</v>
      </c>
      <c r="D12" s="1">
        <v>-35602</v>
      </c>
      <c r="E12" s="1">
        <v>37330</v>
      </c>
      <c r="F12">
        <v>14.71</v>
      </c>
      <c r="G12">
        <v>10.64</v>
      </c>
      <c r="H12">
        <v>8.9499999999999993</v>
      </c>
      <c r="I12">
        <v>8.3699999999999992</v>
      </c>
    </row>
  </sheetData>
  <mergeCells count="3">
    <mergeCell ref="B1:E1"/>
    <mergeCell ref="F1:I1"/>
    <mergeCell ref="J1:M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F3CB3-5F0F-477C-97BF-F30751AD8450}">
  <dimension ref="A1:Q15"/>
  <sheetViews>
    <sheetView tabSelected="1" workbookViewId="0">
      <selection activeCell="N11" sqref="N11"/>
    </sheetView>
  </sheetViews>
  <sheetFormatPr defaultRowHeight="15" x14ac:dyDescent="0.25"/>
  <cols>
    <col min="1" max="1" width="18.28515625" bestFit="1" customWidth="1"/>
    <col min="13" max="13" width="9.28515625" bestFit="1" customWidth="1"/>
    <col min="14" max="17" width="10.5703125" bestFit="1" customWidth="1"/>
  </cols>
  <sheetData>
    <row r="1" spans="1:17" x14ac:dyDescent="0.25">
      <c r="B1" s="22" t="s">
        <v>0</v>
      </c>
      <c r="C1" s="23"/>
      <c r="D1" s="23"/>
      <c r="E1" s="24"/>
      <c r="F1" s="22" t="s">
        <v>1</v>
      </c>
      <c r="G1" s="23"/>
      <c r="H1" s="23"/>
      <c r="I1" s="24"/>
      <c r="J1" s="22" t="s">
        <v>12</v>
      </c>
      <c r="K1" s="23"/>
      <c r="L1" s="23"/>
      <c r="M1" s="24"/>
      <c r="N1" s="22" t="s">
        <v>13</v>
      </c>
      <c r="O1" s="23"/>
      <c r="P1" s="23"/>
      <c r="Q1" s="24"/>
    </row>
    <row r="2" spans="1:17" x14ac:dyDescent="0.25">
      <c r="B2" s="10">
        <v>2025</v>
      </c>
      <c r="C2" s="11">
        <v>2030</v>
      </c>
      <c r="D2" s="11">
        <v>2040</v>
      </c>
      <c r="E2" s="12">
        <v>2050</v>
      </c>
      <c r="F2" s="10">
        <v>2025</v>
      </c>
      <c r="G2" s="11">
        <v>2030</v>
      </c>
      <c r="H2" s="11">
        <v>2040</v>
      </c>
      <c r="I2" s="12">
        <v>2050</v>
      </c>
      <c r="J2" s="10">
        <v>2025</v>
      </c>
      <c r="K2" s="11">
        <v>2030</v>
      </c>
      <c r="L2" s="11">
        <v>2040</v>
      </c>
      <c r="M2" s="12">
        <v>2050</v>
      </c>
      <c r="N2" s="10">
        <v>2025</v>
      </c>
      <c r="O2" s="11">
        <v>2030</v>
      </c>
      <c r="P2" s="11">
        <v>2040</v>
      </c>
      <c r="Q2" s="12">
        <v>2050</v>
      </c>
    </row>
    <row r="3" spans="1:17" x14ac:dyDescent="0.25">
      <c r="A3" s="25" t="s">
        <v>2</v>
      </c>
      <c r="B3" s="4">
        <f>Original!B3</f>
        <v>-526</v>
      </c>
      <c r="C3" s="5">
        <f>Original!C3</f>
        <v>-3504</v>
      </c>
      <c r="D3" s="5">
        <f>Original!D3</f>
        <v>-3504</v>
      </c>
      <c r="E3" s="6">
        <f>Original!E3</f>
        <v>875</v>
      </c>
      <c r="F3" s="4">
        <f>IF(B3 &gt; 0, Original!F3, -Original!F3)</f>
        <v>-8.34</v>
      </c>
      <c r="G3" s="5">
        <f>IF(C3 &gt; 0, Original!G3, -Original!G3)</f>
        <v>-36.89</v>
      </c>
      <c r="H3" s="5">
        <f>IF(D3 &gt; 0, Original!H3, -Original!H3)</f>
        <v>-34.119999999999997</v>
      </c>
      <c r="I3" s="6">
        <f>IF(E3 &gt; 0, Original!I3, -Original!I3)</f>
        <v>12.27</v>
      </c>
      <c r="J3" s="4">
        <f>(100 - F3)</f>
        <v>108.34</v>
      </c>
      <c r="K3" s="5">
        <f t="shared" ref="K3:M3" si="0">(100 - G3)</f>
        <v>136.88999999999999</v>
      </c>
      <c r="L3" s="5">
        <f t="shared" si="0"/>
        <v>134.12</v>
      </c>
      <c r="M3" s="13">
        <f t="shared" si="0"/>
        <v>87.73</v>
      </c>
      <c r="N3" s="16">
        <f>B3*J3/(F3*1000)</f>
        <v>6.8329544364508399</v>
      </c>
      <c r="O3" s="17">
        <f t="shared" ref="O3:Q3" si="1">C3*K3/(G3*1000)</f>
        <v>13.002509081051773</v>
      </c>
      <c r="P3" s="17">
        <f t="shared" si="1"/>
        <v>13.773636576787808</v>
      </c>
      <c r="Q3" s="13">
        <f t="shared" si="1"/>
        <v>6.2562143439282805</v>
      </c>
    </row>
    <row r="4" spans="1:17" x14ac:dyDescent="0.25">
      <c r="A4" s="26" t="s">
        <v>3</v>
      </c>
      <c r="B4" s="7">
        <f>Original!B4</f>
        <v>-2468</v>
      </c>
      <c r="C4" s="8">
        <f>Original!C4</f>
        <v>-71</v>
      </c>
      <c r="D4" s="8">
        <f>Original!D4</f>
        <v>-2055</v>
      </c>
      <c r="E4" s="9">
        <f>Original!E4</f>
        <v>-14197</v>
      </c>
      <c r="F4" s="7">
        <f>IF(B4 &gt; 0, Original!F4, -Original!F4)</f>
        <v>-21.71</v>
      </c>
      <c r="G4" s="8">
        <f>IF(C4 &gt; 0, Original!G4, -Original!G4)</f>
        <v>-0.61</v>
      </c>
      <c r="H4" s="8">
        <f>IF(D4 &gt; 0, Original!H4, -Original!H4)</f>
        <v>-11.46</v>
      </c>
      <c r="I4" s="9">
        <f>IF(E4 &gt; 0, Original!I4, -Original!I4)</f>
        <v>-45.01</v>
      </c>
      <c r="J4" s="7">
        <f t="shared" ref="J4:J12" si="2">(100 - F4)</f>
        <v>121.71000000000001</v>
      </c>
      <c r="K4" s="8">
        <f t="shared" ref="K4:K12" si="3">(100 - G4)</f>
        <v>100.61</v>
      </c>
      <c r="L4" s="8">
        <f t="shared" ref="L4:L12" si="4">(100 - H4)</f>
        <v>111.46000000000001</v>
      </c>
      <c r="M4" s="14">
        <f t="shared" ref="M4:M12" si="5">(100 - I4)</f>
        <v>145.01</v>
      </c>
      <c r="N4" s="18">
        <f t="shared" ref="N4:N12" si="6">B4*J4/(F4*1000)</f>
        <v>13.836033164440352</v>
      </c>
      <c r="O4" s="19">
        <f t="shared" ref="O4:O12" si="7">C4*K4/(G4*1000)</f>
        <v>11.710344262295083</v>
      </c>
      <c r="P4" s="19">
        <f t="shared" ref="P4:P12" si="8">D4*L4/(H4*1000)</f>
        <v>19.986937172774869</v>
      </c>
      <c r="Q4" s="14">
        <f t="shared" ref="Q4:Q12" si="9">E4*M4/(I4*1000)</f>
        <v>45.738879582315043</v>
      </c>
    </row>
    <row r="5" spans="1:17" x14ac:dyDescent="0.25">
      <c r="A5" s="26" t="s">
        <v>4</v>
      </c>
      <c r="B5" s="7">
        <f>Original!B5</f>
        <v>-1519</v>
      </c>
      <c r="C5" s="8">
        <f>Original!C5</f>
        <v>-624</v>
      </c>
      <c r="D5" s="8">
        <f>Original!D5</f>
        <v>1115</v>
      </c>
      <c r="E5" s="9">
        <f>Original!E5</f>
        <v>7271</v>
      </c>
      <c r="F5" s="7">
        <f>IF(B5 &gt; 0, Original!F5, -Original!F5)</f>
        <v>-0.45</v>
      </c>
      <c r="G5" s="8">
        <f>IF(C5 &gt; 0, Original!G5, -Original!G5)</f>
        <v>-0.16</v>
      </c>
      <c r="H5" s="8">
        <f>IF(D5 &gt; 0, Original!H5, -Original!H5)</f>
        <v>0.22</v>
      </c>
      <c r="I5" s="9">
        <f>IF(E5 &gt; 0, Original!I5, -Original!I5)</f>
        <v>1.1499999999999999</v>
      </c>
      <c r="J5" s="7">
        <f t="shared" si="2"/>
        <v>100.45</v>
      </c>
      <c r="K5" s="8">
        <f t="shared" si="3"/>
        <v>100.16</v>
      </c>
      <c r="L5" s="8">
        <f t="shared" si="4"/>
        <v>99.78</v>
      </c>
      <c r="M5" s="14">
        <f t="shared" si="5"/>
        <v>98.85</v>
      </c>
      <c r="N5" s="18">
        <f t="shared" si="6"/>
        <v>339.07455555555561</v>
      </c>
      <c r="O5" s="19">
        <f t="shared" si="7"/>
        <v>390.62399999999997</v>
      </c>
      <c r="P5" s="19">
        <f t="shared" si="8"/>
        <v>505.7031818181818</v>
      </c>
      <c r="Q5" s="14">
        <f t="shared" si="9"/>
        <v>624.98986956521742</v>
      </c>
    </row>
    <row r="6" spans="1:17" x14ac:dyDescent="0.25">
      <c r="A6" s="26" t="s">
        <v>5</v>
      </c>
      <c r="B6" s="7">
        <f>Original!B6</f>
        <v>-4575</v>
      </c>
      <c r="C6" s="8">
        <f>Original!C6</f>
        <v>-8349</v>
      </c>
      <c r="D6" s="8">
        <f>Original!D6</f>
        <v>-8901</v>
      </c>
      <c r="E6" s="9">
        <f>Original!E6</f>
        <v>-58326</v>
      </c>
      <c r="F6" s="7">
        <f>IF(B6 &gt; 0, Original!F6, -Original!F6)</f>
        <v>-10.09</v>
      </c>
      <c r="G6" s="8">
        <f>IF(C6 &gt; 0, Original!G6, -Original!G6)</f>
        <v>-16.329999999999998</v>
      </c>
      <c r="H6" s="8">
        <f>IF(D6 &gt; 0, Original!H6, -Original!H6)</f>
        <v>-16.29</v>
      </c>
      <c r="I6" s="9">
        <f>IF(E6 &gt; 0, Original!I6, -Original!I6)</f>
        <v>-54.26</v>
      </c>
      <c r="J6" s="7">
        <f t="shared" si="2"/>
        <v>110.09</v>
      </c>
      <c r="K6" s="8">
        <f t="shared" si="3"/>
        <v>116.33</v>
      </c>
      <c r="L6" s="8">
        <f t="shared" si="4"/>
        <v>116.28999999999999</v>
      </c>
      <c r="M6" s="14">
        <f t="shared" si="5"/>
        <v>154.26</v>
      </c>
      <c r="N6" s="18">
        <f t="shared" si="6"/>
        <v>49.916922695738357</v>
      </c>
      <c r="O6" s="19">
        <f t="shared" si="7"/>
        <v>59.475760563380291</v>
      </c>
      <c r="P6" s="19">
        <f t="shared" si="8"/>
        <v>63.541883977900547</v>
      </c>
      <c r="Q6" s="14">
        <f t="shared" si="9"/>
        <v>165.81954957611501</v>
      </c>
    </row>
    <row r="7" spans="1:17" x14ac:dyDescent="0.25">
      <c r="A7" s="26" t="s">
        <v>6</v>
      </c>
      <c r="B7" s="7">
        <f>Original!B7</f>
        <v>-1765</v>
      </c>
      <c r="C7" s="8">
        <f>Original!C7</f>
        <v>-686</v>
      </c>
      <c r="D7" s="8">
        <f>Original!D7</f>
        <v>-12215</v>
      </c>
      <c r="E7" s="9">
        <f>Original!E7</f>
        <v>-27851</v>
      </c>
      <c r="F7" s="7">
        <f>IF(B7 &gt; 0, Original!F7, -Original!F7)</f>
        <v>-0.95</v>
      </c>
      <c r="G7" s="8">
        <f>IF(C7 &gt; 0, Original!G7, -Original!G7)</f>
        <v>-0.35</v>
      </c>
      <c r="H7" s="8">
        <f>IF(D7 &gt; 0, Original!H7, -Original!H7)</f>
        <v>-5.62</v>
      </c>
      <c r="I7" s="9">
        <f>IF(E7 &gt; 0, Original!I7, -Original!I7)</f>
        <v>-11.07</v>
      </c>
      <c r="J7" s="7">
        <f t="shared" si="2"/>
        <v>100.95</v>
      </c>
      <c r="K7" s="8">
        <f t="shared" si="3"/>
        <v>100.35</v>
      </c>
      <c r="L7" s="8">
        <f t="shared" si="4"/>
        <v>105.62</v>
      </c>
      <c r="M7" s="14">
        <f t="shared" si="5"/>
        <v>111.07</v>
      </c>
      <c r="N7" s="18">
        <f t="shared" si="6"/>
        <v>187.55447368421054</v>
      </c>
      <c r="O7" s="19">
        <f t="shared" si="7"/>
        <v>196.68599999999998</v>
      </c>
      <c r="P7" s="19">
        <f t="shared" si="8"/>
        <v>229.56375444839858</v>
      </c>
      <c r="Q7" s="14">
        <f t="shared" si="9"/>
        <v>279.4408825654923</v>
      </c>
    </row>
    <row r="8" spans="1:17" x14ac:dyDescent="0.25">
      <c r="A8" s="26" t="s">
        <v>7</v>
      </c>
      <c r="B8" s="7">
        <f>Original!B8</f>
        <v>-6326</v>
      </c>
      <c r="C8" s="8">
        <f>Original!C8</f>
        <v>-8603</v>
      </c>
      <c r="D8" s="8">
        <f>Original!D8</f>
        <v>-7850</v>
      </c>
      <c r="E8" s="9">
        <f>Original!E8</f>
        <v>-7634</v>
      </c>
      <c r="F8" s="7">
        <f>IF(B8 &gt; 0, Original!F8, -Original!F8)</f>
        <v>-22.01</v>
      </c>
      <c r="G8" s="8">
        <f>IF(C8 &gt; 0, Original!G8, -Original!G8)</f>
        <v>-23.44</v>
      </c>
      <c r="H8" s="8">
        <f>IF(D8 &gt; 0, Original!H8, -Original!H8)</f>
        <v>-19.829999999999998</v>
      </c>
      <c r="I8" s="9">
        <f>IF(E8 &gt; 0, Original!I8, -Original!I8)</f>
        <v>-17.86</v>
      </c>
      <c r="J8" s="7">
        <f t="shared" si="2"/>
        <v>122.01</v>
      </c>
      <c r="K8" s="8">
        <f t="shared" si="3"/>
        <v>123.44</v>
      </c>
      <c r="L8" s="8">
        <f t="shared" si="4"/>
        <v>119.83</v>
      </c>
      <c r="M8" s="14">
        <f t="shared" si="5"/>
        <v>117.86</v>
      </c>
      <c r="N8" s="18">
        <f t="shared" si="6"/>
        <v>35.067481144934121</v>
      </c>
      <c r="O8" s="19">
        <f t="shared" si="7"/>
        <v>45.305218430034131</v>
      </c>
      <c r="P8" s="19">
        <f t="shared" si="8"/>
        <v>47.436485123550177</v>
      </c>
      <c r="Q8" s="14">
        <f t="shared" si="9"/>
        <v>50.377561030235164</v>
      </c>
    </row>
    <row r="9" spans="1:17" x14ac:dyDescent="0.25">
      <c r="A9" s="26" t="s">
        <v>8</v>
      </c>
      <c r="B9" s="7">
        <f>Original!B9</f>
        <v>0</v>
      </c>
      <c r="C9" s="8">
        <f>Original!C9</f>
        <v>-294</v>
      </c>
      <c r="D9" s="8">
        <f>Original!D9</f>
        <v>2433</v>
      </c>
      <c r="E9" s="9">
        <f>Original!E9</f>
        <v>4380</v>
      </c>
      <c r="F9" s="7">
        <f>IF(B9 &gt; 0, Original!F9, -Original!F9)</f>
        <v>0</v>
      </c>
      <c r="G9" s="8">
        <f>IF(C9 &gt; 0, Original!G9, -Original!G9)</f>
        <v>-0.2</v>
      </c>
      <c r="H9" s="8">
        <f>IF(D9 &gt; 0, Original!H9, -Original!H9)</f>
        <v>1.34</v>
      </c>
      <c r="I9" s="9">
        <f>IF(E9 &gt; 0, Original!I9, -Original!I9)</f>
        <v>1.93</v>
      </c>
      <c r="J9" s="7">
        <f t="shared" si="2"/>
        <v>100</v>
      </c>
      <c r="K9" s="8">
        <f t="shared" si="3"/>
        <v>100.2</v>
      </c>
      <c r="L9" s="8">
        <f t="shared" si="4"/>
        <v>98.66</v>
      </c>
      <c r="M9" s="14">
        <f t="shared" si="5"/>
        <v>98.07</v>
      </c>
      <c r="N9" s="18" t="e">
        <f t="shared" si="6"/>
        <v>#DIV/0!</v>
      </c>
      <c r="O9" s="19">
        <f t="shared" si="7"/>
        <v>147.29399999999998</v>
      </c>
      <c r="P9" s="19">
        <f t="shared" si="8"/>
        <v>179.13416417910449</v>
      </c>
      <c r="Q9" s="14">
        <f t="shared" si="9"/>
        <v>222.56300518134714</v>
      </c>
    </row>
    <row r="10" spans="1:17" x14ac:dyDescent="0.25">
      <c r="A10" s="26" t="s">
        <v>9</v>
      </c>
      <c r="B10" s="7">
        <f>Original!B10</f>
        <v>3199</v>
      </c>
      <c r="C10" s="8">
        <f>Original!C10</f>
        <v>4225</v>
      </c>
      <c r="D10" s="8">
        <f>Original!D10</f>
        <v>8067</v>
      </c>
      <c r="E10" s="9">
        <f>Original!E10</f>
        <v>9198</v>
      </c>
      <c r="F10" s="7">
        <f>IF(B10 &gt; 0, Original!F10, -Original!F10)</f>
        <v>6.09</v>
      </c>
      <c r="G10" s="8">
        <f>IF(C10 &gt; 0, Original!G10, -Original!G10)</f>
        <v>7.68</v>
      </c>
      <c r="H10" s="8">
        <f>IF(D10 &gt; 0, Original!H10, -Original!H10)</f>
        <v>13.74</v>
      </c>
      <c r="I10" s="9">
        <f>IF(E10 &gt; 0, Original!I10, -Original!I10)</f>
        <v>15.69</v>
      </c>
      <c r="J10" s="7">
        <f t="shared" si="2"/>
        <v>93.91</v>
      </c>
      <c r="K10" s="8">
        <f t="shared" si="3"/>
        <v>92.32</v>
      </c>
      <c r="L10" s="8">
        <f t="shared" si="4"/>
        <v>86.26</v>
      </c>
      <c r="M10" s="14">
        <f t="shared" si="5"/>
        <v>84.31</v>
      </c>
      <c r="N10" s="18">
        <f t="shared" si="6"/>
        <v>49.329735632183905</v>
      </c>
      <c r="O10" s="19">
        <f t="shared" si="7"/>
        <v>50.788020833333334</v>
      </c>
      <c r="P10" s="19">
        <f t="shared" si="8"/>
        <v>50.644790393013103</v>
      </c>
      <c r="Q10" s="14">
        <f t="shared" si="9"/>
        <v>49.425326959847034</v>
      </c>
    </row>
    <row r="11" spans="1:17" x14ac:dyDescent="0.25">
      <c r="A11" s="26" t="s">
        <v>10</v>
      </c>
      <c r="B11" s="7">
        <f>Original!B11</f>
        <v>58850</v>
      </c>
      <c r="C11" s="8">
        <f>Original!C11</f>
        <v>52357</v>
      </c>
      <c r="D11" s="8">
        <f>Original!D11</f>
        <v>58512</v>
      </c>
      <c r="E11" s="9">
        <f>Original!E11</f>
        <v>48953</v>
      </c>
      <c r="F11" s="7">
        <f>IF(B11 &gt; 0, Original!F11, -Original!F11)</f>
        <v>46.38</v>
      </c>
      <c r="G11" s="8">
        <f>IF(C11 &gt; 0, Original!G11, -Original!G11)</f>
        <v>32.51</v>
      </c>
      <c r="H11" s="8">
        <f>IF(D11 &gt; 0, Original!H11, -Original!H11)</f>
        <v>27.4</v>
      </c>
      <c r="I11" s="9">
        <f>IF(E11 &gt; 0, Original!I11, -Original!I11)</f>
        <v>15.96</v>
      </c>
      <c r="J11" s="7">
        <f t="shared" si="2"/>
        <v>53.62</v>
      </c>
      <c r="K11" s="8">
        <f t="shared" si="3"/>
        <v>67.490000000000009</v>
      </c>
      <c r="L11" s="8">
        <f t="shared" si="4"/>
        <v>72.599999999999994</v>
      </c>
      <c r="M11" s="14">
        <f t="shared" si="5"/>
        <v>84.039999999999992</v>
      </c>
      <c r="N11" s="18">
        <f t="shared" si="6"/>
        <v>68.036589047003019</v>
      </c>
      <c r="O11" s="19">
        <f t="shared" si="7"/>
        <v>108.69190802829901</v>
      </c>
      <c r="P11" s="19">
        <f t="shared" si="8"/>
        <v>155.03544525547443</v>
      </c>
      <c r="Q11" s="14">
        <f t="shared" si="9"/>
        <v>257.77005764411024</v>
      </c>
    </row>
    <row r="12" spans="1:17" x14ac:dyDescent="0.25">
      <c r="A12" s="27" t="s">
        <v>11</v>
      </c>
      <c r="B12" s="10">
        <f>Original!B12</f>
        <v>-44869</v>
      </c>
      <c r="C12" s="11">
        <f>Original!C12</f>
        <v>-34451</v>
      </c>
      <c r="D12" s="11">
        <f>Original!D12</f>
        <v>-35602</v>
      </c>
      <c r="E12" s="12">
        <f>Original!E12</f>
        <v>37330</v>
      </c>
      <c r="F12" s="10">
        <f>IF(B12 &gt; 0, Original!F12, -Original!F12)</f>
        <v>-14.71</v>
      </c>
      <c r="G12" s="11">
        <f>IF(C12 &gt; 0, Original!G12, -Original!G12)</f>
        <v>-10.64</v>
      </c>
      <c r="H12" s="11">
        <f>IF(D12 &gt; 0, Original!H12, -Original!H12)</f>
        <v>-8.9499999999999993</v>
      </c>
      <c r="I12" s="12">
        <f>IF(E12 &gt; 0, Original!I12, -Original!I12)</f>
        <v>8.3699999999999992</v>
      </c>
      <c r="J12" s="10">
        <f t="shared" si="2"/>
        <v>114.71000000000001</v>
      </c>
      <c r="K12" s="11">
        <f t="shared" si="3"/>
        <v>110.64</v>
      </c>
      <c r="L12" s="11">
        <f t="shared" si="4"/>
        <v>108.95</v>
      </c>
      <c r="M12" s="15">
        <f t="shared" si="5"/>
        <v>91.63</v>
      </c>
      <c r="N12" s="20">
        <f t="shared" si="6"/>
        <v>349.89279333786538</v>
      </c>
      <c r="O12" s="21">
        <f t="shared" si="7"/>
        <v>358.23859398496239</v>
      </c>
      <c r="P12" s="21">
        <f t="shared" si="8"/>
        <v>433.3897094972067</v>
      </c>
      <c r="Q12" s="15">
        <f t="shared" si="9"/>
        <v>408.66761051373953</v>
      </c>
    </row>
    <row r="15" spans="1:17" x14ac:dyDescent="0.25">
      <c r="Q15" s="3">
        <f>SUM(Q3:Q12)</f>
        <v>2111.0489569623473</v>
      </c>
    </row>
  </sheetData>
  <mergeCells count="4">
    <mergeCell ref="B1:E1"/>
    <mergeCell ref="F1:I1"/>
    <mergeCell ref="J1:M1"/>
    <mergeCell ref="N1: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242A0-7221-4B90-A7FB-82BE6CF5185C}">
  <dimension ref="A1:E11"/>
  <sheetViews>
    <sheetView workbookViewId="0">
      <selection activeCell="E17" sqref="E17"/>
    </sheetView>
  </sheetViews>
  <sheetFormatPr defaultRowHeight="15" x14ac:dyDescent="0.25"/>
  <sheetData>
    <row r="1" spans="1:5" x14ac:dyDescent="0.25">
      <c r="A1" t="s">
        <v>24</v>
      </c>
      <c r="B1">
        <v>2025</v>
      </c>
      <c r="C1">
        <v>2030</v>
      </c>
      <c r="D1">
        <v>2040</v>
      </c>
      <c r="E1">
        <v>2050</v>
      </c>
    </row>
    <row r="2" spans="1:5" x14ac:dyDescent="0.25">
      <c r="A2" t="s">
        <v>14</v>
      </c>
      <c r="B2" s="3">
        <f>Modified!N3</f>
        <v>6.8329544364508399</v>
      </c>
      <c r="C2" s="3">
        <f>Modified!O3</f>
        <v>13.002509081051773</v>
      </c>
      <c r="D2" s="3">
        <f>Modified!P3</f>
        <v>13.773636576787808</v>
      </c>
      <c r="E2" s="3">
        <f>Modified!Q3</f>
        <v>6.2562143439282805</v>
      </c>
    </row>
    <row r="3" spans="1:5" x14ac:dyDescent="0.25">
      <c r="A3" t="s">
        <v>16</v>
      </c>
      <c r="B3" s="3">
        <f>Modified!N4</f>
        <v>13.836033164440352</v>
      </c>
      <c r="C3" s="3">
        <f>Modified!O4</f>
        <v>11.710344262295083</v>
      </c>
      <c r="D3" s="3">
        <f>Modified!P4</f>
        <v>19.986937172774869</v>
      </c>
      <c r="E3" s="3">
        <f>Modified!Q4</f>
        <v>45.738879582315043</v>
      </c>
    </row>
    <row r="4" spans="1:5" x14ac:dyDescent="0.25">
      <c r="A4" t="s">
        <v>17</v>
      </c>
      <c r="B4" s="3">
        <f>Modified!N5</f>
        <v>339.07455555555561</v>
      </c>
      <c r="C4" s="3">
        <f>Modified!O5</f>
        <v>390.62399999999997</v>
      </c>
      <c r="D4" s="3">
        <f>Modified!P5</f>
        <v>505.7031818181818</v>
      </c>
      <c r="E4" s="3">
        <f>Modified!Q5</f>
        <v>624.98986956521742</v>
      </c>
    </row>
    <row r="5" spans="1:5" x14ac:dyDescent="0.25">
      <c r="A5" t="s">
        <v>18</v>
      </c>
      <c r="B5" s="3">
        <f>Modified!N6</f>
        <v>49.916922695738357</v>
      </c>
      <c r="C5" s="3">
        <f>Modified!O6</f>
        <v>59.475760563380291</v>
      </c>
      <c r="D5" s="3">
        <f>Modified!P6</f>
        <v>63.541883977900547</v>
      </c>
      <c r="E5" s="3">
        <f>Modified!Q6</f>
        <v>165.81954957611501</v>
      </c>
    </row>
    <row r="6" spans="1:5" x14ac:dyDescent="0.25">
      <c r="A6" t="s">
        <v>19</v>
      </c>
      <c r="B6" s="3">
        <f>Modified!N7</f>
        <v>187.55447368421054</v>
      </c>
      <c r="C6" s="3">
        <f>Modified!O7</f>
        <v>196.68599999999998</v>
      </c>
      <c r="D6" s="3">
        <f>Modified!P7</f>
        <v>229.56375444839858</v>
      </c>
      <c r="E6" s="3">
        <f>Modified!Q7</f>
        <v>279.4408825654923</v>
      </c>
    </row>
    <row r="7" spans="1:5" x14ac:dyDescent="0.25">
      <c r="A7" t="s">
        <v>20</v>
      </c>
      <c r="B7" s="3">
        <f>Modified!N8</f>
        <v>35.067481144934121</v>
      </c>
      <c r="C7" s="3">
        <f>Modified!O8</f>
        <v>45.305218430034131</v>
      </c>
      <c r="D7" s="3">
        <f>Modified!P8</f>
        <v>47.436485123550177</v>
      </c>
      <c r="E7" s="3">
        <f>Modified!Q8</f>
        <v>50.377561030235164</v>
      </c>
    </row>
    <row r="8" spans="1:5" x14ac:dyDescent="0.25">
      <c r="A8" t="s">
        <v>21</v>
      </c>
      <c r="B8" s="3" t="e">
        <f>Modified!N9</f>
        <v>#DIV/0!</v>
      </c>
      <c r="C8" s="3">
        <f>Modified!O9</f>
        <v>147.29399999999998</v>
      </c>
      <c r="D8" s="3">
        <f>Modified!P9</f>
        <v>179.13416417910449</v>
      </c>
      <c r="E8" s="3">
        <f>Modified!Q9</f>
        <v>222.56300518134714</v>
      </c>
    </row>
    <row r="9" spans="1:5" x14ac:dyDescent="0.25">
      <c r="A9" t="s">
        <v>15</v>
      </c>
      <c r="B9" s="3">
        <f>Modified!N10</f>
        <v>49.329735632183905</v>
      </c>
      <c r="C9" s="3">
        <f>Modified!O10</f>
        <v>50.788020833333334</v>
      </c>
      <c r="D9" s="3">
        <f>Modified!P10</f>
        <v>50.644790393013103</v>
      </c>
      <c r="E9" s="3">
        <f>Modified!Q10</f>
        <v>49.425326959847034</v>
      </c>
    </row>
    <row r="10" spans="1:5" x14ac:dyDescent="0.25">
      <c r="A10" t="s">
        <v>22</v>
      </c>
      <c r="B10" s="3">
        <f>Modified!N11</f>
        <v>68.036589047003019</v>
      </c>
      <c r="C10" s="3">
        <f>Modified!O11</f>
        <v>108.69190802829901</v>
      </c>
      <c r="D10" s="3">
        <f>Modified!P11</f>
        <v>155.03544525547443</v>
      </c>
      <c r="E10" s="3">
        <f>Modified!Q11</f>
        <v>257.77005764411024</v>
      </c>
    </row>
    <row r="11" spans="1:5" x14ac:dyDescent="0.25">
      <c r="A11" t="s">
        <v>23</v>
      </c>
      <c r="B11" s="3">
        <f>Modified!N12</f>
        <v>349.89279333786538</v>
      </c>
      <c r="C11" s="3">
        <f>Modified!O12</f>
        <v>358.23859398496239</v>
      </c>
      <c r="D11" s="3">
        <f>Modified!P12</f>
        <v>433.3897094972067</v>
      </c>
      <c r="E11" s="3">
        <f>Modified!Q12</f>
        <v>408.66761051373953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Modified</vt:lpstr>
      <vt:lpstr>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TU-Pseudonym 3745600306453542</dc:creator>
  <cp:lastModifiedBy>TU-Pseudonym 3745600306453542</cp:lastModifiedBy>
  <dcterms:created xsi:type="dcterms:W3CDTF">2024-09-08T06:40:51Z</dcterms:created>
  <dcterms:modified xsi:type="dcterms:W3CDTF">2024-09-10T15:01:26Z</dcterms:modified>
</cp:coreProperties>
</file>