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kajit\Documents\my\easyContribution\"/>
    </mc:Choice>
  </mc:AlternateContent>
  <bookViews>
    <workbookView xWindow="0" yWindow="0" windowWidth="23040" windowHeight="9195"/>
  </bookViews>
  <sheets>
    <sheet name="Shared Expenses" sheetId="2" r:id="rId1"/>
    <sheet name="Settlement Transactions" sheetId="3" state="hidden" r:id="rId2"/>
  </sheets>
  <definedNames>
    <definedName name="Header">'Shared Expenses'!$J$2</definedName>
    <definedName name="IDs">#REF!</definedName>
    <definedName name="Marks">'Settlement Transactions'!$B$37:$B$38</definedName>
    <definedName name="Participants">OFFSET('Shared Expenses'!$J$2,,,,COUNTA('Shared Expenses'!$J$2:$N$2))</definedName>
    <definedName name="Payer">'Settlement Transactions'!$F$2</definedName>
  </definedNames>
  <calcPr calcId="152511"/>
</workbook>
</file>

<file path=xl/calcChain.xml><?xml version="1.0" encoding="utf-8"?>
<calcChain xmlns="http://schemas.openxmlformats.org/spreadsheetml/2006/main">
  <c r="H12" i="2" l="1"/>
  <c r="H11" i="2"/>
  <c r="H10" i="2"/>
  <c r="H9" i="2"/>
  <c r="H8" i="2"/>
  <c r="H7" i="2"/>
  <c r="J2" i="3"/>
  <c r="I2" i="3"/>
  <c r="H2" i="3"/>
  <c r="G2" i="3"/>
  <c r="F2" i="3"/>
  <c r="H13" i="2"/>
  <c r="H6" i="2"/>
  <c r="H5" i="2"/>
  <c r="H4" i="2"/>
  <c r="H3" i="2"/>
  <c r="K14" i="2" s="1" a="1"/>
  <c r="K14" i="2" s="1"/>
  <c r="G3" i="3" s="1"/>
  <c r="D14" i="2"/>
  <c r="L14" i="2" l="1" a="1"/>
  <c r="L14" i="2" s="1"/>
  <c r="H3" i="3" s="1"/>
  <c r="J14" i="2" a="1"/>
  <c r="J14" i="2" s="1"/>
  <c r="F3" i="3" s="1"/>
  <c r="M14" i="2" a="1"/>
  <c r="M14" i="2" s="1"/>
  <c r="I3" i="3" s="1"/>
  <c r="N14" i="2" a="1"/>
  <c r="N14" i="2" s="1"/>
  <c r="J3" i="3" s="1"/>
  <c r="C4" i="3" l="1"/>
  <c r="B4" i="3"/>
  <c r="D4" i="3" l="1"/>
  <c r="I4" i="3" s="1"/>
  <c r="F4" i="3"/>
  <c r="H4" i="3"/>
  <c r="G4" i="3"/>
  <c r="J4" i="3"/>
  <c r="B17" i="2" l="1"/>
  <c r="C5" i="3"/>
  <c r="B5" i="3"/>
  <c r="D5" i="3" l="1"/>
  <c r="B18" i="2" s="1"/>
  <c r="G5" i="3" l="1"/>
  <c r="H5" i="3"/>
  <c r="F5" i="3"/>
  <c r="J5" i="3"/>
  <c r="I5" i="3"/>
  <c r="B6" i="3" l="1"/>
  <c r="C6" i="3"/>
  <c r="D6" i="3" l="1"/>
  <c r="F6" i="3" s="1"/>
  <c r="G6" i="3"/>
  <c r="H6" i="3"/>
  <c r="I6" i="3"/>
  <c r="J6" i="3" l="1"/>
  <c r="C7" i="3" s="1"/>
  <c r="B19" i="2"/>
  <c r="B7" i="3" l="1"/>
  <c r="D7" i="3" s="1"/>
  <c r="G7" i="3" s="1"/>
  <c r="B20" i="2" l="1"/>
  <c r="F7" i="3"/>
  <c r="J7" i="3"/>
  <c r="H7" i="3"/>
  <c r="I7" i="3"/>
  <c r="B8" i="3" l="1"/>
  <c r="B21" i="2" s="1"/>
  <c r="F8" i="3"/>
  <c r="D8" i="3"/>
  <c r="I8" i="3"/>
  <c r="H8" i="3"/>
  <c r="G8" i="3"/>
  <c r="J8" i="3"/>
  <c r="C8" i="3"/>
  <c r="C9" i="3" l="1"/>
  <c r="J9" i="3"/>
  <c r="B9" i="3"/>
  <c r="F9" i="3"/>
  <c r="D9" i="3"/>
  <c r="H9" i="3"/>
  <c r="G9" i="3"/>
  <c r="I9" i="3"/>
  <c r="B10" i="3" l="1"/>
  <c r="J10" i="3"/>
  <c r="C10" i="3"/>
  <c r="I10" i="3"/>
  <c r="D10" i="3"/>
  <c r="G10" i="3"/>
  <c r="F10" i="3"/>
  <c r="H10" i="3"/>
  <c r="C11" i="3" l="1"/>
  <c r="J11" i="3"/>
  <c r="B11" i="3"/>
  <c r="I11" i="3"/>
  <c r="D11" i="3"/>
  <c r="G11" i="3"/>
  <c r="H11" i="3"/>
  <c r="F11" i="3"/>
  <c r="B12" i="3" l="1"/>
  <c r="H12" i="3"/>
  <c r="C12" i="3"/>
  <c r="J12" i="3"/>
  <c r="D12" i="3"/>
  <c r="I12" i="3"/>
  <c r="G12" i="3"/>
  <c r="F12" i="3"/>
  <c r="C13" i="3" l="1"/>
  <c r="G13" i="3"/>
  <c r="B13" i="3"/>
  <c r="F13" i="3"/>
  <c r="I13" i="3"/>
  <c r="H13" i="3"/>
  <c r="D13" i="3"/>
  <c r="J13" i="3"/>
  <c r="B14" i="3" l="1"/>
  <c r="I14" i="3"/>
  <c r="C14" i="3"/>
  <c r="J14" i="3"/>
  <c r="H14" i="3"/>
  <c r="F14" i="3"/>
  <c r="G14" i="3"/>
  <c r="D14" i="3"/>
  <c r="B15" i="3" l="1"/>
  <c r="H15" i="3"/>
  <c r="C15" i="3"/>
  <c r="J15" i="3"/>
  <c r="G15" i="3"/>
  <c r="F15" i="3"/>
  <c r="D15" i="3"/>
  <c r="I15" i="3"/>
  <c r="C16" i="3" l="1"/>
  <c r="F16" i="3"/>
  <c r="B16" i="3"/>
  <c r="J16" i="3"/>
  <c r="H16" i="3"/>
  <c r="I16" i="3"/>
  <c r="G16" i="3"/>
  <c r="D16" i="3"/>
  <c r="B17" i="3" l="1"/>
  <c r="J17" i="3"/>
  <c r="C17" i="3"/>
  <c r="H17" i="3"/>
  <c r="G17" i="3"/>
  <c r="F17" i="3"/>
  <c r="D17" i="3"/>
  <c r="I17" i="3"/>
  <c r="B18" i="3" l="1"/>
  <c r="G18" i="3"/>
  <c r="C18" i="3"/>
  <c r="F18" i="3"/>
  <c r="I18" i="3"/>
  <c r="H18" i="3"/>
  <c r="J18" i="3"/>
  <c r="D18" i="3"/>
  <c r="C19" i="3" l="1"/>
  <c r="F19" i="3"/>
  <c r="B19" i="3"/>
  <c r="G19" i="3"/>
  <c r="H19" i="3"/>
  <c r="J19" i="3"/>
  <c r="D19" i="3"/>
  <c r="I19" i="3"/>
  <c r="C20" i="3" l="1"/>
  <c r="H20" i="3"/>
  <c r="B20" i="3"/>
  <c r="I20" i="3"/>
  <c r="J20" i="3"/>
  <c r="F20" i="3"/>
  <c r="G20" i="3"/>
  <c r="D20" i="3"/>
  <c r="C21" i="3" l="1"/>
  <c r="G21" i="3"/>
  <c r="B21" i="3"/>
  <c r="I21" i="3"/>
  <c r="J21" i="3"/>
  <c r="D21" i="3"/>
  <c r="H21" i="3"/>
  <c r="F21" i="3"/>
  <c r="B22" i="3" l="1"/>
  <c r="I22" i="3"/>
  <c r="C22" i="3"/>
  <c r="G22" i="3"/>
  <c r="H22" i="3"/>
  <c r="J22" i="3"/>
  <c r="F22" i="3"/>
  <c r="D22" i="3"/>
  <c r="C23" i="3" l="1"/>
  <c r="F23" i="3"/>
  <c r="B23" i="3"/>
  <c r="G23" i="3"/>
  <c r="H23" i="3"/>
  <c r="D23" i="3"/>
  <c r="J23" i="3"/>
  <c r="I23" i="3"/>
  <c r="C24" i="3" l="1"/>
  <c r="G24" i="3"/>
  <c r="B24" i="3"/>
  <c r="F24" i="3"/>
  <c r="H24" i="3"/>
  <c r="I24" i="3"/>
  <c r="J24" i="3"/>
  <c r="D24" i="3"/>
  <c r="C25" i="3" l="1"/>
  <c r="B25" i="3"/>
  <c r="J25" i="3"/>
  <c r="I25" i="3"/>
  <c r="D25" i="3"/>
  <c r="G25" i="3"/>
  <c r="H25" i="3"/>
  <c r="F25" i="3"/>
  <c r="C26" i="3" l="1"/>
  <c r="H26" i="3"/>
  <c r="D26" i="3"/>
  <c r="G26" i="3"/>
  <c r="F26" i="3"/>
  <c r="J26" i="3"/>
  <c r="B26" i="3"/>
  <c r="I26" i="3"/>
  <c r="B27" i="3" l="1"/>
  <c r="F27" i="3"/>
  <c r="G27" i="3"/>
  <c r="H27" i="3"/>
  <c r="J27" i="3"/>
  <c r="C27" i="3"/>
  <c r="D27" i="3"/>
  <c r="I27" i="3"/>
  <c r="C28" i="3" l="1"/>
  <c r="F28" i="3"/>
  <c r="D28" i="3"/>
  <c r="I28" i="3"/>
  <c r="H28" i="3"/>
  <c r="G28" i="3"/>
  <c r="B28" i="3"/>
  <c r="J28" i="3"/>
  <c r="B29" i="3" l="1"/>
  <c r="I29" i="3"/>
  <c r="J29" i="3"/>
  <c r="C29" i="3"/>
  <c r="G29" i="3"/>
  <c r="D29" i="3"/>
  <c r="F29" i="3"/>
  <c r="H29" i="3"/>
  <c r="C30" i="3" l="1"/>
  <c r="J30" i="3"/>
  <c r="D30" i="3"/>
  <c r="I30" i="3"/>
  <c r="F30" i="3"/>
  <c r="G30" i="3"/>
  <c r="B30" i="3"/>
  <c r="H30" i="3"/>
  <c r="B31" i="3" l="1"/>
  <c r="H31" i="3"/>
  <c r="F31" i="3"/>
  <c r="C31" i="3"/>
  <c r="J31" i="3"/>
  <c r="G31" i="3"/>
  <c r="D31" i="3"/>
  <c r="I31" i="3"/>
  <c r="C32" i="3" l="1"/>
  <c r="F32" i="3"/>
  <c r="D32" i="3"/>
  <c r="G32" i="3"/>
  <c r="I32" i="3"/>
  <c r="H32" i="3"/>
  <c r="B32" i="3"/>
  <c r="J32" i="3"/>
  <c r="B33" i="3" l="1"/>
  <c r="I33" i="3"/>
  <c r="H33" i="3"/>
  <c r="C33" i="3"/>
  <c r="G33" i="3"/>
  <c r="F33" i="3"/>
  <c r="D33" i="3"/>
  <c r="J33" i="3"/>
  <c r="C34" i="3" l="1"/>
  <c r="I34" i="3"/>
  <c r="D34" i="3"/>
  <c r="F34" i="3"/>
  <c r="J34" i="3"/>
  <c r="H34" i="3"/>
  <c r="G34" i="3"/>
  <c r="B34" i="3"/>
</calcChain>
</file>

<file path=xl/sharedStrings.xml><?xml version="1.0" encoding="utf-8"?>
<sst xmlns="http://schemas.openxmlformats.org/spreadsheetml/2006/main" count="44" uniqueCount="28">
  <si>
    <t>Description</t>
  </si>
  <si>
    <t>Amount</t>
  </si>
  <si>
    <t>Who Paid?</t>
  </si>
  <si>
    <t>#</t>
  </si>
  <si>
    <t>Aaron</t>
  </si>
  <si>
    <t>Bob</t>
  </si>
  <si>
    <t>Craig</t>
  </si>
  <si>
    <t>David</t>
  </si>
  <si>
    <t>Eddie</t>
  </si>
  <si>
    <t>Pizza</t>
  </si>
  <si>
    <t>x</t>
  </si>
  <si>
    <t>Drinks</t>
  </si>
  <si>
    <t>Supplies</t>
  </si>
  <si>
    <t>Misc</t>
  </si>
  <si>
    <t>Test</t>
  </si>
  <si>
    <r>
      <t xml:space="preserve">Total </t>
    </r>
    <r>
      <rPr>
        <b/>
        <sz val="14"/>
        <color rgb="FFFF0000"/>
        <rFont val="Calibri"/>
        <family val="2"/>
        <scheme val="minor"/>
      </rPr>
      <t>Debt</t>
    </r>
    <r>
      <rPr>
        <b/>
        <sz val="14"/>
        <color theme="1"/>
        <rFont val="Calibri"/>
        <family val="2"/>
        <scheme val="minor"/>
      </rPr>
      <t>/</t>
    </r>
    <r>
      <rPr>
        <b/>
        <sz val="14"/>
        <color rgb="FF006600"/>
        <rFont val="Calibri"/>
        <family val="2"/>
        <scheme val="minor"/>
      </rPr>
      <t>Income</t>
    </r>
  </si>
  <si>
    <t>Settlement</t>
  </si>
  <si>
    <t>Instructions</t>
  </si>
  <si>
    <t>- Type in names along the top to add participants in the expense sharing.</t>
  </si>
  <si>
    <t>- Type descriptions in the yellow boxes to add new lines.</t>
  </si>
  <si>
    <r>
      <t>- Mark each participant in the expense item with an "</t>
    </r>
    <r>
      <rPr>
        <b/>
        <sz val="14"/>
        <color theme="1"/>
        <rFont val="Calibri"/>
        <family val="2"/>
        <scheme val="minor"/>
      </rPr>
      <t>x</t>
    </r>
    <r>
      <rPr>
        <sz val="14"/>
        <color theme="1"/>
        <rFont val="Calibri"/>
        <family val="2"/>
        <scheme val="minor"/>
      </rPr>
      <t>" to include them in the split.</t>
    </r>
  </si>
  <si>
    <t>- For more detailed instructions and frequent questions, click on the "Help" link below.</t>
  </si>
  <si>
    <t>Help and Frequently Asked Questions</t>
  </si>
  <si>
    <t>Recipient</t>
  </si>
  <si>
    <t>Debtor</t>
  </si>
  <si>
    <t>Start</t>
  </si>
  <si>
    <t>Acceptable Marks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</si>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</sst>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Red]&quot;$&quot;#,##0.00;[Blue]&quot;$&quot;#,##0.00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rgb="FF0066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0" fillId="0" borderId="2" xfId="0" applyBorder="1"/>
    <xf numFmtId="165" fontId="1" fillId="0" borderId="0" xfId="0" applyNumberFormat="1" applyFont="1"/>
    <xf numFmtId="164" fontId="0" fillId="0" borderId="2" xfId="0" applyNumberFormat="1" applyBorder="1"/>
    <xf numFmtId="165" fontId="1" fillId="0" borderId="2" xfId="0" applyNumberFormat="1" applyFont="1" applyBorder="1"/>
    <xf numFmtId="0" fontId="3" fillId="2" borderId="0" xfId="0" applyFont="1" applyFill="1"/>
    <xf numFmtId="0" fontId="3" fillId="2" borderId="2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164" fontId="2" fillId="2" borderId="0" xfId="0" applyNumberFormat="1" applyFont="1" applyFill="1"/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Protection="1">
      <protection locked="0"/>
    </xf>
    <xf numFmtId="164" fontId="3" fillId="2" borderId="0" xfId="0" applyNumberFormat="1" applyFont="1" applyFill="1" applyProtection="1"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2" borderId="1" xfId="0" quotePrefix="1" applyFont="1" applyFill="1" applyBorder="1" applyProtection="1">
      <protection locked="0"/>
    </xf>
    <xf numFmtId="165" fontId="2" fillId="2" borderId="0" xfId="0" applyNumberFormat="1" applyFont="1" applyFill="1" applyAlignment="1">
      <alignment horizontal="left"/>
    </xf>
    <xf numFmtId="0" fontId="3" fillId="2" borderId="4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0" xfId="0" quotePrefix="1" applyFont="1" applyFill="1" applyBorder="1"/>
    <xf numFmtId="0" fontId="5" fillId="2" borderId="0" xfId="1" applyFont="1" applyFill="1" applyBorder="1"/>
    <xf numFmtId="0" fontId="3" fillId="2" borderId="0" xfId="0" quotePrefix="1" applyFont="1" applyFill="1" applyBorder="1" applyAlignment="1">
      <alignment vertical="top" wrapText="1"/>
    </xf>
    <xf numFmtId="0" fontId="3" fillId="2" borderId="7" xfId="0" quotePrefix="1" applyFont="1" applyFill="1" applyBorder="1" applyAlignment="1">
      <alignment vertical="top" wrapText="1"/>
    </xf>
    <xf numFmtId="0" fontId="3" fillId="2" borderId="0" xfId="0" quotePrefix="1" applyFont="1" applyFill="1" applyBorder="1" applyAlignment="1">
      <alignment horizontal="left" vertical="top" wrapText="1"/>
    </xf>
    <xf numFmtId="0" fontId="3" fillId="2" borderId="7" xfId="0" quotePrefix="1" applyFont="1" applyFill="1" applyBorder="1" applyAlignment="1">
      <alignment horizontal="left" vertical="top" wrapText="1"/>
    </xf>
    <xf numFmtId="0" fontId="3" fillId="2" borderId="0" xfId="0" quotePrefix="1" applyFont="1" applyFill="1" applyBorder="1" applyAlignment="1">
      <alignment horizontal="left" vertical="top"/>
    </xf>
    <xf numFmtId="0" fontId="3" fillId="2" borderId="7" xfId="0" quotePrefix="1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1"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</font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FFFF99"/>
        </patternFill>
      </fill>
    </dxf>
    <dxf>
      <fill>
        <patternFill patternType="lightGrid">
          <fgColor theme="0"/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vertical/>
        <horizontal/>
      </border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ont>
        <b/>
        <i val="0"/>
        <color rgb="FF006600"/>
      </font>
    </dxf>
  </dxfs>
  <tableStyles count="0" defaultTableStyle="TableStyleMedium9" defaultPivotStyle="PivotStyleLight16"/>
  <colors>
    <mruColors>
      <color rgb="FF00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tactics.com/bill-split-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tabSelected="1" workbookViewId="0">
      <selection activeCell="M6" sqref="M6"/>
    </sheetView>
  </sheetViews>
  <sheetFormatPr defaultRowHeight="18.75" x14ac:dyDescent="0.3"/>
  <cols>
    <col min="1" max="1" width="3.5703125" style="7" customWidth="1"/>
    <col min="2" max="2" width="32.7109375" style="7" customWidth="1"/>
    <col min="3" max="3" width="2.85546875" style="7" customWidth="1"/>
    <col min="4" max="4" width="10.85546875" style="7" customWidth="1"/>
    <col min="5" max="5" width="2.85546875" style="7" customWidth="1"/>
    <col min="6" max="6" width="13.42578125" style="7" bestFit="1" customWidth="1"/>
    <col min="7" max="9" width="2.85546875" style="7" customWidth="1"/>
    <col min="10" max="14" width="10.7109375" style="7" customWidth="1"/>
    <col min="15" max="15" width="9.140625" style="7"/>
    <col min="16" max="16" width="11.42578125" style="7" customWidth="1"/>
    <col min="17" max="16384" width="9.140625" style="7"/>
  </cols>
  <sheetData>
    <row r="2" spans="2:16" ht="19.5" thickBot="1" x14ac:dyDescent="0.35">
      <c r="B2" s="9" t="s">
        <v>0</v>
      </c>
      <c r="C2" s="15"/>
      <c r="D2" s="9" t="s">
        <v>1</v>
      </c>
      <c r="E2" s="15"/>
      <c r="F2" s="9" t="s">
        <v>2</v>
      </c>
      <c r="G2" s="15"/>
      <c r="H2" s="9" t="s">
        <v>3</v>
      </c>
      <c r="I2" s="15"/>
      <c r="J2" s="19" t="s">
        <v>4</v>
      </c>
      <c r="K2" s="19" t="s">
        <v>5</v>
      </c>
      <c r="L2" s="19" t="s">
        <v>6</v>
      </c>
      <c r="M2" s="19" t="s">
        <v>7</v>
      </c>
      <c r="N2" s="19" t="s">
        <v>8</v>
      </c>
    </row>
    <row r="3" spans="2:16" x14ac:dyDescent="0.3">
      <c r="B3" s="16" t="s">
        <v>9</v>
      </c>
      <c r="D3" s="17">
        <v>200</v>
      </c>
      <c r="F3" s="16" t="s">
        <v>7</v>
      </c>
      <c r="H3" s="7">
        <f t="shared" ref="H3:H13" si="0">IF(NOT(ISBLANK($B3)),COUNTA($J3:$N3),"")</f>
        <v>5</v>
      </c>
      <c r="J3" s="18" t="s">
        <v>10</v>
      </c>
      <c r="K3" s="18" t="s">
        <v>10</v>
      </c>
      <c r="L3" s="18" t="s">
        <v>10</v>
      </c>
      <c r="M3" s="18" t="s">
        <v>10</v>
      </c>
      <c r="N3" s="18" t="s">
        <v>10</v>
      </c>
    </row>
    <row r="4" spans="2:16" x14ac:dyDescent="0.3">
      <c r="B4" s="16" t="s">
        <v>11</v>
      </c>
      <c r="D4" s="17">
        <v>200</v>
      </c>
      <c r="F4" s="16" t="s">
        <v>7</v>
      </c>
      <c r="H4" s="7">
        <f t="shared" si="0"/>
        <v>5</v>
      </c>
      <c r="J4" s="18" t="s">
        <v>10</v>
      </c>
      <c r="K4" s="18" t="s">
        <v>10</v>
      </c>
      <c r="L4" s="18" t="s">
        <v>10</v>
      </c>
      <c r="M4" s="18" t="s">
        <v>10</v>
      </c>
      <c r="N4" s="18" t="s">
        <v>10</v>
      </c>
    </row>
    <row r="5" spans="2:16" x14ac:dyDescent="0.3">
      <c r="B5" s="16" t="s">
        <v>12</v>
      </c>
      <c r="D5" s="17">
        <v>0</v>
      </c>
      <c r="F5" s="16" t="s">
        <v>6</v>
      </c>
      <c r="H5" s="7">
        <f t="shared" si="0"/>
        <v>0</v>
      </c>
      <c r="J5" s="18"/>
      <c r="K5" s="18"/>
      <c r="L5" s="18"/>
      <c r="M5" s="18"/>
      <c r="N5" s="18"/>
    </row>
    <row r="6" spans="2:16" x14ac:dyDescent="0.3">
      <c r="B6" s="16" t="s">
        <v>13</v>
      </c>
      <c r="D6" s="17">
        <v>0</v>
      </c>
      <c r="F6" s="16" t="s">
        <v>4</v>
      </c>
      <c r="H6" s="7">
        <f t="shared" si="0"/>
        <v>0</v>
      </c>
      <c r="J6" s="18"/>
      <c r="K6" s="18"/>
      <c r="L6" s="18"/>
      <c r="M6" s="18"/>
      <c r="N6" s="18"/>
    </row>
    <row r="7" spans="2:16" x14ac:dyDescent="0.3">
      <c r="B7" s="16" t="s">
        <v>14</v>
      </c>
      <c r="D7" s="17">
        <v>0</v>
      </c>
      <c r="F7" s="16" t="s">
        <v>6</v>
      </c>
      <c r="H7" s="7">
        <f t="shared" si="0"/>
        <v>0</v>
      </c>
      <c r="J7" s="18"/>
      <c r="K7" s="18"/>
      <c r="L7" s="18"/>
      <c r="M7" s="18"/>
      <c r="N7" s="18"/>
    </row>
    <row r="8" spans="2:16" x14ac:dyDescent="0.3">
      <c r="B8" s="16"/>
      <c r="D8" s="17"/>
      <c r="F8" s="16"/>
      <c r="H8" s="7" t="str">
        <f t="shared" si="0"/>
        <v/>
      </c>
      <c r="J8" s="18"/>
      <c r="K8" s="18"/>
      <c r="L8" s="18"/>
      <c r="M8" s="18"/>
      <c r="N8" s="18"/>
    </row>
    <row r="9" spans="2:16" x14ac:dyDescent="0.3">
      <c r="B9" s="16"/>
      <c r="D9" s="17"/>
      <c r="F9" s="16"/>
      <c r="H9" s="7" t="str">
        <f t="shared" si="0"/>
        <v/>
      </c>
      <c r="J9" s="18"/>
      <c r="K9" s="18"/>
      <c r="L9" s="18"/>
      <c r="M9" s="18"/>
      <c r="N9" s="18"/>
    </row>
    <row r="10" spans="2:16" x14ac:dyDescent="0.3">
      <c r="B10" s="16"/>
      <c r="D10" s="17"/>
      <c r="F10" s="16"/>
      <c r="H10" s="7" t="str">
        <f t="shared" si="0"/>
        <v/>
      </c>
      <c r="J10" s="18"/>
      <c r="K10" s="18"/>
      <c r="L10" s="18"/>
      <c r="M10" s="18"/>
      <c r="N10" s="18"/>
    </row>
    <row r="11" spans="2:16" x14ac:dyDescent="0.3">
      <c r="B11" s="16"/>
      <c r="D11" s="17"/>
      <c r="F11" s="16"/>
      <c r="H11" s="7" t="str">
        <f t="shared" si="0"/>
        <v/>
      </c>
      <c r="J11" s="18"/>
      <c r="K11" s="18"/>
      <c r="L11" s="18"/>
      <c r="M11" s="18"/>
      <c r="N11" s="18"/>
    </row>
    <row r="12" spans="2:16" x14ac:dyDescent="0.3">
      <c r="B12" s="16"/>
      <c r="D12" s="17"/>
      <c r="F12" s="16"/>
      <c r="H12" s="7" t="str">
        <f t="shared" si="0"/>
        <v/>
      </c>
      <c r="J12" s="18"/>
      <c r="K12" s="18"/>
      <c r="L12" s="18"/>
      <c r="M12" s="18"/>
      <c r="N12" s="18"/>
    </row>
    <row r="13" spans="2:16" ht="2.25" customHeight="1" thickBot="1" x14ac:dyDescent="0.35">
      <c r="B13" s="8"/>
      <c r="C13" s="8"/>
      <c r="D13" s="8"/>
      <c r="E13" s="8"/>
      <c r="F13" s="8"/>
      <c r="G13" s="8"/>
      <c r="H13" s="8" t="str">
        <f t="shared" si="0"/>
        <v/>
      </c>
      <c r="I13" s="8"/>
      <c r="J13" s="13"/>
      <c r="K13" s="13"/>
      <c r="L13" s="13"/>
      <c r="M13" s="13"/>
      <c r="N13" s="13"/>
    </row>
    <row r="14" spans="2:16" ht="19.5" thickTop="1" x14ac:dyDescent="0.3">
      <c r="B14" s="10" t="s">
        <v>15</v>
      </c>
      <c r="D14" s="11">
        <f>SUM(D3:D13)</f>
        <v>400</v>
      </c>
      <c r="J14" s="20">
        <f t="array" ref="J14">SUM(IF(NOT(ISBLANK(J3:J13)),(1/$H$3:$H$13)*$D$3:$D$13))-SUMIF($F$3:$F$13,J2,$D$3:$D$13)</f>
        <v>80</v>
      </c>
      <c r="K14" s="20">
        <f t="array" ref="K14">SUM(IF(NOT(ISBLANK(K3:K13)),(1/$H$3:$H$13)*$D$3:$D$13))-SUMIF($F$3:$F$13,K2,$D$3:$D$13)</f>
        <v>80</v>
      </c>
      <c r="L14" s="20">
        <f t="array" ref="L14">SUM(IF(NOT(ISBLANK(L3:L13)),(1/$H$3:$H$13)*$D$3:$D$13))-SUMIF($F$3:$F$13,L2,$D$3:$D$13)</f>
        <v>80</v>
      </c>
      <c r="M14" s="20">
        <f t="array" ref="M14">SUM(IF(NOT(ISBLANK(M3:M13)),(1/$H$3:$H$13)*$D$3:$D$13))-SUMIF($F$3:$F$13,M2,$D$3:$D$13)</f>
        <v>-320</v>
      </c>
      <c r="N14" s="20">
        <f t="array" ref="N14">SUM(IF(NOT(ISBLANK(N3:N13)),(1/$H$3:$H$13)*$D$3:$D$13))-SUMIF($F$3:$F$13,N2,$D$3:$D$13)</f>
        <v>80</v>
      </c>
    </row>
    <row r="15" spans="2:16" ht="19.5" thickBot="1" x14ac:dyDescent="0.35"/>
    <row r="16" spans="2:16" ht="19.5" thickBot="1" x14ac:dyDescent="0.35">
      <c r="B16" s="9" t="s">
        <v>16</v>
      </c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3"/>
    </row>
    <row r="17" spans="2:16" ht="18.75" customHeight="1" x14ac:dyDescent="0.3">
      <c r="B17" s="7" t="str">
        <f>IF(NOT('Settlement Transactions'!B4=""),INDEX('Shared Expenses'!$J$2:$N$2,'Settlement Transactions'!C4)&amp;" pays "&amp;INDEX('Shared Expenses'!$J$2:$N$2,'Settlement Transactions'!B4)&amp;" $"&amp;TEXT('Settlement Transactions'!D4,"#.00")&amp;".","")</f>
        <v>Aaron pays David $80.00.</v>
      </c>
      <c r="E17" s="24"/>
      <c r="F17" s="36" t="s">
        <v>17</v>
      </c>
      <c r="G17" s="36"/>
      <c r="H17" s="36"/>
      <c r="I17" s="36"/>
      <c r="J17" s="36"/>
      <c r="K17" s="36"/>
      <c r="L17" s="36"/>
      <c r="M17" s="36"/>
      <c r="N17" s="36"/>
      <c r="O17" s="36"/>
      <c r="P17" s="37"/>
    </row>
    <row r="18" spans="2:16" ht="18.75" customHeight="1" x14ac:dyDescent="0.3">
      <c r="B18" s="7" t="str">
        <f>IF(NOT('Settlement Transactions'!B5=""),INDEX('Shared Expenses'!$J$2:$N$2,'Settlement Transactions'!C5)&amp;" pays "&amp;INDEX('Shared Expenses'!$J$2:$N$2,'Settlement Transactions'!B5)&amp;" $"&amp;TEXT('Settlement Transactions'!D5,"#.00")&amp;".","")</f>
        <v>Bob pays David $80.00.</v>
      </c>
      <c r="E18" s="24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7"/>
    </row>
    <row r="19" spans="2:16" ht="18.75" customHeight="1" x14ac:dyDescent="0.3">
      <c r="B19" s="7" t="str">
        <f>IF(NOT('Settlement Transactions'!B6=""),INDEX('Shared Expenses'!$J$2:$N$2,'Settlement Transactions'!C6)&amp;" pays "&amp;INDEX('Shared Expenses'!$J$2:$N$2,'Settlement Transactions'!B6)&amp;" $"&amp;TEXT('Settlement Transactions'!D6,"#.00")&amp;".","")</f>
        <v>Craig pays David $80.00.</v>
      </c>
      <c r="E19" s="24"/>
      <c r="F19" s="32" t="s">
        <v>18</v>
      </c>
      <c r="G19" s="32"/>
      <c r="H19" s="32"/>
      <c r="I19" s="32"/>
      <c r="J19" s="32"/>
      <c r="K19" s="32"/>
      <c r="L19" s="32"/>
      <c r="M19" s="32"/>
      <c r="N19" s="32"/>
      <c r="O19" s="32"/>
      <c r="P19" s="33"/>
    </row>
    <row r="20" spans="2:16" ht="18.75" customHeight="1" x14ac:dyDescent="0.3">
      <c r="B20" s="7" t="str">
        <f>IF(NOT('Settlement Transactions'!B7=""),INDEX('Shared Expenses'!$J$2:$N$2,'Settlement Transactions'!C7)&amp;" pays "&amp;INDEX('Shared Expenses'!$J$2:$N$2,'Settlement Transactions'!B7)&amp;" $"&amp;TEXT('Settlement Transactions'!D7,"#.00")&amp;".","")</f>
        <v>Eddie pays David $80.00.</v>
      </c>
      <c r="E20" s="24"/>
      <c r="F20" s="32" t="s">
        <v>19</v>
      </c>
      <c r="G20" s="32"/>
      <c r="H20" s="32"/>
      <c r="I20" s="32"/>
      <c r="J20" s="32"/>
      <c r="K20" s="32"/>
      <c r="L20" s="32"/>
      <c r="M20" s="32"/>
      <c r="N20" s="32"/>
      <c r="O20" s="32"/>
      <c r="P20" s="33"/>
    </row>
    <row r="21" spans="2:16" ht="18.75" customHeight="1" thickBot="1" x14ac:dyDescent="0.35">
      <c r="B21" s="8" t="str">
        <f>IF(NOT('Settlement Transactions'!B8=""),INDEX('Shared Expenses'!$J$2:$N$2,'Settlement Transactions'!C8)&amp;" pays "&amp;INDEX('Shared Expenses'!$J$2:$N$2,'Settlement Transactions'!B8)&amp;" $"&amp;TEXT('Settlement Transactions'!D8,"#.00")&amp;".","")</f>
        <v/>
      </c>
      <c r="E21" s="24"/>
      <c r="F21" s="28" t="s">
        <v>20</v>
      </c>
      <c r="G21" s="30"/>
      <c r="H21" s="30"/>
      <c r="I21" s="30"/>
      <c r="J21" s="30"/>
      <c r="K21" s="30"/>
      <c r="L21" s="30"/>
      <c r="M21" s="30"/>
      <c r="N21" s="30"/>
      <c r="O21" s="30"/>
      <c r="P21" s="31"/>
    </row>
    <row r="22" spans="2:16" ht="19.5" thickTop="1" x14ac:dyDescent="0.3">
      <c r="E22" s="24"/>
      <c r="F22" s="34" t="s">
        <v>21</v>
      </c>
      <c r="G22" s="34"/>
      <c r="H22" s="34"/>
      <c r="I22" s="34"/>
      <c r="J22" s="34"/>
      <c r="K22" s="34"/>
      <c r="L22" s="34"/>
      <c r="M22" s="34"/>
      <c r="N22" s="34"/>
      <c r="O22" s="34"/>
      <c r="P22" s="35"/>
    </row>
    <row r="23" spans="2:16" ht="18.75" customHeight="1" x14ac:dyDescent="0.3">
      <c r="E23" s="2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25"/>
    </row>
    <row r="24" spans="2:16" x14ac:dyDescent="0.3">
      <c r="E24" s="24"/>
      <c r="F24" s="29" t="s">
        <v>22</v>
      </c>
      <c r="G24" s="14"/>
      <c r="H24" s="14"/>
      <c r="I24" s="14"/>
      <c r="J24" s="14"/>
      <c r="K24" s="14"/>
      <c r="L24" s="14"/>
      <c r="M24" s="14"/>
      <c r="N24" s="14"/>
      <c r="O24" s="14"/>
      <c r="P24" s="25"/>
    </row>
    <row r="25" spans="2:16" ht="19.5" thickBot="1" x14ac:dyDescent="0.35">
      <c r="E25" s="26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27"/>
    </row>
  </sheetData>
  <sheetProtection sheet="1" objects="1" scenarios="1" insertRows="0"/>
  <mergeCells count="4">
    <mergeCell ref="F19:P19"/>
    <mergeCell ref="F20:P20"/>
    <mergeCell ref="F22:P22"/>
    <mergeCell ref="F17:P18"/>
  </mergeCells>
  <conditionalFormatting sqref="J14:N14">
    <cfRule type="expression" dxfId="10" priority="47">
      <formula>J14&lt;0.009</formula>
    </cfRule>
  </conditionalFormatting>
  <conditionalFormatting sqref="H3:H6 H13">
    <cfRule type="expression" dxfId="9" priority="46">
      <formula>ISBLANK(H3)</formula>
    </cfRule>
  </conditionalFormatting>
  <conditionalFormatting sqref="D3:D13">
    <cfRule type="expression" dxfId="8" priority="42">
      <formula>AND(NOT(ISBLANK($B3)),NOT(ISNUMBER($D3)))</formula>
    </cfRule>
  </conditionalFormatting>
  <conditionalFormatting sqref="B3:B12">
    <cfRule type="expression" dxfId="7" priority="38">
      <formula>AND(NOT(ISBLANK($B2)),ISBLANK($B3))</formula>
    </cfRule>
  </conditionalFormatting>
  <conditionalFormatting sqref="J2:N2">
    <cfRule type="expression" dxfId="6" priority="36">
      <formula>AND(NOT(ISBLANK(I$2)),ISBLANK(J$2))</formula>
    </cfRule>
  </conditionalFormatting>
  <conditionalFormatting sqref="H7:H12">
    <cfRule type="expression" dxfId="5" priority="25">
      <formula>ISBLANK(H7)</formula>
    </cfRule>
  </conditionalFormatting>
  <conditionalFormatting sqref="J3:N13">
    <cfRule type="expression" dxfId="4" priority="37">
      <formula>AND(NOT(ISBLANK(J$2)),NOT(ISBLANK($B3)),$H3&lt;1)</formula>
    </cfRule>
    <cfRule type="expression" dxfId="3" priority="40">
      <formula>AND(NOT(ISBLANK(J$2)),ISBLANK($B3))</formula>
    </cfRule>
    <cfRule type="expression" dxfId="2" priority="43">
      <formula>AND(NOT(ISBLANK(J$2)),NOT(ISBLANK($B3)))</formula>
    </cfRule>
  </conditionalFormatting>
  <conditionalFormatting sqref="F3:F13">
    <cfRule type="expression" dxfId="1" priority="48">
      <formula>AND(NOT(ISBLANK($B3)),ISBLANK($F3))</formula>
    </cfRule>
    <cfRule type="expression" dxfId="0" priority="49">
      <formula>AND(ISERROR(MATCH(F3,$J$2:$N$2,0)),NOT(ISBLANK(B3)))</formula>
    </cfRule>
  </conditionalFormatting>
  <dataValidations count="2">
    <dataValidation type="list" allowBlank="1" showInputMessage="1" showErrorMessage="1" sqref="F3:F13">
      <formula1>Participants</formula1>
    </dataValidation>
    <dataValidation type="list" allowBlank="1" showDropDown="1" showInputMessage="1" showErrorMessage="1" errorTitle="Oops!" error="I didn't understand that. Use an &quot;X&quot; to mark the people who shared the bill." sqref="J3:N13">
      <formula1>Marks</formula1>
    </dataValidation>
  </dataValidations>
  <hyperlinks>
    <hyperlink ref="F24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workbookViewId="0"/>
  </sheetViews>
  <sheetFormatPr defaultRowHeight="15" x14ac:dyDescent="0.25"/>
  <cols>
    <col min="1" max="1" width="2.85546875" customWidth="1"/>
    <col min="2" max="4" width="9.5703125" customWidth="1"/>
    <col min="5" max="5" width="2.85546875" customWidth="1"/>
  </cols>
  <sheetData>
    <row r="2" spans="2:10" ht="15.75" thickBot="1" x14ac:dyDescent="0.3">
      <c r="B2" s="1" t="s">
        <v>23</v>
      </c>
      <c r="C2" s="1" t="s">
        <v>24</v>
      </c>
      <c r="D2" s="1" t="s">
        <v>1</v>
      </c>
      <c r="F2" s="1" t="str">
        <f>IFERROR(INDEX('Shared Expenses'!$J$2:$N$2,1,COLUMN()-COLUMN(Payer)+1),"")</f>
        <v>Aaron</v>
      </c>
      <c r="G2" s="1" t="str">
        <f>IFERROR(INDEX('Shared Expenses'!$J$2:$N$2,1,COLUMN()-COLUMN(Payer)+1),"")</f>
        <v>Bob</v>
      </c>
      <c r="H2" s="1" t="str">
        <f>IFERROR(INDEX('Shared Expenses'!$J$2:$N$2,1,COLUMN()-COLUMN(Payer)+1),"")</f>
        <v>Craig</v>
      </c>
      <c r="I2" s="1" t="str">
        <f>IFERROR(INDEX('Shared Expenses'!$J$2:$N$2,1,COLUMN()-COLUMN(Payer)+1),"")</f>
        <v>David</v>
      </c>
      <c r="J2" s="1" t="str">
        <f>IFERROR(INDEX('Shared Expenses'!$J$2:$N$2,1,COLUMN()-COLUMN(Payer)+1),"")</f>
        <v>Eddie</v>
      </c>
    </row>
    <row r="3" spans="2:10" x14ac:dyDescent="0.25">
      <c r="B3" s="38" t="s">
        <v>25</v>
      </c>
      <c r="C3" s="38"/>
      <c r="D3" s="38"/>
      <c r="F3" s="4">
        <f>'Shared Expenses'!J14</f>
        <v>80</v>
      </c>
      <c r="G3" s="4">
        <f>'Shared Expenses'!K14</f>
        <v>80</v>
      </c>
      <c r="H3" s="4">
        <f>'Shared Expenses'!L14</f>
        <v>80</v>
      </c>
      <c r="I3" s="4">
        <f>'Shared Expenses'!M14</f>
        <v>-320</v>
      </c>
      <c r="J3" s="4">
        <f>'Shared Expenses'!N14</f>
        <v>80</v>
      </c>
    </row>
    <row r="4" spans="2:10" x14ac:dyDescent="0.25">
      <c r="B4">
        <f t="shared" ref="B4:B34" si="0">IF(MAX($F3:$J3)&gt;0.01,MATCH(MIN($F3:$J3),$F3:$J3,0),"")</f>
        <v>4</v>
      </c>
      <c r="C4">
        <f t="shared" ref="C4:C34" si="1">IF(MAX($F3:$J3)&gt;0.01,MATCH(MAX($F3:$J3),$F3:$J3,0),"")</f>
        <v>1</v>
      </c>
      <c r="D4" s="2">
        <f>IF(MAX($F3:$J3)&gt;0.01,MIN(ABS(INDEX($F3:$J3,'Settlement Transactions'!B4)),ABS(INDEX($F3:$J3,'Settlement Transactions'!C4))),"")</f>
        <v>80</v>
      </c>
      <c r="F4" s="4">
        <f>IF(MAX($F3:$J3)&gt;0.01,F3+IF(COLUMN()-COLUMN(Payer)+1='Settlement Transactions'!$B4,1,IF(COLUMN()-COLUMN(Payer)+1='Settlement Transactions'!$C4,-1,0))*'Settlement Transactions'!$D4,"")</f>
        <v>0</v>
      </c>
      <c r="G4" s="4">
        <f>IF(MAX($F3:$J3)&gt;0.01,G3+IF(COLUMN()-COLUMN(Payer)+1='Settlement Transactions'!$B4,1,IF(COLUMN()-COLUMN(Payer)+1='Settlement Transactions'!$C4,-1,0))*'Settlement Transactions'!$D4,"")</f>
        <v>80</v>
      </c>
      <c r="H4" s="4">
        <f>IF(MAX($F3:$J3)&gt;0.01,H3+IF(COLUMN()-COLUMN(Payer)+1='Settlement Transactions'!$B4,1,IF(COLUMN()-COLUMN(Payer)+1='Settlement Transactions'!$C4,-1,0))*'Settlement Transactions'!$D4,"")</f>
        <v>80</v>
      </c>
      <c r="I4" s="4">
        <f>IF(MAX($F3:$J3)&gt;0.01,I3+IF(COLUMN()-COLUMN(Payer)+1='Settlement Transactions'!$B4,1,IF(COLUMN()-COLUMN(Payer)+1='Settlement Transactions'!$C4,-1,0))*'Settlement Transactions'!$D4,"")</f>
        <v>-240</v>
      </c>
      <c r="J4" s="4">
        <f>IF(MAX($F3:$J3)&gt;0.01,J3+IF(COLUMN()-COLUMN(Payer)+1='Settlement Transactions'!$B4,1,IF(COLUMN()-COLUMN(Payer)+1='Settlement Transactions'!$C4,-1,0))*'Settlement Transactions'!$D4,"")</f>
        <v>80</v>
      </c>
    </row>
    <row r="5" spans="2:10" x14ac:dyDescent="0.25">
      <c r="B5">
        <f t="shared" si="0"/>
        <v>4</v>
      </c>
      <c r="C5">
        <f t="shared" si="1"/>
        <v>2</v>
      </c>
      <c r="D5" s="2">
        <f>IF(MAX($F4:$J4)&gt;0.01,MIN(ABS(INDEX($F4:$J4,'Settlement Transactions'!B5)),ABS(INDEX($F4:$J4,'Settlement Transactions'!C5))),"")</f>
        <v>80</v>
      </c>
      <c r="F5" s="4">
        <f>IF(MAX($F4:$J4)&gt;0.01,F4+IF(COLUMN()-COLUMN(Payer)+1='Settlement Transactions'!$B5,1,IF(COLUMN()-COLUMN(Payer)+1='Settlement Transactions'!$C5,-1,0))*'Settlement Transactions'!$D5,"")</f>
        <v>0</v>
      </c>
      <c r="G5" s="4">
        <f>IF(MAX($F4:$J4)&gt;0.01,G4+IF(COLUMN()-COLUMN(Payer)+1='Settlement Transactions'!$B5,1,IF(COLUMN()-COLUMN(Payer)+1='Settlement Transactions'!$C5,-1,0))*'Settlement Transactions'!$D5,"")</f>
        <v>0</v>
      </c>
      <c r="H5" s="4">
        <f>IF(MAX($F4:$J4)&gt;0.01,H4+IF(COLUMN()-COLUMN(Payer)+1='Settlement Transactions'!$B5,1,IF(COLUMN()-COLUMN(Payer)+1='Settlement Transactions'!$C5,-1,0))*'Settlement Transactions'!$D5,"")</f>
        <v>80</v>
      </c>
      <c r="I5" s="4">
        <f>IF(MAX($F4:$J4)&gt;0.01,I4+IF(COLUMN()-COLUMN(Payer)+1='Settlement Transactions'!$B5,1,IF(COLUMN()-COLUMN(Payer)+1='Settlement Transactions'!$C5,-1,0))*'Settlement Transactions'!$D5,"")</f>
        <v>-160</v>
      </c>
      <c r="J5" s="4">
        <f>IF(MAX($F4:$J4)&gt;0.01,J4+IF(COLUMN()-COLUMN(Payer)+1='Settlement Transactions'!$B5,1,IF(COLUMN()-COLUMN(Payer)+1='Settlement Transactions'!$C5,-1,0))*'Settlement Transactions'!$D5,"")</f>
        <v>80</v>
      </c>
    </row>
    <row r="6" spans="2:10" x14ac:dyDescent="0.25">
      <c r="B6">
        <f t="shared" si="0"/>
        <v>4</v>
      </c>
      <c r="C6">
        <f t="shared" si="1"/>
        <v>3</v>
      </c>
      <c r="D6" s="2">
        <f>IF(MAX($F5:$J5)&gt;0.01,MIN(ABS(INDEX($F5:$J5,'Settlement Transactions'!B6)),ABS(INDEX($F5:$J5,'Settlement Transactions'!C6))),"")</f>
        <v>80</v>
      </c>
      <c r="F6" s="4">
        <f>IF(MAX($F5:$J5)&gt;0.01,F5+IF(COLUMN()-COLUMN(Payer)+1='Settlement Transactions'!$B6,1,IF(COLUMN()-COLUMN(Payer)+1='Settlement Transactions'!$C6,-1,0))*'Settlement Transactions'!$D6,"")</f>
        <v>0</v>
      </c>
      <c r="G6" s="4">
        <f>IF(MAX($F5:$J5)&gt;0.01,G5+IF(COLUMN()-COLUMN(Payer)+1='Settlement Transactions'!$B6,1,IF(COLUMN()-COLUMN(Payer)+1='Settlement Transactions'!$C6,-1,0))*'Settlement Transactions'!$D6,"")</f>
        <v>0</v>
      </c>
      <c r="H6" s="4">
        <f>IF(MAX($F5:$J5)&gt;0.01,H5+IF(COLUMN()-COLUMN(Payer)+1='Settlement Transactions'!$B6,1,IF(COLUMN()-COLUMN(Payer)+1='Settlement Transactions'!$C6,-1,0))*'Settlement Transactions'!$D6,"")</f>
        <v>0</v>
      </c>
      <c r="I6" s="4">
        <f>IF(MAX($F5:$J5)&gt;0.01,I5+IF(COLUMN()-COLUMN(Payer)+1='Settlement Transactions'!$B6,1,IF(COLUMN()-COLUMN(Payer)+1='Settlement Transactions'!$C6,-1,0))*'Settlement Transactions'!$D6,"")</f>
        <v>-80</v>
      </c>
      <c r="J6" s="4">
        <f>IF(MAX($F5:$J5)&gt;0.01,J5+IF(COLUMN()-COLUMN(Payer)+1='Settlement Transactions'!$B6,1,IF(COLUMN()-COLUMN(Payer)+1='Settlement Transactions'!$C6,-1,0))*'Settlement Transactions'!$D6,"")</f>
        <v>80</v>
      </c>
    </row>
    <row r="7" spans="2:10" x14ac:dyDescent="0.25">
      <c r="B7">
        <f t="shared" si="0"/>
        <v>4</v>
      </c>
      <c r="C7">
        <f t="shared" si="1"/>
        <v>5</v>
      </c>
      <c r="D7" s="2">
        <f>IF(MAX($F6:$J6)&gt;0.01,MIN(ABS(INDEX($F6:$J6,'Settlement Transactions'!B7)),ABS(INDEX($F6:$J6,'Settlement Transactions'!C7))),"")</f>
        <v>80</v>
      </c>
      <c r="F7" s="4">
        <f>IF(MAX($F6:$J6)&gt;0.01,F6+IF(COLUMN()-COLUMN(Payer)+1='Settlement Transactions'!$B7,1,IF(COLUMN()-COLUMN(Payer)+1='Settlement Transactions'!$C7,-1,0))*'Settlement Transactions'!$D7,"")</f>
        <v>0</v>
      </c>
      <c r="G7" s="4">
        <f>IF(MAX($F6:$J6)&gt;0.01,G6+IF(COLUMN()-COLUMN(Payer)+1='Settlement Transactions'!$B7,1,IF(COLUMN()-COLUMN(Payer)+1='Settlement Transactions'!$C7,-1,0))*'Settlement Transactions'!$D7,"")</f>
        <v>0</v>
      </c>
      <c r="H7" s="4">
        <f>IF(MAX($F6:$J6)&gt;0.01,H6+IF(COLUMN()-COLUMN(Payer)+1='Settlement Transactions'!$B7,1,IF(COLUMN()-COLUMN(Payer)+1='Settlement Transactions'!$C7,-1,0))*'Settlement Transactions'!$D7,"")</f>
        <v>0</v>
      </c>
      <c r="I7" s="4">
        <f>IF(MAX($F6:$J6)&gt;0.01,I6+IF(COLUMN()-COLUMN(Payer)+1='Settlement Transactions'!$B7,1,IF(COLUMN()-COLUMN(Payer)+1='Settlement Transactions'!$C7,-1,0))*'Settlement Transactions'!$D7,"")</f>
        <v>0</v>
      </c>
      <c r="J7" s="4">
        <f>IF(MAX($F6:$J6)&gt;0.01,J6+IF(COLUMN()-COLUMN(Payer)+1='Settlement Transactions'!$B7,1,IF(COLUMN()-COLUMN(Payer)+1='Settlement Transactions'!$C7,-1,0))*'Settlement Transactions'!$D7,"")</f>
        <v>0</v>
      </c>
    </row>
    <row r="8" spans="2:10" x14ac:dyDescent="0.25">
      <c r="B8" t="str">
        <f t="shared" si="0"/>
        <v/>
      </c>
      <c r="C8" t="str">
        <f t="shared" si="1"/>
        <v/>
      </c>
      <c r="D8" s="2" t="str">
        <f>IF(MAX($F7:$J7)&gt;0.01,MIN(ABS(INDEX($F7:$J7,'Settlement Transactions'!B8)),ABS(INDEX($F7:$J7,'Settlement Transactions'!C8))),"")</f>
        <v/>
      </c>
      <c r="F8" s="4" t="str">
        <f>IF(MAX($F7:$J7)&gt;0.01,F7+IF(COLUMN()-COLUMN(Payer)+1='Settlement Transactions'!$B8,1,IF(COLUMN()-COLUMN(Payer)+1='Settlement Transactions'!$C8,-1,0))*'Settlement Transactions'!$D8,"")</f>
        <v/>
      </c>
      <c r="G8" s="4" t="str">
        <f>IF(MAX($F7:$J7)&gt;0.01,G7+IF(COLUMN()-COLUMN(Payer)+1='Settlement Transactions'!$B8,1,IF(COLUMN()-COLUMN(Payer)+1='Settlement Transactions'!$C8,-1,0))*'Settlement Transactions'!$D8,"")</f>
        <v/>
      </c>
      <c r="H8" s="4" t="str">
        <f>IF(MAX($F7:$J7)&gt;0.01,H7+IF(COLUMN()-COLUMN(Payer)+1='Settlement Transactions'!$B8,1,IF(COLUMN()-COLUMN(Payer)+1='Settlement Transactions'!$C8,-1,0))*'Settlement Transactions'!$D8,"")</f>
        <v/>
      </c>
      <c r="I8" s="4" t="str">
        <f>IF(MAX($F7:$J7)&gt;0.01,I7+IF(COLUMN()-COLUMN(Payer)+1='Settlement Transactions'!$B8,1,IF(COLUMN()-COLUMN(Payer)+1='Settlement Transactions'!$C8,-1,0))*'Settlement Transactions'!$D8,"")</f>
        <v/>
      </c>
      <c r="J8" s="4" t="str">
        <f>IF(MAX($F7:$J7)&gt;0.01,J7+IF(COLUMN()-COLUMN(Payer)+1='Settlement Transactions'!$B8,1,IF(COLUMN()-COLUMN(Payer)+1='Settlement Transactions'!$C8,-1,0))*'Settlement Transactions'!$D8,"")</f>
        <v/>
      </c>
    </row>
    <row r="9" spans="2:10" x14ac:dyDescent="0.25">
      <c r="B9" t="str">
        <f t="shared" si="0"/>
        <v/>
      </c>
      <c r="C9" t="str">
        <f t="shared" si="1"/>
        <v/>
      </c>
      <c r="D9" s="2" t="str">
        <f>IF(MAX($F8:$J8)&gt;0.01,MIN(ABS(INDEX($F8:$J8,'Settlement Transactions'!B9)),ABS(INDEX($F8:$J8,'Settlement Transactions'!C9))),"")</f>
        <v/>
      </c>
      <c r="F9" s="4" t="str">
        <f>IF(MAX($F8:$J8)&gt;0.01,F8+IF(COLUMN()-COLUMN(Payer)+1='Settlement Transactions'!$B9,1,IF(COLUMN()-COLUMN(Payer)+1='Settlement Transactions'!$C9,-1,0))*'Settlement Transactions'!$D9,"")</f>
        <v/>
      </c>
      <c r="G9" s="4" t="str">
        <f>IF(MAX($F8:$J8)&gt;0.01,G8+IF(COLUMN()-COLUMN(Payer)+1='Settlement Transactions'!$B9,1,IF(COLUMN()-COLUMN(Payer)+1='Settlement Transactions'!$C9,-1,0))*'Settlement Transactions'!$D9,"")</f>
        <v/>
      </c>
      <c r="H9" s="4" t="str">
        <f>IF(MAX($F8:$J8)&gt;0.01,H8+IF(COLUMN()-COLUMN(Payer)+1='Settlement Transactions'!$B9,1,IF(COLUMN()-COLUMN(Payer)+1='Settlement Transactions'!$C9,-1,0))*'Settlement Transactions'!$D9,"")</f>
        <v/>
      </c>
      <c r="I9" s="4" t="str">
        <f>IF(MAX($F8:$J8)&gt;0.01,I8+IF(COLUMN()-COLUMN(Payer)+1='Settlement Transactions'!$B9,1,IF(COLUMN()-COLUMN(Payer)+1='Settlement Transactions'!$C9,-1,0))*'Settlement Transactions'!$D9,"")</f>
        <v/>
      </c>
      <c r="J9" s="4" t="str">
        <f>IF(MAX($F8:$J8)&gt;0.01,J8+IF(COLUMN()-COLUMN(Payer)+1='Settlement Transactions'!$B9,1,IF(COLUMN()-COLUMN(Payer)+1='Settlement Transactions'!$C9,-1,0))*'Settlement Transactions'!$D9,"")</f>
        <v/>
      </c>
    </row>
    <row r="10" spans="2:10" x14ac:dyDescent="0.25">
      <c r="B10" t="str">
        <f t="shared" si="0"/>
        <v/>
      </c>
      <c r="C10" t="str">
        <f t="shared" si="1"/>
        <v/>
      </c>
      <c r="D10" s="2" t="str">
        <f>IF(MAX($F9:$J9)&gt;0.01,MIN(ABS(INDEX($F9:$J9,'Settlement Transactions'!B10)),ABS(INDEX($F9:$J9,'Settlement Transactions'!C10))),"")</f>
        <v/>
      </c>
      <c r="F10" s="4" t="str">
        <f>IF(MAX($F9:$J9)&gt;0.01,F9+IF(COLUMN()-COLUMN(Payer)+1='Settlement Transactions'!$B10,1,IF(COLUMN()-COLUMN(Payer)+1='Settlement Transactions'!$C10,-1,0))*'Settlement Transactions'!$D10,"")</f>
        <v/>
      </c>
      <c r="G10" s="4" t="str">
        <f>IF(MAX($F9:$J9)&gt;0.01,G9+IF(COLUMN()-COLUMN(Payer)+1='Settlement Transactions'!$B10,1,IF(COLUMN()-COLUMN(Payer)+1='Settlement Transactions'!$C10,-1,0))*'Settlement Transactions'!$D10,"")</f>
        <v/>
      </c>
      <c r="H10" s="4" t="str">
        <f>IF(MAX($F9:$J9)&gt;0.01,H9+IF(COLUMN()-COLUMN(Payer)+1='Settlement Transactions'!$B10,1,IF(COLUMN()-COLUMN(Payer)+1='Settlement Transactions'!$C10,-1,0))*'Settlement Transactions'!$D10,"")</f>
        <v/>
      </c>
      <c r="I10" s="4" t="str">
        <f>IF(MAX($F9:$J9)&gt;0.01,I9+IF(COLUMN()-COLUMN(Payer)+1='Settlement Transactions'!$B10,1,IF(COLUMN()-COLUMN(Payer)+1='Settlement Transactions'!$C10,-1,0))*'Settlement Transactions'!$D10,"")</f>
        <v/>
      </c>
      <c r="J10" s="4" t="str">
        <f>IF(MAX($F9:$J9)&gt;0.01,J9+IF(COLUMN()-COLUMN(Payer)+1='Settlement Transactions'!$B10,1,IF(COLUMN()-COLUMN(Payer)+1='Settlement Transactions'!$C10,-1,0))*'Settlement Transactions'!$D10,"")</f>
        <v/>
      </c>
    </row>
    <row r="11" spans="2:10" x14ac:dyDescent="0.25">
      <c r="B11" t="str">
        <f t="shared" si="0"/>
        <v/>
      </c>
      <c r="C11" t="str">
        <f t="shared" si="1"/>
        <v/>
      </c>
      <c r="D11" s="2" t="str">
        <f>IF(MAX($F10:$J10)&gt;0.01,MIN(ABS(INDEX($F10:$J10,'Settlement Transactions'!B11)),ABS(INDEX($F10:$J10,'Settlement Transactions'!C11))),"")</f>
        <v/>
      </c>
      <c r="F11" s="4" t="str">
        <f>IF(MAX($F10:$J10)&gt;0.01,F10+IF(COLUMN()-COLUMN(Payer)+1='Settlement Transactions'!$B11,1,IF(COLUMN()-COLUMN(Payer)+1='Settlement Transactions'!$C11,-1,0))*'Settlement Transactions'!$D11,"")</f>
        <v/>
      </c>
      <c r="G11" s="4" t="str">
        <f>IF(MAX($F10:$J10)&gt;0.01,G10+IF(COLUMN()-COLUMN(Payer)+1='Settlement Transactions'!$B11,1,IF(COLUMN()-COLUMN(Payer)+1='Settlement Transactions'!$C11,-1,0))*'Settlement Transactions'!$D11,"")</f>
        <v/>
      </c>
      <c r="H11" s="4" t="str">
        <f>IF(MAX($F10:$J10)&gt;0.01,H10+IF(COLUMN()-COLUMN(Payer)+1='Settlement Transactions'!$B11,1,IF(COLUMN()-COLUMN(Payer)+1='Settlement Transactions'!$C11,-1,0))*'Settlement Transactions'!$D11,"")</f>
        <v/>
      </c>
      <c r="I11" s="4" t="str">
        <f>IF(MAX($F10:$J10)&gt;0.01,I10+IF(COLUMN()-COLUMN(Payer)+1='Settlement Transactions'!$B11,1,IF(COLUMN()-COLUMN(Payer)+1='Settlement Transactions'!$C11,-1,0))*'Settlement Transactions'!$D11,"")</f>
        <v/>
      </c>
      <c r="J11" s="4" t="str">
        <f>IF(MAX($F10:$J10)&gt;0.01,J10+IF(COLUMN()-COLUMN(Payer)+1='Settlement Transactions'!$B11,1,IF(COLUMN()-COLUMN(Payer)+1='Settlement Transactions'!$C11,-1,0))*'Settlement Transactions'!$D11,"")</f>
        <v/>
      </c>
    </row>
    <row r="12" spans="2:10" x14ac:dyDescent="0.25">
      <c r="B12" t="str">
        <f t="shared" si="0"/>
        <v/>
      </c>
      <c r="C12" t="str">
        <f t="shared" si="1"/>
        <v/>
      </c>
      <c r="D12" s="2" t="str">
        <f>IF(MAX($F11:$J11)&gt;0.01,MIN(ABS(INDEX($F11:$J11,'Settlement Transactions'!B12)),ABS(INDEX($F11:$J11,'Settlement Transactions'!C12))),"")</f>
        <v/>
      </c>
      <c r="F12" s="4" t="str">
        <f>IF(MAX($F11:$J11)&gt;0.01,F11+IF(COLUMN()-COLUMN(Payer)+1='Settlement Transactions'!$B12,1,IF(COLUMN()-COLUMN(Payer)+1='Settlement Transactions'!$C12,-1,0))*'Settlement Transactions'!$D12,"")</f>
        <v/>
      </c>
      <c r="G12" s="4" t="str">
        <f>IF(MAX($F11:$J11)&gt;0.01,G11+IF(COLUMN()-COLUMN(Payer)+1='Settlement Transactions'!$B12,1,IF(COLUMN()-COLUMN(Payer)+1='Settlement Transactions'!$C12,-1,0))*'Settlement Transactions'!$D12,"")</f>
        <v/>
      </c>
      <c r="H12" s="4" t="str">
        <f>IF(MAX($F11:$J11)&gt;0.01,H11+IF(COLUMN()-COLUMN(Payer)+1='Settlement Transactions'!$B12,1,IF(COLUMN()-COLUMN(Payer)+1='Settlement Transactions'!$C12,-1,0))*'Settlement Transactions'!$D12,"")</f>
        <v/>
      </c>
      <c r="I12" s="4" t="str">
        <f>IF(MAX($F11:$J11)&gt;0.01,I11+IF(COLUMN()-COLUMN(Payer)+1='Settlement Transactions'!$B12,1,IF(COLUMN()-COLUMN(Payer)+1='Settlement Transactions'!$C12,-1,0))*'Settlement Transactions'!$D12,"")</f>
        <v/>
      </c>
      <c r="J12" s="4" t="str">
        <f>IF(MAX($F11:$J11)&gt;0.01,J11+IF(COLUMN()-COLUMN(Payer)+1='Settlement Transactions'!$B12,1,IF(COLUMN()-COLUMN(Payer)+1='Settlement Transactions'!$C12,-1,0))*'Settlement Transactions'!$D12,"")</f>
        <v/>
      </c>
    </row>
    <row r="13" spans="2:10" x14ac:dyDescent="0.25">
      <c r="B13" t="str">
        <f t="shared" si="0"/>
        <v/>
      </c>
      <c r="C13" t="str">
        <f t="shared" si="1"/>
        <v/>
      </c>
      <c r="D13" s="2" t="str">
        <f>IF(MAX($F12:$J12)&gt;0.01,MIN(ABS(INDEX($F12:$J12,'Settlement Transactions'!B13)),ABS(INDEX($F12:$J12,'Settlement Transactions'!C13))),"")</f>
        <v/>
      </c>
      <c r="F13" s="4" t="str">
        <f>IF(MAX($F12:$J12)&gt;0.01,F12+IF(COLUMN()-COLUMN(Payer)+1='Settlement Transactions'!$B13,1,IF(COLUMN()-COLUMN(Payer)+1='Settlement Transactions'!$C13,-1,0))*'Settlement Transactions'!$D13,"")</f>
        <v/>
      </c>
      <c r="G13" s="4" t="str">
        <f>IF(MAX($F12:$J12)&gt;0.01,G12+IF(COLUMN()-COLUMN(Payer)+1='Settlement Transactions'!$B13,1,IF(COLUMN()-COLUMN(Payer)+1='Settlement Transactions'!$C13,-1,0))*'Settlement Transactions'!$D13,"")</f>
        <v/>
      </c>
      <c r="H13" s="4" t="str">
        <f>IF(MAX($F12:$J12)&gt;0.01,H12+IF(COLUMN()-COLUMN(Payer)+1='Settlement Transactions'!$B13,1,IF(COLUMN()-COLUMN(Payer)+1='Settlement Transactions'!$C13,-1,0))*'Settlement Transactions'!$D13,"")</f>
        <v/>
      </c>
      <c r="I13" s="4" t="str">
        <f>IF(MAX($F12:$J12)&gt;0.01,I12+IF(COLUMN()-COLUMN(Payer)+1='Settlement Transactions'!$B13,1,IF(COLUMN()-COLUMN(Payer)+1='Settlement Transactions'!$C13,-1,0))*'Settlement Transactions'!$D13,"")</f>
        <v/>
      </c>
      <c r="J13" s="4" t="str">
        <f>IF(MAX($F12:$J12)&gt;0.01,J12+IF(COLUMN()-COLUMN(Payer)+1='Settlement Transactions'!$B13,1,IF(COLUMN()-COLUMN(Payer)+1='Settlement Transactions'!$C13,-1,0))*'Settlement Transactions'!$D13,"")</f>
        <v/>
      </c>
    </row>
    <row r="14" spans="2:10" x14ac:dyDescent="0.25">
      <c r="B14" t="str">
        <f t="shared" si="0"/>
        <v/>
      </c>
      <c r="C14" t="str">
        <f t="shared" si="1"/>
        <v/>
      </c>
      <c r="D14" s="2" t="str">
        <f>IF(MAX($F13:$J13)&gt;0.01,MIN(ABS(INDEX($F13:$J13,'Settlement Transactions'!B14)),ABS(INDEX($F13:$J13,'Settlement Transactions'!C14))),"")</f>
        <v/>
      </c>
      <c r="F14" s="4" t="str">
        <f>IF(MAX($F13:$J13)&gt;0.01,F13+IF(COLUMN()-COLUMN(Payer)+1='Settlement Transactions'!$B14,1,IF(COLUMN()-COLUMN(Payer)+1='Settlement Transactions'!$C14,-1,0))*'Settlement Transactions'!$D14,"")</f>
        <v/>
      </c>
      <c r="G14" s="4" t="str">
        <f>IF(MAX($F13:$J13)&gt;0.01,G13+IF(COLUMN()-COLUMN(Payer)+1='Settlement Transactions'!$B14,1,IF(COLUMN()-COLUMN(Payer)+1='Settlement Transactions'!$C14,-1,0))*'Settlement Transactions'!$D14,"")</f>
        <v/>
      </c>
      <c r="H14" s="4" t="str">
        <f>IF(MAX($F13:$J13)&gt;0.01,H13+IF(COLUMN()-COLUMN(Payer)+1='Settlement Transactions'!$B14,1,IF(COLUMN()-COLUMN(Payer)+1='Settlement Transactions'!$C14,-1,0))*'Settlement Transactions'!$D14,"")</f>
        <v/>
      </c>
      <c r="I14" s="4" t="str">
        <f>IF(MAX($F13:$J13)&gt;0.01,I13+IF(COLUMN()-COLUMN(Payer)+1='Settlement Transactions'!$B14,1,IF(COLUMN()-COLUMN(Payer)+1='Settlement Transactions'!$C14,-1,0))*'Settlement Transactions'!$D14,"")</f>
        <v/>
      </c>
      <c r="J14" s="4" t="str">
        <f>IF(MAX($F13:$J13)&gt;0.01,J13+IF(COLUMN()-COLUMN(Payer)+1='Settlement Transactions'!$B14,1,IF(COLUMN()-COLUMN(Payer)+1='Settlement Transactions'!$C14,-1,0))*'Settlement Transactions'!$D14,"")</f>
        <v/>
      </c>
    </row>
    <row r="15" spans="2:10" x14ac:dyDescent="0.25">
      <c r="B15" t="str">
        <f t="shared" si="0"/>
        <v/>
      </c>
      <c r="C15" t="str">
        <f t="shared" si="1"/>
        <v/>
      </c>
      <c r="D15" s="2" t="str">
        <f>IF(MAX($F14:$J14)&gt;0.01,MIN(ABS(INDEX($F14:$J14,'Settlement Transactions'!B15)),ABS(INDEX($F14:$J14,'Settlement Transactions'!C15))),"")</f>
        <v/>
      </c>
      <c r="F15" s="4" t="str">
        <f>IF(MAX($F14:$J14)&gt;0.01,F14+IF(COLUMN()-COLUMN(Payer)+1='Settlement Transactions'!$B15,1,IF(COLUMN()-COLUMN(Payer)+1='Settlement Transactions'!$C15,-1,0))*'Settlement Transactions'!$D15,"")</f>
        <v/>
      </c>
      <c r="G15" s="4" t="str">
        <f>IF(MAX($F14:$J14)&gt;0.01,G14+IF(COLUMN()-COLUMN(Payer)+1='Settlement Transactions'!$B15,1,IF(COLUMN()-COLUMN(Payer)+1='Settlement Transactions'!$C15,-1,0))*'Settlement Transactions'!$D15,"")</f>
        <v/>
      </c>
      <c r="H15" s="4" t="str">
        <f>IF(MAX($F14:$J14)&gt;0.01,H14+IF(COLUMN()-COLUMN(Payer)+1='Settlement Transactions'!$B15,1,IF(COLUMN()-COLUMN(Payer)+1='Settlement Transactions'!$C15,-1,0))*'Settlement Transactions'!$D15,"")</f>
        <v/>
      </c>
      <c r="I15" s="4" t="str">
        <f>IF(MAX($F14:$J14)&gt;0.01,I14+IF(COLUMN()-COLUMN(Payer)+1='Settlement Transactions'!$B15,1,IF(COLUMN()-COLUMN(Payer)+1='Settlement Transactions'!$C15,-1,0))*'Settlement Transactions'!$D15,"")</f>
        <v/>
      </c>
      <c r="J15" s="4" t="str">
        <f>IF(MAX($F14:$J14)&gt;0.01,J14+IF(COLUMN()-COLUMN(Payer)+1='Settlement Transactions'!$B15,1,IF(COLUMN()-COLUMN(Payer)+1='Settlement Transactions'!$C15,-1,0))*'Settlement Transactions'!$D15,"")</f>
        <v/>
      </c>
    </row>
    <row r="16" spans="2:10" x14ac:dyDescent="0.25">
      <c r="B16" t="str">
        <f t="shared" si="0"/>
        <v/>
      </c>
      <c r="C16" t="str">
        <f t="shared" si="1"/>
        <v/>
      </c>
      <c r="D16" s="2" t="str">
        <f>IF(MAX($F15:$J15)&gt;0.01,MIN(ABS(INDEX($F15:$J15,'Settlement Transactions'!B16)),ABS(INDEX($F15:$J15,'Settlement Transactions'!C16))),"")</f>
        <v/>
      </c>
      <c r="F16" s="4" t="str">
        <f>IF(MAX($F15:$J15)&gt;0.01,F15+IF(COLUMN()-COLUMN(Payer)+1='Settlement Transactions'!$B16,1,IF(COLUMN()-COLUMN(Payer)+1='Settlement Transactions'!$C16,-1,0))*'Settlement Transactions'!$D16,"")</f>
        <v/>
      </c>
      <c r="G16" s="4" t="str">
        <f>IF(MAX($F15:$J15)&gt;0.01,G15+IF(COLUMN()-COLUMN(Payer)+1='Settlement Transactions'!$B16,1,IF(COLUMN()-COLUMN(Payer)+1='Settlement Transactions'!$C16,-1,0))*'Settlement Transactions'!$D16,"")</f>
        <v/>
      </c>
      <c r="H16" s="4" t="str">
        <f>IF(MAX($F15:$J15)&gt;0.01,H15+IF(COLUMN()-COLUMN(Payer)+1='Settlement Transactions'!$B16,1,IF(COLUMN()-COLUMN(Payer)+1='Settlement Transactions'!$C16,-1,0))*'Settlement Transactions'!$D16,"")</f>
        <v/>
      </c>
      <c r="I16" s="4" t="str">
        <f>IF(MAX($F15:$J15)&gt;0.01,I15+IF(COLUMN()-COLUMN(Payer)+1='Settlement Transactions'!$B16,1,IF(COLUMN()-COLUMN(Payer)+1='Settlement Transactions'!$C16,-1,0))*'Settlement Transactions'!$D16,"")</f>
        <v/>
      </c>
      <c r="J16" s="4" t="str">
        <f>IF(MAX($F15:$J15)&gt;0.01,J15+IF(COLUMN()-COLUMN(Payer)+1='Settlement Transactions'!$B16,1,IF(COLUMN()-COLUMN(Payer)+1='Settlement Transactions'!$C16,-1,0))*'Settlement Transactions'!$D16,"")</f>
        <v/>
      </c>
    </row>
    <row r="17" spans="2:10" x14ac:dyDescent="0.25">
      <c r="B17" t="str">
        <f t="shared" si="0"/>
        <v/>
      </c>
      <c r="C17" t="str">
        <f t="shared" si="1"/>
        <v/>
      </c>
      <c r="D17" s="2" t="str">
        <f>IF(MAX($F16:$J16)&gt;0.01,MIN(ABS(INDEX($F16:$J16,'Settlement Transactions'!B17)),ABS(INDEX($F16:$J16,'Settlement Transactions'!C17))),"")</f>
        <v/>
      </c>
      <c r="F17" s="4" t="str">
        <f>IF(MAX($F16:$J16)&gt;0.01,F16+IF(COLUMN()-COLUMN(Payer)+1='Settlement Transactions'!$B17,1,IF(COLUMN()-COLUMN(Payer)+1='Settlement Transactions'!$C17,-1,0))*'Settlement Transactions'!$D17,"")</f>
        <v/>
      </c>
      <c r="G17" s="4" t="str">
        <f>IF(MAX($F16:$J16)&gt;0.01,G16+IF(COLUMN()-COLUMN(Payer)+1='Settlement Transactions'!$B17,1,IF(COLUMN()-COLUMN(Payer)+1='Settlement Transactions'!$C17,-1,0))*'Settlement Transactions'!$D17,"")</f>
        <v/>
      </c>
      <c r="H17" s="4" t="str">
        <f>IF(MAX($F16:$J16)&gt;0.01,H16+IF(COLUMN()-COLUMN(Payer)+1='Settlement Transactions'!$B17,1,IF(COLUMN()-COLUMN(Payer)+1='Settlement Transactions'!$C17,-1,0))*'Settlement Transactions'!$D17,"")</f>
        <v/>
      </c>
      <c r="I17" s="4" t="str">
        <f>IF(MAX($F16:$J16)&gt;0.01,I16+IF(COLUMN()-COLUMN(Payer)+1='Settlement Transactions'!$B17,1,IF(COLUMN()-COLUMN(Payer)+1='Settlement Transactions'!$C17,-1,0))*'Settlement Transactions'!$D17,"")</f>
        <v/>
      </c>
      <c r="J17" s="4" t="str">
        <f>IF(MAX($F16:$J16)&gt;0.01,J16+IF(COLUMN()-COLUMN(Payer)+1='Settlement Transactions'!$B17,1,IF(COLUMN()-COLUMN(Payer)+1='Settlement Transactions'!$C17,-1,0))*'Settlement Transactions'!$D17,"")</f>
        <v/>
      </c>
    </row>
    <row r="18" spans="2:10" x14ac:dyDescent="0.25">
      <c r="B18" t="str">
        <f t="shared" si="0"/>
        <v/>
      </c>
      <c r="C18" t="str">
        <f t="shared" si="1"/>
        <v/>
      </c>
      <c r="D18" s="2" t="str">
        <f>IF(MAX($F17:$J17)&gt;0.01,MIN(ABS(INDEX($F17:$J17,'Settlement Transactions'!B18)),ABS(INDEX($F17:$J17,'Settlement Transactions'!C18))),"")</f>
        <v/>
      </c>
      <c r="F18" s="4" t="str">
        <f>IF(MAX($F17:$J17)&gt;0.01,F17+IF(COLUMN()-COLUMN(Payer)+1='Settlement Transactions'!$B18,1,IF(COLUMN()-COLUMN(Payer)+1='Settlement Transactions'!$C18,-1,0))*'Settlement Transactions'!$D18,"")</f>
        <v/>
      </c>
      <c r="G18" s="4" t="str">
        <f>IF(MAX($F17:$J17)&gt;0.01,G17+IF(COLUMN()-COLUMN(Payer)+1='Settlement Transactions'!$B18,1,IF(COLUMN()-COLUMN(Payer)+1='Settlement Transactions'!$C18,-1,0))*'Settlement Transactions'!$D18,"")</f>
        <v/>
      </c>
      <c r="H18" s="4" t="str">
        <f>IF(MAX($F17:$J17)&gt;0.01,H17+IF(COLUMN()-COLUMN(Payer)+1='Settlement Transactions'!$B18,1,IF(COLUMN()-COLUMN(Payer)+1='Settlement Transactions'!$C18,-1,0))*'Settlement Transactions'!$D18,"")</f>
        <v/>
      </c>
      <c r="I18" s="4" t="str">
        <f>IF(MAX($F17:$J17)&gt;0.01,I17+IF(COLUMN()-COLUMN(Payer)+1='Settlement Transactions'!$B18,1,IF(COLUMN()-COLUMN(Payer)+1='Settlement Transactions'!$C18,-1,0))*'Settlement Transactions'!$D18,"")</f>
        <v/>
      </c>
      <c r="J18" s="4" t="str">
        <f>IF(MAX($F17:$J17)&gt;0.01,J17+IF(COLUMN()-COLUMN(Payer)+1='Settlement Transactions'!$B18,1,IF(COLUMN()-COLUMN(Payer)+1='Settlement Transactions'!$C18,-1,0))*'Settlement Transactions'!$D18,"")</f>
        <v/>
      </c>
    </row>
    <row r="19" spans="2:10" x14ac:dyDescent="0.25">
      <c r="B19" t="str">
        <f t="shared" si="0"/>
        <v/>
      </c>
      <c r="C19" t="str">
        <f t="shared" si="1"/>
        <v/>
      </c>
      <c r="D19" s="2" t="str">
        <f>IF(MAX($F18:$J18)&gt;0.01,MIN(ABS(INDEX($F18:$J18,'Settlement Transactions'!B19)),ABS(INDEX($F18:$J18,'Settlement Transactions'!C19))),"")</f>
        <v/>
      </c>
      <c r="F19" s="4" t="str">
        <f>IF(MAX($F18:$J18)&gt;0.01,F18+IF(COLUMN()-COLUMN(Payer)+1='Settlement Transactions'!$B19,1,IF(COLUMN()-COLUMN(Payer)+1='Settlement Transactions'!$C19,-1,0))*'Settlement Transactions'!$D19,"")</f>
        <v/>
      </c>
      <c r="G19" s="4" t="str">
        <f>IF(MAX($F18:$J18)&gt;0.01,G18+IF(COLUMN()-COLUMN(Payer)+1='Settlement Transactions'!$B19,1,IF(COLUMN()-COLUMN(Payer)+1='Settlement Transactions'!$C19,-1,0))*'Settlement Transactions'!$D19,"")</f>
        <v/>
      </c>
      <c r="H19" s="4" t="str">
        <f>IF(MAX($F18:$J18)&gt;0.01,H18+IF(COLUMN()-COLUMN(Payer)+1='Settlement Transactions'!$B19,1,IF(COLUMN()-COLUMN(Payer)+1='Settlement Transactions'!$C19,-1,0))*'Settlement Transactions'!$D19,"")</f>
        <v/>
      </c>
      <c r="I19" s="4" t="str">
        <f>IF(MAX($F18:$J18)&gt;0.01,I18+IF(COLUMN()-COLUMN(Payer)+1='Settlement Transactions'!$B19,1,IF(COLUMN()-COLUMN(Payer)+1='Settlement Transactions'!$C19,-1,0))*'Settlement Transactions'!$D19,"")</f>
        <v/>
      </c>
      <c r="J19" s="4" t="str">
        <f>IF(MAX($F18:$J18)&gt;0.01,J18+IF(COLUMN()-COLUMN(Payer)+1='Settlement Transactions'!$B19,1,IF(COLUMN()-COLUMN(Payer)+1='Settlement Transactions'!$C19,-1,0))*'Settlement Transactions'!$D19,"")</f>
        <v/>
      </c>
    </row>
    <row r="20" spans="2:10" x14ac:dyDescent="0.25">
      <c r="B20" t="str">
        <f t="shared" si="0"/>
        <v/>
      </c>
      <c r="C20" t="str">
        <f t="shared" si="1"/>
        <v/>
      </c>
      <c r="D20" s="2" t="str">
        <f>IF(MAX($F19:$J19)&gt;0.01,MIN(ABS(INDEX($F19:$J19,'Settlement Transactions'!B20)),ABS(INDEX($F19:$J19,'Settlement Transactions'!C20))),"")</f>
        <v/>
      </c>
      <c r="F20" s="4" t="str">
        <f>IF(MAX($F19:$J19)&gt;0.01,F19+IF(COLUMN()-COLUMN(Payer)+1='Settlement Transactions'!$B20,1,IF(COLUMN()-COLUMN(Payer)+1='Settlement Transactions'!$C20,-1,0))*'Settlement Transactions'!$D20,"")</f>
        <v/>
      </c>
      <c r="G20" s="4" t="str">
        <f>IF(MAX($F19:$J19)&gt;0.01,G19+IF(COLUMN()-COLUMN(Payer)+1='Settlement Transactions'!$B20,1,IF(COLUMN()-COLUMN(Payer)+1='Settlement Transactions'!$C20,-1,0))*'Settlement Transactions'!$D20,"")</f>
        <v/>
      </c>
      <c r="H20" s="4" t="str">
        <f>IF(MAX($F19:$J19)&gt;0.01,H19+IF(COLUMN()-COLUMN(Payer)+1='Settlement Transactions'!$B20,1,IF(COLUMN()-COLUMN(Payer)+1='Settlement Transactions'!$C20,-1,0))*'Settlement Transactions'!$D20,"")</f>
        <v/>
      </c>
      <c r="I20" s="4" t="str">
        <f>IF(MAX($F19:$J19)&gt;0.01,I19+IF(COLUMN()-COLUMN(Payer)+1='Settlement Transactions'!$B20,1,IF(COLUMN()-COLUMN(Payer)+1='Settlement Transactions'!$C20,-1,0))*'Settlement Transactions'!$D20,"")</f>
        <v/>
      </c>
      <c r="J20" s="4" t="str">
        <f>IF(MAX($F19:$J19)&gt;0.01,J19+IF(COLUMN()-COLUMN(Payer)+1='Settlement Transactions'!$B20,1,IF(COLUMN()-COLUMN(Payer)+1='Settlement Transactions'!$C20,-1,0))*'Settlement Transactions'!$D20,"")</f>
        <v/>
      </c>
    </row>
    <row r="21" spans="2:10" x14ac:dyDescent="0.25">
      <c r="B21" t="str">
        <f t="shared" si="0"/>
        <v/>
      </c>
      <c r="C21" t="str">
        <f t="shared" si="1"/>
        <v/>
      </c>
      <c r="D21" s="2" t="str">
        <f>IF(MAX($F20:$J20)&gt;0.01,MIN(ABS(INDEX($F20:$J20,'Settlement Transactions'!B21)),ABS(INDEX($F20:$J20,'Settlement Transactions'!C21))),"")</f>
        <v/>
      </c>
      <c r="F21" s="4" t="str">
        <f>IF(MAX($F20:$J20)&gt;0.01,F20+IF(COLUMN()-COLUMN(Payer)+1='Settlement Transactions'!$B21,1,IF(COLUMN()-COLUMN(Payer)+1='Settlement Transactions'!$C21,-1,0))*'Settlement Transactions'!$D21,"")</f>
        <v/>
      </c>
      <c r="G21" s="4" t="str">
        <f>IF(MAX($F20:$J20)&gt;0.01,G20+IF(COLUMN()-COLUMN(Payer)+1='Settlement Transactions'!$B21,1,IF(COLUMN()-COLUMN(Payer)+1='Settlement Transactions'!$C21,-1,0))*'Settlement Transactions'!$D21,"")</f>
        <v/>
      </c>
      <c r="H21" s="4" t="str">
        <f>IF(MAX($F20:$J20)&gt;0.01,H20+IF(COLUMN()-COLUMN(Payer)+1='Settlement Transactions'!$B21,1,IF(COLUMN()-COLUMN(Payer)+1='Settlement Transactions'!$C21,-1,0))*'Settlement Transactions'!$D21,"")</f>
        <v/>
      </c>
      <c r="I21" s="4" t="str">
        <f>IF(MAX($F20:$J20)&gt;0.01,I20+IF(COLUMN()-COLUMN(Payer)+1='Settlement Transactions'!$B21,1,IF(COLUMN()-COLUMN(Payer)+1='Settlement Transactions'!$C21,-1,0))*'Settlement Transactions'!$D21,"")</f>
        <v/>
      </c>
      <c r="J21" s="4" t="str">
        <f>IF(MAX($F20:$J20)&gt;0.01,J20+IF(COLUMN()-COLUMN(Payer)+1='Settlement Transactions'!$B21,1,IF(COLUMN()-COLUMN(Payer)+1='Settlement Transactions'!$C21,-1,0))*'Settlement Transactions'!$D21,"")</f>
        <v/>
      </c>
    </row>
    <row r="22" spans="2:10" x14ac:dyDescent="0.25">
      <c r="B22" t="str">
        <f t="shared" si="0"/>
        <v/>
      </c>
      <c r="C22" t="str">
        <f t="shared" si="1"/>
        <v/>
      </c>
      <c r="D22" s="2" t="str">
        <f>IF(MAX($F21:$J21)&gt;0.01,MIN(ABS(INDEX($F21:$J21,'Settlement Transactions'!B22)),ABS(INDEX($F21:$J21,'Settlement Transactions'!C22))),"")</f>
        <v/>
      </c>
      <c r="F22" s="4" t="str">
        <f>IF(MAX($F21:$J21)&gt;0.01,F21+IF(COLUMN()-COLUMN(Payer)+1='Settlement Transactions'!$B22,1,IF(COLUMN()-COLUMN(Payer)+1='Settlement Transactions'!$C22,-1,0))*'Settlement Transactions'!$D22,"")</f>
        <v/>
      </c>
      <c r="G22" s="4" t="str">
        <f>IF(MAX($F21:$J21)&gt;0.01,G21+IF(COLUMN()-COLUMN(Payer)+1='Settlement Transactions'!$B22,1,IF(COLUMN()-COLUMN(Payer)+1='Settlement Transactions'!$C22,-1,0))*'Settlement Transactions'!$D22,"")</f>
        <v/>
      </c>
      <c r="H22" s="4" t="str">
        <f>IF(MAX($F21:$J21)&gt;0.01,H21+IF(COLUMN()-COLUMN(Payer)+1='Settlement Transactions'!$B22,1,IF(COLUMN()-COLUMN(Payer)+1='Settlement Transactions'!$C22,-1,0))*'Settlement Transactions'!$D22,"")</f>
        <v/>
      </c>
      <c r="I22" s="4" t="str">
        <f>IF(MAX($F21:$J21)&gt;0.01,I21+IF(COLUMN()-COLUMN(Payer)+1='Settlement Transactions'!$B22,1,IF(COLUMN()-COLUMN(Payer)+1='Settlement Transactions'!$C22,-1,0))*'Settlement Transactions'!$D22,"")</f>
        <v/>
      </c>
      <c r="J22" s="4" t="str">
        <f>IF(MAX($F21:$J21)&gt;0.01,J21+IF(COLUMN()-COLUMN(Payer)+1='Settlement Transactions'!$B22,1,IF(COLUMN()-COLUMN(Payer)+1='Settlement Transactions'!$C22,-1,0))*'Settlement Transactions'!$D22,"")</f>
        <v/>
      </c>
    </row>
    <row r="23" spans="2:10" x14ac:dyDescent="0.25">
      <c r="B23" t="str">
        <f t="shared" si="0"/>
        <v/>
      </c>
      <c r="C23" t="str">
        <f t="shared" si="1"/>
        <v/>
      </c>
      <c r="D23" s="2" t="str">
        <f>IF(MAX($F22:$J22)&gt;0.01,MIN(ABS(INDEX($F22:$J22,'Settlement Transactions'!B23)),ABS(INDEX($F22:$J22,'Settlement Transactions'!C23))),"")</f>
        <v/>
      </c>
      <c r="F23" s="4" t="str">
        <f>IF(MAX($F22:$J22)&gt;0.01,F22+IF(COLUMN()-COLUMN(Payer)+1='Settlement Transactions'!$B23,1,IF(COLUMN()-COLUMN(Payer)+1='Settlement Transactions'!$C23,-1,0))*'Settlement Transactions'!$D23,"")</f>
        <v/>
      </c>
      <c r="G23" s="4" t="str">
        <f>IF(MAX($F22:$J22)&gt;0.01,G22+IF(COLUMN()-COLUMN(Payer)+1='Settlement Transactions'!$B23,1,IF(COLUMN()-COLUMN(Payer)+1='Settlement Transactions'!$C23,-1,0))*'Settlement Transactions'!$D23,"")</f>
        <v/>
      </c>
      <c r="H23" s="4" t="str">
        <f>IF(MAX($F22:$J22)&gt;0.01,H22+IF(COLUMN()-COLUMN(Payer)+1='Settlement Transactions'!$B23,1,IF(COLUMN()-COLUMN(Payer)+1='Settlement Transactions'!$C23,-1,0))*'Settlement Transactions'!$D23,"")</f>
        <v/>
      </c>
      <c r="I23" s="4" t="str">
        <f>IF(MAX($F22:$J22)&gt;0.01,I22+IF(COLUMN()-COLUMN(Payer)+1='Settlement Transactions'!$B23,1,IF(COLUMN()-COLUMN(Payer)+1='Settlement Transactions'!$C23,-1,0))*'Settlement Transactions'!$D23,"")</f>
        <v/>
      </c>
      <c r="J23" s="4" t="str">
        <f>IF(MAX($F22:$J22)&gt;0.01,J22+IF(COLUMN()-COLUMN(Payer)+1='Settlement Transactions'!$B23,1,IF(COLUMN()-COLUMN(Payer)+1='Settlement Transactions'!$C23,-1,0))*'Settlement Transactions'!$D23,"")</f>
        <v/>
      </c>
    </row>
    <row r="24" spans="2:10" x14ac:dyDescent="0.25">
      <c r="B24" t="str">
        <f t="shared" si="0"/>
        <v/>
      </c>
      <c r="C24" t="str">
        <f t="shared" si="1"/>
        <v/>
      </c>
      <c r="D24" s="2" t="str">
        <f>IF(MAX($F23:$J23)&gt;0.01,MIN(ABS(INDEX($F23:$J23,'Settlement Transactions'!B24)),ABS(INDEX($F23:$J23,'Settlement Transactions'!C24))),"")</f>
        <v/>
      </c>
      <c r="F24" s="4" t="str">
        <f>IF(MAX($F23:$J23)&gt;0.01,F23+IF(COLUMN()-COLUMN(Payer)+1='Settlement Transactions'!$B24,1,IF(COLUMN()-COLUMN(Payer)+1='Settlement Transactions'!$C24,-1,0))*'Settlement Transactions'!$D24,"")</f>
        <v/>
      </c>
      <c r="G24" s="4" t="str">
        <f>IF(MAX($F23:$J23)&gt;0.01,G23+IF(COLUMN()-COLUMN(Payer)+1='Settlement Transactions'!$B24,1,IF(COLUMN()-COLUMN(Payer)+1='Settlement Transactions'!$C24,-1,0))*'Settlement Transactions'!$D24,"")</f>
        <v/>
      </c>
      <c r="H24" s="4" t="str">
        <f>IF(MAX($F23:$J23)&gt;0.01,H23+IF(COLUMN()-COLUMN(Payer)+1='Settlement Transactions'!$B24,1,IF(COLUMN()-COLUMN(Payer)+1='Settlement Transactions'!$C24,-1,0))*'Settlement Transactions'!$D24,"")</f>
        <v/>
      </c>
      <c r="I24" s="4" t="str">
        <f>IF(MAX($F23:$J23)&gt;0.01,I23+IF(COLUMN()-COLUMN(Payer)+1='Settlement Transactions'!$B24,1,IF(COLUMN()-COLUMN(Payer)+1='Settlement Transactions'!$C24,-1,0))*'Settlement Transactions'!$D24,"")</f>
        <v/>
      </c>
      <c r="J24" s="4" t="str">
        <f>IF(MAX($F23:$J23)&gt;0.01,J23+IF(COLUMN()-COLUMN(Payer)+1='Settlement Transactions'!$B24,1,IF(COLUMN()-COLUMN(Payer)+1='Settlement Transactions'!$C24,-1,0))*'Settlement Transactions'!$D24,"")</f>
        <v/>
      </c>
    </row>
    <row r="25" spans="2:10" x14ac:dyDescent="0.25">
      <c r="B25" t="str">
        <f t="shared" si="0"/>
        <v/>
      </c>
      <c r="C25" t="str">
        <f t="shared" si="1"/>
        <v/>
      </c>
      <c r="D25" s="2" t="str">
        <f>IF(MAX($F24:$J24)&gt;0.01,MIN(ABS(INDEX($F24:$J24,'Settlement Transactions'!B25)),ABS(INDEX($F24:$J24,'Settlement Transactions'!C25))),"")</f>
        <v/>
      </c>
      <c r="F25" s="4" t="str">
        <f>IF(MAX($F24:$J24)&gt;0.01,F24+IF(COLUMN()-COLUMN(Payer)+1='Settlement Transactions'!$B25,1,IF(COLUMN()-COLUMN(Payer)+1='Settlement Transactions'!$C25,-1,0))*'Settlement Transactions'!$D25,"")</f>
        <v/>
      </c>
      <c r="G25" s="4" t="str">
        <f>IF(MAX($F24:$J24)&gt;0.01,G24+IF(COLUMN()-COLUMN(Payer)+1='Settlement Transactions'!$B25,1,IF(COLUMN()-COLUMN(Payer)+1='Settlement Transactions'!$C25,-1,0))*'Settlement Transactions'!$D25,"")</f>
        <v/>
      </c>
      <c r="H25" s="4" t="str">
        <f>IF(MAX($F24:$J24)&gt;0.01,H24+IF(COLUMN()-COLUMN(Payer)+1='Settlement Transactions'!$B25,1,IF(COLUMN()-COLUMN(Payer)+1='Settlement Transactions'!$C25,-1,0))*'Settlement Transactions'!$D25,"")</f>
        <v/>
      </c>
      <c r="I25" s="4" t="str">
        <f>IF(MAX($F24:$J24)&gt;0.01,I24+IF(COLUMN()-COLUMN(Payer)+1='Settlement Transactions'!$B25,1,IF(COLUMN()-COLUMN(Payer)+1='Settlement Transactions'!$C25,-1,0))*'Settlement Transactions'!$D25,"")</f>
        <v/>
      </c>
      <c r="J25" s="4" t="str">
        <f>IF(MAX($F24:$J24)&gt;0.01,J24+IF(COLUMN()-COLUMN(Payer)+1='Settlement Transactions'!$B25,1,IF(COLUMN()-COLUMN(Payer)+1='Settlement Transactions'!$C25,-1,0))*'Settlement Transactions'!$D25,"")</f>
        <v/>
      </c>
    </row>
    <row r="26" spans="2:10" x14ac:dyDescent="0.25">
      <c r="B26" t="str">
        <f t="shared" si="0"/>
        <v/>
      </c>
      <c r="C26" t="str">
        <f t="shared" si="1"/>
        <v/>
      </c>
      <c r="D26" s="2" t="str">
        <f>IF(MAX($F25:$J25)&gt;0.01,MIN(ABS(INDEX($F25:$J25,'Settlement Transactions'!B26)),ABS(INDEX($F25:$J25,'Settlement Transactions'!C26))),"")</f>
        <v/>
      </c>
      <c r="F26" s="4" t="str">
        <f>IF(MAX($F25:$J25)&gt;0.01,F25+IF(COLUMN()-COLUMN(Payer)+1='Settlement Transactions'!$B26,1,IF(COLUMN()-COLUMN(Payer)+1='Settlement Transactions'!$C26,-1,0))*'Settlement Transactions'!$D26,"")</f>
        <v/>
      </c>
      <c r="G26" s="4" t="str">
        <f>IF(MAX($F25:$J25)&gt;0.01,G25+IF(COLUMN()-COLUMN(Payer)+1='Settlement Transactions'!$B26,1,IF(COLUMN()-COLUMN(Payer)+1='Settlement Transactions'!$C26,-1,0))*'Settlement Transactions'!$D26,"")</f>
        <v/>
      </c>
      <c r="H26" s="4" t="str">
        <f>IF(MAX($F25:$J25)&gt;0.01,H25+IF(COLUMN()-COLUMN(Payer)+1='Settlement Transactions'!$B26,1,IF(COLUMN()-COLUMN(Payer)+1='Settlement Transactions'!$C26,-1,0))*'Settlement Transactions'!$D26,"")</f>
        <v/>
      </c>
      <c r="I26" s="4" t="str">
        <f>IF(MAX($F25:$J25)&gt;0.01,I25+IF(COLUMN()-COLUMN(Payer)+1='Settlement Transactions'!$B26,1,IF(COLUMN()-COLUMN(Payer)+1='Settlement Transactions'!$C26,-1,0))*'Settlement Transactions'!$D26,"")</f>
        <v/>
      </c>
      <c r="J26" s="4" t="str">
        <f>IF(MAX($F25:$J25)&gt;0.01,J25+IF(COLUMN()-COLUMN(Payer)+1='Settlement Transactions'!$B26,1,IF(COLUMN()-COLUMN(Payer)+1='Settlement Transactions'!$C26,-1,0))*'Settlement Transactions'!$D26,"")</f>
        <v/>
      </c>
    </row>
    <row r="27" spans="2:10" x14ac:dyDescent="0.25">
      <c r="B27" t="str">
        <f t="shared" si="0"/>
        <v/>
      </c>
      <c r="C27" t="str">
        <f t="shared" si="1"/>
        <v/>
      </c>
      <c r="D27" s="2" t="str">
        <f>IF(MAX($F26:$J26)&gt;0.01,MIN(ABS(INDEX($F26:$J26,'Settlement Transactions'!B27)),ABS(INDEX($F26:$J26,'Settlement Transactions'!C27))),"")</f>
        <v/>
      </c>
      <c r="F27" s="4" t="str">
        <f>IF(MAX($F26:$J26)&gt;0.01,F26+IF(COLUMN()-COLUMN(Payer)+1='Settlement Transactions'!$B27,1,IF(COLUMN()-COLUMN(Payer)+1='Settlement Transactions'!$C27,-1,0))*'Settlement Transactions'!$D27,"")</f>
        <v/>
      </c>
      <c r="G27" s="4" t="str">
        <f>IF(MAX($F26:$J26)&gt;0.01,G26+IF(COLUMN()-COLUMN(Payer)+1='Settlement Transactions'!$B27,1,IF(COLUMN()-COLUMN(Payer)+1='Settlement Transactions'!$C27,-1,0))*'Settlement Transactions'!$D27,"")</f>
        <v/>
      </c>
      <c r="H27" s="4" t="str">
        <f>IF(MAX($F26:$J26)&gt;0.01,H26+IF(COLUMN()-COLUMN(Payer)+1='Settlement Transactions'!$B27,1,IF(COLUMN()-COLUMN(Payer)+1='Settlement Transactions'!$C27,-1,0))*'Settlement Transactions'!$D27,"")</f>
        <v/>
      </c>
      <c r="I27" s="4" t="str">
        <f>IF(MAX($F26:$J26)&gt;0.01,I26+IF(COLUMN()-COLUMN(Payer)+1='Settlement Transactions'!$B27,1,IF(COLUMN()-COLUMN(Payer)+1='Settlement Transactions'!$C27,-1,0))*'Settlement Transactions'!$D27,"")</f>
        <v/>
      </c>
      <c r="J27" s="4" t="str">
        <f>IF(MAX($F26:$J26)&gt;0.01,J26+IF(COLUMN()-COLUMN(Payer)+1='Settlement Transactions'!$B27,1,IF(COLUMN()-COLUMN(Payer)+1='Settlement Transactions'!$C27,-1,0))*'Settlement Transactions'!$D27,"")</f>
        <v/>
      </c>
    </row>
    <row r="28" spans="2:10" x14ac:dyDescent="0.25">
      <c r="B28" t="str">
        <f t="shared" si="0"/>
        <v/>
      </c>
      <c r="C28" t="str">
        <f t="shared" si="1"/>
        <v/>
      </c>
      <c r="D28" s="2" t="str">
        <f>IF(MAX($F27:$J27)&gt;0.01,MIN(ABS(INDEX($F27:$J27,'Settlement Transactions'!B28)),ABS(INDEX($F27:$J27,'Settlement Transactions'!C28))),"")</f>
        <v/>
      </c>
      <c r="F28" s="4" t="str">
        <f>IF(MAX($F27:$J27)&gt;0.01,F27+IF(COLUMN()-COLUMN(Payer)+1='Settlement Transactions'!$B28,1,IF(COLUMN()-COLUMN(Payer)+1='Settlement Transactions'!$C28,-1,0))*'Settlement Transactions'!$D28,"")</f>
        <v/>
      </c>
      <c r="G28" s="4" t="str">
        <f>IF(MAX($F27:$J27)&gt;0.01,G27+IF(COLUMN()-COLUMN(Payer)+1='Settlement Transactions'!$B28,1,IF(COLUMN()-COLUMN(Payer)+1='Settlement Transactions'!$C28,-1,0))*'Settlement Transactions'!$D28,"")</f>
        <v/>
      </c>
      <c r="H28" s="4" t="str">
        <f>IF(MAX($F27:$J27)&gt;0.01,H27+IF(COLUMN()-COLUMN(Payer)+1='Settlement Transactions'!$B28,1,IF(COLUMN()-COLUMN(Payer)+1='Settlement Transactions'!$C28,-1,0))*'Settlement Transactions'!$D28,"")</f>
        <v/>
      </c>
      <c r="I28" s="4" t="str">
        <f>IF(MAX($F27:$J27)&gt;0.01,I27+IF(COLUMN()-COLUMN(Payer)+1='Settlement Transactions'!$B28,1,IF(COLUMN()-COLUMN(Payer)+1='Settlement Transactions'!$C28,-1,0))*'Settlement Transactions'!$D28,"")</f>
        <v/>
      </c>
      <c r="J28" s="4" t="str">
        <f>IF(MAX($F27:$J27)&gt;0.01,J27+IF(COLUMN()-COLUMN(Payer)+1='Settlement Transactions'!$B28,1,IF(COLUMN()-COLUMN(Payer)+1='Settlement Transactions'!$C28,-1,0))*'Settlement Transactions'!$D28,"")</f>
        <v/>
      </c>
    </row>
    <row r="29" spans="2:10" x14ac:dyDescent="0.25">
      <c r="B29" t="str">
        <f t="shared" si="0"/>
        <v/>
      </c>
      <c r="C29" t="str">
        <f t="shared" si="1"/>
        <v/>
      </c>
      <c r="D29" s="2" t="str">
        <f>IF(MAX($F28:$J28)&gt;0.01,MIN(ABS(INDEX($F28:$J28,'Settlement Transactions'!B29)),ABS(INDEX($F28:$J28,'Settlement Transactions'!C29))),"")</f>
        <v/>
      </c>
      <c r="F29" s="4" t="str">
        <f>IF(MAX($F28:$J28)&gt;0.01,F28+IF(COLUMN()-COLUMN(Payer)+1='Settlement Transactions'!$B29,1,IF(COLUMN()-COLUMN(Payer)+1='Settlement Transactions'!$C29,-1,0))*'Settlement Transactions'!$D29,"")</f>
        <v/>
      </c>
      <c r="G29" s="4" t="str">
        <f>IF(MAX($F28:$J28)&gt;0.01,G28+IF(COLUMN()-COLUMN(Payer)+1='Settlement Transactions'!$B29,1,IF(COLUMN()-COLUMN(Payer)+1='Settlement Transactions'!$C29,-1,0))*'Settlement Transactions'!$D29,"")</f>
        <v/>
      </c>
      <c r="H29" s="4" t="str">
        <f>IF(MAX($F28:$J28)&gt;0.01,H28+IF(COLUMN()-COLUMN(Payer)+1='Settlement Transactions'!$B29,1,IF(COLUMN()-COLUMN(Payer)+1='Settlement Transactions'!$C29,-1,0))*'Settlement Transactions'!$D29,"")</f>
        <v/>
      </c>
      <c r="I29" s="4" t="str">
        <f>IF(MAX($F28:$J28)&gt;0.01,I28+IF(COLUMN()-COLUMN(Payer)+1='Settlement Transactions'!$B29,1,IF(COLUMN()-COLUMN(Payer)+1='Settlement Transactions'!$C29,-1,0))*'Settlement Transactions'!$D29,"")</f>
        <v/>
      </c>
      <c r="J29" s="4" t="str">
        <f>IF(MAX($F28:$J28)&gt;0.01,J28+IF(COLUMN()-COLUMN(Payer)+1='Settlement Transactions'!$B29,1,IF(COLUMN()-COLUMN(Payer)+1='Settlement Transactions'!$C29,-1,0))*'Settlement Transactions'!$D29,"")</f>
        <v/>
      </c>
    </row>
    <row r="30" spans="2:10" x14ac:dyDescent="0.25">
      <c r="B30" t="str">
        <f t="shared" si="0"/>
        <v/>
      </c>
      <c r="C30" t="str">
        <f t="shared" si="1"/>
        <v/>
      </c>
      <c r="D30" s="2" t="str">
        <f>IF(MAX($F29:$J29)&gt;0.01,MIN(ABS(INDEX($F29:$J29,'Settlement Transactions'!B30)),ABS(INDEX($F29:$J29,'Settlement Transactions'!C30))),"")</f>
        <v/>
      </c>
      <c r="F30" s="4" t="str">
        <f>IF(MAX($F29:$J29)&gt;0.01,F29+IF(COLUMN()-COLUMN(Payer)+1='Settlement Transactions'!$B30,1,IF(COLUMN()-COLUMN(Payer)+1='Settlement Transactions'!$C30,-1,0))*'Settlement Transactions'!$D30,"")</f>
        <v/>
      </c>
      <c r="G30" s="4" t="str">
        <f>IF(MAX($F29:$J29)&gt;0.01,G29+IF(COLUMN()-COLUMN(Payer)+1='Settlement Transactions'!$B30,1,IF(COLUMN()-COLUMN(Payer)+1='Settlement Transactions'!$C30,-1,0))*'Settlement Transactions'!$D30,"")</f>
        <v/>
      </c>
      <c r="H30" s="4" t="str">
        <f>IF(MAX($F29:$J29)&gt;0.01,H29+IF(COLUMN()-COLUMN(Payer)+1='Settlement Transactions'!$B30,1,IF(COLUMN()-COLUMN(Payer)+1='Settlement Transactions'!$C30,-1,0))*'Settlement Transactions'!$D30,"")</f>
        <v/>
      </c>
      <c r="I30" s="4" t="str">
        <f>IF(MAX($F29:$J29)&gt;0.01,I29+IF(COLUMN()-COLUMN(Payer)+1='Settlement Transactions'!$B30,1,IF(COLUMN()-COLUMN(Payer)+1='Settlement Transactions'!$C30,-1,0))*'Settlement Transactions'!$D30,"")</f>
        <v/>
      </c>
      <c r="J30" s="4" t="str">
        <f>IF(MAX($F29:$J29)&gt;0.01,J29+IF(COLUMN()-COLUMN(Payer)+1='Settlement Transactions'!$B30,1,IF(COLUMN()-COLUMN(Payer)+1='Settlement Transactions'!$C30,-1,0))*'Settlement Transactions'!$D30,"")</f>
        <v/>
      </c>
    </row>
    <row r="31" spans="2:10" x14ac:dyDescent="0.25">
      <c r="B31" t="str">
        <f t="shared" si="0"/>
        <v/>
      </c>
      <c r="C31" t="str">
        <f t="shared" si="1"/>
        <v/>
      </c>
      <c r="D31" s="2" t="str">
        <f>IF(MAX($F30:$J30)&gt;0.01,MIN(ABS(INDEX($F30:$J30,'Settlement Transactions'!B31)),ABS(INDEX($F30:$J30,'Settlement Transactions'!C31))),"")</f>
        <v/>
      </c>
      <c r="F31" s="4" t="str">
        <f>IF(MAX($F30:$J30)&gt;0.01,F30+IF(COLUMN()-COLUMN(Payer)+1='Settlement Transactions'!$B31,1,IF(COLUMN()-COLUMN(Payer)+1='Settlement Transactions'!$C31,-1,0))*'Settlement Transactions'!$D31,"")</f>
        <v/>
      </c>
      <c r="G31" s="4" t="str">
        <f>IF(MAX($F30:$J30)&gt;0.01,G30+IF(COLUMN()-COLUMN(Payer)+1='Settlement Transactions'!$B31,1,IF(COLUMN()-COLUMN(Payer)+1='Settlement Transactions'!$C31,-1,0))*'Settlement Transactions'!$D31,"")</f>
        <v/>
      </c>
      <c r="H31" s="4" t="str">
        <f>IF(MAX($F30:$J30)&gt;0.01,H30+IF(COLUMN()-COLUMN(Payer)+1='Settlement Transactions'!$B31,1,IF(COLUMN()-COLUMN(Payer)+1='Settlement Transactions'!$C31,-1,0))*'Settlement Transactions'!$D31,"")</f>
        <v/>
      </c>
      <c r="I31" s="4" t="str">
        <f>IF(MAX($F30:$J30)&gt;0.01,I30+IF(COLUMN()-COLUMN(Payer)+1='Settlement Transactions'!$B31,1,IF(COLUMN()-COLUMN(Payer)+1='Settlement Transactions'!$C31,-1,0))*'Settlement Transactions'!$D31,"")</f>
        <v/>
      </c>
      <c r="J31" s="4" t="str">
        <f>IF(MAX($F30:$J30)&gt;0.01,J30+IF(COLUMN()-COLUMN(Payer)+1='Settlement Transactions'!$B31,1,IF(COLUMN()-COLUMN(Payer)+1='Settlement Transactions'!$C31,-1,0))*'Settlement Transactions'!$D31,"")</f>
        <v/>
      </c>
    </row>
    <row r="32" spans="2:10" x14ac:dyDescent="0.25">
      <c r="B32" t="str">
        <f t="shared" si="0"/>
        <v/>
      </c>
      <c r="C32" t="str">
        <f t="shared" si="1"/>
        <v/>
      </c>
      <c r="D32" s="2" t="str">
        <f>IF(MAX($F31:$J31)&gt;0.01,MIN(ABS(INDEX($F31:$J31,'Settlement Transactions'!B32)),ABS(INDEX($F31:$J31,'Settlement Transactions'!C32))),"")</f>
        <v/>
      </c>
      <c r="F32" s="4" t="str">
        <f>IF(MAX($F31:$J31)&gt;0.01,F31+IF(COLUMN()-COLUMN(Payer)+1='Settlement Transactions'!$B32,1,IF(COLUMN()-COLUMN(Payer)+1='Settlement Transactions'!$C32,-1,0))*'Settlement Transactions'!$D32,"")</f>
        <v/>
      </c>
      <c r="G32" s="4" t="str">
        <f>IF(MAX($F31:$J31)&gt;0.01,G31+IF(COLUMN()-COLUMN(Payer)+1='Settlement Transactions'!$B32,1,IF(COLUMN()-COLUMN(Payer)+1='Settlement Transactions'!$C32,-1,0))*'Settlement Transactions'!$D32,"")</f>
        <v/>
      </c>
      <c r="H32" s="4" t="str">
        <f>IF(MAX($F31:$J31)&gt;0.01,H31+IF(COLUMN()-COLUMN(Payer)+1='Settlement Transactions'!$B32,1,IF(COLUMN()-COLUMN(Payer)+1='Settlement Transactions'!$C32,-1,0))*'Settlement Transactions'!$D32,"")</f>
        <v/>
      </c>
      <c r="I32" s="4" t="str">
        <f>IF(MAX($F31:$J31)&gt;0.01,I31+IF(COLUMN()-COLUMN(Payer)+1='Settlement Transactions'!$B32,1,IF(COLUMN()-COLUMN(Payer)+1='Settlement Transactions'!$C32,-1,0))*'Settlement Transactions'!$D32,"")</f>
        <v/>
      </c>
      <c r="J32" s="4" t="str">
        <f>IF(MAX($F31:$J31)&gt;0.01,J31+IF(COLUMN()-COLUMN(Payer)+1='Settlement Transactions'!$B32,1,IF(COLUMN()-COLUMN(Payer)+1='Settlement Transactions'!$C32,-1,0))*'Settlement Transactions'!$D32,"")</f>
        <v/>
      </c>
    </row>
    <row r="33" spans="2:10" x14ac:dyDescent="0.25">
      <c r="B33" t="str">
        <f t="shared" si="0"/>
        <v/>
      </c>
      <c r="C33" t="str">
        <f t="shared" si="1"/>
        <v/>
      </c>
      <c r="D33" s="2" t="str">
        <f>IF(MAX($F32:$J32)&gt;0.01,MIN(ABS(INDEX($F32:$J32,'Settlement Transactions'!B33)),ABS(INDEX($F32:$J32,'Settlement Transactions'!C33))),"")</f>
        <v/>
      </c>
      <c r="F33" s="4" t="str">
        <f>IF(MAX($F32:$J32)&gt;0.01,F32+IF(COLUMN()-COLUMN(Payer)+1='Settlement Transactions'!$B33,1,IF(COLUMN()-COLUMN(Payer)+1='Settlement Transactions'!$C33,-1,0))*'Settlement Transactions'!$D33,"")</f>
        <v/>
      </c>
      <c r="G33" s="4" t="str">
        <f>IF(MAX($F32:$J32)&gt;0.01,G32+IF(COLUMN()-COLUMN(Payer)+1='Settlement Transactions'!$B33,1,IF(COLUMN()-COLUMN(Payer)+1='Settlement Transactions'!$C33,-1,0))*'Settlement Transactions'!$D33,"")</f>
        <v/>
      </c>
      <c r="H33" s="4" t="str">
        <f>IF(MAX($F32:$J32)&gt;0.01,H32+IF(COLUMN()-COLUMN(Payer)+1='Settlement Transactions'!$B33,1,IF(COLUMN()-COLUMN(Payer)+1='Settlement Transactions'!$C33,-1,0))*'Settlement Transactions'!$D33,"")</f>
        <v/>
      </c>
      <c r="I33" s="4" t="str">
        <f>IF(MAX($F32:$J32)&gt;0.01,I32+IF(COLUMN()-COLUMN(Payer)+1='Settlement Transactions'!$B33,1,IF(COLUMN()-COLUMN(Payer)+1='Settlement Transactions'!$C33,-1,0))*'Settlement Transactions'!$D33,"")</f>
        <v/>
      </c>
      <c r="J33" s="4" t="str">
        <f>IF(MAX($F32:$J32)&gt;0.01,J32+IF(COLUMN()-COLUMN(Payer)+1='Settlement Transactions'!$B33,1,IF(COLUMN()-COLUMN(Payer)+1='Settlement Transactions'!$C33,-1,0))*'Settlement Transactions'!$D33,"")</f>
        <v/>
      </c>
    </row>
    <row r="34" spans="2:10" ht="15.75" thickBot="1" x14ac:dyDescent="0.3">
      <c r="B34" s="3" t="str">
        <f t="shared" si="0"/>
        <v/>
      </c>
      <c r="C34" s="3" t="str">
        <f t="shared" si="1"/>
        <v/>
      </c>
      <c r="D34" s="5" t="str">
        <f>IF(MAX($F33:$J33)&gt;0.01,MIN(ABS(INDEX($F33:$J33,'Settlement Transactions'!B34)),ABS(INDEX($F33:$J33,'Settlement Transactions'!C34))),"")</f>
        <v/>
      </c>
      <c r="F34" s="6" t="str">
        <f>IF(MAX($F33:$J33)&gt;0.01,F33+IF(COLUMN()-COLUMN(Payer)+1='Settlement Transactions'!$B34,1,IF(COLUMN()-COLUMN(Payer)+1='Settlement Transactions'!$C34,-1,0))*'Settlement Transactions'!$D34,"")</f>
        <v/>
      </c>
      <c r="G34" s="6" t="str">
        <f>IF(MAX($F33:$J33)&gt;0.01,G33+IF(COLUMN()-COLUMN(Payer)+1='Settlement Transactions'!$B34,1,IF(COLUMN()-COLUMN(Payer)+1='Settlement Transactions'!$C34,-1,0))*'Settlement Transactions'!$D34,"")</f>
        <v/>
      </c>
      <c r="H34" s="6" t="str">
        <f>IF(MAX($F33:$J33)&gt;0.01,H33+IF(COLUMN()-COLUMN(Payer)+1='Settlement Transactions'!$B34,1,IF(COLUMN()-COLUMN(Payer)+1='Settlement Transactions'!$C34,-1,0))*'Settlement Transactions'!$D34,"")</f>
        <v/>
      </c>
      <c r="I34" s="6" t="str">
        <f>IF(MAX($F33:$J33)&gt;0.01,I33+IF(COLUMN()-COLUMN(Payer)+1='Settlement Transactions'!$B34,1,IF(COLUMN()-COLUMN(Payer)+1='Settlement Transactions'!$C34,-1,0))*'Settlement Transactions'!$D34,"")</f>
        <v/>
      </c>
      <c r="J34" s="6" t="str">
        <f>IF(MAX($F33:$J33)&gt;0.01,J33+IF(COLUMN()-COLUMN(Payer)+1='Settlement Transactions'!$B34,1,IF(COLUMN()-COLUMN(Payer)+1='Settlement Transactions'!$C34,-1,0))*'Settlement Transactions'!$D34,"")</f>
        <v/>
      </c>
    </row>
    <row r="35" spans="2:10" ht="15.75" thickTop="1" x14ac:dyDescent="0.25"/>
    <row r="36" spans="2:10" ht="15.75" thickBot="1" x14ac:dyDescent="0.3">
      <c r="B36" s="1" t="s">
        <v>26</v>
      </c>
      <c r="C36" s="12"/>
    </row>
    <row r="37" spans="2:10" x14ac:dyDescent="0.25">
      <c r="B37" t="s">
        <v>10</v>
      </c>
    </row>
    <row r="38" spans="2:10" x14ac:dyDescent="0.25">
      <c r="B38" t="s">
        <v>27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Shared Expenses</vt:lpstr>
      <vt:lpstr>Settlement Transactions</vt:lpstr>
      <vt:lpstr>Header</vt:lpstr>
      <vt:lpstr>Marks</vt:lpstr>
      <vt:lpstr>Payer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Kalid Azad</dc:creator>
  <cp:keywords/>
  <dc:description/>
  <cp:lastModifiedBy>Virkayade Jitendra</cp:lastModifiedBy>
  <cp:revision/>
  <dcterms:created xsi:type="dcterms:W3CDTF">2014-02-26T04:40:02Z</dcterms:created>
  <dcterms:modified xsi:type="dcterms:W3CDTF">2017-09-17T17:41:53Z</dcterms:modified>
  <cp:category/>
  <cp:contentStatus/>
</cp:coreProperties>
</file>