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Z:\C_cluster\Prebas\HarvestStats\"/>
    </mc:Choice>
  </mc:AlternateContent>
  <xr:revisionPtr revIDLastSave="0" documentId="13_ncr:1_{521AF824-DA16-41E1-B972-250B0FE41316}" xr6:coauthVersionLast="47" xr6:coauthVersionMax="47" xr10:uidLastSave="{00000000-0000-0000-0000-000000000000}"/>
  <bookViews>
    <workbookView xWindow="6930" yWindow="1875" windowWidth="15900" windowHeight="9210" firstSheet="5" activeTab="8" xr2:uid="{7257FDA2-8A3E-434A-ADC1-314A9842BE55}"/>
  </bookViews>
  <sheets>
    <sheet name="Luke_Met_Hakkuut_01a" sheetId="2" r:id="rId1"/>
    <sheet name="thinningAreas_old" sheetId="17" r:id="rId2"/>
    <sheet name="thinningAreas" sheetId="7" r:id="rId3"/>
    <sheet name="harvestAreas2018" sheetId="9" r:id="rId4"/>
    <sheet name="stats" sheetId="12" r:id="rId5"/>
    <sheet name="firstThinArea_old" sheetId="18" r:id="rId6"/>
    <sheet name="firstThinArea" sheetId="11" r:id="rId7"/>
    <sheet name="tendingArea" sheetId="10" r:id="rId8"/>
    <sheet name="NoClearCutArea" sheetId="8" r:id="rId9"/>
    <sheet name="roundWood" sheetId="3" r:id="rId10"/>
    <sheet name="clearcutAreas" sheetId="16" r:id="rId11"/>
    <sheet name="clearcutAreas_old" sheetId="6" r:id="rId12"/>
    <sheet name="energyWoodRoundWood" sheetId="5" r:id="rId13"/>
    <sheet name="energyWood" sheetId="15" r:id="rId14"/>
    <sheet name="forestCenters harvests" sheetId="4" r:id="rId15"/>
    <sheet name="sawnWood" sheetId="14" r:id="rId16"/>
    <sheet name="pulpWood" sheetId="13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8" l="1"/>
  <c r="K21" i="8" s="1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K9" i="8"/>
  <c r="J9" i="8"/>
  <c r="K8" i="8"/>
  <c r="J8" i="8"/>
  <c r="K7" i="8"/>
  <c r="J7" i="8"/>
  <c r="K6" i="8"/>
  <c r="J6" i="8"/>
  <c r="K5" i="8"/>
  <c r="J5" i="8"/>
  <c r="K4" i="8"/>
  <c r="J4" i="8"/>
  <c r="K3" i="8"/>
  <c r="J3" i="8"/>
  <c r="K2" i="8"/>
  <c r="J2" i="8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K2" i="10"/>
  <c r="J2" i="10"/>
  <c r="K20" i="10"/>
  <c r="J20" i="10"/>
  <c r="K19" i="10"/>
  <c r="J19" i="10"/>
  <c r="K18" i="10"/>
  <c r="J18" i="10"/>
  <c r="K17" i="10"/>
  <c r="J17" i="10"/>
  <c r="K16" i="10"/>
  <c r="J16" i="10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L3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2" i="7"/>
  <c r="M21" i="18"/>
  <c r="J21" i="18"/>
  <c r="N21" i="18" s="1"/>
  <c r="I20" i="18"/>
  <c r="H20" i="18"/>
  <c r="G20" i="18"/>
  <c r="F20" i="18"/>
  <c r="E20" i="18"/>
  <c r="D20" i="18"/>
  <c r="C20" i="18"/>
  <c r="J20" i="18" s="1"/>
  <c r="I19" i="18"/>
  <c r="H19" i="18"/>
  <c r="G19" i="18"/>
  <c r="F19" i="18"/>
  <c r="E19" i="18"/>
  <c r="D19" i="18"/>
  <c r="C19" i="18"/>
  <c r="J19" i="18" s="1"/>
  <c r="I18" i="18"/>
  <c r="H18" i="18"/>
  <c r="G18" i="18"/>
  <c r="F18" i="18"/>
  <c r="E18" i="18"/>
  <c r="D18" i="18"/>
  <c r="J18" i="18" s="1"/>
  <c r="C18" i="18"/>
  <c r="J17" i="18"/>
  <c r="N17" i="18" s="1"/>
  <c r="I17" i="18"/>
  <c r="H17" i="18"/>
  <c r="G17" i="18"/>
  <c r="F17" i="18"/>
  <c r="E17" i="18"/>
  <c r="D17" i="18"/>
  <c r="C17" i="18"/>
  <c r="I16" i="18"/>
  <c r="H16" i="18"/>
  <c r="J16" i="18" s="1"/>
  <c r="G16" i="18"/>
  <c r="F16" i="18"/>
  <c r="E16" i="18"/>
  <c r="D16" i="18"/>
  <c r="C16" i="18"/>
  <c r="I15" i="18"/>
  <c r="H15" i="18"/>
  <c r="G15" i="18"/>
  <c r="F15" i="18"/>
  <c r="E15" i="18"/>
  <c r="D15" i="18"/>
  <c r="C15" i="18"/>
  <c r="J15" i="18" s="1"/>
  <c r="I14" i="18"/>
  <c r="H14" i="18"/>
  <c r="G14" i="18"/>
  <c r="F14" i="18"/>
  <c r="E14" i="18"/>
  <c r="D14" i="18"/>
  <c r="C14" i="18"/>
  <c r="J14" i="18" s="1"/>
  <c r="I13" i="18"/>
  <c r="H13" i="18"/>
  <c r="G13" i="18"/>
  <c r="F13" i="18"/>
  <c r="E13" i="18"/>
  <c r="D13" i="18"/>
  <c r="J13" i="18" s="1"/>
  <c r="C13" i="18"/>
  <c r="I12" i="18"/>
  <c r="H12" i="18"/>
  <c r="G12" i="18"/>
  <c r="J12" i="18" s="1"/>
  <c r="F12" i="18"/>
  <c r="E12" i="18"/>
  <c r="D12" i="18"/>
  <c r="C12" i="18"/>
  <c r="I11" i="18"/>
  <c r="H11" i="18"/>
  <c r="J11" i="18" s="1"/>
  <c r="G11" i="18"/>
  <c r="F11" i="18"/>
  <c r="E11" i="18"/>
  <c r="D11" i="18"/>
  <c r="C11" i="18"/>
  <c r="I10" i="18"/>
  <c r="H10" i="18"/>
  <c r="G10" i="18"/>
  <c r="F10" i="18"/>
  <c r="E10" i="18"/>
  <c r="D10" i="18"/>
  <c r="C10" i="18"/>
  <c r="J10" i="18" s="1"/>
  <c r="I9" i="18"/>
  <c r="H9" i="18"/>
  <c r="G9" i="18"/>
  <c r="F9" i="18"/>
  <c r="E9" i="18"/>
  <c r="D9" i="18"/>
  <c r="C9" i="18"/>
  <c r="J9" i="18" s="1"/>
  <c r="I8" i="18"/>
  <c r="H8" i="18"/>
  <c r="G8" i="18"/>
  <c r="F8" i="18"/>
  <c r="E8" i="18"/>
  <c r="D8" i="18"/>
  <c r="J8" i="18" s="1"/>
  <c r="C8" i="18"/>
  <c r="I7" i="18"/>
  <c r="H7" i="18"/>
  <c r="G7" i="18"/>
  <c r="J7" i="18" s="1"/>
  <c r="F7" i="18"/>
  <c r="E7" i="18"/>
  <c r="D7" i="18"/>
  <c r="C7" i="18"/>
  <c r="I6" i="18"/>
  <c r="I2" i="18" s="1"/>
  <c r="H6" i="18"/>
  <c r="J6" i="18" s="1"/>
  <c r="G6" i="18"/>
  <c r="F6" i="18"/>
  <c r="E6" i="18"/>
  <c r="D6" i="18"/>
  <c r="C6" i="18"/>
  <c r="I5" i="18"/>
  <c r="H5" i="18"/>
  <c r="G5" i="18"/>
  <c r="F5" i="18"/>
  <c r="E5" i="18"/>
  <c r="D5" i="18"/>
  <c r="C5" i="18"/>
  <c r="J5" i="18" s="1"/>
  <c r="I4" i="18"/>
  <c r="H4" i="18"/>
  <c r="G4" i="18"/>
  <c r="F4" i="18"/>
  <c r="E4" i="18"/>
  <c r="D4" i="18"/>
  <c r="C4" i="18"/>
  <c r="J4" i="18" s="1"/>
  <c r="I3" i="18"/>
  <c r="H3" i="18"/>
  <c r="H2" i="18" s="1"/>
  <c r="G3" i="18"/>
  <c r="F3" i="18"/>
  <c r="F2" i="18" s="1"/>
  <c r="E3" i="18"/>
  <c r="E2" i="18" s="1"/>
  <c r="D3" i="18"/>
  <c r="D2" i="18" s="1"/>
  <c r="C3" i="18"/>
  <c r="G2" i="18"/>
  <c r="I21" i="17"/>
  <c r="H21" i="17"/>
  <c r="J21" i="17" s="1"/>
  <c r="G20" i="17"/>
  <c r="F20" i="17"/>
  <c r="E20" i="17"/>
  <c r="D20" i="17"/>
  <c r="C20" i="17"/>
  <c r="I20" i="17" s="1"/>
  <c r="G19" i="17"/>
  <c r="F19" i="17"/>
  <c r="E19" i="17"/>
  <c r="D19" i="17"/>
  <c r="C19" i="17"/>
  <c r="G18" i="17"/>
  <c r="F18" i="17"/>
  <c r="E18" i="17"/>
  <c r="D18" i="17"/>
  <c r="C18" i="17"/>
  <c r="G17" i="17"/>
  <c r="F17" i="17"/>
  <c r="E17" i="17"/>
  <c r="D17" i="17"/>
  <c r="C17" i="17"/>
  <c r="G16" i="17"/>
  <c r="F16" i="17"/>
  <c r="E16" i="17"/>
  <c r="D16" i="17"/>
  <c r="C16" i="17"/>
  <c r="I16" i="17" s="1"/>
  <c r="G15" i="17"/>
  <c r="F15" i="17"/>
  <c r="E15" i="17"/>
  <c r="D15" i="17"/>
  <c r="C15" i="17"/>
  <c r="I15" i="17" s="1"/>
  <c r="G14" i="17"/>
  <c r="F14" i="17"/>
  <c r="E14" i="17"/>
  <c r="D14" i="17"/>
  <c r="C14" i="17"/>
  <c r="G13" i="17"/>
  <c r="F13" i="17"/>
  <c r="E13" i="17"/>
  <c r="D13" i="17"/>
  <c r="C13" i="17"/>
  <c r="I13" i="17" s="1"/>
  <c r="G12" i="17"/>
  <c r="F12" i="17"/>
  <c r="E12" i="17"/>
  <c r="D12" i="17"/>
  <c r="C12" i="17"/>
  <c r="G11" i="17"/>
  <c r="F11" i="17"/>
  <c r="E11" i="17"/>
  <c r="D11" i="17"/>
  <c r="C11" i="17"/>
  <c r="I11" i="17" s="1"/>
  <c r="G10" i="17"/>
  <c r="F10" i="17"/>
  <c r="E10" i="17"/>
  <c r="D10" i="17"/>
  <c r="C10" i="17"/>
  <c r="I10" i="17" s="1"/>
  <c r="G9" i="17"/>
  <c r="F9" i="17"/>
  <c r="E9" i="17"/>
  <c r="D9" i="17"/>
  <c r="C9" i="17"/>
  <c r="G8" i="17"/>
  <c r="F8" i="17"/>
  <c r="E8" i="17"/>
  <c r="D8" i="17"/>
  <c r="C8" i="17"/>
  <c r="I8" i="17" s="1"/>
  <c r="G7" i="17"/>
  <c r="F7" i="17"/>
  <c r="E7" i="17"/>
  <c r="D7" i="17"/>
  <c r="C7" i="17"/>
  <c r="G6" i="17"/>
  <c r="F6" i="17"/>
  <c r="E6" i="17"/>
  <c r="D6" i="17"/>
  <c r="C6" i="17"/>
  <c r="I6" i="17" s="1"/>
  <c r="G5" i="17"/>
  <c r="F5" i="17"/>
  <c r="E5" i="17"/>
  <c r="D5" i="17"/>
  <c r="C5" i="17"/>
  <c r="I5" i="17" s="1"/>
  <c r="G4" i="17"/>
  <c r="F4" i="17"/>
  <c r="E4" i="17"/>
  <c r="D4" i="17"/>
  <c r="C4" i="17"/>
  <c r="G3" i="17"/>
  <c r="F3" i="17"/>
  <c r="E3" i="17"/>
  <c r="D3" i="17"/>
  <c r="C3" i="17"/>
  <c r="I3" i="17" s="1"/>
  <c r="G2" i="17"/>
  <c r="F2" i="17"/>
  <c r="E2" i="17"/>
  <c r="D2" i="17"/>
  <c r="C2" i="17"/>
  <c r="L3" i="9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2" i="16"/>
  <c r="I21" i="16"/>
  <c r="H21" i="16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21" i="15"/>
  <c r="P21" i="15" s="1"/>
  <c r="L20" i="15"/>
  <c r="M20" i="15" s="1"/>
  <c r="L19" i="15"/>
  <c r="L18" i="15"/>
  <c r="O18" i="15" s="1"/>
  <c r="L17" i="15"/>
  <c r="P17" i="15" s="1"/>
  <c r="L16" i="15"/>
  <c r="P16" i="15" s="1"/>
  <c r="L15" i="15"/>
  <c r="O15" i="15" s="1"/>
  <c r="L14" i="15"/>
  <c r="L13" i="15"/>
  <c r="P13" i="15" s="1"/>
  <c r="L12" i="15"/>
  <c r="M12" i="15" s="1"/>
  <c r="L11" i="15"/>
  <c r="L10" i="15"/>
  <c r="M10" i="15" s="1"/>
  <c r="L9" i="15"/>
  <c r="O9" i="15" s="1"/>
  <c r="L8" i="15"/>
  <c r="P8" i="15" s="1"/>
  <c r="L7" i="15"/>
  <c r="O7" i="15" s="1"/>
  <c r="L6" i="15"/>
  <c r="L5" i="15"/>
  <c r="P5" i="15" s="1"/>
  <c r="L4" i="15"/>
  <c r="M4" i="15" s="1"/>
  <c r="L3" i="15"/>
  <c r="L2" i="15"/>
  <c r="M2" i="15" s="1"/>
  <c r="C3" i="6"/>
  <c r="D3" i="6"/>
  <c r="E3" i="6"/>
  <c r="F3" i="6"/>
  <c r="G3" i="6"/>
  <c r="C4" i="6"/>
  <c r="D4" i="6"/>
  <c r="D4" i="8" s="1"/>
  <c r="E4" i="6"/>
  <c r="E4" i="8" s="1"/>
  <c r="F4" i="6"/>
  <c r="G4" i="6"/>
  <c r="C5" i="6"/>
  <c r="D5" i="6"/>
  <c r="E5" i="6"/>
  <c r="F5" i="6"/>
  <c r="G5" i="6"/>
  <c r="G5" i="8" s="1"/>
  <c r="C6" i="6"/>
  <c r="D6" i="6"/>
  <c r="E6" i="6"/>
  <c r="F6" i="6"/>
  <c r="G6" i="6"/>
  <c r="C7" i="6"/>
  <c r="D7" i="6"/>
  <c r="E7" i="6"/>
  <c r="E7" i="8" s="1"/>
  <c r="F7" i="6"/>
  <c r="F7" i="8" s="1"/>
  <c r="G7" i="6"/>
  <c r="C8" i="6"/>
  <c r="D8" i="6"/>
  <c r="E8" i="6"/>
  <c r="F8" i="6"/>
  <c r="G8" i="6"/>
  <c r="C9" i="6"/>
  <c r="D9" i="6"/>
  <c r="D9" i="8" s="1"/>
  <c r="E9" i="6"/>
  <c r="F9" i="6"/>
  <c r="G9" i="6"/>
  <c r="C10" i="6"/>
  <c r="D10" i="6"/>
  <c r="E10" i="6"/>
  <c r="E10" i="8" s="1"/>
  <c r="F10" i="6"/>
  <c r="G10" i="6"/>
  <c r="G10" i="8" s="1"/>
  <c r="C11" i="6"/>
  <c r="D11" i="6"/>
  <c r="E11" i="6"/>
  <c r="F11" i="6"/>
  <c r="G11" i="6"/>
  <c r="C12" i="6"/>
  <c r="C12" i="8" s="1"/>
  <c r="D12" i="6"/>
  <c r="D12" i="8" s="1"/>
  <c r="E12" i="6"/>
  <c r="E12" i="8" s="1"/>
  <c r="F12" i="6"/>
  <c r="G12" i="6"/>
  <c r="C13" i="6"/>
  <c r="D13" i="6"/>
  <c r="E13" i="6"/>
  <c r="F13" i="6"/>
  <c r="G13" i="6"/>
  <c r="G13" i="8" s="1"/>
  <c r="C14" i="6"/>
  <c r="C14" i="8" s="1"/>
  <c r="D14" i="6"/>
  <c r="E14" i="6"/>
  <c r="F14" i="6"/>
  <c r="G14" i="6"/>
  <c r="C15" i="6"/>
  <c r="D15" i="6"/>
  <c r="E15" i="6"/>
  <c r="F15" i="6"/>
  <c r="F15" i="8" s="1"/>
  <c r="G15" i="6"/>
  <c r="C16" i="6"/>
  <c r="D16" i="6"/>
  <c r="E16" i="6"/>
  <c r="F16" i="6"/>
  <c r="G16" i="6"/>
  <c r="C17" i="6"/>
  <c r="D17" i="6"/>
  <c r="D17" i="8" s="1"/>
  <c r="E17" i="6"/>
  <c r="F17" i="6"/>
  <c r="G17" i="6"/>
  <c r="C18" i="6"/>
  <c r="D18" i="6"/>
  <c r="E18" i="6"/>
  <c r="E18" i="8" s="1"/>
  <c r="F18" i="6"/>
  <c r="F18" i="8" s="1"/>
  <c r="G18" i="6"/>
  <c r="C19" i="6"/>
  <c r="D19" i="6"/>
  <c r="E19" i="6"/>
  <c r="F19" i="6"/>
  <c r="G19" i="6"/>
  <c r="C20" i="6"/>
  <c r="D20" i="6"/>
  <c r="D20" i="8" s="1"/>
  <c r="E20" i="6"/>
  <c r="E20" i="8" s="1"/>
  <c r="F20" i="6"/>
  <c r="G20" i="6"/>
  <c r="G2" i="6"/>
  <c r="F2" i="6"/>
  <c r="E2" i="6"/>
  <c r="D2" i="6"/>
  <c r="C2" i="6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" i="14"/>
  <c r="C3" i="14"/>
  <c r="C4" i="14"/>
  <c r="C5" i="14"/>
  <c r="C6" i="14"/>
  <c r="C7" i="14"/>
  <c r="C8" i="14"/>
  <c r="N8" i="14" s="1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" i="14"/>
  <c r="H3" i="13"/>
  <c r="H4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" i="13"/>
  <c r="G6" i="8"/>
  <c r="G14" i="8"/>
  <c r="G2" i="8"/>
  <c r="F3" i="8"/>
  <c r="F6" i="8"/>
  <c r="F10" i="8"/>
  <c r="F11" i="8"/>
  <c r="F14" i="8"/>
  <c r="F19" i="8"/>
  <c r="F9" i="8"/>
  <c r="F13" i="8"/>
  <c r="F17" i="8"/>
  <c r="F2" i="8"/>
  <c r="E3" i="8"/>
  <c r="E6" i="8"/>
  <c r="E11" i="8"/>
  <c r="E14" i="8"/>
  <c r="E19" i="8"/>
  <c r="C10" i="8"/>
  <c r="C13" i="8"/>
  <c r="C18" i="8"/>
  <c r="C2" i="8"/>
  <c r="D21" i="10"/>
  <c r="E21" i="10" s="1"/>
  <c r="F21" i="10" s="1"/>
  <c r="G21" i="10" s="1"/>
  <c r="G3" i="8"/>
  <c r="G4" i="8"/>
  <c r="G7" i="8"/>
  <c r="G8" i="8"/>
  <c r="G9" i="8"/>
  <c r="G11" i="8"/>
  <c r="G12" i="8"/>
  <c r="G15" i="8"/>
  <c r="G16" i="8"/>
  <c r="G17" i="8"/>
  <c r="G18" i="8"/>
  <c r="G19" i="8"/>
  <c r="G20" i="8"/>
  <c r="F4" i="8"/>
  <c r="F8" i="8"/>
  <c r="F12" i="8"/>
  <c r="F16" i="8"/>
  <c r="F20" i="8"/>
  <c r="E5" i="8"/>
  <c r="E8" i="8"/>
  <c r="E9" i="8"/>
  <c r="E13" i="8"/>
  <c r="E15" i="8"/>
  <c r="E16" i="8"/>
  <c r="E17" i="8"/>
  <c r="D3" i="8"/>
  <c r="D5" i="8"/>
  <c r="D6" i="8"/>
  <c r="D7" i="8"/>
  <c r="D8" i="8"/>
  <c r="D10" i="8"/>
  <c r="D11" i="8"/>
  <c r="D13" i="8"/>
  <c r="D14" i="8"/>
  <c r="D16" i="8"/>
  <c r="D18" i="8"/>
  <c r="D19" i="8"/>
  <c r="C3" i="8"/>
  <c r="C5" i="8"/>
  <c r="C7" i="8"/>
  <c r="C8" i="8"/>
  <c r="C9" i="8"/>
  <c r="C11" i="8"/>
  <c r="C15" i="8"/>
  <c r="C16" i="8"/>
  <c r="C19" i="8"/>
  <c r="C20" i="8"/>
  <c r="E2" i="8"/>
  <c r="AV428" i="2"/>
  <c r="BA377" i="2"/>
  <c r="BA376" i="2"/>
  <c r="BA375" i="2"/>
  <c r="BA374" i="2"/>
  <c r="BA373" i="2"/>
  <c r="BA372" i="2"/>
  <c r="BA371" i="2"/>
  <c r="BA370" i="2"/>
  <c r="BA369" i="2"/>
  <c r="BA368" i="2"/>
  <c r="AV439" i="2"/>
  <c r="BA364" i="2"/>
  <c r="BA365" i="2"/>
  <c r="BA363" i="2"/>
  <c r="BA362" i="2"/>
  <c r="BA361" i="2"/>
  <c r="BA360" i="2"/>
  <c r="BA359" i="2"/>
  <c r="BA358" i="2"/>
  <c r="BA357" i="2"/>
  <c r="AV437" i="2"/>
  <c r="BA355" i="2"/>
  <c r="BA354" i="2"/>
  <c r="BA353" i="2"/>
  <c r="BA352" i="2"/>
  <c r="BA351" i="2"/>
  <c r="BA350" i="2"/>
  <c r="BA349" i="2"/>
  <c r="BA348" i="2"/>
  <c r="BA347" i="2"/>
  <c r="BA346" i="2"/>
  <c r="AV311" i="2"/>
  <c r="AV291" i="2"/>
  <c r="BA344" i="2"/>
  <c r="BA343" i="2"/>
  <c r="BA342" i="2"/>
  <c r="BA341" i="2"/>
  <c r="BA340" i="2"/>
  <c r="BA339" i="2"/>
  <c r="BA338" i="2"/>
  <c r="BA337" i="2"/>
  <c r="BA336" i="2"/>
  <c r="BA297" i="2"/>
  <c r="BA287" i="2"/>
  <c r="AV342" i="2"/>
  <c r="AV322" i="2"/>
  <c r="AV302" i="2"/>
  <c r="BA334" i="2"/>
  <c r="BA333" i="2"/>
  <c r="BA332" i="2"/>
  <c r="BA331" i="2"/>
  <c r="BA330" i="2"/>
  <c r="BA329" i="2"/>
  <c r="BA328" i="2"/>
  <c r="BA327" i="2"/>
  <c r="AV461" i="2"/>
  <c r="AV321" i="2"/>
  <c r="AV301" i="2"/>
  <c r="BA325" i="2"/>
  <c r="BA322" i="2"/>
  <c r="BA324" i="2"/>
  <c r="BA323" i="2"/>
  <c r="BA321" i="2"/>
  <c r="BA320" i="2"/>
  <c r="BA319" i="2"/>
  <c r="BA318" i="2"/>
  <c r="AV300" i="2"/>
  <c r="AV320" i="2"/>
  <c r="BA316" i="2"/>
  <c r="BA315" i="2"/>
  <c r="BA314" i="2"/>
  <c r="BA313" i="2"/>
  <c r="BA312" i="2"/>
  <c r="BA311" i="2"/>
  <c r="BA310" i="2"/>
  <c r="BA309" i="2"/>
  <c r="BA308" i="2"/>
  <c r="AV438" i="2"/>
  <c r="AV418" i="2"/>
  <c r="AV298" i="2"/>
  <c r="BA306" i="2"/>
  <c r="BA305" i="2"/>
  <c r="BA304" i="2"/>
  <c r="BA303" i="2"/>
  <c r="BA302" i="2"/>
  <c r="BA301" i="2"/>
  <c r="BA300" i="2"/>
  <c r="BA299" i="2"/>
  <c r="BA296" i="2"/>
  <c r="BA295" i="2"/>
  <c r="BA294" i="2"/>
  <c r="BA293" i="2"/>
  <c r="BA292" i="2"/>
  <c r="BA291" i="2"/>
  <c r="BA290" i="2"/>
  <c r="BA288" i="2"/>
  <c r="BA289" i="2"/>
  <c r="C3" i="5"/>
  <c r="D3" i="5"/>
  <c r="E3" i="5"/>
  <c r="F3" i="5"/>
  <c r="G3" i="5"/>
  <c r="H3" i="5"/>
  <c r="C4" i="5"/>
  <c r="D4" i="5"/>
  <c r="D4" i="10" s="1"/>
  <c r="E4" i="5"/>
  <c r="E4" i="10" s="1"/>
  <c r="F4" i="5"/>
  <c r="G4" i="5"/>
  <c r="H4" i="5"/>
  <c r="C5" i="5"/>
  <c r="D5" i="5"/>
  <c r="E5" i="5"/>
  <c r="E5" i="10" s="1"/>
  <c r="F5" i="5"/>
  <c r="F5" i="10" s="1"/>
  <c r="G5" i="5"/>
  <c r="G5" i="10" s="1"/>
  <c r="H5" i="5"/>
  <c r="H5" i="10" s="1"/>
  <c r="C6" i="5"/>
  <c r="C6" i="10" s="1"/>
  <c r="D6" i="5"/>
  <c r="D6" i="10" s="1"/>
  <c r="E6" i="5"/>
  <c r="F6" i="5"/>
  <c r="F6" i="10" s="1"/>
  <c r="G6" i="5"/>
  <c r="G6" i="10" s="1"/>
  <c r="H6" i="5"/>
  <c r="H6" i="10" s="1"/>
  <c r="C7" i="5"/>
  <c r="D7" i="5"/>
  <c r="E7" i="5"/>
  <c r="F7" i="5"/>
  <c r="G7" i="5"/>
  <c r="H7" i="5"/>
  <c r="C8" i="5"/>
  <c r="D8" i="5"/>
  <c r="E8" i="5"/>
  <c r="F8" i="5"/>
  <c r="F8" i="10" s="1"/>
  <c r="G8" i="5"/>
  <c r="G8" i="10" s="1"/>
  <c r="H8" i="5"/>
  <c r="C9" i="5"/>
  <c r="C9" i="10" s="1"/>
  <c r="D9" i="5"/>
  <c r="E9" i="5"/>
  <c r="E9" i="10" s="1"/>
  <c r="F9" i="5"/>
  <c r="F9" i="10" s="1"/>
  <c r="G9" i="5"/>
  <c r="H9" i="5"/>
  <c r="C10" i="5"/>
  <c r="C10" i="10" s="1"/>
  <c r="D10" i="5"/>
  <c r="E10" i="5"/>
  <c r="F10" i="5"/>
  <c r="G10" i="5"/>
  <c r="H10" i="5"/>
  <c r="C11" i="5"/>
  <c r="C11" i="10" s="1"/>
  <c r="D11" i="5"/>
  <c r="D11" i="10" s="1"/>
  <c r="E11" i="5"/>
  <c r="E11" i="10" s="1"/>
  <c r="F11" i="5"/>
  <c r="F11" i="10" s="1"/>
  <c r="G11" i="5"/>
  <c r="G11" i="10" s="1"/>
  <c r="H11" i="5"/>
  <c r="H11" i="10" s="1"/>
  <c r="C12" i="5"/>
  <c r="C12" i="10" s="1"/>
  <c r="D12" i="5"/>
  <c r="E12" i="5"/>
  <c r="F12" i="5"/>
  <c r="F12" i="10" s="1"/>
  <c r="G12" i="5"/>
  <c r="G12" i="10" s="1"/>
  <c r="H12" i="5"/>
  <c r="H12" i="10" s="1"/>
  <c r="C13" i="5"/>
  <c r="D13" i="5"/>
  <c r="E13" i="5"/>
  <c r="F13" i="5"/>
  <c r="I13" i="10" s="1"/>
  <c r="G13" i="5"/>
  <c r="H13" i="5"/>
  <c r="C14" i="5"/>
  <c r="D14" i="5"/>
  <c r="E14" i="5"/>
  <c r="F14" i="5"/>
  <c r="F14" i="10" s="1"/>
  <c r="G14" i="5"/>
  <c r="H14" i="5"/>
  <c r="C15" i="5"/>
  <c r="C15" i="10" s="1"/>
  <c r="D15" i="5"/>
  <c r="D15" i="10" s="1"/>
  <c r="E15" i="5"/>
  <c r="E15" i="10" s="1"/>
  <c r="F15" i="5"/>
  <c r="G15" i="5"/>
  <c r="G15" i="10" s="1"/>
  <c r="H15" i="5"/>
  <c r="H15" i="10" s="1"/>
  <c r="C16" i="5"/>
  <c r="D16" i="5"/>
  <c r="E16" i="5"/>
  <c r="F16" i="5"/>
  <c r="I16" i="10" s="1"/>
  <c r="G16" i="5"/>
  <c r="H16" i="5"/>
  <c r="H16" i="10" s="1"/>
  <c r="C17" i="5"/>
  <c r="C17" i="10" s="1"/>
  <c r="D17" i="5"/>
  <c r="E17" i="5"/>
  <c r="F17" i="5"/>
  <c r="F17" i="10" s="1"/>
  <c r="G17" i="5"/>
  <c r="G17" i="10" s="1"/>
  <c r="H17" i="5"/>
  <c r="H17" i="10" s="1"/>
  <c r="C18" i="5"/>
  <c r="D18" i="5"/>
  <c r="E18" i="5"/>
  <c r="F18" i="5"/>
  <c r="G18" i="5"/>
  <c r="G18" i="10" s="1"/>
  <c r="H18" i="5"/>
  <c r="C19" i="5"/>
  <c r="D19" i="5"/>
  <c r="E19" i="5"/>
  <c r="F19" i="5"/>
  <c r="I19" i="10" s="1"/>
  <c r="G19" i="5"/>
  <c r="H19" i="5"/>
  <c r="C20" i="5"/>
  <c r="C20" i="10" s="1"/>
  <c r="D20" i="5"/>
  <c r="D20" i="10" s="1"/>
  <c r="E20" i="5"/>
  <c r="E20" i="10" s="1"/>
  <c r="F20" i="5"/>
  <c r="F20" i="10" s="1"/>
  <c r="G20" i="5"/>
  <c r="H20" i="5"/>
  <c r="H20" i="10" s="1"/>
  <c r="C21" i="5"/>
  <c r="D21" i="5"/>
  <c r="E21" i="5"/>
  <c r="F21" i="5"/>
  <c r="G21" i="5"/>
  <c r="H21" i="5"/>
  <c r="H2" i="5"/>
  <c r="G2" i="5"/>
  <c r="F2" i="5"/>
  <c r="E2" i="5"/>
  <c r="D2" i="5"/>
  <c r="C2" i="5"/>
  <c r="K19" i="18" l="1"/>
  <c r="L19" i="18"/>
  <c r="M19" i="18"/>
  <c r="N19" i="18"/>
  <c r="N5" i="18"/>
  <c r="M5" i="18"/>
  <c r="L5" i="18"/>
  <c r="K5" i="18"/>
  <c r="N7" i="18"/>
  <c r="M7" i="18"/>
  <c r="L7" i="18"/>
  <c r="K7" i="18"/>
  <c r="N16" i="18"/>
  <c r="L16" i="18"/>
  <c r="M16" i="18"/>
  <c r="K16" i="18"/>
  <c r="N10" i="18"/>
  <c r="M10" i="18"/>
  <c r="L10" i="18"/>
  <c r="K10" i="18"/>
  <c r="N13" i="18"/>
  <c r="M13" i="18"/>
  <c r="L13" i="18"/>
  <c r="K13" i="18"/>
  <c r="K14" i="18"/>
  <c r="M14" i="18"/>
  <c r="L14" i="18"/>
  <c r="N14" i="18"/>
  <c r="M20" i="18"/>
  <c r="N20" i="18"/>
  <c r="L20" i="18"/>
  <c r="K20" i="18"/>
  <c r="N8" i="18"/>
  <c r="M8" i="18"/>
  <c r="L8" i="18"/>
  <c r="K8" i="18"/>
  <c r="L11" i="18"/>
  <c r="N11" i="18"/>
  <c r="M11" i="18"/>
  <c r="K11" i="18"/>
  <c r="N15" i="18"/>
  <c r="M15" i="18"/>
  <c r="L15" i="18"/>
  <c r="K15" i="18"/>
  <c r="N6" i="18"/>
  <c r="M6" i="18"/>
  <c r="L6" i="18"/>
  <c r="K6" i="18"/>
  <c r="K9" i="18"/>
  <c r="L9" i="18"/>
  <c r="M9" i="18"/>
  <c r="N9" i="18"/>
  <c r="K4" i="18"/>
  <c r="M4" i="18"/>
  <c r="L4" i="18"/>
  <c r="N4" i="18"/>
  <c r="N12" i="18"/>
  <c r="M12" i="18"/>
  <c r="L12" i="18"/>
  <c r="K12" i="18"/>
  <c r="N18" i="18"/>
  <c r="M18" i="18"/>
  <c r="L18" i="18"/>
  <c r="K18" i="18"/>
  <c r="J3" i="18"/>
  <c r="C2" i="18"/>
  <c r="J2" i="18" s="1"/>
  <c r="K17" i="18"/>
  <c r="L17" i="18"/>
  <c r="K21" i="18"/>
  <c r="M17" i="18"/>
  <c r="L21" i="18"/>
  <c r="N21" i="17"/>
  <c r="M21" i="17"/>
  <c r="L21" i="17"/>
  <c r="K21" i="17"/>
  <c r="J6" i="17"/>
  <c r="H3" i="17"/>
  <c r="J3" i="17" s="1"/>
  <c r="H8" i="17"/>
  <c r="J8" i="17" s="1"/>
  <c r="H13" i="17"/>
  <c r="J13" i="17" s="1"/>
  <c r="H18" i="17"/>
  <c r="J18" i="17" s="1"/>
  <c r="I18" i="17"/>
  <c r="H5" i="17"/>
  <c r="H10" i="17"/>
  <c r="J10" i="17" s="1"/>
  <c r="H15" i="17"/>
  <c r="J15" i="17" s="1"/>
  <c r="H20" i="17"/>
  <c r="J20" i="17" s="1"/>
  <c r="J5" i="17"/>
  <c r="J11" i="17"/>
  <c r="H2" i="17"/>
  <c r="J2" i="17" s="1"/>
  <c r="H7" i="17"/>
  <c r="H12" i="17"/>
  <c r="J12" i="17" s="1"/>
  <c r="H17" i="17"/>
  <c r="J17" i="17" s="1"/>
  <c r="I2" i="17"/>
  <c r="I7" i="17"/>
  <c r="J7" i="17" s="1"/>
  <c r="I12" i="17"/>
  <c r="I17" i="17"/>
  <c r="H4" i="17"/>
  <c r="J4" i="17" s="1"/>
  <c r="H14" i="17"/>
  <c r="H19" i="17"/>
  <c r="I4" i="17"/>
  <c r="I9" i="17"/>
  <c r="I14" i="17"/>
  <c r="J14" i="17" s="1"/>
  <c r="I19" i="17"/>
  <c r="J19" i="17" s="1"/>
  <c r="H9" i="17"/>
  <c r="J9" i="17" s="1"/>
  <c r="H6" i="17"/>
  <c r="H11" i="17"/>
  <c r="H16" i="17"/>
  <c r="J16" i="17" s="1"/>
  <c r="P19" i="13"/>
  <c r="N18" i="13"/>
  <c r="O17" i="13"/>
  <c r="O15" i="13"/>
  <c r="M7" i="13"/>
  <c r="O5" i="14"/>
  <c r="P15" i="14"/>
  <c r="P7" i="15"/>
  <c r="P9" i="15"/>
  <c r="M15" i="15"/>
  <c r="P15" i="15"/>
  <c r="O2" i="15"/>
  <c r="P18" i="15"/>
  <c r="N7" i="15"/>
  <c r="O12" i="15"/>
  <c r="N2" i="15"/>
  <c r="P12" i="15"/>
  <c r="N12" i="15"/>
  <c r="M7" i="15"/>
  <c r="N18" i="15"/>
  <c r="M9" i="15"/>
  <c r="O20" i="15"/>
  <c r="P21" i="16"/>
  <c r="O19" i="16"/>
  <c r="O21" i="16"/>
  <c r="N21" i="16"/>
  <c r="M21" i="16"/>
  <c r="D18" i="10"/>
  <c r="H14" i="10"/>
  <c r="D8" i="10"/>
  <c r="E18" i="10"/>
  <c r="E8" i="10"/>
  <c r="G14" i="10"/>
  <c r="D14" i="10"/>
  <c r="E14" i="10"/>
  <c r="G20" i="10"/>
  <c r="E17" i="10"/>
  <c r="C14" i="10"/>
  <c r="M4" i="5"/>
  <c r="D17" i="10"/>
  <c r="D7" i="10"/>
  <c r="C7" i="10"/>
  <c r="G3" i="10"/>
  <c r="E3" i="10"/>
  <c r="H19" i="10"/>
  <c r="H9" i="10"/>
  <c r="D3" i="10"/>
  <c r="G19" i="10"/>
  <c r="G9" i="10"/>
  <c r="E6" i="10"/>
  <c r="D9" i="10"/>
  <c r="E12" i="10"/>
  <c r="D12" i="10"/>
  <c r="H8" i="10"/>
  <c r="P5" i="5"/>
  <c r="F19" i="10"/>
  <c r="G16" i="10"/>
  <c r="H13" i="10"/>
  <c r="I10" i="10"/>
  <c r="C8" i="10"/>
  <c r="D5" i="10"/>
  <c r="E19" i="10"/>
  <c r="F16" i="10"/>
  <c r="G13" i="10"/>
  <c r="H10" i="10"/>
  <c r="I7" i="10"/>
  <c r="C5" i="10"/>
  <c r="N7" i="5"/>
  <c r="D19" i="10"/>
  <c r="E16" i="10"/>
  <c r="F13" i="10"/>
  <c r="G10" i="10"/>
  <c r="H7" i="10"/>
  <c r="I4" i="10"/>
  <c r="P8" i="5"/>
  <c r="C3" i="10"/>
  <c r="C19" i="10"/>
  <c r="D16" i="10"/>
  <c r="E13" i="10"/>
  <c r="F10" i="10"/>
  <c r="G7" i="10"/>
  <c r="H4" i="10"/>
  <c r="H3" i="10"/>
  <c r="I18" i="10"/>
  <c r="C16" i="10"/>
  <c r="D13" i="10"/>
  <c r="E10" i="10"/>
  <c r="F7" i="10"/>
  <c r="G4" i="10"/>
  <c r="N10" i="5"/>
  <c r="H18" i="10"/>
  <c r="I15" i="10"/>
  <c r="C13" i="10"/>
  <c r="D10" i="10"/>
  <c r="E7" i="10"/>
  <c r="F4" i="10"/>
  <c r="P11" i="5"/>
  <c r="F3" i="10"/>
  <c r="I12" i="10"/>
  <c r="P12" i="5"/>
  <c r="F18" i="10"/>
  <c r="I9" i="10"/>
  <c r="F15" i="10"/>
  <c r="I6" i="10"/>
  <c r="C4" i="10"/>
  <c r="N14" i="5"/>
  <c r="I3" i="10"/>
  <c r="I20" i="10"/>
  <c r="C18" i="10"/>
  <c r="M16" i="5"/>
  <c r="I17" i="10"/>
  <c r="N17" i="5"/>
  <c r="I14" i="10"/>
  <c r="I11" i="10"/>
  <c r="I8" i="10"/>
  <c r="O20" i="5"/>
  <c r="I5" i="10"/>
  <c r="N10" i="15"/>
  <c r="P4" i="15"/>
  <c r="O10" i="15"/>
  <c r="M17" i="15"/>
  <c r="N4" i="15"/>
  <c r="O4" i="15"/>
  <c r="P10" i="15"/>
  <c r="N17" i="15"/>
  <c r="N20" i="15"/>
  <c r="O17" i="15"/>
  <c r="P2" i="15"/>
  <c r="N9" i="15"/>
  <c r="N15" i="15"/>
  <c r="P20" i="15"/>
  <c r="N3" i="15"/>
  <c r="O6" i="15"/>
  <c r="M8" i="15"/>
  <c r="N11" i="15"/>
  <c r="O14" i="15"/>
  <c r="M16" i="15"/>
  <c r="N19" i="15"/>
  <c r="M19" i="15"/>
  <c r="O3" i="15"/>
  <c r="M5" i="15"/>
  <c r="P6" i="15"/>
  <c r="N8" i="15"/>
  <c r="O11" i="15"/>
  <c r="M13" i="15"/>
  <c r="P14" i="15"/>
  <c r="N16" i="15"/>
  <c r="O19" i="15"/>
  <c r="M21" i="15"/>
  <c r="M14" i="15"/>
  <c r="N14" i="15"/>
  <c r="P3" i="15"/>
  <c r="N5" i="15"/>
  <c r="O8" i="15"/>
  <c r="P11" i="15"/>
  <c r="N13" i="15"/>
  <c r="O16" i="15"/>
  <c r="M18" i="15"/>
  <c r="P19" i="15"/>
  <c r="N21" i="15"/>
  <c r="M3" i="15"/>
  <c r="N6" i="15"/>
  <c r="M11" i="15"/>
  <c r="O5" i="15"/>
  <c r="O13" i="15"/>
  <c r="O21" i="15"/>
  <c r="M6" i="15"/>
  <c r="C6" i="8"/>
  <c r="D15" i="8"/>
  <c r="F5" i="8"/>
  <c r="C17" i="8"/>
  <c r="I12" i="6"/>
  <c r="C4" i="8"/>
  <c r="H4" i="8" s="1"/>
  <c r="D2" i="8"/>
  <c r="H19" i="8"/>
  <c r="H11" i="8"/>
  <c r="M17" i="14"/>
  <c r="N21" i="14"/>
  <c r="N9" i="14"/>
  <c r="P16" i="14"/>
  <c r="N4" i="14"/>
  <c r="N14" i="14"/>
  <c r="N6" i="14"/>
  <c r="O18" i="14"/>
  <c r="O2" i="14"/>
  <c r="N2" i="14"/>
  <c r="M2" i="14"/>
  <c r="P2" i="14"/>
  <c r="O10" i="14"/>
  <c r="N10" i="14"/>
  <c r="M10" i="14"/>
  <c r="P10" i="14"/>
  <c r="P3" i="14"/>
  <c r="O3" i="14"/>
  <c r="N3" i="14"/>
  <c r="M12" i="14"/>
  <c r="P12" i="14"/>
  <c r="O12" i="14"/>
  <c r="N12" i="14"/>
  <c r="M20" i="14"/>
  <c r="P20" i="14"/>
  <c r="O20" i="14"/>
  <c r="N20" i="14"/>
  <c r="M3" i="14"/>
  <c r="O14" i="14"/>
  <c r="M14" i="14"/>
  <c r="P14" i="14"/>
  <c r="O15" i="14"/>
  <c r="N15" i="14"/>
  <c r="M15" i="14"/>
  <c r="M18" i="14"/>
  <c r="P19" i="14"/>
  <c r="O19" i="14"/>
  <c r="N19" i="14"/>
  <c r="M19" i="14"/>
  <c r="M8" i="14"/>
  <c r="P8" i="14"/>
  <c r="O8" i="14"/>
  <c r="N5" i="14"/>
  <c r="M5" i="14"/>
  <c r="P5" i="14"/>
  <c r="N13" i="14"/>
  <c r="M13" i="14"/>
  <c r="P13" i="14"/>
  <c r="O13" i="14"/>
  <c r="P3" i="13"/>
  <c r="N20" i="13"/>
  <c r="M20" i="13"/>
  <c r="P20" i="13"/>
  <c r="O20" i="13"/>
  <c r="P2" i="13"/>
  <c r="O2" i="13"/>
  <c r="M2" i="13"/>
  <c r="N2" i="13"/>
  <c r="O7" i="13"/>
  <c r="M11" i="13"/>
  <c r="P11" i="13"/>
  <c r="O11" i="13"/>
  <c r="N11" i="13"/>
  <c r="M15" i="13"/>
  <c r="P15" i="13"/>
  <c r="N15" i="13"/>
  <c r="P18" i="13"/>
  <c r="O18" i="13"/>
  <c r="M19" i="13"/>
  <c r="P21" i="13"/>
  <c r="O21" i="13"/>
  <c r="N21" i="13"/>
  <c r="M21" i="13"/>
  <c r="N4" i="13"/>
  <c r="M4" i="13"/>
  <c r="O4" i="13"/>
  <c r="P4" i="13"/>
  <c r="O5" i="13"/>
  <c r="N5" i="13"/>
  <c r="M5" i="13"/>
  <c r="P5" i="13"/>
  <c r="P6" i="13"/>
  <c r="M6" i="13"/>
  <c r="O6" i="13"/>
  <c r="N6" i="13"/>
  <c r="N8" i="13"/>
  <c r="O8" i="13"/>
  <c r="M8" i="13"/>
  <c r="P8" i="13"/>
  <c r="O9" i="13"/>
  <c r="N9" i="13"/>
  <c r="M9" i="13"/>
  <c r="P9" i="13"/>
  <c r="P10" i="13"/>
  <c r="M10" i="13"/>
  <c r="O10" i="13"/>
  <c r="N10" i="13"/>
  <c r="N12" i="13"/>
  <c r="M12" i="13"/>
  <c r="O12" i="13"/>
  <c r="P12" i="13"/>
  <c r="O13" i="13"/>
  <c r="N13" i="13"/>
  <c r="P13" i="13"/>
  <c r="M13" i="13"/>
  <c r="P14" i="13"/>
  <c r="M14" i="13"/>
  <c r="O14" i="13"/>
  <c r="N14" i="13"/>
  <c r="N16" i="13"/>
  <c r="M16" i="13"/>
  <c r="O16" i="13"/>
  <c r="P16" i="13"/>
  <c r="N17" i="13"/>
  <c r="H21" i="10"/>
  <c r="H21" i="8"/>
  <c r="BA366" i="2"/>
  <c r="P21" i="5"/>
  <c r="P13" i="5"/>
  <c r="P9" i="5"/>
  <c r="N18" i="5"/>
  <c r="P19" i="5"/>
  <c r="M6" i="5"/>
  <c r="P3" i="5"/>
  <c r="P15" i="5"/>
  <c r="P2" i="5"/>
  <c r="O6" i="5"/>
  <c r="P6" i="5"/>
  <c r="M2" i="5"/>
  <c r="N13" i="5"/>
  <c r="M9" i="5"/>
  <c r="N9" i="5"/>
  <c r="O9" i="5"/>
  <c r="P17" i="5"/>
  <c r="M17" i="5"/>
  <c r="O17" i="5"/>
  <c r="O10" i="4"/>
  <c r="N10" i="4"/>
  <c r="M10" i="4"/>
  <c r="L10" i="4"/>
  <c r="K10" i="4"/>
  <c r="O9" i="4"/>
  <c r="N9" i="4"/>
  <c r="M9" i="4"/>
  <c r="L9" i="4"/>
  <c r="K9" i="4"/>
  <c r="O8" i="4"/>
  <c r="N8" i="4"/>
  <c r="M8" i="4"/>
  <c r="L8" i="4"/>
  <c r="K8" i="4"/>
  <c r="K6" i="4"/>
  <c r="L6" i="4"/>
  <c r="M6" i="4"/>
  <c r="N6" i="4"/>
  <c r="O6" i="4"/>
  <c r="K7" i="4"/>
  <c r="L7" i="4"/>
  <c r="M7" i="4"/>
  <c r="N7" i="4"/>
  <c r="O7" i="4"/>
  <c r="L5" i="4"/>
  <c r="M5" i="4"/>
  <c r="N5" i="4"/>
  <c r="O5" i="4"/>
  <c r="K5" i="4"/>
  <c r="O4" i="4"/>
  <c r="N4" i="4"/>
  <c r="M4" i="4"/>
  <c r="L4" i="4"/>
  <c r="K4" i="4"/>
  <c r="L3" i="4"/>
  <c r="M3" i="4"/>
  <c r="N3" i="4"/>
  <c r="O3" i="4"/>
  <c r="K3" i="4"/>
  <c r="L2" i="4"/>
  <c r="M2" i="4"/>
  <c r="N2" i="4"/>
  <c r="O2" i="4"/>
  <c r="K2" i="4"/>
  <c r="H3" i="3"/>
  <c r="H4" i="3"/>
  <c r="H5" i="3"/>
  <c r="H5" i="6" s="1"/>
  <c r="J5" i="6" s="1"/>
  <c r="H6" i="3"/>
  <c r="H7" i="3"/>
  <c r="H8" i="3"/>
  <c r="H9" i="3"/>
  <c r="H10" i="3"/>
  <c r="H10" i="6" s="1"/>
  <c r="J10" i="6" s="1"/>
  <c r="H11" i="3"/>
  <c r="H12" i="3"/>
  <c r="H13" i="3"/>
  <c r="H14" i="3"/>
  <c r="H15" i="3"/>
  <c r="H16" i="3"/>
  <c r="H17" i="3"/>
  <c r="H18" i="3"/>
  <c r="H19" i="3"/>
  <c r="H20" i="3"/>
  <c r="H2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D3" i="3"/>
  <c r="D4" i="3"/>
  <c r="D5" i="3"/>
  <c r="D6" i="3"/>
  <c r="D7" i="3"/>
  <c r="D8" i="3"/>
  <c r="I8" i="8" s="1"/>
  <c r="D9" i="3"/>
  <c r="D10" i="3"/>
  <c r="I10" i="8" s="1"/>
  <c r="D11" i="3"/>
  <c r="D12" i="3"/>
  <c r="D13" i="3"/>
  <c r="D14" i="3"/>
  <c r="D15" i="3"/>
  <c r="D16" i="3"/>
  <c r="D17" i="3"/>
  <c r="I17" i="6" s="1"/>
  <c r="D18" i="3"/>
  <c r="D19" i="3"/>
  <c r="D20" i="3"/>
  <c r="I20" i="8" s="1"/>
  <c r="D21" i="3"/>
  <c r="E2" i="3"/>
  <c r="D2" i="3"/>
  <c r="C3" i="3"/>
  <c r="H3" i="8" s="1"/>
  <c r="C4" i="3"/>
  <c r="C5" i="3"/>
  <c r="C6" i="3"/>
  <c r="C7" i="3"/>
  <c r="I7" i="6" s="1"/>
  <c r="C8" i="3"/>
  <c r="C9" i="3"/>
  <c r="H9" i="8" s="1"/>
  <c r="C10" i="3"/>
  <c r="C11" i="3"/>
  <c r="C12" i="3"/>
  <c r="I12" i="8" s="1"/>
  <c r="C13" i="3"/>
  <c r="C14" i="3"/>
  <c r="C15" i="3"/>
  <c r="H15" i="8" s="1"/>
  <c r="C16" i="3"/>
  <c r="I16" i="6" s="1"/>
  <c r="C17" i="3"/>
  <c r="C18" i="3"/>
  <c r="H18" i="8" s="1"/>
  <c r="C19" i="3"/>
  <c r="C20" i="3"/>
  <c r="C21" i="3"/>
  <c r="C2" i="3"/>
  <c r="AY282" i="2"/>
  <c r="AY281" i="2"/>
  <c r="AY280" i="2"/>
  <c r="AY279" i="2"/>
  <c r="AY278" i="2"/>
  <c r="AY277" i="2"/>
  <c r="AY276" i="2"/>
  <c r="AY275" i="2"/>
  <c r="AY274" i="2"/>
  <c r="AY273" i="2"/>
  <c r="AY272" i="2"/>
  <c r="AY271" i="2"/>
  <c r="AY270" i="2"/>
  <c r="AY269" i="2"/>
  <c r="AY268" i="2"/>
  <c r="AY267" i="2"/>
  <c r="AY266" i="2"/>
  <c r="AY265" i="2"/>
  <c r="AY264" i="2"/>
  <c r="B2" i="2"/>
  <c r="A3" i="2"/>
  <c r="A2" i="2"/>
  <c r="I21" i="8" l="1"/>
  <c r="L21" i="8" s="1"/>
  <c r="I5" i="8"/>
  <c r="P4" i="10"/>
  <c r="M8" i="10"/>
  <c r="N19" i="10"/>
  <c r="O16" i="10"/>
  <c r="N7" i="10"/>
  <c r="P13" i="10"/>
  <c r="O12" i="10"/>
  <c r="M18" i="10"/>
  <c r="G2" i="10"/>
  <c r="F2" i="10"/>
  <c r="N2" i="18"/>
  <c r="M2" i="18"/>
  <c r="L2" i="18"/>
  <c r="K2" i="18"/>
  <c r="N3" i="18"/>
  <c r="M3" i="18"/>
  <c r="L3" i="18"/>
  <c r="K3" i="18"/>
  <c r="K2" i="17"/>
  <c r="N2" i="17"/>
  <c r="L2" i="17"/>
  <c r="M2" i="17"/>
  <c r="N20" i="17"/>
  <c r="M20" i="17"/>
  <c r="L20" i="17"/>
  <c r="K20" i="17"/>
  <c r="N15" i="17"/>
  <c r="M15" i="17"/>
  <c r="L15" i="17"/>
  <c r="K15" i="17"/>
  <c r="N17" i="17"/>
  <c r="M17" i="17"/>
  <c r="L17" i="17"/>
  <c r="K17" i="17"/>
  <c r="M9" i="17"/>
  <c r="L9" i="17"/>
  <c r="K9" i="17"/>
  <c r="N9" i="17"/>
  <c r="N10" i="17"/>
  <c r="M10" i="17"/>
  <c r="L10" i="17"/>
  <c r="K10" i="17"/>
  <c r="M19" i="17"/>
  <c r="K19" i="17"/>
  <c r="L19" i="17"/>
  <c r="N19" i="17"/>
  <c r="M14" i="17"/>
  <c r="K14" i="17"/>
  <c r="L14" i="17"/>
  <c r="N14" i="17"/>
  <c r="K18" i="17"/>
  <c r="N18" i="17"/>
  <c r="M18" i="17"/>
  <c r="L18" i="17"/>
  <c r="N12" i="17"/>
  <c r="K12" i="17"/>
  <c r="M12" i="17"/>
  <c r="L12" i="17"/>
  <c r="K8" i="17"/>
  <c r="N8" i="17"/>
  <c r="M8" i="17"/>
  <c r="L8" i="17"/>
  <c r="M4" i="17"/>
  <c r="L4" i="17"/>
  <c r="K4" i="17"/>
  <c r="N4" i="17"/>
  <c r="N7" i="17"/>
  <c r="M7" i="17"/>
  <c r="L7" i="17"/>
  <c r="K7" i="17"/>
  <c r="N16" i="17"/>
  <c r="M16" i="17"/>
  <c r="L16" i="17"/>
  <c r="K16" i="17"/>
  <c r="M13" i="17"/>
  <c r="K13" i="17"/>
  <c r="N13" i="17"/>
  <c r="L13" i="17"/>
  <c r="K3" i="17"/>
  <c r="N3" i="17"/>
  <c r="M3" i="17"/>
  <c r="L3" i="17"/>
  <c r="N6" i="17"/>
  <c r="M6" i="17"/>
  <c r="L6" i="17"/>
  <c r="K6" i="17"/>
  <c r="N11" i="17"/>
  <c r="M11" i="17"/>
  <c r="L11" i="17"/>
  <c r="K11" i="17"/>
  <c r="N5" i="17"/>
  <c r="M5" i="17"/>
  <c r="L5" i="17"/>
  <c r="K5" i="17"/>
  <c r="N7" i="13"/>
  <c r="P7" i="13"/>
  <c r="N19" i="13"/>
  <c r="O19" i="13"/>
  <c r="M18" i="13"/>
  <c r="P17" i="13"/>
  <c r="M17" i="13"/>
  <c r="M9" i="14"/>
  <c r="N17" i="14"/>
  <c r="M21" i="14"/>
  <c r="P17" i="14"/>
  <c r="O17" i="14"/>
  <c r="O21" i="14"/>
  <c r="O9" i="14"/>
  <c r="P21" i="14"/>
  <c r="P19" i="16"/>
  <c r="M19" i="16"/>
  <c r="N19" i="16"/>
  <c r="P10" i="16"/>
  <c r="M10" i="16"/>
  <c r="O10" i="16"/>
  <c r="N10" i="16"/>
  <c r="P18" i="16"/>
  <c r="O18" i="16"/>
  <c r="N18" i="16"/>
  <c r="M18" i="16"/>
  <c r="O9" i="16"/>
  <c r="N9" i="16"/>
  <c r="M9" i="16"/>
  <c r="P9" i="16"/>
  <c r="P17" i="16"/>
  <c r="O17" i="16"/>
  <c r="N17" i="16"/>
  <c r="M17" i="16"/>
  <c r="M12" i="16"/>
  <c r="P12" i="16"/>
  <c r="O12" i="16"/>
  <c r="N12" i="16"/>
  <c r="O14" i="16"/>
  <c r="N14" i="16"/>
  <c r="M14" i="16"/>
  <c r="P14" i="16"/>
  <c r="P7" i="16"/>
  <c r="O7" i="16"/>
  <c r="N7" i="16"/>
  <c r="M7" i="16"/>
  <c r="P20" i="16"/>
  <c r="M20" i="16"/>
  <c r="O20" i="16"/>
  <c r="N20" i="16"/>
  <c r="M2" i="16"/>
  <c r="P2" i="16"/>
  <c r="O2" i="16"/>
  <c r="N2" i="16"/>
  <c r="O4" i="16"/>
  <c r="N4" i="16"/>
  <c r="M4" i="16"/>
  <c r="P4" i="16"/>
  <c r="P13" i="16"/>
  <c r="O13" i="16"/>
  <c r="N13" i="16"/>
  <c r="M13" i="16"/>
  <c r="P5" i="16"/>
  <c r="O5" i="16"/>
  <c r="M5" i="16"/>
  <c r="N5" i="16"/>
  <c r="N16" i="16"/>
  <c r="P16" i="16"/>
  <c r="M16" i="16"/>
  <c r="O16" i="16"/>
  <c r="P11" i="16"/>
  <c r="N11" i="16"/>
  <c r="M11" i="16"/>
  <c r="O11" i="16"/>
  <c r="P6" i="16"/>
  <c r="N6" i="16"/>
  <c r="O6" i="16"/>
  <c r="M6" i="16"/>
  <c r="P8" i="16"/>
  <c r="O8" i="16"/>
  <c r="N8" i="16"/>
  <c r="M8" i="16"/>
  <c r="P3" i="16"/>
  <c r="O3" i="16"/>
  <c r="N3" i="16"/>
  <c r="M3" i="16"/>
  <c r="P15" i="16"/>
  <c r="M15" i="16"/>
  <c r="O15" i="16"/>
  <c r="N15" i="16"/>
  <c r="I15" i="8"/>
  <c r="H8" i="6"/>
  <c r="J8" i="6" s="1"/>
  <c r="H2" i="6"/>
  <c r="J2" i="6" s="1"/>
  <c r="L2" i="6" s="1"/>
  <c r="H16" i="8"/>
  <c r="I2" i="6"/>
  <c r="I16" i="8"/>
  <c r="I9" i="8"/>
  <c r="L9" i="8" s="1"/>
  <c r="I17" i="8"/>
  <c r="I13" i="6"/>
  <c r="H13" i="8"/>
  <c r="H13" i="6"/>
  <c r="J13" i="6" s="1"/>
  <c r="L13" i="6" s="1"/>
  <c r="H12" i="6"/>
  <c r="J12" i="6" s="1"/>
  <c r="L17" i="8"/>
  <c r="N17" i="8" s="1"/>
  <c r="L20" i="8"/>
  <c r="O20" i="8" s="1"/>
  <c r="H7" i="8"/>
  <c r="N4" i="3"/>
  <c r="I2" i="8"/>
  <c r="I13" i="8"/>
  <c r="I20" i="6"/>
  <c r="I19" i="6"/>
  <c r="I8" i="6"/>
  <c r="M14" i="3"/>
  <c r="I14" i="6"/>
  <c r="H6" i="8"/>
  <c r="H17" i="8"/>
  <c r="H4" i="6"/>
  <c r="J4" i="6" s="1"/>
  <c r="L4" i="6" s="1"/>
  <c r="M6" i="7"/>
  <c r="I6" i="6"/>
  <c r="H6" i="6"/>
  <c r="J6" i="6" s="1"/>
  <c r="N6" i="6" s="1"/>
  <c r="H3" i="6"/>
  <c r="J3" i="6" s="1"/>
  <c r="L3" i="6" s="1"/>
  <c r="H19" i="6"/>
  <c r="J19" i="6" s="1"/>
  <c r="M19" i="6" s="1"/>
  <c r="P18" i="3"/>
  <c r="I18" i="6"/>
  <c r="H14" i="8"/>
  <c r="L14" i="8" s="1"/>
  <c r="H20" i="6"/>
  <c r="J20" i="6" s="1"/>
  <c r="I7" i="8"/>
  <c r="I5" i="6"/>
  <c r="I6" i="8"/>
  <c r="H2" i="8"/>
  <c r="H14" i="6"/>
  <c r="J14" i="6" s="1"/>
  <c r="K14" i="6" s="1"/>
  <c r="H12" i="8"/>
  <c r="L12" i="8" s="1"/>
  <c r="I3" i="6"/>
  <c r="O12" i="7"/>
  <c r="I11" i="6"/>
  <c r="H11" i="6"/>
  <c r="J11" i="6" s="1"/>
  <c r="K11" i="6" s="1"/>
  <c r="H8" i="8"/>
  <c r="L8" i="8" s="1"/>
  <c r="H20" i="8"/>
  <c r="I3" i="8"/>
  <c r="L3" i="8" s="1"/>
  <c r="M10" i="3"/>
  <c r="I14" i="8"/>
  <c r="H9" i="6"/>
  <c r="J9" i="6" s="1"/>
  <c r="N9" i="6" s="1"/>
  <c r="O13" i="3"/>
  <c r="I18" i="8"/>
  <c r="L18" i="8" s="1"/>
  <c r="P18" i="8" s="1"/>
  <c r="H17" i="6"/>
  <c r="J17" i="6" s="1"/>
  <c r="N17" i="6" s="1"/>
  <c r="H16" i="6"/>
  <c r="J16" i="6" s="1"/>
  <c r="M16" i="6" s="1"/>
  <c r="I4" i="6"/>
  <c r="I15" i="6"/>
  <c r="I9" i="6"/>
  <c r="P2" i="3"/>
  <c r="I19" i="8"/>
  <c r="L19" i="8" s="1"/>
  <c r="N19" i="8" s="1"/>
  <c r="H18" i="6"/>
  <c r="J18" i="6" s="1"/>
  <c r="M18" i="6" s="1"/>
  <c r="I21" i="7"/>
  <c r="I21" i="6"/>
  <c r="H21" i="7"/>
  <c r="H21" i="6"/>
  <c r="H10" i="8"/>
  <c r="L10" i="8" s="1"/>
  <c r="H7" i="6"/>
  <c r="J7" i="6" s="1"/>
  <c r="L7" i="6" s="1"/>
  <c r="I11" i="8"/>
  <c r="L11" i="8" s="1"/>
  <c r="I10" i="6"/>
  <c r="H15" i="6"/>
  <c r="J15" i="6" s="1"/>
  <c r="N15" i="6" s="1"/>
  <c r="O5" i="5"/>
  <c r="M9" i="11"/>
  <c r="M20" i="5"/>
  <c r="N20" i="5"/>
  <c r="N5" i="5"/>
  <c r="M5" i="5"/>
  <c r="E2" i="10"/>
  <c r="P9" i="10"/>
  <c r="N16" i="5"/>
  <c r="N17" i="11"/>
  <c r="D2" i="10"/>
  <c r="L19" i="11"/>
  <c r="M3" i="10"/>
  <c r="C2" i="10"/>
  <c r="H2" i="10"/>
  <c r="I2" i="10"/>
  <c r="P5" i="10"/>
  <c r="H5" i="8"/>
  <c r="I4" i="8"/>
  <c r="L4" i="8" s="1"/>
  <c r="O4" i="8" s="1"/>
  <c r="L15" i="8"/>
  <c r="P15" i="8" s="1"/>
  <c r="M8" i="8"/>
  <c r="N11" i="10"/>
  <c r="O11" i="10"/>
  <c r="M6" i="10"/>
  <c r="O16" i="5"/>
  <c r="O14" i="5"/>
  <c r="N16" i="14"/>
  <c r="M16" i="14"/>
  <c r="P18" i="14"/>
  <c r="O16" i="14"/>
  <c r="M6" i="14"/>
  <c r="P9" i="14"/>
  <c r="O4" i="14"/>
  <c r="P4" i="14"/>
  <c r="M4" i="14"/>
  <c r="P6" i="14"/>
  <c r="O6" i="14"/>
  <c r="N18" i="14"/>
  <c r="P7" i="14"/>
  <c r="O7" i="14"/>
  <c r="N7" i="14"/>
  <c r="M7" i="14"/>
  <c r="P11" i="14"/>
  <c r="O11" i="14"/>
  <c r="N11" i="14"/>
  <c r="M11" i="14"/>
  <c r="N3" i="13"/>
  <c r="O3" i="13"/>
  <c r="M3" i="13"/>
  <c r="M17" i="11"/>
  <c r="L17" i="11"/>
  <c r="N13" i="11"/>
  <c r="M13" i="11"/>
  <c r="L13" i="11"/>
  <c r="N9" i="11"/>
  <c r="L9" i="11"/>
  <c r="N19" i="11"/>
  <c r="M19" i="11"/>
  <c r="N5" i="11"/>
  <c r="M5" i="11"/>
  <c r="L5" i="11"/>
  <c r="J21" i="11"/>
  <c r="O21" i="10"/>
  <c r="N21" i="10"/>
  <c r="M21" i="10"/>
  <c r="P21" i="10"/>
  <c r="M11" i="10"/>
  <c r="P11" i="10"/>
  <c r="M15" i="10"/>
  <c r="P15" i="10"/>
  <c r="O15" i="10"/>
  <c r="N15" i="10"/>
  <c r="M19" i="10"/>
  <c r="M10" i="10"/>
  <c r="O10" i="10"/>
  <c r="N10" i="10"/>
  <c r="P10" i="10"/>
  <c r="O20" i="10"/>
  <c r="N20" i="10"/>
  <c r="M20" i="10"/>
  <c r="P20" i="10"/>
  <c r="N5" i="10"/>
  <c r="N6" i="10"/>
  <c r="P6" i="10"/>
  <c r="P17" i="10"/>
  <c r="N17" i="10"/>
  <c r="M17" i="10"/>
  <c r="O17" i="10"/>
  <c r="O18" i="5"/>
  <c r="P18" i="5"/>
  <c r="P16" i="5"/>
  <c r="M14" i="5"/>
  <c r="O2" i="5"/>
  <c r="P14" i="5"/>
  <c r="N2" i="5"/>
  <c r="O21" i="5"/>
  <c r="N21" i="5"/>
  <c r="M21" i="5"/>
  <c r="O13" i="5"/>
  <c r="M13" i="5"/>
  <c r="O11" i="5"/>
  <c r="N11" i="5"/>
  <c r="M11" i="5"/>
  <c r="P20" i="5"/>
  <c r="M8" i="5"/>
  <c r="M12" i="5"/>
  <c r="O12" i="5"/>
  <c r="M18" i="5"/>
  <c r="N8" i="5"/>
  <c r="N12" i="5"/>
  <c r="O4" i="5"/>
  <c r="O3" i="5"/>
  <c r="N4" i="5"/>
  <c r="N3" i="5"/>
  <c r="M7" i="5"/>
  <c r="P7" i="5"/>
  <c r="N17" i="3"/>
  <c r="P9" i="3"/>
  <c r="O10" i="5"/>
  <c r="O19" i="5"/>
  <c r="M3" i="5"/>
  <c r="M2" i="6"/>
  <c r="O15" i="5"/>
  <c r="M10" i="5"/>
  <c r="N15" i="5"/>
  <c r="O8" i="5"/>
  <c r="N19" i="5"/>
  <c r="M6" i="3"/>
  <c r="P10" i="5"/>
  <c r="M15" i="5"/>
  <c r="M19" i="5"/>
  <c r="N21" i="3"/>
  <c r="P4" i="5"/>
  <c r="O7" i="5"/>
  <c r="N6" i="5"/>
  <c r="N16" i="3"/>
  <c r="O8" i="3"/>
  <c r="N2" i="6"/>
  <c r="M14" i="6"/>
  <c r="M20" i="3"/>
  <c r="M12" i="3"/>
  <c r="K2" i="6"/>
  <c r="L11" i="6"/>
  <c r="M11" i="6"/>
  <c r="N11" i="6"/>
  <c r="N5" i="6"/>
  <c r="L5" i="6"/>
  <c r="M5" i="6"/>
  <c r="K5" i="6"/>
  <c r="K4" i="6"/>
  <c r="M7" i="6"/>
  <c r="K7" i="6"/>
  <c r="N7" i="6"/>
  <c r="M8" i="6"/>
  <c r="N8" i="6"/>
  <c r="K8" i="6"/>
  <c r="L8" i="6"/>
  <c r="M12" i="6"/>
  <c r="N12" i="6"/>
  <c r="K12" i="6"/>
  <c r="L12" i="6"/>
  <c r="M3" i="6"/>
  <c r="K10" i="6"/>
  <c r="L10" i="6"/>
  <c r="M10" i="6"/>
  <c r="N10" i="6"/>
  <c r="M20" i="6"/>
  <c r="N20" i="6"/>
  <c r="K20" i="6"/>
  <c r="L20" i="6"/>
  <c r="N16" i="6"/>
  <c r="K16" i="6"/>
  <c r="L16" i="6"/>
  <c r="K6" i="6"/>
  <c r="L6" i="6"/>
  <c r="M6" i="6"/>
  <c r="N13" i="6"/>
  <c r="M13" i="6"/>
  <c r="L17" i="6"/>
  <c r="M17" i="6"/>
  <c r="K17" i="6"/>
  <c r="N8" i="3"/>
  <c r="M4" i="3"/>
  <c r="P4" i="3"/>
  <c r="P12" i="3"/>
  <c r="L16" i="8" l="1"/>
  <c r="N16" i="8" s="1"/>
  <c r="O21" i="8"/>
  <c r="N21" i="8"/>
  <c r="M21" i="8"/>
  <c r="P21" i="8"/>
  <c r="L5" i="8"/>
  <c r="P5" i="8" s="1"/>
  <c r="M18" i="8"/>
  <c r="O18" i="8"/>
  <c r="N4" i="10"/>
  <c r="M4" i="10"/>
  <c r="O4" i="10"/>
  <c r="P18" i="10"/>
  <c r="O7" i="10"/>
  <c r="P16" i="10"/>
  <c r="N16" i="10"/>
  <c r="M16" i="10"/>
  <c r="P19" i="10"/>
  <c r="O8" i="10"/>
  <c r="O18" i="10"/>
  <c r="O19" i="10"/>
  <c r="P7" i="10"/>
  <c r="N18" i="10"/>
  <c r="M7" i="10"/>
  <c r="N17" i="7"/>
  <c r="O17" i="7"/>
  <c r="M17" i="7"/>
  <c r="P17" i="7"/>
  <c r="O10" i="7"/>
  <c r="M11" i="8"/>
  <c r="N11" i="8"/>
  <c r="O11" i="8"/>
  <c r="N9" i="7"/>
  <c r="M9" i="7"/>
  <c r="P9" i="7"/>
  <c r="O9" i="7"/>
  <c r="P9" i="8"/>
  <c r="M9" i="8"/>
  <c r="O9" i="8"/>
  <c r="N9" i="8"/>
  <c r="M4" i="7"/>
  <c r="O4" i="7"/>
  <c r="N4" i="7"/>
  <c r="M15" i="6"/>
  <c r="P12" i="7"/>
  <c r="J21" i="6"/>
  <c r="N21" i="6" s="1"/>
  <c r="M12" i="7"/>
  <c r="N12" i="7"/>
  <c r="N4" i="8"/>
  <c r="L13" i="8"/>
  <c r="N13" i="8" s="1"/>
  <c r="N4" i="6"/>
  <c r="L2" i="8"/>
  <c r="M2" i="8" s="1"/>
  <c r="M4" i="6"/>
  <c r="K15" i="6"/>
  <c r="K13" i="6"/>
  <c r="L15" i="6"/>
  <c r="N3" i="6"/>
  <c r="O16" i="7"/>
  <c r="N16" i="7"/>
  <c r="M16" i="7"/>
  <c r="P16" i="7"/>
  <c r="P18" i="7"/>
  <c r="O18" i="7"/>
  <c r="M18" i="7"/>
  <c r="N18" i="7"/>
  <c r="M12" i="8"/>
  <c r="O12" i="8"/>
  <c r="N12" i="8"/>
  <c r="P12" i="8"/>
  <c r="P7" i="7"/>
  <c r="O7" i="7"/>
  <c r="M7" i="7"/>
  <c r="N7" i="7"/>
  <c r="N3" i="8"/>
  <c r="P3" i="8"/>
  <c r="O3" i="8"/>
  <c r="M3" i="8"/>
  <c r="M10" i="8"/>
  <c r="O10" i="8"/>
  <c r="P10" i="8"/>
  <c r="N10" i="8"/>
  <c r="N14" i="8"/>
  <c r="P14" i="8"/>
  <c r="M14" i="8"/>
  <c r="O14" i="8"/>
  <c r="M18" i="3"/>
  <c r="L18" i="6"/>
  <c r="O18" i="3"/>
  <c r="O16" i="8"/>
  <c r="M16" i="8"/>
  <c r="K3" i="6"/>
  <c r="N18" i="3"/>
  <c r="P13" i="8"/>
  <c r="N6" i="7"/>
  <c r="P19" i="8"/>
  <c r="N20" i="8"/>
  <c r="K9" i="6"/>
  <c r="K21" i="6"/>
  <c r="O6" i="7"/>
  <c r="M19" i="8"/>
  <c r="P4" i="8"/>
  <c r="P16" i="8"/>
  <c r="P6" i="7"/>
  <c r="O19" i="8"/>
  <c r="P8" i="8"/>
  <c r="O8" i="8"/>
  <c r="M9" i="6"/>
  <c r="L9" i="6"/>
  <c r="P20" i="8"/>
  <c r="M20" i="8"/>
  <c r="L7" i="8"/>
  <c r="L6" i="8"/>
  <c r="L21" i="6"/>
  <c r="O17" i="8"/>
  <c r="N19" i="6"/>
  <c r="M17" i="8"/>
  <c r="P17" i="8"/>
  <c r="O4" i="3"/>
  <c r="L19" i="6"/>
  <c r="N14" i="6"/>
  <c r="P4" i="7"/>
  <c r="N10" i="7"/>
  <c r="P11" i="8"/>
  <c r="N18" i="8"/>
  <c r="N8" i="8"/>
  <c r="K18" i="6"/>
  <c r="K19" i="6"/>
  <c r="N18" i="6"/>
  <c r="L14" i="6"/>
  <c r="N3" i="10"/>
  <c r="O3" i="10"/>
  <c r="O9" i="10"/>
  <c r="M9" i="10"/>
  <c r="N9" i="10"/>
  <c r="M5" i="10"/>
  <c r="P3" i="10"/>
  <c r="O5" i="10"/>
  <c r="M13" i="10"/>
  <c r="N13" i="10"/>
  <c r="O13" i="10"/>
  <c r="N5" i="8"/>
  <c r="N15" i="8"/>
  <c r="O15" i="8"/>
  <c r="M15" i="8"/>
  <c r="M4" i="8"/>
  <c r="P8" i="10"/>
  <c r="N8" i="10"/>
  <c r="M14" i="10"/>
  <c r="O14" i="10"/>
  <c r="N14" i="10"/>
  <c r="P14" i="10"/>
  <c r="O6" i="10"/>
  <c r="P12" i="10"/>
  <c r="N12" i="10"/>
  <c r="M12" i="10"/>
  <c r="M8" i="3"/>
  <c r="P8" i="3"/>
  <c r="P16" i="3"/>
  <c r="L15" i="11"/>
  <c r="M15" i="11"/>
  <c r="N15" i="11"/>
  <c r="N21" i="11"/>
  <c r="M21" i="11"/>
  <c r="L21" i="11"/>
  <c r="K21" i="11"/>
  <c r="L7" i="11"/>
  <c r="M7" i="11"/>
  <c r="N7" i="11"/>
  <c r="L11" i="11"/>
  <c r="N11" i="11"/>
  <c r="M11" i="11"/>
  <c r="N18" i="11"/>
  <c r="M18" i="11"/>
  <c r="L18" i="11"/>
  <c r="N14" i="11"/>
  <c r="M14" i="11"/>
  <c r="L14" i="11"/>
  <c r="L6" i="11"/>
  <c r="N6" i="11"/>
  <c r="M6" i="11"/>
  <c r="L10" i="11"/>
  <c r="N10" i="11"/>
  <c r="M10" i="11"/>
  <c r="P21" i="3"/>
  <c r="M13" i="3"/>
  <c r="O12" i="3"/>
  <c r="P6" i="3"/>
  <c r="O6" i="3"/>
  <c r="N6" i="3"/>
  <c r="N12" i="3"/>
  <c r="N2" i="3"/>
  <c r="M2" i="3"/>
  <c r="O2" i="3"/>
  <c r="O21" i="3"/>
  <c r="M21" i="3"/>
  <c r="P17" i="3"/>
  <c r="N13" i="3"/>
  <c r="P13" i="3"/>
  <c r="M17" i="3"/>
  <c r="O9" i="3"/>
  <c r="O17" i="3"/>
  <c r="N9" i="3"/>
  <c r="M9" i="3"/>
  <c r="O20" i="3"/>
  <c r="P10" i="3"/>
  <c r="O16" i="3"/>
  <c r="M16" i="3"/>
  <c r="N10" i="3"/>
  <c r="O10" i="3"/>
  <c r="N20" i="3"/>
  <c r="N14" i="3"/>
  <c r="P20" i="3"/>
  <c r="P14" i="3"/>
  <c r="O14" i="3"/>
  <c r="O15" i="3"/>
  <c r="N15" i="3"/>
  <c r="P15" i="3"/>
  <c r="M15" i="3"/>
  <c r="M3" i="3"/>
  <c r="N3" i="3"/>
  <c r="P3" i="3"/>
  <c r="O3" i="3"/>
  <c r="O19" i="3"/>
  <c r="N19" i="3"/>
  <c r="M19" i="3"/>
  <c r="P19" i="3"/>
  <c r="O7" i="3"/>
  <c r="N7" i="3"/>
  <c r="M7" i="3"/>
  <c r="P7" i="3"/>
  <c r="O11" i="3"/>
  <c r="N11" i="3"/>
  <c r="P11" i="3"/>
  <c r="M11" i="3"/>
  <c r="M5" i="3"/>
  <c r="N5" i="3"/>
  <c r="P5" i="3"/>
  <c r="O5" i="3"/>
  <c r="P2" i="8" l="1"/>
  <c r="O13" i="8"/>
  <c r="M5" i="8"/>
  <c r="O5" i="8"/>
  <c r="P10" i="7"/>
  <c r="M10" i="7"/>
  <c r="M21" i="6"/>
  <c r="M13" i="8"/>
  <c r="O2" i="8"/>
  <c r="N2" i="8"/>
  <c r="N19" i="7"/>
  <c r="M19" i="7"/>
  <c r="P19" i="7"/>
  <c r="O19" i="7"/>
  <c r="N15" i="7"/>
  <c r="M15" i="7"/>
  <c r="O15" i="7"/>
  <c r="P15" i="7"/>
  <c r="P13" i="7"/>
  <c r="O13" i="7"/>
  <c r="M13" i="7"/>
  <c r="N13" i="7"/>
  <c r="O3" i="7"/>
  <c r="M3" i="7"/>
  <c r="P3" i="7"/>
  <c r="N3" i="7"/>
  <c r="M20" i="7"/>
  <c r="P20" i="7"/>
  <c r="N20" i="7"/>
  <c r="O20" i="7"/>
  <c r="M14" i="7"/>
  <c r="P14" i="7"/>
  <c r="O14" i="7"/>
  <c r="N14" i="7"/>
  <c r="P7" i="8"/>
  <c r="O7" i="8"/>
  <c r="M7" i="8"/>
  <c r="N7" i="8"/>
  <c r="P5" i="7"/>
  <c r="N5" i="7"/>
  <c r="M5" i="7"/>
  <c r="O5" i="7"/>
  <c r="M21" i="7"/>
  <c r="N21" i="7"/>
  <c r="P21" i="7"/>
  <c r="O21" i="7"/>
  <c r="M6" i="8"/>
  <c r="O6" i="8"/>
  <c r="N6" i="8"/>
  <c r="P6" i="8"/>
  <c r="O11" i="7"/>
  <c r="M11" i="7"/>
  <c r="N11" i="7"/>
  <c r="P11" i="7"/>
  <c r="O8" i="7"/>
  <c r="N8" i="7"/>
  <c r="M8" i="7"/>
  <c r="P8" i="7"/>
  <c r="M2" i="10"/>
  <c r="O2" i="10"/>
  <c r="P2" i="10"/>
  <c r="N2" i="10"/>
  <c r="N20" i="11"/>
  <c r="L20" i="11"/>
  <c r="M20" i="11"/>
  <c r="M8" i="11"/>
  <c r="N8" i="11"/>
  <c r="L8" i="11"/>
  <c r="M4" i="11"/>
  <c r="L4" i="11"/>
  <c r="N4" i="11"/>
  <c r="M12" i="11"/>
  <c r="L12" i="11"/>
  <c r="N12" i="11"/>
  <c r="L2" i="11" l="1"/>
  <c r="N2" i="11"/>
  <c r="M2" i="11"/>
  <c r="L3" i="11"/>
  <c r="N3" i="11"/>
  <c r="M3" i="11"/>
  <c r="M16" i="11"/>
  <c r="N16" i="11"/>
  <c r="L16" i="11"/>
  <c r="N2" i="7"/>
  <c r="P2" i="7"/>
  <c r="O2" i="7"/>
  <c r="M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PXWeb</author>
  </authors>
  <commentList>
    <comment ref="E1" authorId="0" shapeId="0" xr:uid="{FFB4FC22-A084-4A88-B11A-A8371FB33D4E}">
      <text>
        <r>
          <rPr>
            <sz val="9"/>
            <color rgb="FF000000"/>
            <rFont val="Tahoma"/>
            <family val="2"/>
          </rPr>
          <t xml:space="preserve">Pine includes all other coniferous species except Norway spruce. The volume of other coniferous species in NFI 12 is 3.3 million m³.
</t>
        </r>
      </text>
    </comment>
    <comment ref="A2" authorId="0" shapeId="0" xr:uid="{057A2199-970F-4475-888B-C8372DCE893E}">
      <text>
        <r>
          <rPr>
            <sz val="9"/>
            <color rgb="FF000000"/>
            <rFont val="Tahoma"/>
            <family val="2"/>
          </rPr>
          <t xml:space="preserve">Inventory results are calculated in accordance with present borders of Finland.
</t>
        </r>
      </text>
    </comment>
    <comment ref="A200" authorId="0" shapeId="0" xr:uid="{F74F47D3-F3B1-474E-8E85-50DA98C8FD53}">
      <text>
        <r>
          <rPr>
            <sz val="9"/>
            <color rgb="FF000000"/>
            <rFont val="Tahoma"/>
            <family val="2"/>
          </rPr>
          <t xml:space="preserve">According to NFI 11, growing stock volumes on forest land amounted to 2 295 million m³ and on poorly productive forest land 62 million m³.
</t>
        </r>
      </text>
    </comment>
    <comment ref="A222" authorId="0" shapeId="0" xr:uid="{EAF56068-C8C0-4A24-8AF2-4BCE801490DF}">
      <text>
        <r>
          <rPr>
            <sz val="9"/>
            <color rgb="FF000000"/>
            <rFont val="Tahoma"/>
            <family val="2"/>
          </rPr>
          <t xml:space="preserve">According to the NFI 12, growing stock volumes on forest land amounted to 2 409 million m³ and on poorly productive forest land 67 million m³.
</t>
        </r>
      </text>
    </comment>
    <comment ref="E242" authorId="0" shapeId="0" xr:uid="{B504AD5E-A13B-4C4C-A2BD-A12E608C90AC}">
      <text>
        <r>
          <rPr>
            <sz val="9"/>
            <color rgb="FF000000"/>
            <rFont val="Tahoma"/>
            <family val="2"/>
          </rPr>
          <t xml:space="preserve">No NFI12 measurements in Enontekiö, Inari and Utsjoki region. Results are based on NFI11.
</t>
        </r>
      </text>
    </comment>
    <comment ref="F242" authorId="0" shapeId="0" xr:uid="{15B9ABCE-FD89-4DB9-A507-EABA2628944E}">
      <text>
        <r>
          <rPr>
            <sz val="9"/>
            <color rgb="FF000000"/>
            <rFont val="Tahoma"/>
            <family val="2"/>
          </rPr>
          <t xml:space="preserve">No NFI12 measurements in Enontekiö, Inari and Utsjoki region. Results are based on NFI11.
</t>
        </r>
      </text>
    </comment>
    <comment ref="G242" authorId="0" shapeId="0" xr:uid="{4DB3CE39-ED0A-48B8-AEAE-A40178055EA0}">
      <text>
        <r>
          <rPr>
            <sz val="9"/>
            <color rgb="FF000000"/>
            <rFont val="Tahoma"/>
            <family val="2"/>
          </rPr>
          <t xml:space="preserve">No NFI12 measurements in Enontekiö, Inari and Utsjoki region. Results are based on NFI11.
</t>
        </r>
      </text>
    </comment>
    <comment ref="H242" authorId="0" shapeId="0" xr:uid="{C9D3FB4C-8E46-4905-82EE-014FE8F1D089}">
      <text>
        <r>
          <rPr>
            <sz val="9"/>
            <color rgb="FF000000"/>
            <rFont val="Tahoma"/>
            <family val="2"/>
          </rPr>
          <t xml:space="preserve">No NFI12 measurements in Enontekiö, Inari and Utsjoki region. Results are based on NFI11.
</t>
        </r>
      </text>
    </comment>
    <comment ref="I242" authorId="0" shapeId="0" xr:uid="{8BAE3DF0-E74C-480E-9FCE-979371A63678}">
      <text>
        <r>
          <rPr>
            <sz val="9"/>
            <color rgb="FF000000"/>
            <rFont val="Tahoma"/>
            <family val="2"/>
          </rPr>
          <t xml:space="preserve">No NFI12 measurements in Enontekiö, Inari and Utsjoki region. Results are based on NFI11.
</t>
        </r>
      </text>
    </comment>
    <comment ref="J242" authorId="0" shapeId="0" xr:uid="{0E864E09-6A01-4C7C-A27B-B2F39369BAB2}">
      <text>
        <r>
          <rPr>
            <sz val="9"/>
            <color rgb="FF000000"/>
            <rFont val="Tahoma"/>
            <family val="2"/>
          </rPr>
          <t xml:space="preserve">No NFI12 measurements in Enontekiö, Inari and Utsjoki region. Results are based on NFI11.
</t>
        </r>
      </text>
    </comment>
    <comment ref="K242" authorId="0" shapeId="0" xr:uid="{C67A1C05-3313-460C-BCA3-94B7DB7F7B7F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L242" authorId="0" shapeId="0" xr:uid="{04C365E4-7881-4753-87BF-0DD53613044F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M242" authorId="0" shapeId="0" xr:uid="{2726FDE4-4409-4920-ACC5-C869FBA3D588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N242" authorId="0" shapeId="0" xr:uid="{C34F696B-617E-4FA5-8D52-3CC1D479D8E4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O242" authorId="0" shapeId="0" xr:uid="{AB3720FF-2C23-4352-8DB6-6D153C3EB146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P242" authorId="0" shapeId="0" xr:uid="{D2994F08-378B-4C41-9661-6951F02B0340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Q242" authorId="0" shapeId="0" xr:uid="{706D659D-9540-410D-8B4E-F308F054E93A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R242" authorId="0" shapeId="0" xr:uid="{CB0A3FAE-4B1F-4B88-9C28-01F17A56AECF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S242" authorId="0" shapeId="0" xr:uid="{A0076F76-493C-4198-A3C7-723DBCA2417F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T242" authorId="0" shapeId="0" xr:uid="{5C72B858-8115-4477-96C2-EE1BF351A435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U242" authorId="0" shapeId="0" xr:uid="{3AE3DB96-E667-45A8-BE2E-FD5A7491BFC8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V242" authorId="0" shapeId="0" xr:uid="{A7109793-CC9A-460A-8D07-7E73F0261355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W242" authorId="0" shapeId="0" xr:uid="{AD6C4D42-FA49-4B3C-A7DE-B56DD4E7EFA9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X242" authorId="0" shapeId="0" xr:uid="{75D92F2E-2B08-4E00-8CEF-998E36C9EB3F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Y242" authorId="0" shapeId="0" xr:uid="{043E1CB4-35CB-41BD-91FD-9AF06BCCE3C3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Z242" authorId="0" shapeId="0" xr:uid="{84E3F329-A91C-4714-B049-C85110AF7E80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AA242" authorId="0" shapeId="0" xr:uid="{1C61DC18-7B16-4A6D-A3D8-9AEE918BBF98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AB242" authorId="0" shapeId="0" xr:uid="{832AE207-C9E6-4632-9BAC-9A255199406B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AC242" authorId="0" shapeId="0" xr:uid="{7C88BD39-F3D6-46ED-9263-9389767E5D67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AD242" authorId="0" shapeId="0" xr:uid="{E91113A3-E9DE-4F6A-8E81-41F277A77F96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AE242" authorId="0" shapeId="0" xr:uid="{B058985B-FFC1-433A-B880-D22EB068BE07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AF242" authorId="0" shapeId="0" xr:uid="{79FDE9E7-A80B-445B-930E-8AE6E990D7AC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AG242" authorId="0" shapeId="0" xr:uid="{0CE36114-C381-451D-B4D5-B0706DDA06FB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AH242" authorId="0" shapeId="0" xr:uid="{3F7B6939-30DD-44C9-80AA-68B4291BFF6E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AI242" authorId="0" shapeId="0" xr:uid="{EC952914-8CAA-425B-9F82-853F2F93D12C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AJ242" authorId="0" shapeId="0" xr:uid="{D8C361EA-19C7-4A8A-BDF2-5B588BBB0537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AK242" authorId="0" shapeId="0" xr:uid="{73C96198-8AB0-4D9E-9B08-430F73829FE6}">
      <text>
        <r>
          <rPr>
            <sz val="9"/>
            <color rgb="FF000000"/>
            <rFont val="Tahoma"/>
            <family val="2"/>
          </rPr>
          <t>No NFI12 measurements in Enontekiö, Inari and Utsjoki region. Results are based on NFI11.</t>
        </r>
      </text>
    </comment>
    <comment ref="AL242" authorId="0" shapeId="0" xr:uid="{33B8547E-A609-4393-A519-76922CD0CC22}">
      <text>
        <r>
          <rPr>
            <sz val="9"/>
            <color rgb="FF000000"/>
            <rFont val="Tahoma"/>
            <family val="2"/>
          </rPr>
          <t xml:space="preserve">No NFI12 measurements in Enontekiö, Inari and Utsjoki region. Results are based on NFI11.
</t>
        </r>
      </text>
    </comment>
    <comment ref="AM242" authorId="0" shapeId="0" xr:uid="{5A3FDCD6-EA07-45A0-9990-7BF9E520A71E}">
      <text>
        <r>
          <rPr>
            <sz val="9"/>
            <color rgb="FF000000"/>
            <rFont val="Tahoma"/>
            <family val="2"/>
          </rPr>
          <t xml:space="preserve">No NFI12 measurements in Enontekiö, Inari and Utsjoki region. Results are based on NFI11.
</t>
        </r>
      </text>
    </comment>
    <comment ref="AN242" authorId="0" shapeId="0" xr:uid="{7650E95E-F100-4511-B7B9-4963A4BBC1AD}">
      <text>
        <r>
          <rPr>
            <sz val="9"/>
            <color rgb="FF000000"/>
            <rFont val="Tahoma"/>
            <family val="2"/>
          </rPr>
          <t xml:space="preserve">No NFI12 measurements in Enontekiö, Inari and Utsjoki region. Results are based on NFI11.
</t>
        </r>
      </text>
    </comment>
    <comment ref="AO242" authorId="0" shapeId="0" xr:uid="{EB95E94A-30BF-46D9-AA4B-23654790DD8C}">
      <text>
        <r>
          <rPr>
            <sz val="9"/>
            <color rgb="FF000000"/>
            <rFont val="Tahoma"/>
            <family val="2"/>
          </rPr>
          <t xml:space="preserve">No NFI12 measurements in Enontekiö, Inari and Utsjoki region. Results are based on NFI11.
</t>
        </r>
      </text>
    </comment>
    <comment ref="AP242" authorId="0" shapeId="0" xr:uid="{0E7B3E2A-3935-4528-A50D-4189161C3C45}">
      <text>
        <r>
          <rPr>
            <sz val="9"/>
            <color rgb="FF000000"/>
            <rFont val="Tahoma"/>
            <family val="2"/>
          </rPr>
          <t xml:space="preserve">No NFI12 measurements in Enontekiö, Inari and Utsjoki region. Results are based on NFI11.
</t>
        </r>
      </text>
    </comment>
    <comment ref="AQ242" authorId="0" shapeId="0" xr:uid="{66B888EB-8915-490A-A72F-D40B0D77801F}">
      <text>
        <r>
          <rPr>
            <sz val="9"/>
            <color rgb="FF000000"/>
            <rFont val="Tahoma"/>
            <family val="2"/>
          </rPr>
          <t xml:space="preserve">No NFI12 measurements in Enontekiö, Inari and Utsjoki region. Results are based on NFI11.
</t>
        </r>
      </text>
    </comment>
    <comment ref="AR242" authorId="0" shapeId="0" xr:uid="{D9EFF80A-1084-4D75-9B3D-0C633BB5BC92}">
      <text>
        <r>
          <rPr>
            <sz val="9"/>
            <color rgb="FF000000"/>
            <rFont val="Tahoma"/>
            <family val="2"/>
          </rPr>
          <t xml:space="preserve">No NFI12 measurements in Enontekiö, Inari and Utsjoki region. Results are based on NFI11.
</t>
        </r>
      </text>
    </comment>
    <comment ref="A244" authorId="0" shapeId="0" xr:uid="{471BD4D7-5CF1-42C6-BF52-B505DBEEECFA}">
      <text>
        <r>
          <rPr>
            <sz val="9"/>
            <color rgb="FF000000"/>
            <rFont val="Tahoma"/>
            <family val="2"/>
          </rPr>
          <t xml:space="preserve">In 2015-19 growing stock volumes on forest land amounted to 2 414 million m³ and on poorly productive forest land 68 million m³.
</t>
        </r>
      </text>
    </comment>
    <comment ref="E264" authorId="0" shapeId="0" xr:uid="{573AA8DB-CAF1-44CD-8848-00BA269821ED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F264" authorId="0" shapeId="0" xr:uid="{E2E5BC43-3D4E-459D-8C46-EB7477AD5822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G264" authorId="0" shapeId="0" xr:uid="{33996128-40FC-465A-946C-FF453EABE4A2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H264" authorId="0" shapeId="0" xr:uid="{F0E4BDE5-12BD-42B5-A46B-3C13AD9B72FA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I264" authorId="0" shapeId="0" xr:uid="{08BCCC53-8EE1-4E73-B44D-B09E952C2C47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J264" authorId="0" shapeId="0" xr:uid="{D69A0D92-2188-4864-B625-64D44655CFCB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K264" authorId="0" shapeId="0" xr:uid="{83EFA016-2F43-4C6F-AC3A-DE9FA87BC3B7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L264" authorId="0" shapeId="0" xr:uid="{059527AF-1F4B-4233-BFB7-0FD9D0A851FF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M264" authorId="0" shapeId="0" xr:uid="{2047CB0F-4A5B-4866-B5D1-31367E89D475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N264" authorId="0" shapeId="0" xr:uid="{2A8ADCFC-49DC-420F-BAD0-E4EA0D04AF0B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O264" authorId="0" shapeId="0" xr:uid="{0A11505A-55C7-4472-976A-4B80E68CDAAB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P264" authorId="0" shapeId="0" xr:uid="{A2F8AE8F-7204-47A2-AE39-0DA74C75EAEB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Q264" authorId="0" shapeId="0" xr:uid="{D2A4759E-009B-468B-A9F6-733A25B93517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R264" authorId="0" shapeId="0" xr:uid="{BF4659A2-B8C9-40CB-8F09-18F93E702564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S264" authorId="0" shapeId="0" xr:uid="{73F080D7-770A-451A-9376-50373F1062FF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T264" authorId="0" shapeId="0" xr:uid="{9A22B42C-34F3-4E2C-8BE9-84E92A5335F0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U264" authorId="0" shapeId="0" xr:uid="{00568F07-5CAE-4093-B817-8F837FD245A8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V264" authorId="0" shapeId="0" xr:uid="{62C7ED4A-E929-4CF9-A0DE-4804374A8654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W264" authorId="0" shapeId="0" xr:uid="{C5476AF3-30D8-4912-996D-BE2827EB8C2F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X264" authorId="0" shapeId="0" xr:uid="{44EC9826-28B5-4C57-8C7A-901280885E25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Y264" authorId="0" shapeId="0" xr:uid="{4F3C54DB-A8B3-4FEB-9B20-DF20F2597AFA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Z264" authorId="0" shapeId="0" xr:uid="{7B429B6E-DB68-4B4A-B519-EFF3C39D7B0F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AA264" authorId="0" shapeId="0" xr:uid="{D149CA47-E5B7-45ED-B590-2567D1E01229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AB264" authorId="0" shapeId="0" xr:uid="{17222D20-386A-4630-B3E8-EE2BBB9B3A10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AC264" authorId="0" shapeId="0" xr:uid="{C58EC12E-D8A0-4EDB-8FA5-D79B713B2279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AD264" authorId="0" shapeId="0" xr:uid="{D73D1215-6834-4103-B62F-BCC4232DF681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AL264" authorId="0" shapeId="0" xr:uid="{21D3B9E2-A48F-41EE-910E-D6FD03A38A9B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AM264" authorId="0" shapeId="0" xr:uid="{4D28564F-8EB4-4364-BE36-CC3F43D2CC5D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AN264" authorId="0" shapeId="0" xr:uid="{7730D9FD-3498-4059-B83F-400FDC145395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AO264" authorId="0" shapeId="0" xr:uid="{A2D03819-1C3D-4872-9168-D9CEC0DE2B46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AP264" authorId="0" shapeId="0" xr:uid="{0E9D0119-1F88-4D1B-BFE1-FAB9C37F64AD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AQ264" authorId="0" shapeId="0" xr:uid="{B203AB5A-BF6C-48D2-BEDB-E9D6BBD14138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  <comment ref="AR264" authorId="0" shapeId="0" xr:uid="{8FD3AA46-B793-4880-B29A-7B2E2AA914D0}">
      <text>
        <r>
          <rPr>
            <sz val="9"/>
            <color rgb="FF000000"/>
            <rFont val="Tahoma"/>
            <family val="2"/>
          </rPr>
          <t>No measurements in Enontekiö, Inari and Utsjoki region. Results are based on NFI11.</t>
        </r>
      </text>
    </comment>
  </commentList>
</comments>
</file>

<file path=xl/sharedStrings.xml><?xml version="1.0" encoding="utf-8"?>
<sst xmlns="http://schemas.openxmlformats.org/spreadsheetml/2006/main" count="27309" uniqueCount="223">
  <si>
    <t>Industrial roundwood removals by Year, Region, Forest ownership category and Roundwood assortment</t>
  </si>
  <si>
    <t>GRAND TOTAL</t>
  </si>
  <si>
    <t>Pine logs</t>
  </si>
  <si>
    <t>Spruce logs</t>
  </si>
  <si>
    <t>Hardwood logs</t>
  </si>
  <si>
    <t>Logs total</t>
  </si>
  <si>
    <t>Pine pulpwood</t>
  </si>
  <si>
    <t>Spruce pulpwood</t>
  </si>
  <si>
    <t>Hardwood pulpwood</t>
  </si>
  <si>
    <t>Pulpwood total</t>
  </si>
  <si>
    <t>1996</t>
  </si>
  <si>
    <t>WHOLE COUNTRY</t>
  </si>
  <si>
    <t>Grand total</t>
  </si>
  <si>
    <t>1 Uusimaa</t>
  </si>
  <si>
    <t>-</t>
  </si>
  <si>
    <t>2 Varsinais-Suomi</t>
  </si>
  <si>
    <t>4 Satakunta</t>
  </si>
  <si>
    <t>5 Kanta-Häme</t>
  </si>
  <si>
    <t>6 Pirkanmaa</t>
  </si>
  <si>
    <t>7 Päijät-Häme</t>
  </si>
  <si>
    <t>8 Kymenlaakso</t>
  </si>
  <si>
    <t>9 South Karelia</t>
  </si>
  <si>
    <t>10 Etelä-Savo</t>
  </si>
  <si>
    <t>11 Pohjois-Savo</t>
  </si>
  <si>
    <t>12 North Karelia</t>
  </si>
  <si>
    <t>13 Central Finland</t>
  </si>
  <si>
    <t>14 South Ostrobothnia</t>
  </si>
  <si>
    <t>15 Ostrobothnia</t>
  </si>
  <si>
    <t>16 Central Ostrobothnia</t>
  </si>
  <si>
    <t>17 North Ostrobothnia</t>
  </si>
  <si>
    <t>18 Kainuu</t>
  </si>
  <si>
    <t>19 Lapland</t>
  </si>
  <si>
    <t>21 Åland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</si>
  <si>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</si>
  <si>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</si>
  <si>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</si>
  <si>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</si>
  <si>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</si>
  <si>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</si>
  <si>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</si>
  <si>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</si>
  <si>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</si>
  <si>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</si>
  <si>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</si>
  <si>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</si>
  <si>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</si>
  <si>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</si>
  <si>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</si>
  <si>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</si>
  <si>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</si>
  <si>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</si>
  <si>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</si>
  <si>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</si>
  <si>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</si>
  <si>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</si>
  <si>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</si>
  <si>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</si>
  <si>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Harvesting volumes of energy wood (1000 m³) by Year, Region, Forest ownership category and Energywood assortment</t>
  </si>
  <si>
    <t>Delimbed stems</t>
  </si>
  <si>
    <t>Whole-trees</t>
  </si>
  <si>
    <t>Logging residues</t>
  </si>
  <si>
    <t>Stumps</t>
  </si>
  <si>
    <t>Energywood, total</t>
  </si>
  <si>
    <t>Total roundwood removals by forest ownership category and region (maakunta), 2015- by Year, Region, Forest ownership category, Roundwood assortment and Species of tree</t>
  </si>
  <si>
    <t>Logs</t>
  </si>
  <si>
    <t>Pulpwood</t>
  </si>
  <si>
    <t>Energywood</t>
  </si>
  <si>
    <t>All species</t>
  </si>
  <si>
    <t>Pine</t>
  </si>
  <si>
    <t>Spruce</t>
  </si>
  <si>
    <t>Hardwood</t>
  </si>
  <si>
    <t>Total drain by forest ownership category and region (maakunta), 2015- by Year, Region, Forest ownership category and Species of tree</t>
  </si>
  <si>
    <t>Total annual rounwood removals, increment and drain of growing stock, 1918- by year and variable</t>
  </si>
  <si>
    <t>Increment</t>
  </si>
  <si>
    <t>Increment 1918-1934</t>
  </si>
  <si>
    <t>Drain</t>
  </si>
  <si>
    <t>Total rounwood removals</t>
  </si>
  <si>
    <t>Area treated with fellings (from notifications of forest use, ha) by Year, Region, Method of harvesting and Forest ownership category</t>
  </si>
  <si>
    <t>Area treated with fellings</t>
  </si>
  <si>
    <t>First thinning</t>
  </si>
  <si>
    <t>Other thinning</t>
  </si>
  <si>
    <t>Removal of seed trees and shelterwood trees</t>
  </si>
  <si>
    <t>Clearcutting</t>
  </si>
  <si>
    <t>Seed tree and shelterwood felling</t>
  </si>
  <si>
    <t>Other regeneration felling</t>
  </si>
  <si>
    <t>Other fellings</t>
  </si>
  <si>
    <t>Mean Areas</t>
  </si>
  <si>
    <t>clearcut</t>
  </si>
  <si>
    <t>Area</t>
  </si>
  <si>
    <t>Regions</t>
  </si>
  <si>
    <t>Scenario</t>
  </si>
  <si>
    <t>2015-2024</t>
  </si>
  <si>
    <t>2025-2034</t>
  </si>
  <si>
    <t>2035-2044</t>
  </si>
  <si>
    <t>2045-2054</t>
  </si>
  <si>
    <t>2055-2064</t>
  </si>
  <si>
    <t>Available_harvest_area</t>
  </si>
  <si>
    <t>South</t>
  </si>
  <si>
    <t>0, 1a, 2-6</t>
  </si>
  <si>
    <t>Base</t>
  </si>
  <si>
    <t>Policy</t>
  </si>
  <si>
    <t>MaxSust</t>
  </si>
  <si>
    <t>Middle</t>
  </si>
  <si>
    <t>1b, 7-10</t>
  </si>
  <si>
    <t>North</t>
  </si>
  <si>
    <t>Low</t>
  </si>
  <si>
    <t>NoHarvest</t>
  </si>
  <si>
    <t>m100</t>
  </si>
  <si>
    <t>m65</t>
  </si>
  <si>
    <t>2021-24</t>
  </si>
  <si>
    <t>Uusimaa</t>
  </si>
  <si>
    <t>Varsinais-Suomi</t>
  </si>
  <si>
    <t>Satakunta</t>
  </si>
  <si>
    <t>Kanta-Häme</t>
  </si>
  <si>
    <t>Pirkanmaa</t>
  </si>
  <si>
    <t>Päijät-Häme</t>
  </si>
  <si>
    <t>Kymenlaakso</t>
  </si>
  <si>
    <t>South Karelia</t>
  </si>
  <si>
    <t>Etelä-Savo</t>
  </si>
  <si>
    <t>Pohjois-Savo</t>
  </si>
  <si>
    <t>North Karelia</t>
  </si>
  <si>
    <t>Central Finland</t>
  </si>
  <si>
    <t>South Ostrobothnia</t>
  </si>
  <si>
    <t>Ostrobothnia</t>
  </si>
  <si>
    <t>Central Ostrobothnia</t>
  </si>
  <si>
    <t>North Ostrobothnia</t>
  </si>
  <si>
    <t>Kainuu</t>
  </si>
  <si>
    <t>Lapland</t>
  </si>
  <si>
    <t>Aland</t>
  </si>
  <si>
    <t>region</t>
  </si>
  <si>
    <t>id</t>
  </si>
  <si>
    <t>MEAN</t>
  </si>
  <si>
    <t>Ostrobothnia:</t>
  </si>
  <si>
    <t>N. Ostrobothnia:</t>
  </si>
  <si>
    <t>Ratios for seed, present data only</t>
  </si>
  <si>
    <t>Paijat-Hame</t>
  </si>
  <si>
    <t>S. Ostrobothnia</t>
  </si>
  <si>
    <t>Kanta-Hame</t>
  </si>
  <si>
    <t>Tending</t>
  </si>
  <si>
    <t>Pre-commercial thinning</t>
  </si>
  <si>
    <t>Clear cutting</t>
  </si>
  <si>
    <r>
      <t>Maakunnittain –</t>
    </r>
    <r>
      <rPr>
        <b/>
        <i/>
        <sz val="11"/>
        <color theme="1"/>
        <rFont val="Arial"/>
        <family val="2"/>
      </rPr>
      <t xml:space="preserve"> </t>
    </r>
    <r>
      <rPr>
        <b/>
        <i/>
        <sz val="11"/>
        <color rgb="FF0033A0"/>
        <rFont val="Arial"/>
        <family val="2"/>
      </rPr>
      <t>By region</t>
    </r>
  </si>
  <si>
    <t>ha</t>
  </si>
  <si>
    <t>Etelä-Karjala</t>
  </si>
  <si>
    <t>Pohjois-Karjala</t>
  </si>
  <si>
    <t>Keski-Suomi</t>
  </si>
  <si>
    <t>Etelä-Pohjanmaa</t>
  </si>
  <si>
    <t>Pohjanmaa</t>
  </si>
  <si>
    <t xml:space="preserve"> Keski-Pohjanmaa</t>
  </si>
  <si>
    <t>Pohjois-Pohjanmaa</t>
  </si>
  <si>
    <t>..</t>
  </si>
  <si>
    <t>Lappi</t>
  </si>
  <si>
    <t xml:space="preserve"> Ahvenanmaa</t>
  </si>
  <si>
    <t>NA</t>
  </si>
  <si>
    <t>NFI</t>
  </si>
  <si>
    <t>year</t>
  </si>
  <si>
    <t>V_Pine</t>
  </si>
  <si>
    <t>V_Spruce</t>
  </si>
  <si>
    <t>V_Birch</t>
  </si>
  <si>
    <t>V_broadleaved</t>
  </si>
  <si>
    <t>Vtot</t>
  </si>
  <si>
    <t>Growing stock on land available for wood production (%)</t>
  </si>
  <si>
    <t>Ws_Pine</t>
  </si>
  <si>
    <t>Ws_Spruce</t>
  </si>
  <si>
    <t>Ws_Birch</t>
  </si>
  <si>
    <t>Ws_broadleaved</t>
  </si>
  <si>
    <t>WsTot</t>
  </si>
  <si>
    <t>Wfb_Pine</t>
  </si>
  <si>
    <t>Wfb_Spruce</t>
  </si>
  <si>
    <t>Wfb_Birch</t>
  </si>
  <si>
    <t>Wfb_broadleaved</t>
  </si>
  <si>
    <t>WfbTot</t>
  </si>
  <si>
    <t>Wcr_Pine</t>
  </si>
  <si>
    <t>Wcr_Spruce</t>
  </si>
  <si>
    <t>Wcr_Birch</t>
  </si>
  <si>
    <t>Wcr_broadleaved</t>
  </si>
  <si>
    <t>WcrTot</t>
  </si>
  <si>
    <t>Wtot_Pine</t>
  </si>
  <si>
    <t>Wtot_Spruce</t>
  </si>
  <si>
    <t>Wtot_Birch</t>
  </si>
  <si>
    <t>Wtot_broadleaved</t>
  </si>
  <si>
    <t>WtotTot</t>
  </si>
  <si>
    <t>AnIncr%</t>
  </si>
  <si>
    <t>ForLand</t>
  </si>
  <si>
    <t>ForLandPoorProd</t>
  </si>
  <si>
    <t>ForLandUnProd</t>
  </si>
  <si>
    <t>ForLandRoads</t>
  </si>
  <si>
    <t>ForLandTot</t>
  </si>
  <si>
    <t>OtherLand</t>
  </si>
  <si>
    <t>TotalLandArea</t>
  </si>
  <si>
    <t>NFI 1 (1921NA1924)</t>
  </si>
  <si>
    <t>SOUTHERN FINLAND</t>
  </si>
  <si>
    <t>NORTHERN FINLAND</t>
  </si>
  <si>
    <t>PohjoisNASavo</t>
  </si>
  <si>
    <t>NFI 2 (1936NA1938)</t>
  </si>
  <si>
    <t>NFI 3 (1951NA1953)</t>
  </si>
  <si>
    <t>NFI 5 (1964NA1970)</t>
  </si>
  <si>
    <t>NFI 6 (1971NA1976)</t>
  </si>
  <si>
    <t>NFI 7 (1977NA1984)</t>
  </si>
  <si>
    <t>NFI 8 (1986NA1994)</t>
  </si>
  <si>
    <t>NFI 9 (1996NA2003)</t>
  </si>
  <si>
    <t>NFI 10 (2004NA2008)</t>
  </si>
  <si>
    <t>NFI 11 (2009NA2013)</t>
  </si>
  <si>
    <t>NFI 12 (2014NA2018)</t>
  </si>
  <si>
    <t>NFI 12/13 (2015NA2019)</t>
  </si>
  <si>
    <t>KantaHame</t>
  </si>
  <si>
    <t>PaijatHame</t>
  </si>
  <si>
    <t>EtelaSavo</t>
  </si>
  <si>
    <t>regID</t>
  </si>
  <si>
    <t>VarsnaisSuomi</t>
  </si>
  <si>
    <t>GrowingStock</t>
  </si>
  <si>
    <t>IncrPine</t>
  </si>
  <si>
    <t>IncrSpruce</t>
  </si>
  <si>
    <t>IncrBirch</t>
  </si>
  <si>
    <t>IncrBroadlea</t>
  </si>
  <si>
    <t>IncrTot</t>
  </si>
  <si>
    <t>2022-2024</t>
  </si>
  <si>
    <t>2022-24</t>
  </si>
  <si>
    <t>Sum</t>
  </si>
  <si>
    <t>Average</t>
  </si>
  <si>
    <t>Running Total</t>
  </si>
  <si>
    <t>Count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</si>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</sst>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33A0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0033A0"/>
      <name val="Arial"/>
      <family val="2"/>
    </font>
    <font>
      <sz val="11"/>
      <color theme="1"/>
      <name val="Arial"/>
      <family val="2"/>
    </font>
    <font>
      <sz val="9"/>
      <color rgb="FF000000"/>
      <name val="Tahoma"/>
      <family val="2"/>
    </font>
    <font>
      <sz val="11"/>
      <color rgb="FF000000"/>
      <name val="Inherit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8B47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FF8200"/>
      </bottom>
      <diagonal/>
    </border>
    <border>
      <left style="medium">
        <color rgb="FF949494"/>
      </left>
      <right/>
      <top style="medium">
        <color rgb="FF949494"/>
      </top>
      <bottom style="medium">
        <color rgb="FF949494"/>
      </bottom>
      <diagonal/>
    </border>
    <border>
      <left style="medium">
        <color rgb="FF949494"/>
      </left>
      <right/>
      <top style="medium">
        <color rgb="FF949494"/>
      </top>
      <bottom style="medium">
        <color rgb="FFA9A9A9"/>
      </bottom>
      <diagonal/>
    </border>
  </borders>
  <cellStyleXfs count="1">
    <xf numFmtId="0" fontId="0" fillId="0" borderId="0" applyBorder="0"/>
  </cellStyleXfs>
  <cellXfs count="6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right"/>
    </xf>
    <xf numFmtId="0" fontId="0" fillId="0" borderId="0" xfId="0" applyNumberFormat="1" applyFill="1" applyAlignment="1" applyProtection="1">
      <alignment wrapText="1"/>
    </xf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/>
    <xf numFmtId="2" fontId="0" fillId="0" borderId="0" xfId="0" applyNumberFormat="1"/>
    <xf numFmtId="0" fontId="0" fillId="2" borderId="0" xfId="0" applyNumberFormat="1" applyFill="1" applyAlignment="1" applyProtection="1"/>
    <xf numFmtId="0" fontId="2" fillId="2" borderId="0" xfId="0" applyNumberFormat="1" applyFont="1" applyFill="1" applyAlignment="1" applyProtection="1"/>
    <xf numFmtId="1" fontId="0" fillId="2" borderId="0" xfId="0" applyNumberFormat="1" applyFill="1" applyAlignment="1" applyProtection="1"/>
    <xf numFmtId="0" fontId="0" fillId="2" borderId="0" xfId="0" applyNumberFormat="1" applyFill="1" applyAlignment="1" applyProtection="1">
      <alignment horizontal="right"/>
    </xf>
    <xf numFmtId="0" fontId="2" fillId="2" borderId="0" xfId="0" applyFont="1" applyFill="1"/>
    <xf numFmtId="1" fontId="0" fillId="2" borderId="0" xfId="0" applyNumberForma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NumberFormat="1" applyFill="1" applyAlignment="1" applyProtection="1"/>
    <xf numFmtId="1" fontId="0" fillId="3" borderId="0" xfId="0" applyNumberFormat="1" applyFill="1"/>
    <xf numFmtId="0" fontId="0" fillId="3" borderId="0" xfId="0" applyFill="1" applyAlignment="1">
      <alignment horizontal="right"/>
    </xf>
    <xf numFmtId="17" fontId="0" fillId="0" borderId="0" xfId="0" applyNumberFormat="1" applyFill="1" applyAlignment="1" applyProtection="1"/>
    <xf numFmtId="0" fontId="0" fillId="4" borderId="0" xfId="0" applyNumberFormat="1" applyFill="1" applyAlignment="1" applyProtection="1"/>
    <xf numFmtId="0" fontId="2" fillId="4" borderId="0" xfId="0" applyFont="1" applyFill="1"/>
    <xf numFmtId="1" fontId="0" fillId="4" borderId="0" xfId="0" applyNumberFormat="1" applyFill="1"/>
    <xf numFmtId="0" fontId="0" fillId="4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NumberFormat="1" applyFont="1" applyFill="1" applyAlignment="1" applyProtection="1">
      <alignment horizontal="right"/>
    </xf>
    <xf numFmtId="0" fontId="0" fillId="0" borderId="0" xfId="0" applyAlignment="1">
      <alignment wrapText="1"/>
    </xf>
    <xf numFmtId="0" fontId="3" fillId="5" borderId="0" xfId="0" applyFont="1" applyFill="1" applyAlignment="1">
      <alignment wrapText="1"/>
    </xf>
    <xf numFmtId="0" fontId="4" fillId="6" borderId="0" xfId="0" applyFont="1" applyFill="1"/>
    <xf numFmtId="0" fontId="7" fillId="6" borderId="1" xfId="0" applyFont="1" applyFill="1" applyBorder="1" applyAlignment="1">
      <alignment horizontal="left"/>
    </xf>
    <xf numFmtId="0" fontId="7" fillId="6" borderId="0" xfId="0" applyFont="1" applyFill="1"/>
    <xf numFmtId="3" fontId="7" fillId="6" borderId="0" xfId="0" applyNumberFormat="1" applyFont="1" applyFill="1" applyAlignment="1">
      <alignment horizontal="right" indent="2"/>
    </xf>
    <xf numFmtId="3" fontId="7" fillId="6" borderId="0" xfId="0" applyNumberFormat="1" applyFont="1" applyFill="1" applyAlignment="1">
      <alignment horizontal="right" indent="4"/>
    </xf>
    <xf numFmtId="0" fontId="7" fillId="6" borderId="0" xfId="0" applyFont="1" applyFill="1" applyAlignment="1">
      <alignment horizontal="right" indent="4"/>
    </xf>
    <xf numFmtId="0" fontId="7" fillId="6" borderId="0" xfId="0" applyFont="1" applyFill="1" applyAlignment="1">
      <alignment horizontal="right" indent="3"/>
    </xf>
    <xf numFmtId="3" fontId="7" fillId="6" borderId="0" xfId="0" applyNumberFormat="1" applyFont="1" applyFill="1" applyAlignment="1">
      <alignment horizontal="right" indent="3"/>
    </xf>
    <xf numFmtId="0" fontId="7" fillId="6" borderId="0" xfId="0" applyFont="1" applyFill="1" applyAlignment="1">
      <alignment horizontal="right" indent="2"/>
    </xf>
    <xf numFmtId="0" fontId="7" fillId="6" borderId="2" xfId="0" applyFont="1" applyFill="1" applyBorder="1"/>
    <xf numFmtId="0" fontId="7" fillId="6" borderId="2" xfId="0" applyFont="1" applyFill="1" applyBorder="1" applyAlignment="1">
      <alignment horizontal="right" indent="2"/>
    </xf>
    <xf numFmtId="0" fontId="7" fillId="6" borderId="2" xfId="0" applyFont="1" applyFill="1" applyBorder="1" applyAlignment="1">
      <alignment horizontal="right" indent="4"/>
    </xf>
    <xf numFmtId="0" fontId="7" fillId="6" borderId="2" xfId="0" applyFont="1" applyFill="1" applyBorder="1" applyAlignment="1">
      <alignment horizontal="right" indent="3"/>
    </xf>
    <xf numFmtId="164" fontId="0" fillId="0" borderId="0" xfId="0" applyNumberFormat="1"/>
    <xf numFmtId="3" fontId="9" fillId="2" borderId="3" xfId="0" applyNumberFormat="1" applyFont="1" applyFill="1" applyBorder="1" applyAlignment="1" applyProtection="1">
      <alignment horizontal="right" vertical="center"/>
    </xf>
    <xf numFmtId="0" fontId="9" fillId="2" borderId="3" xfId="0" applyNumberFormat="1" applyFont="1" applyFill="1" applyBorder="1" applyAlignment="1" applyProtection="1">
      <alignment horizontal="right" vertical="center"/>
    </xf>
    <xf numFmtId="0" fontId="9" fillId="2" borderId="4" xfId="0" applyNumberFormat="1" applyFont="1" applyFill="1" applyBorder="1" applyAlignment="1" applyProtection="1">
      <alignment horizontal="right" vertical="center"/>
    </xf>
    <xf numFmtId="0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0" fontId="0" fillId="7" borderId="0" xfId="0" applyNumberFormat="1" applyFill="1" applyAlignment="1" applyProtection="1"/>
    <xf numFmtId="1" fontId="0" fillId="7" borderId="0" xfId="0" applyNumberFormat="1" applyFill="1" applyAlignment="1" applyProtection="1"/>
    <xf numFmtId="3" fontId="9" fillId="2" borderId="0" xfId="0" applyNumberFormat="1" applyFont="1" applyFill="1" applyBorder="1" applyAlignment="1" applyProtection="1">
      <alignment horizontal="right" vertical="center"/>
    </xf>
    <xf numFmtId="0" fontId="9" fillId="2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1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5"/>
  <sheetViews>
    <sheetView topLeftCell="AJ1" workbookViewId="0">
      <selection activeCell="AP3" sqref="AP3"/>
    </sheetView>
  </sheetViews>
  <sheetFormatPr defaultColWidth="8.85546875" defaultRowHeight="15"/>
  <cols>
    <col min="1" max="1" width="40.5703125" customWidth="1"/>
    <col min="2" max="2" width="22.85546875" customWidth="1"/>
    <col min="3" max="3" width="11.85546875" customWidth="1"/>
    <col min="4" max="4" width="14.42578125" customWidth="1"/>
    <col min="5" max="5" width="9.42578125" customWidth="1"/>
    <col min="6" max="6" width="11.5703125" customWidth="1"/>
    <col min="7" max="7" width="15" customWidth="1"/>
    <col min="8" max="8" width="10.42578125" style="12" customWidth="1"/>
    <col min="9" max="9" width="15" customWidth="1"/>
    <col min="10" max="10" width="17" customWidth="1"/>
    <col min="11" max="11" width="20.42578125" customWidth="1"/>
    <col min="12" max="12" width="15.42578125" style="12" customWidth="1"/>
    <col min="17" max="17" width="8.5703125" style="12"/>
    <col min="18" max="18" width="8.5703125" style="20"/>
    <col min="22" max="22" width="8.5703125" style="12"/>
    <col min="26" max="26" width="8.5703125" style="12"/>
    <col min="30" max="30" width="8.5703125" style="20"/>
    <col min="34" max="34" width="8.5703125" style="20"/>
    <col min="42" max="42" width="8.5703125" style="20"/>
    <col min="46" max="46" width="8.5703125" style="20"/>
    <col min="47" max="49" width="8.5703125" style="24"/>
  </cols>
  <sheetData>
    <row r="1" spans="1:49" ht="18.75">
      <c r="D1" s="1" t="s">
        <v>0</v>
      </c>
      <c r="M1" s="6" t="s">
        <v>57</v>
      </c>
      <c r="R1" s="18" t="s">
        <v>63</v>
      </c>
      <c r="S1" s="6"/>
      <c r="AH1" s="18" t="s">
        <v>71</v>
      </c>
      <c r="AL1" s="6" t="s">
        <v>72</v>
      </c>
      <c r="AP1" s="18" t="s">
        <v>77</v>
      </c>
    </row>
    <row r="2" spans="1:49">
      <c r="A2">
        <f xml:space="preserve"> 24384.1+15326.4+ 29490.6</f>
        <v>69201.100000000006</v>
      </c>
      <c r="B2" s="3">
        <f>V444+Z444+AD444</f>
        <v>78167</v>
      </c>
      <c r="R2" s="19" t="s">
        <v>12</v>
      </c>
      <c r="S2" s="10"/>
      <c r="T2" s="10"/>
      <c r="U2" s="10"/>
      <c r="V2" s="16" t="s">
        <v>64</v>
      </c>
      <c r="W2" s="10"/>
      <c r="X2" s="10"/>
      <c r="Y2" s="10"/>
      <c r="Z2" s="16" t="s">
        <v>65</v>
      </c>
      <c r="AA2" s="10"/>
      <c r="AB2" s="10"/>
      <c r="AC2" s="10"/>
      <c r="AD2" s="19" t="s">
        <v>66</v>
      </c>
      <c r="AE2" s="10"/>
      <c r="AF2" s="10"/>
      <c r="AG2" s="10"/>
    </row>
    <row r="3" spans="1:49">
      <c r="A3">
        <f>25064.9+16436.4+29707.3</f>
        <v>71208.600000000006</v>
      </c>
      <c r="D3" s="2" t="s">
        <v>1</v>
      </c>
      <c r="E3" s="2" t="s">
        <v>2</v>
      </c>
      <c r="F3" s="2" t="s">
        <v>3</v>
      </c>
      <c r="G3" s="2" t="s">
        <v>4</v>
      </c>
      <c r="H3" s="13" t="s">
        <v>5</v>
      </c>
      <c r="I3" s="2" t="s">
        <v>6</v>
      </c>
      <c r="J3" s="2" t="s">
        <v>7</v>
      </c>
      <c r="K3" s="2" t="s">
        <v>8</v>
      </c>
      <c r="L3" s="13" t="s">
        <v>9</v>
      </c>
      <c r="M3" s="7" t="s">
        <v>58</v>
      </c>
      <c r="N3" s="7" t="s">
        <v>59</v>
      </c>
      <c r="O3" s="7" t="s">
        <v>60</v>
      </c>
      <c r="P3" s="7" t="s">
        <v>61</v>
      </c>
      <c r="Q3" s="16" t="s">
        <v>62</v>
      </c>
      <c r="R3" s="19" t="s">
        <v>67</v>
      </c>
      <c r="S3" s="7" t="s">
        <v>68</v>
      </c>
      <c r="T3" s="7" t="s">
        <v>69</v>
      </c>
      <c r="U3" s="7" t="s">
        <v>70</v>
      </c>
      <c r="V3" s="16" t="s">
        <v>67</v>
      </c>
      <c r="W3" s="7" t="s">
        <v>68</v>
      </c>
      <c r="X3" s="7" t="s">
        <v>69</v>
      </c>
      <c r="Y3" s="7" t="s">
        <v>70</v>
      </c>
      <c r="Z3" s="16" t="s">
        <v>67</v>
      </c>
      <c r="AA3" s="7" t="s">
        <v>68</v>
      </c>
      <c r="AB3" s="7" t="s">
        <v>69</v>
      </c>
      <c r="AC3" s="7" t="s">
        <v>70</v>
      </c>
      <c r="AD3" s="19" t="s">
        <v>67</v>
      </c>
      <c r="AE3" s="7" t="s">
        <v>68</v>
      </c>
      <c r="AF3" s="7" t="s">
        <v>69</v>
      </c>
      <c r="AG3" s="7" t="s">
        <v>70</v>
      </c>
      <c r="AH3" s="19" t="s">
        <v>67</v>
      </c>
      <c r="AI3" s="7" t="s">
        <v>68</v>
      </c>
      <c r="AJ3" s="7" t="s">
        <v>69</v>
      </c>
      <c r="AK3" s="7" t="s">
        <v>70</v>
      </c>
      <c r="AL3" s="7" t="s">
        <v>73</v>
      </c>
      <c r="AM3" s="7" t="s">
        <v>74</v>
      </c>
      <c r="AN3" s="7" t="s">
        <v>75</v>
      </c>
      <c r="AO3" s="7" t="s">
        <v>76</v>
      </c>
      <c r="AP3" s="19" t="s">
        <v>78</v>
      </c>
      <c r="AQ3" s="7" t="s">
        <v>79</v>
      </c>
      <c r="AR3" s="7" t="s">
        <v>80</v>
      </c>
      <c r="AS3" s="7" t="s">
        <v>81</v>
      </c>
      <c r="AT3" s="19" t="s">
        <v>82</v>
      </c>
      <c r="AU3" s="25" t="s">
        <v>83</v>
      </c>
      <c r="AV3" s="25" t="s">
        <v>84</v>
      </c>
      <c r="AW3" s="25" t="s">
        <v>85</v>
      </c>
    </row>
    <row r="4" spans="1:49">
      <c r="A4" s="2" t="s">
        <v>10</v>
      </c>
      <c r="B4" s="2" t="s">
        <v>11</v>
      </c>
      <c r="C4" s="2" t="s">
        <v>12</v>
      </c>
      <c r="D4" s="3">
        <v>46915</v>
      </c>
      <c r="E4" s="3">
        <v>9003</v>
      </c>
      <c r="F4" s="3">
        <v>12932</v>
      </c>
      <c r="G4" s="3">
        <v>1017</v>
      </c>
      <c r="H4" s="14">
        <v>22952</v>
      </c>
      <c r="I4" s="3">
        <v>10296</v>
      </c>
      <c r="J4" s="3">
        <v>9028</v>
      </c>
      <c r="K4" s="3">
        <v>4638</v>
      </c>
      <c r="L4" s="14">
        <v>23963</v>
      </c>
      <c r="M4" t="s">
        <v>14</v>
      </c>
      <c r="N4" t="s">
        <v>14</v>
      </c>
      <c r="O4" t="s">
        <v>14</v>
      </c>
      <c r="P4" t="s">
        <v>14</v>
      </c>
      <c r="Q4" s="12" t="s">
        <v>14</v>
      </c>
      <c r="R4" s="20" t="s">
        <v>14</v>
      </c>
      <c r="S4" t="s">
        <v>14</v>
      </c>
      <c r="T4" t="s">
        <v>14</v>
      </c>
      <c r="U4" t="s">
        <v>14</v>
      </c>
      <c r="V4" s="12" t="s">
        <v>14</v>
      </c>
      <c r="W4" t="s">
        <v>14</v>
      </c>
      <c r="X4" t="s">
        <v>14</v>
      </c>
      <c r="Y4" t="s">
        <v>14</v>
      </c>
      <c r="Z4" s="12" t="s">
        <v>14</v>
      </c>
      <c r="AA4" t="s">
        <v>14</v>
      </c>
      <c r="AB4" t="s">
        <v>14</v>
      </c>
      <c r="AC4" t="s">
        <v>14</v>
      </c>
      <c r="AD4" s="20" t="s">
        <v>14</v>
      </c>
      <c r="AE4" t="s">
        <v>14</v>
      </c>
      <c r="AF4" t="s">
        <v>14</v>
      </c>
      <c r="AG4" t="s">
        <v>14</v>
      </c>
      <c r="AH4" s="20" t="s">
        <v>14</v>
      </c>
      <c r="AI4" t="s">
        <v>14</v>
      </c>
      <c r="AJ4" t="s">
        <v>14</v>
      </c>
      <c r="AK4" t="s">
        <v>14</v>
      </c>
      <c r="AL4" s="11">
        <v>86.83</v>
      </c>
      <c r="AM4" s="9" t="s">
        <v>14</v>
      </c>
      <c r="AN4" s="11">
        <v>60.45</v>
      </c>
      <c r="AO4" s="11">
        <v>52.59</v>
      </c>
      <c r="AP4" s="20" t="s">
        <v>14</v>
      </c>
      <c r="AQ4" t="s">
        <v>14</v>
      </c>
      <c r="AR4" t="s">
        <v>14</v>
      </c>
      <c r="AS4" t="s">
        <v>14</v>
      </c>
      <c r="AT4" s="20" t="s">
        <v>14</v>
      </c>
      <c r="AU4" s="24" t="s">
        <v>14</v>
      </c>
      <c r="AV4" s="24" t="s">
        <v>14</v>
      </c>
      <c r="AW4" s="24" t="s">
        <v>14</v>
      </c>
    </row>
    <row r="5" spans="1:49">
      <c r="B5" s="2" t="s">
        <v>13</v>
      </c>
      <c r="C5" s="2" t="s">
        <v>12</v>
      </c>
      <c r="D5" s="4" t="s">
        <v>14</v>
      </c>
      <c r="E5" s="4" t="s">
        <v>14</v>
      </c>
      <c r="F5" s="4" t="s">
        <v>14</v>
      </c>
      <c r="G5" s="4" t="s">
        <v>14</v>
      </c>
      <c r="H5" s="15" t="s">
        <v>14</v>
      </c>
      <c r="I5" s="4" t="s">
        <v>14</v>
      </c>
      <c r="J5" s="4" t="s">
        <v>14</v>
      </c>
      <c r="K5" s="4" t="s">
        <v>14</v>
      </c>
      <c r="L5" s="15" t="s">
        <v>14</v>
      </c>
      <c r="M5" t="s">
        <v>14</v>
      </c>
      <c r="N5" t="s">
        <v>14</v>
      </c>
      <c r="O5" t="s">
        <v>14</v>
      </c>
      <c r="P5" t="s">
        <v>14</v>
      </c>
      <c r="Q5" s="12" t="s">
        <v>14</v>
      </c>
      <c r="R5" s="20" t="s">
        <v>14</v>
      </c>
      <c r="S5" t="s">
        <v>14</v>
      </c>
      <c r="T5" t="s">
        <v>14</v>
      </c>
      <c r="U5" t="s">
        <v>14</v>
      </c>
      <c r="V5" s="12" t="s">
        <v>14</v>
      </c>
      <c r="W5" t="s">
        <v>14</v>
      </c>
      <c r="X5" t="s">
        <v>14</v>
      </c>
      <c r="Y5" t="s">
        <v>14</v>
      </c>
      <c r="Z5" s="12" t="s">
        <v>14</v>
      </c>
      <c r="AA5" t="s">
        <v>14</v>
      </c>
      <c r="AB5" t="s">
        <v>14</v>
      </c>
      <c r="AC5" t="s">
        <v>14</v>
      </c>
      <c r="AD5" s="20" t="s">
        <v>14</v>
      </c>
      <c r="AE5" t="s">
        <v>14</v>
      </c>
      <c r="AF5" t="s">
        <v>14</v>
      </c>
      <c r="AG5" t="s">
        <v>14</v>
      </c>
      <c r="AH5" s="20" t="s">
        <v>14</v>
      </c>
      <c r="AI5" t="s">
        <v>14</v>
      </c>
      <c r="AJ5" t="s">
        <v>14</v>
      </c>
      <c r="AK5" t="s">
        <v>14</v>
      </c>
      <c r="AL5" t="s">
        <v>14</v>
      </c>
      <c r="AM5" t="s">
        <v>14</v>
      </c>
      <c r="AN5" t="s">
        <v>14</v>
      </c>
      <c r="AO5" t="s">
        <v>14</v>
      </c>
      <c r="AP5" s="20" t="s">
        <v>14</v>
      </c>
      <c r="AQ5" t="s">
        <v>14</v>
      </c>
      <c r="AR5" t="s">
        <v>14</v>
      </c>
      <c r="AS5" t="s">
        <v>14</v>
      </c>
      <c r="AT5" s="20" t="s">
        <v>14</v>
      </c>
      <c r="AU5" s="24" t="s">
        <v>14</v>
      </c>
      <c r="AV5" s="24" t="s">
        <v>14</v>
      </c>
      <c r="AW5" s="24" t="s">
        <v>14</v>
      </c>
    </row>
    <row r="6" spans="1:49">
      <c r="B6" s="2" t="s">
        <v>15</v>
      </c>
      <c r="C6" s="2" t="s">
        <v>12</v>
      </c>
      <c r="D6" s="4" t="s">
        <v>14</v>
      </c>
      <c r="E6" s="4" t="s">
        <v>14</v>
      </c>
      <c r="F6" s="4" t="s">
        <v>14</v>
      </c>
      <c r="G6" s="4" t="s">
        <v>14</v>
      </c>
      <c r="H6" s="15" t="s">
        <v>14</v>
      </c>
      <c r="I6" s="4" t="s">
        <v>14</v>
      </c>
      <c r="J6" s="4" t="s">
        <v>14</v>
      </c>
      <c r="K6" s="4" t="s">
        <v>14</v>
      </c>
      <c r="L6" s="15" t="s">
        <v>14</v>
      </c>
      <c r="M6" t="s">
        <v>14</v>
      </c>
      <c r="N6" t="s">
        <v>14</v>
      </c>
      <c r="O6" t="s">
        <v>14</v>
      </c>
      <c r="P6" t="s">
        <v>14</v>
      </c>
      <c r="Q6" s="12" t="s">
        <v>14</v>
      </c>
      <c r="R6" s="20" t="s">
        <v>14</v>
      </c>
      <c r="S6" t="s">
        <v>14</v>
      </c>
      <c r="T6" t="s">
        <v>14</v>
      </c>
      <c r="U6" t="s">
        <v>14</v>
      </c>
      <c r="V6" s="12" t="s">
        <v>14</v>
      </c>
      <c r="W6" t="s">
        <v>14</v>
      </c>
      <c r="X6" t="s">
        <v>14</v>
      </c>
      <c r="Y6" t="s">
        <v>14</v>
      </c>
      <c r="Z6" s="12" t="s">
        <v>14</v>
      </c>
      <c r="AA6" t="s">
        <v>14</v>
      </c>
      <c r="AB6" t="s">
        <v>14</v>
      </c>
      <c r="AC6" t="s">
        <v>14</v>
      </c>
      <c r="AD6" s="20" t="s">
        <v>14</v>
      </c>
      <c r="AE6" t="s">
        <v>14</v>
      </c>
      <c r="AF6" t="s">
        <v>14</v>
      </c>
      <c r="AG6" t="s">
        <v>14</v>
      </c>
      <c r="AH6" s="20" t="s">
        <v>14</v>
      </c>
      <c r="AI6" t="s">
        <v>14</v>
      </c>
      <c r="AJ6" t="s">
        <v>14</v>
      </c>
      <c r="AK6" t="s">
        <v>14</v>
      </c>
      <c r="AL6" t="s">
        <v>14</v>
      </c>
      <c r="AM6" t="s">
        <v>14</v>
      </c>
      <c r="AN6" t="s">
        <v>14</v>
      </c>
      <c r="AO6" t="s">
        <v>14</v>
      </c>
      <c r="AP6" s="20" t="s">
        <v>14</v>
      </c>
      <c r="AQ6" t="s">
        <v>14</v>
      </c>
      <c r="AR6" t="s">
        <v>14</v>
      </c>
      <c r="AS6" t="s">
        <v>14</v>
      </c>
      <c r="AT6" s="20" t="s">
        <v>14</v>
      </c>
      <c r="AU6" s="24" t="s">
        <v>14</v>
      </c>
      <c r="AV6" s="24" t="s">
        <v>14</v>
      </c>
      <c r="AW6" s="24" t="s">
        <v>14</v>
      </c>
    </row>
    <row r="7" spans="1:49">
      <c r="B7" s="2" t="s">
        <v>16</v>
      </c>
      <c r="C7" s="2" t="s">
        <v>12</v>
      </c>
      <c r="D7" s="4" t="s">
        <v>14</v>
      </c>
      <c r="E7" s="4" t="s">
        <v>14</v>
      </c>
      <c r="F7" s="4" t="s">
        <v>14</v>
      </c>
      <c r="G7" s="4" t="s">
        <v>14</v>
      </c>
      <c r="H7" s="15" t="s">
        <v>14</v>
      </c>
      <c r="I7" s="4" t="s">
        <v>14</v>
      </c>
      <c r="J7" s="4" t="s">
        <v>14</v>
      </c>
      <c r="K7" s="4" t="s">
        <v>14</v>
      </c>
      <c r="L7" s="15" t="s">
        <v>14</v>
      </c>
      <c r="M7" t="s">
        <v>14</v>
      </c>
      <c r="N7" t="s">
        <v>14</v>
      </c>
      <c r="O7" t="s">
        <v>14</v>
      </c>
      <c r="P7" t="s">
        <v>14</v>
      </c>
      <c r="Q7" s="12" t="s">
        <v>14</v>
      </c>
      <c r="R7" s="20" t="s">
        <v>14</v>
      </c>
      <c r="S7" t="s">
        <v>14</v>
      </c>
      <c r="T7" t="s">
        <v>14</v>
      </c>
      <c r="U7" t="s">
        <v>14</v>
      </c>
      <c r="V7" s="12" t="s">
        <v>14</v>
      </c>
      <c r="W7" t="s">
        <v>14</v>
      </c>
      <c r="X7" t="s">
        <v>14</v>
      </c>
      <c r="Y7" t="s">
        <v>14</v>
      </c>
      <c r="Z7" s="12" t="s">
        <v>14</v>
      </c>
      <c r="AA7" t="s">
        <v>14</v>
      </c>
      <c r="AB7" t="s">
        <v>14</v>
      </c>
      <c r="AC7" t="s">
        <v>14</v>
      </c>
      <c r="AD7" s="20" t="s">
        <v>14</v>
      </c>
      <c r="AE7" t="s">
        <v>14</v>
      </c>
      <c r="AF7" t="s">
        <v>14</v>
      </c>
      <c r="AG7" t="s">
        <v>14</v>
      </c>
      <c r="AH7" s="20" t="s">
        <v>14</v>
      </c>
      <c r="AI7" t="s">
        <v>14</v>
      </c>
      <c r="AJ7" t="s">
        <v>14</v>
      </c>
      <c r="AK7" t="s">
        <v>14</v>
      </c>
      <c r="AL7" t="s">
        <v>14</v>
      </c>
      <c r="AM7" t="s">
        <v>14</v>
      </c>
      <c r="AN7" t="s">
        <v>14</v>
      </c>
      <c r="AO7" t="s">
        <v>14</v>
      </c>
      <c r="AP7" s="20" t="s">
        <v>14</v>
      </c>
      <c r="AQ7" t="s">
        <v>14</v>
      </c>
      <c r="AR7" t="s">
        <v>14</v>
      </c>
      <c r="AS7" t="s">
        <v>14</v>
      </c>
      <c r="AT7" s="20" t="s">
        <v>14</v>
      </c>
      <c r="AU7" s="24" t="s">
        <v>14</v>
      </c>
      <c r="AV7" s="24" t="s">
        <v>14</v>
      </c>
      <c r="AW7" s="24" t="s">
        <v>14</v>
      </c>
    </row>
    <row r="8" spans="1:49">
      <c r="B8" s="2" t="s">
        <v>17</v>
      </c>
      <c r="C8" s="2" t="s">
        <v>12</v>
      </c>
      <c r="D8" s="4" t="s">
        <v>14</v>
      </c>
      <c r="E8" s="4" t="s">
        <v>14</v>
      </c>
      <c r="F8" s="4" t="s">
        <v>14</v>
      </c>
      <c r="G8" s="4" t="s">
        <v>14</v>
      </c>
      <c r="H8" s="15" t="s">
        <v>14</v>
      </c>
      <c r="I8" s="4" t="s">
        <v>14</v>
      </c>
      <c r="J8" s="4" t="s">
        <v>14</v>
      </c>
      <c r="K8" s="4" t="s">
        <v>14</v>
      </c>
      <c r="L8" s="15" t="s">
        <v>14</v>
      </c>
      <c r="M8" t="s">
        <v>14</v>
      </c>
      <c r="N8" t="s">
        <v>14</v>
      </c>
      <c r="O8" t="s">
        <v>14</v>
      </c>
      <c r="P8" t="s">
        <v>14</v>
      </c>
      <c r="Q8" s="12" t="s">
        <v>14</v>
      </c>
      <c r="R8" s="20" t="s">
        <v>14</v>
      </c>
      <c r="S8" t="s">
        <v>14</v>
      </c>
      <c r="T8" t="s">
        <v>14</v>
      </c>
      <c r="U8" t="s">
        <v>14</v>
      </c>
      <c r="V8" s="12" t="s">
        <v>14</v>
      </c>
      <c r="W8" t="s">
        <v>14</v>
      </c>
      <c r="X8" t="s">
        <v>14</v>
      </c>
      <c r="Y8" t="s">
        <v>14</v>
      </c>
      <c r="Z8" s="12" t="s">
        <v>14</v>
      </c>
      <c r="AA8" t="s">
        <v>14</v>
      </c>
      <c r="AB8" t="s">
        <v>14</v>
      </c>
      <c r="AC8" t="s">
        <v>14</v>
      </c>
      <c r="AD8" s="20" t="s">
        <v>14</v>
      </c>
      <c r="AE8" t="s">
        <v>14</v>
      </c>
      <c r="AF8" t="s">
        <v>14</v>
      </c>
      <c r="AG8" t="s">
        <v>14</v>
      </c>
      <c r="AH8" s="20" t="s">
        <v>14</v>
      </c>
      <c r="AI8" t="s">
        <v>14</v>
      </c>
      <c r="AJ8" t="s">
        <v>14</v>
      </c>
      <c r="AK8" t="s">
        <v>14</v>
      </c>
      <c r="AL8" t="s">
        <v>14</v>
      </c>
      <c r="AM8" t="s">
        <v>14</v>
      </c>
      <c r="AN8" t="s">
        <v>14</v>
      </c>
      <c r="AO8" t="s">
        <v>14</v>
      </c>
      <c r="AP8" s="20" t="s">
        <v>14</v>
      </c>
      <c r="AQ8" t="s">
        <v>14</v>
      </c>
      <c r="AR8" t="s">
        <v>14</v>
      </c>
      <c r="AS8" t="s">
        <v>14</v>
      </c>
      <c r="AT8" s="20" t="s">
        <v>14</v>
      </c>
      <c r="AU8" s="24" t="s">
        <v>14</v>
      </c>
      <c r="AV8" s="24" t="s">
        <v>14</v>
      </c>
      <c r="AW8" s="24" t="s">
        <v>14</v>
      </c>
    </row>
    <row r="9" spans="1:49">
      <c r="B9" s="2" t="s">
        <v>18</v>
      </c>
      <c r="C9" s="2" t="s">
        <v>12</v>
      </c>
      <c r="D9" s="4" t="s">
        <v>14</v>
      </c>
      <c r="E9" s="4" t="s">
        <v>14</v>
      </c>
      <c r="F9" s="4" t="s">
        <v>14</v>
      </c>
      <c r="G9" s="4" t="s">
        <v>14</v>
      </c>
      <c r="H9" s="15" t="s">
        <v>14</v>
      </c>
      <c r="I9" s="4" t="s">
        <v>14</v>
      </c>
      <c r="J9" s="4" t="s">
        <v>14</v>
      </c>
      <c r="K9" s="4" t="s">
        <v>14</v>
      </c>
      <c r="L9" s="15" t="s">
        <v>14</v>
      </c>
      <c r="M9" t="s">
        <v>14</v>
      </c>
      <c r="N9" t="s">
        <v>14</v>
      </c>
      <c r="O9" t="s">
        <v>14</v>
      </c>
      <c r="P9" t="s">
        <v>14</v>
      </c>
      <c r="Q9" s="12" t="s">
        <v>14</v>
      </c>
      <c r="R9" s="20" t="s">
        <v>14</v>
      </c>
      <c r="S9" t="s">
        <v>14</v>
      </c>
      <c r="T9" t="s">
        <v>14</v>
      </c>
      <c r="U9" t="s">
        <v>14</v>
      </c>
      <c r="V9" s="12" t="s">
        <v>14</v>
      </c>
      <c r="W9" t="s">
        <v>14</v>
      </c>
      <c r="X9" t="s">
        <v>14</v>
      </c>
      <c r="Y9" t="s">
        <v>14</v>
      </c>
      <c r="Z9" s="12" t="s">
        <v>14</v>
      </c>
      <c r="AA9" t="s">
        <v>14</v>
      </c>
      <c r="AB9" t="s">
        <v>14</v>
      </c>
      <c r="AC9" t="s">
        <v>14</v>
      </c>
      <c r="AD9" s="20" t="s">
        <v>14</v>
      </c>
      <c r="AE9" t="s">
        <v>14</v>
      </c>
      <c r="AF9" t="s">
        <v>14</v>
      </c>
      <c r="AG9" t="s">
        <v>14</v>
      </c>
      <c r="AH9" s="20" t="s">
        <v>14</v>
      </c>
      <c r="AI9" t="s">
        <v>14</v>
      </c>
      <c r="AJ9" t="s">
        <v>14</v>
      </c>
      <c r="AK9" t="s">
        <v>14</v>
      </c>
      <c r="AL9" t="s">
        <v>14</v>
      </c>
      <c r="AM9" t="s">
        <v>14</v>
      </c>
      <c r="AN9" t="s">
        <v>14</v>
      </c>
      <c r="AO9" t="s">
        <v>14</v>
      </c>
      <c r="AP9" s="20" t="s">
        <v>14</v>
      </c>
      <c r="AQ9" t="s">
        <v>14</v>
      </c>
      <c r="AR9" t="s">
        <v>14</v>
      </c>
      <c r="AS9" t="s">
        <v>14</v>
      </c>
      <c r="AT9" s="20" t="s">
        <v>14</v>
      </c>
      <c r="AU9" s="24" t="s">
        <v>14</v>
      </c>
      <c r="AV9" s="24" t="s">
        <v>14</v>
      </c>
      <c r="AW9" s="24" t="s">
        <v>14</v>
      </c>
    </row>
    <row r="10" spans="1:49">
      <c r="B10" s="2" t="s">
        <v>19</v>
      </c>
      <c r="C10" s="2" t="s">
        <v>12</v>
      </c>
      <c r="D10" s="4" t="s">
        <v>14</v>
      </c>
      <c r="E10" s="4" t="s">
        <v>14</v>
      </c>
      <c r="F10" s="4" t="s">
        <v>14</v>
      </c>
      <c r="G10" s="4" t="s">
        <v>14</v>
      </c>
      <c r="H10" s="15" t="s">
        <v>14</v>
      </c>
      <c r="I10" s="4" t="s">
        <v>14</v>
      </c>
      <c r="J10" s="4" t="s">
        <v>14</v>
      </c>
      <c r="K10" s="4" t="s">
        <v>14</v>
      </c>
      <c r="L10" s="15" t="s">
        <v>14</v>
      </c>
      <c r="M10" t="s">
        <v>14</v>
      </c>
      <c r="N10" t="s">
        <v>14</v>
      </c>
      <c r="O10" t="s">
        <v>14</v>
      </c>
      <c r="P10" t="s">
        <v>14</v>
      </c>
      <c r="Q10" s="12" t="s">
        <v>14</v>
      </c>
      <c r="R10" s="20" t="s">
        <v>14</v>
      </c>
      <c r="S10" t="s">
        <v>14</v>
      </c>
      <c r="T10" t="s">
        <v>14</v>
      </c>
      <c r="U10" t="s">
        <v>14</v>
      </c>
      <c r="V10" s="12" t="s">
        <v>14</v>
      </c>
      <c r="W10" t="s">
        <v>14</v>
      </c>
      <c r="X10" t="s">
        <v>14</v>
      </c>
      <c r="Y10" t="s">
        <v>14</v>
      </c>
      <c r="Z10" s="12" t="s">
        <v>14</v>
      </c>
      <c r="AA10" t="s">
        <v>14</v>
      </c>
      <c r="AB10" t="s">
        <v>14</v>
      </c>
      <c r="AC10" t="s">
        <v>14</v>
      </c>
      <c r="AD10" s="20" t="s">
        <v>14</v>
      </c>
      <c r="AE10" t="s">
        <v>14</v>
      </c>
      <c r="AF10" t="s">
        <v>14</v>
      </c>
      <c r="AG10" t="s">
        <v>14</v>
      </c>
      <c r="AH10" s="20" t="s">
        <v>14</v>
      </c>
      <c r="AI10" t="s">
        <v>14</v>
      </c>
      <c r="AJ10" t="s">
        <v>14</v>
      </c>
      <c r="AK10" t="s">
        <v>14</v>
      </c>
      <c r="AL10" t="s">
        <v>14</v>
      </c>
      <c r="AM10" t="s">
        <v>14</v>
      </c>
      <c r="AN10" t="s">
        <v>14</v>
      </c>
      <c r="AO10" t="s">
        <v>14</v>
      </c>
      <c r="AP10" s="20" t="s">
        <v>14</v>
      </c>
      <c r="AQ10" t="s">
        <v>14</v>
      </c>
      <c r="AR10" t="s">
        <v>14</v>
      </c>
      <c r="AS10" t="s">
        <v>14</v>
      </c>
      <c r="AT10" s="20" t="s">
        <v>14</v>
      </c>
      <c r="AU10" s="24" t="s">
        <v>14</v>
      </c>
      <c r="AV10" s="24" t="s">
        <v>14</v>
      </c>
      <c r="AW10" s="24" t="s">
        <v>14</v>
      </c>
    </row>
    <row r="11" spans="1:49">
      <c r="B11" s="2" t="s">
        <v>20</v>
      </c>
      <c r="C11" s="2" t="s">
        <v>12</v>
      </c>
      <c r="D11" s="4" t="s">
        <v>14</v>
      </c>
      <c r="E11" s="4" t="s">
        <v>14</v>
      </c>
      <c r="F11" s="4" t="s">
        <v>14</v>
      </c>
      <c r="G11" s="4" t="s">
        <v>14</v>
      </c>
      <c r="H11" s="15" t="s">
        <v>14</v>
      </c>
      <c r="I11" s="4" t="s">
        <v>14</v>
      </c>
      <c r="J11" s="4" t="s">
        <v>14</v>
      </c>
      <c r="K11" s="4" t="s">
        <v>14</v>
      </c>
      <c r="L11" s="15" t="s">
        <v>14</v>
      </c>
      <c r="M11" t="s">
        <v>14</v>
      </c>
      <c r="N11" t="s">
        <v>14</v>
      </c>
      <c r="O11" t="s">
        <v>14</v>
      </c>
      <c r="P11" t="s">
        <v>14</v>
      </c>
      <c r="Q11" s="12" t="s">
        <v>14</v>
      </c>
      <c r="R11" s="20" t="s">
        <v>14</v>
      </c>
      <c r="S11" t="s">
        <v>14</v>
      </c>
      <c r="T11" t="s">
        <v>14</v>
      </c>
      <c r="U11" t="s">
        <v>14</v>
      </c>
      <c r="V11" s="12" t="s">
        <v>14</v>
      </c>
      <c r="W11" t="s">
        <v>14</v>
      </c>
      <c r="X11" t="s">
        <v>14</v>
      </c>
      <c r="Y11" t="s">
        <v>14</v>
      </c>
      <c r="Z11" s="12" t="s">
        <v>14</v>
      </c>
      <c r="AA11" t="s">
        <v>14</v>
      </c>
      <c r="AB11" t="s">
        <v>14</v>
      </c>
      <c r="AC11" t="s">
        <v>14</v>
      </c>
      <c r="AD11" s="20" t="s">
        <v>14</v>
      </c>
      <c r="AE11" t="s">
        <v>14</v>
      </c>
      <c r="AF11" t="s">
        <v>14</v>
      </c>
      <c r="AG11" t="s">
        <v>14</v>
      </c>
      <c r="AH11" s="20" t="s">
        <v>14</v>
      </c>
      <c r="AI11" t="s">
        <v>14</v>
      </c>
      <c r="AJ11" t="s">
        <v>14</v>
      </c>
      <c r="AK11" t="s">
        <v>14</v>
      </c>
      <c r="AL11" t="s">
        <v>14</v>
      </c>
      <c r="AM11" t="s">
        <v>14</v>
      </c>
      <c r="AN11" t="s">
        <v>14</v>
      </c>
      <c r="AO11" t="s">
        <v>14</v>
      </c>
      <c r="AP11" s="20" t="s">
        <v>14</v>
      </c>
      <c r="AQ11" t="s">
        <v>14</v>
      </c>
      <c r="AR11" t="s">
        <v>14</v>
      </c>
      <c r="AS11" t="s">
        <v>14</v>
      </c>
      <c r="AT11" s="20" t="s">
        <v>14</v>
      </c>
      <c r="AU11" s="24" t="s">
        <v>14</v>
      </c>
      <c r="AV11" s="24" t="s">
        <v>14</v>
      </c>
      <c r="AW11" s="24" t="s">
        <v>14</v>
      </c>
    </row>
    <row r="12" spans="1:49">
      <c r="B12" s="2" t="s">
        <v>21</v>
      </c>
      <c r="C12" s="2" t="s">
        <v>12</v>
      </c>
      <c r="D12" s="4" t="s">
        <v>14</v>
      </c>
      <c r="E12" s="4" t="s">
        <v>14</v>
      </c>
      <c r="F12" s="4" t="s">
        <v>14</v>
      </c>
      <c r="G12" s="4" t="s">
        <v>14</v>
      </c>
      <c r="H12" s="15" t="s">
        <v>14</v>
      </c>
      <c r="I12" s="4" t="s">
        <v>14</v>
      </c>
      <c r="J12" s="4" t="s">
        <v>14</v>
      </c>
      <c r="K12" s="4" t="s">
        <v>14</v>
      </c>
      <c r="L12" s="15" t="s">
        <v>14</v>
      </c>
      <c r="M12" t="s">
        <v>14</v>
      </c>
      <c r="N12" t="s">
        <v>14</v>
      </c>
      <c r="O12" t="s">
        <v>14</v>
      </c>
      <c r="P12" t="s">
        <v>14</v>
      </c>
      <c r="Q12" s="12" t="s">
        <v>14</v>
      </c>
      <c r="R12" s="20" t="s">
        <v>14</v>
      </c>
      <c r="S12" t="s">
        <v>14</v>
      </c>
      <c r="T12" t="s">
        <v>14</v>
      </c>
      <c r="U12" t="s">
        <v>14</v>
      </c>
      <c r="V12" s="12" t="s">
        <v>14</v>
      </c>
      <c r="W12" t="s">
        <v>14</v>
      </c>
      <c r="X12" t="s">
        <v>14</v>
      </c>
      <c r="Y12" t="s">
        <v>14</v>
      </c>
      <c r="Z12" s="12" t="s">
        <v>14</v>
      </c>
      <c r="AA12" t="s">
        <v>14</v>
      </c>
      <c r="AB12" t="s">
        <v>14</v>
      </c>
      <c r="AC12" t="s">
        <v>14</v>
      </c>
      <c r="AD12" s="20" t="s">
        <v>14</v>
      </c>
      <c r="AE12" t="s">
        <v>14</v>
      </c>
      <c r="AF12" t="s">
        <v>14</v>
      </c>
      <c r="AG12" t="s">
        <v>14</v>
      </c>
      <c r="AH12" s="20" t="s">
        <v>14</v>
      </c>
      <c r="AI12" t="s">
        <v>14</v>
      </c>
      <c r="AJ12" t="s">
        <v>14</v>
      </c>
      <c r="AK12" t="s">
        <v>14</v>
      </c>
      <c r="AL12" t="s">
        <v>14</v>
      </c>
      <c r="AM12" t="s">
        <v>14</v>
      </c>
      <c r="AN12" t="s">
        <v>14</v>
      </c>
      <c r="AO12" t="s">
        <v>14</v>
      </c>
      <c r="AP12" s="20" t="s">
        <v>14</v>
      </c>
      <c r="AQ12" t="s">
        <v>14</v>
      </c>
      <c r="AR12" t="s">
        <v>14</v>
      </c>
      <c r="AS12" t="s">
        <v>14</v>
      </c>
      <c r="AT12" s="20" t="s">
        <v>14</v>
      </c>
      <c r="AU12" s="24" t="s">
        <v>14</v>
      </c>
      <c r="AV12" s="24" t="s">
        <v>14</v>
      </c>
      <c r="AW12" s="24" t="s">
        <v>14</v>
      </c>
    </row>
    <row r="13" spans="1:49">
      <c r="B13" s="2" t="s">
        <v>22</v>
      </c>
      <c r="C13" s="2" t="s">
        <v>12</v>
      </c>
      <c r="D13" s="4" t="s">
        <v>14</v>
      </c>
      <c r="E13" s="4" t="s">
        <v>14</v>
      </c>
      <c r="F13" s="4" t="s">
        <v>14</v>
      </c>
      <c r="G13" s="4" t="s">
        <v>14</v>
      </c>
      <c r="H13" s="15" t="s">
        <v>14</v>
      </c>
      <c r="I13" s="4" t="s">
        <v>14</v>
      </c>
      <c r="J13" s="4" t="s">
        <v>14</v>
      </c>
      <c r="K13" s="4" t="s">
        <v>14</v>
      </c>
      <c r="L13" s="15" t="s">
        <v>14</v>
      </c>
      <c r="M13" t="s">
        <v>14</v>
      </c>
      <c r="N13" t="s">
        <v>14</v>
      </c>
      <c r="O13" t="s">
        <v>14</v>
      </c>
      <c r="P13" t="s">
        <v>14</v>
      </c>
      <c r="Q13" s="12" t="s">
        <v>14</v>
      </c>
      <c r="R13" s="20" t="s">
        <v>14</v>
      </c>
      <c r="S13" t="s">
        <v>14</v>
      </c>
      <c r="T13" t="s">
        <v>14</v>
      </c>
      <c r="U13" t="s">
        <v>14</v>
      </c>
      <c r="V13" s="12" t="s">
        <v>14</v>
      </c>
      <c r="W13" t="s">
        <v>14</v>
      </c>
      <c r="X13" t="s">
        <v>14</v>
      </c>
      <c r="Y13" t="s">
        <v>14</v>
      </c>
      <c r="Z13" s="12" t="s">
        <v>14</v>
      </c>
      <c r="AA13" t="s">
        <v>14</v>
      </c>
      <c r="AB13" t="s">
        <v>14</v>
      </c>
      <c r="AC13" t="s">
        <v>14</v>
      </c>
      <c r="AD13" s="20" t="s">
        <v>14</v>
      </c>
      <c r="AE13" t="s">
        <v>14</v>
      </c>
      <c r="AF13" t="s">
        <v>14</v>
      </c>
      <c r="AG13" t="s">
        <v>14</v>
      </c>
      <c r="AH13" s="20" t="s">
        <v>14</v>
      </c>
      <c r="AI13" t="s">
        <v>14</v>
      </c>
      <c r="AJ13" t="s">
        <v>14</v>
      </c>
      <c r="AK13" t="s">
        <v>14</v>
      </c>
      <c r="AL13" t="s">
        <v>14</v>
      </c>
      <c r="AM13" t="s">
        <v>14</v>
      </c>
      <c r="AN13" t="s">
        <v>14</v>
      </c>
      <c r="AO13" t="s">
        <v>14</v>
      </c>
      <c r="AP13" s="20" t="s">
        <v>14</v>
      </c>
      <c r="AQ13" t="s">
        <v>14</v>
      </c>
      <c r="AR13" t="s">
        <v>14</v>
      </c>
      <c r="AS13" t="s">
        <v>14</v>
      </c>
      <c r="AT13" s="20" t="s">
        <v>14</v>
      </c>
      <c r="AU13" s="24" t="s">
        <v>14</v>
      </c>
      <c r="AV13" s="24" t="s">
        <v>14</v>
      </c>
      <c r="AW13" s="24" t="s">
        <v>14</v>
      </c>
    </row>
    <row r="14" spans="1:49">
      <c r="B14" s="2" t="s">
        <v>23</v>
      </c>
      <c r="C14" s="2" t="s">
        <v>12</v>
      </c>
      <c r="D14" s="4" t="s">
        <v>14</v>
      </c>
      <c r="E14" s="4" t="s">
        <v>14</v>
      </c>
      <c r="F14" s="4" t="s">
        <v>14</v>
      </c>
      <c r="G14" s="4" t="s">
        <v>14</v>
      </c>
      <c r="H14" s="15" t="s">
        <v>14</v>
      </c>
      <c r="I14" s="4" t="s">
        <v>14</v>
      </c>
      <c r="J14" s="4" t="s">
        <v>14</v>
      </c>
      <c r="K14" s="4" t="s">
        <v>14</v>
      </c>
      <c r="L14" s="15" t="s">
        <v>14</v>
      </c>
      <c r="M14" t="s">
        <v>14</v>
      </c>
      <c r="N14" t="s">
        <v>14</v>
      </c>
      <c r="O14" t="s">
        <v>14</v>
      </c>
      <c r="P14" t="s">
        <v>14</v>
      </c>
      <c r="Q14" s="12" t="s">
        <v>14</v>
      </c>
      <c r="R14" s="20" t="s">
        <v>14</v>
      </c>
      <c r="S14" t="s">
        <v>14</v>
      </c>
      <c r="T14" t="s">
        <v>14</v>
      </c>
      <c r="U14" t="s">
        <v>14</v>
      </c>
      <c r="V14" s="12" t="s">
        <v>14</v>
      </c>
      <c r="W14" t="s">
        <v>14</v>
      </c>
      <c r="X14" t="s">
        <v>14</v>
      </c>
      <c r="Y14" t="s">
        <v>14</v>
      </c>
      <c r="Z14" s="12" t="s">
        <v>14</v>
      </c>
      <c r="AA14" t="s">
        <v>14</v>
      </c>
      <c r="AB14" t="s">
        <v>14</v>
      </c>
      <c r="AC14" t="s">
        <v>14</v>
      </c>
      <c r="AD14" s="20" t="s">
        <v>14</v>
      </c>
      <c r="AE14" t="s">
        <v>14</v>
      </c>
      <c r="AF14" t="s">
        <v>14</v>
      </c>
      <c r="AG14" t="s">
        <v>14</v>
      </c>
      <c r="AH14" s="20" t="s">
        <v>14</v>
      </c>
      <c r="AI14" t="s">
        <v>14</v>
      </c>
      <c r="AJ14" t="s">
        <v>14</v>
      </c>
      <c r="AK14" t="s">
        <v>14</v>
      </c>
      <c r="AL14" t="s">
        <v>14</v>
      </c>
      <c r="AM14" t="s">
        <v>14</v>
      </c>
      <c r="AN14" t="s">
        <v>14</v>
      </c>
      <c r="AO14" t="s">
        <v>14</v>
      </c>
      <c r="AP14" s="20" t="s">
        <v>14</v>
      </c>
      <c r="AQ14" t="s">
        <v>14</v>
      </c>
      <c r="AR14" t="s">
        <v>14</v>
      </c>
      <c r="AS14" t="s">
        <v>14</v>
      </c>
      <c r="AT14" s="20" t="s">
        <v>14</v>
      </c>
      <c r="AU14" s="24" t="s">
        <v>14</v>
      </c>
      <c r="AV14" s="24" t="s">
        <v>14</v>
      </c>
      <c r="AW14" s="24" t="s">
        <v>14</v>
      </c>
    </row>
    <row r="15" spans="1:49">
      <c r="B15" s="2" t="s">
        <v>24</v>
      </c>
      <c r="C15" s="2" t="s">
        <v>12</v>
      </c>
      <c r="D15" s="4" t="s">
        <v>14</v>
      </c>
      <c r="E15" s="4" t="s">
        <v>14</v>
      </c>
      <c r="F15" s="4" t="s">
        <v>14</v>
      </c>
      <c r="G15" s="4" t="s">
        <v>14</v>
      </c>
      <c r="H15" s="15" t="s">
        <v>14</v>
      </c>
      <c r="I15" s="4" t="s">
        <v>14</v>
      </c>
      <c r="J15" s="4" t="s">
        <v>14</v>
      </c>
      <c r="K15" s="4" t="s">
        <v>14</v>
      </c>
      <c r="L15" s="15" t="s">
        <v>14</v>
      </c>
      <c r="M15" t="s">
        <v>14</v>
      </c>
      <c r="N15" t="s">
        <v>14</v>
      </c>
      <c r="O15" t="s">
        <v>14</v>
      </c>
      <c r="P15" t="s">
        <v>14</v>
      </c>
      <c r="Q15" s="12" t="s">
        <v>14</v>
      </c>
      <c r="R15" s="20" t="s">
        <v>14</v>
      </c>
      <c r="S15" t="s">
        <v>14</v>
      </c>
      <c r="T15" t="s">
        <v>14</v>
      </c>
      <c r="U15" t="s">
        <v>14</v>
      </c>
      <c r="V15" s="12" t="s">
        <v>14</v>
      </c>
      <c r="W15" t="s">
        <v>14</v>
      </c>
      <c r="X15" t="s">
        <v>14</v>
      </c>
      <c r="Y15" t="s">
        <v>14</v>
      </c>
      <c r="Z15" s="12" t="s">
        <v>14</v>
      </c>
      <c r="AA15" t="s">
        <v>14</v>
      </c>
      <c r="AB15" t="s">
        <v>14</v>
      </c>
      <c r="AC15" t="s">
        <v>14</v>
      </c>
      <c r="AD15" s="20" t="s">
        <v>14</v>
      </c>
      <c r="AE15" t="s">
        <v>14</v>
      </c>
      <c r="AF15" t="s">
        <v>14</v>
      </c>
      <c r="AG15" t="s">
        <v>14</v>
      </c>
      <c r="AH15" s="20" t="s">
        <v>14</v>
      </c>
      <c r="AI15" t="s">
        <v>14</v>
      </c>
      <c r="AJ15" t="s">
        <v>14</v>
      </c>
      <c r="AK15" t="s">
        <v>14</v>
      </c>
      <c r="AL15" t="s">
        <v>14</v>
      </c>
      <c r="AM15" t="s">
        <v>14</v>
      </c>
      <c r="AN15" t="s">
        <v>14</v>
      </c>
      <c r="AO15" t="s">
        <v>14</v>
      </c>
      <c r="AP15" s="20" t="s">
        <v>14</v>
      </c>
      <c r="AQ15" t="s">
        <v>14</v>
      </c>
      <c r="AR15" t="s">
        <v>14</v>
      </c>
      <c r="AS15" t="s">
        <v>14</v>
      </c>
      <c r="AT15" s="20" t="s">
        <v>14</v>
      </c>
      <c r="AU15" s="24" t="s">
        <v>14</v>
      </c>
      <c r="AV15" s="24" t="s">
        <v>14</v>
      </c>
      <c r="AW15" s="24" t="s">
        <v>14</v>
      </c>
    </row>
    <row r="16" spans="1:49">
      <c r="B16" s="2" t="s">
        <v>25</v>
      </c>
      <c r="C16" s="2" t="s">
        <v>12</v>
      </c>
      <c r="D16" s="4" t="s">
        <v>14</v>
      </c>
      <c r="E16" s="4" t="s">
        <v>14</v>
      </c>
      <c r="F16" s="4" t="s">
        <v>14</v>
      </c>
      <c r="G16" s="4" t="s">
        <v>14</v>
      </c>
      <c r="H16" s="15" t="s">
        <v>14</v>
      </c>
      <c r="I16" s="4" t="s">
        <v>14</v>
      </c>
      <c r="J16" s="4" t="s">
        <v>14</v>
      </c>
      <c r="K16" s="4" t="s">
        <v>14</v>
      </c>
      <c r="L16" s="15" t="s">
        <v>14</v>
      </c>
      <c r="M16" t="s">
        <v>14</v>
      </c>
      <c r="N16" t="s">
        <v>14</v>
      </c>
      <c r="O16" t="s">
        <v>14</v>
      </c>
      <c r="P16" t="s">
        <v>14</v>
      </c>
      <c r="Q16" s="12" t="s">
        <v>14</v>
      </c>
      <c r="R16" s="20" t="s">
        <v>14</v>
      </c>
      <c r="S16" t="s">
        <v>14</v>
      </c>
      <c r="T16" t="s">
        <v>14</v>
      </c>
      <c r="U16" t="s">
        <v>14</v>
      </c>
      <c r="V16" s="12" t="s">
        <v>14</v>
      </c>
      <c r="W16" t="s">
        <v>14</v>
      </c>
      <c r="X16" t="s">
        <v>14</v>
      </c>
      <c r="Y16" t="s">
        <v>14</v>
      </c>
      <c r="Z16" s="12" t="s">
        <v>14</v>
      </c>
      <c r="AA16" t="s">
        <v>14</v>
      </c>
      <c r="AB16" t="s">
        <v>14</v>
      </c>
      <c r="AC16" t="s">
        <v>14</v>
      </c>
      <c r="AD16" s="20" t="s">
        <v>14</v>
      </c>
      <c r="AE16" t="s">
        <v>14</v>
      </c>
      <c r="AF16" t="s">
        <v>14</v>
      </c>
      <c r="AG16" t="s">
        <v>14</v>
      </c>
      <c r="AH16" s="20" t="s">
        <v>14</v>
      </c>
      <c r="AI16" t="s">
        <v>14</v>
      </c>
      <c r="AJ16" t="s">
        <v>14</v>
      </c>
      <c r="AK16" t="s">
        <v>14</v>
      </c>
      <c r="AL16" t="s">
        <v>14</v>
      </c>
      <c r="AM16" t="s">
        <v>14</v>
      </c>
      <c r="AN16" t="s">
        <v>14</v>
      </c>
      <c r="AO16" t="s">
        <v>14</v>
      </c>
      <c r="AP16" s="20" t="s">
        <v>14</v>
      </c>
      <c r="AQ16" t="s">
        <v>14</v>
      </c>
      <c r="AR16" t="s">
        <v>14</v>
      </c>
      <c r="AS16" t="s">
        <v>14</v>
      </c>
      <c r="AT16" s="20" t="s">
        <v>14</v>
      </c>
      <c r="AU16" s="24" t="s">
        <v>14</v>
      </c>
      <c r="AV16" s="24" t="s">
        <v>14</v>
      </c>
      <c r="AW16" s="24" t="s">
        <v>14</v>
      </c>
    </row>
    <row r="17" spans="1:49">
      <c r="B17" s="2" t="s">
        <v>26</v>
      </c>
      <c r="C17" s="2" t="s">
        <v>12</v>
      </c>
      <c r="D17" s="4" t="s">
        <v>14</v>
      </c>
      <c r="E17" s="4" t="s">
        <v>14</v>
      </c>
      <c r="F17" s="4" t="s">
        <v>14</v>
      </c>
      <c r="G17" s="4" t="s">
        <v>14</v>
      </c>
      <c r="H17" s="15" t="s">
        <v>14</v>
      </c>
      <c r="I17" s="4" t="s">
        <v>14</v>
      </c>
      <c r="J17" s="4" t="s">
        <v>14</v>
      </c>
      <c r="K17" s="4" t="s">
        <v>14</v>
      </c>
      <c r="L17" s="15" t="s">
        <v>14</v>
      </c>
      <c r="M17" t="s">
        <v>14</v>
      </c>
      <c r="N17" t="s">
        <v>14</v>
      </c>
      <c r="O17" t="s">
        <v>14</v>
      </c>
      <c r="P17" t="s">
        <v>14</v>
      </c>
      <c r="Q17" s="12" t="s">
        <v>14</v>
      </c>
      <c r="R17" s="20" t="s">
        <v>14</v>
      </c>
      <c r="S17" t="s">
        <v>14</v>
      </c>
      <c r="T17" t="s">
        <v>14</v>
      </c>
      <c r="U17" t="s">
        <v>14</v>
      </c>
      <c r="V17" s="12" t="s">
        <v>14</v>
      </c>
      <c r="W17" t="s">
        <v>14</v>
      </c>
      <c r="X17" t="s">
        <v>14</v>
      </c>
      <c r="Y17" t="s">
        <v>14</v>
      </c>
      <c r="Z17" s="12" t="s">
        <v>14</v>
      </c>
      <c r="AA17" t="s">
        <v>14</v>
      </c>
      <c r="AB17" t="s">
        <v>14</v>
      </c>
      <c r="AC17" t="s">
        <v>14</v>
      </c>
      <c r="AD17" s="20" t="s">
        <v>14</v>
      </c>
      <c r="AE17" t="s">
        <v>14</v>
      </c>
      <c r="AF17" t="s">
        <v>14</v>
      </c>
      <c r="AG17" t="s">
        <v>14</v>
      </c>
      <c r="AH17" s="20" t="s">
        <v>14</v>
      </c>
      <c r="AI17" t="s">
        <v>14</v>
      </c>
      <c r="AJ17" t="s">
        <v>14</v>
      </c>
      <c r="AK17" t="s">
        <v>14</v>
      </c>
      <c r="AL17" t="s">
        <v>14</v>
      </c>
      <c r="AM17" t="s">
        <v>14</v>
      </c>
      <c r="AN17" t="s">
        <v>14</v>
      </c>
      <c r="AO17" t="s">
        <v>14</v>
      </c>
      <c r="AP17" s="20" t="s">
        <v>14</v>
      </c>
      <c r="AQ17" t="s">
        <v>14</v>
      </c>
      <c r="AR17" t="s">
        <v>14</v>
      </c>
      <c r="AS17" t="s">
        <v>14</v>
      </c>
      <c r="AT17" s="20" t="s">
        <v>14</v>
      </c>
      <c r="AU17" s="24" t="s">
        <v>14</v>
      </c>
      <c r="AV17" s="24" t="s">
        <v>14</v>
      </c>
      <c r="AW17" s="24" t="s">
        <v>14</v>
      </c>
    </row>
    <row r="18" spans="1:49">
      <c r="B18" s="2" t="s">
        <v>27</v>
      </c>
      <c r="C18" s="2" t="s">
        <v>12</v>
      </c>
      <c r="D18" s="4" t="s">
        <v>14</v>
      </c>
      <c r="E18" s="4" t="s">
        <v>14</v>
      </c>
      <c r="F18" s="4" t="s">
        <v>14</v>
      </c>
      <c r="G18" s="4" t="s">
        <v>14</v>
      </c>
      <c r="H18" s="15" t="s">
        <v>14</v>
      </c>
      <c r="I18" s="4" t="s">
        <v>14</v>
      </c>
      <c r="J18" s="4" t="s">
        <v>14</v>
      </c>
      <c r="K18" s="4" t="s">
        <v>14</v>
      </c>
      <c r="L18" s="15" t="s">
        <v>14</v>
      </c>
      <c r="M18" t="s">
        <v>14</v>
      </c>
      <c r="N18" t="s">
        <v>14</v>
      </c>
      <c r="O18" t="s">
        <v>14</v>
      </c>
      <c r="P18" t="s">
        <v>14</v>
      </c>
      <c r="Q18" s="12" t="s">
        <v>14</v>
      </c>
      <c r="R18" s="20" t="s">
        <v>14</v>
      </c>
      <c r="S18" t="s">
        <v>14</v>
      </c>
      <c r="T18" t="s">
        <v>14</v>
      </c>
      <c r="U18" t="s">
        <v>14</v>
      </c>
      <c r="V18" s="12" t="s">
        <v>14</v>
      </c>
      <c r="W18" t="s">
        <v>14</v>
      </c>
      <c r="X18" t="s">
        <v>14</v>
      </c>
      <c r="Y18" t="s">
        <v>14</v>
      </c>
      <c r="Z18" s="12" t="s">
        <v>14</v>
      </c>
      <c r="AA18" t="s">
        <v>14</v>
      </c>
      <c r="AB18" t="s">
        <v>14</v>
      </c>
      <c r="AC18" t="s">
        <v>14</v>
      </c>
      <c r="AD18" s="20" t="s">
        <v>14</v>
      </c>
      <c r="AE18" t="s">
        <v>14</v>
      </c>
      <c r="AF18" t="s">
        <v>14</v>
      </c>
      <c r="AG18" t="s">
        <v>14</v>
      </c>
      <c r="AH18" s="20" t="s">
        <v>14</v>
      </c>
      <c r="AI18" t="s">
        <v>14</v>
      </c>
      <c r="AJ18" t="s">
        <v>14</v>
      </c>
      <c r="AK18" t="s">
        <v>14</v>
      </c>
      <c r="AL18" t="s">
        <v>14</v>
      </c>
      <c r="AM18" t="s">
        <v>14</v>
      </c>
      <c r="AN18" t="s">
        <v>14</v>
      </c>
      <c r="AO18" t="s">
        <v>14</v>
      </c>
      <c r="AP18" s="20" t="s">
        <v>14</v>
      </c>
      <c r="AQ18" t="s">
        <v>14</v>
      </c>
      <c r="AR18" t="s">
        <v>14</v>
      </c>
      <c r="AS18" t="s">
        <v>14</v>
      </c>
      <c r="AT18" s="20" t="s">
        <v>14</v>
      </c>
      <c r="AU18" s="24" t="s">
        <v>14</v>
      </c>
      <c r="AV18" s="24" t="s">
        <v>14</v>
      </c>
      <c r="AW18" s="24" t="s">
        <v>14</v>
      </c>
    </row>
    <row r="19" spans="1:49">
      <c r="B19" s="2" t="s">
        <v>28</v>
      </c>
      <c r="C19" s="2" t="s">
        <v>12</v>
      </c>
      <c r="D19" s="4" t="s">
        <v>14</v>
      </c>
      <c r="E19" s="4" t="s">
        <v>14</v>
      </c>
      <c r="F19" s="4" t="s">
        <v>14</v>
      </c>
      <c r="G19" s="4" t="s">
        <v>14</v>
      </c>
      <c r="H19" s="15" t="s">
        <v>14</v>
      </c>
      <c r="I19" s="4" t="s">
        <v>14</v>
      </c>
      <c r="J19" s="4" t="s">
        <v>14</v>
      </c>
      <c r="K19" s="4" t="s">
        <v>14</v>
      </c>
      <c r="L19" s="15" t="s">
        <v>14</v>
      </c>
      <c r="M19" t="s">
        <v>14</v>
      </c>
      <c r="N19" t="s">
        <v>14</v>
      </c>
      <c r="O19" t="s">
        <v>14</v>
      </c>
      <c r="P19" t="s">
        <v>14</v>
      </c>
      <c r="Q19" s="12" t="s">
        <v>14</v>
      </c>
      <c r="R19" s="20" t="s">
        <v>14</v>
      </c>
      <c r="S19" t="s">
        <v>14</v>
      </c>
      <c r="T19" t="s">
        <v>14</v>
      </c>
      <c r="U19" t="s">
        <v>14</v>
      </c>
      <c r="V19" s="12" t="s">
        <v>14</v>
      </c>
      <c r="W19" t="s">
        <v>14</v>
      </c>
      <c r="X19" t="s">
        <v>14</v>
      </c>
      <c r="Y19" t="s">
        <v>14</v>
      </c>
      <c r="Z19" s="12" t="s">
        <v>14</v>
      </c>
      <c r="AA19" t="s">
        <v>14</v>
      </c>
      <c r="AB19" t="s">
        <v>14</v>
      </c>
      <c r="AC19" t="s">
        <v>14</v>
      </c>
      <c r="AD19" s="20" t="s">
        <v>14</v>
      </c>
      <c r="AE19" t="s">
        <v>14</v>
      </c>
      <c r="AF19" t="s">
        <v>14</v>
      </c>
      <c r="AG19" t="s">
        <v>14</v>
      </c>
      <c r="AH19" s="20" t="s">
        <v>14</v>
      </c>
      <c r="AI19" t="s">
        <v>14</v>
      </c>
      <c r="AJ19" t="s">
        <v>14</v>
      </c>
      <c r="AK19" t="s">
        <v>14</v>
      </c>
      <c r="AL19" t="s">
        <v>14</v>
      </c>
      <c r="AM19" t="s">
        <v>14</v>
      </c>
      <c r="AN19" t="s">
        <v>14</v>
      </c>
      <c r="AO19" t="s">
        <v>14</v>
      </c>
      <c r="AP19" s="20" t="s">
        <v>14</v>
      </c>
      <c r="AQ19" t="s">
        <v>14</v>
      </c>
      <c r="AR19" t="s">
        <v>14</v>
      </c>
      <c r="AS19" t="s">
        <v>14</v>
      </c>
      <c r="AT19" s="20" t="s">
        <v>14</v>
      </c>
      <c r="AU19" s="24" t="s">
        <v>14</v>
      </c>
      <c r="AV19" s="24" t="s">
        <v>14</v>
      </c>
      <c r="AW19" s="24" t="s">
        <v>14</v>
      </c>
    </row>
    <row r="20" spans="1:49">
      <c r="B20" s="2" t="s">
        <v>29</v>
      </c>
      <c r="C20" s="2" t="s">
        <v>12</v>
      </c>
      <c r="D20" s="4" t="s">
        <v>14</v>
      </c>
      <c r="E20" s="4" t="s">
        <v>14</v>
      </c>
      <c r="F20" s="4" t="s">
        <v>14</v>
      </c>
      <c r="G20" s="4" t="s">
        <v>14</v>
      </c>
      <c r="H20" s="15" t="s">
        <v>14</v>
      </c>
      <c r="I20" s="4" t="s">
        <v>14</v>
      </c>
      <c r="J20" s="4" t="s">
        <v>14</v>
      </c>
      <c r="K20" s="4" t="s">
        <v>14</v>
      </c>
      <c r="L20" s="15" t="s">
        <v>14</v>
      </c>
      <c r="M20" t="s">
        <v>14</v>
      </c>
      <c r="N20" t="s">
        <v>14</v>
      </c>
      <c r="O20" t="s">
        <v>14</v>
      </c>
      <c r="P20" t="s">
        <v>14</v>
      </c>
      <c r="Q20" s="12" t="s">
        <v>14</v>
      </c>
      <c r="R20" s="20" t="s">
        <v>14</v>
      </c>
      <c r="S20" t="s">
        <v>14</v>
      </c>
      <c r="T20" t="s">
        <v>14</v>
      </c>
      <c r="U20" t="s">
        <v>14</v>
      </c>
      <c r="V20" s="12" t="s">
        <v>14</v>
      </c>
      <c r="W20" t="s">
        <v>14</v>
      </c>
      <c r="X20" t="s">
        <v>14</v>
      </c>
      <c r="Y20" t="s">
        <v>14</v>
      </c>
      <c r="Z20" s="12" t="s">
        <v>14</v>
      </c>
      <c r="AA20" t="s">
        <v>14</v>
      </c>
      <c r="AB20" t="s">
        <v>14</v>
      </c>
      <c r="AC20" t="s">
        <v>14</v>
      </c>
      <c r="AD20" s="20" t="s">
        <v>14</v>
      </c>
      <c r="AE20" t="s">
        <v>14</v>
      </c>
      <c r="AF20" t="s">
        <v>14</v>
      </c>
      <c r="AG20" t="s">
        <v>14</v>
      </c>
      <c r="AH20" s="20" t="s">
        <v>14</v>
      </c>
      <c r="AI20" t="s">
        <v>14</v>
      </c>
      <c r="AJ20" t="s">
        <v>14</v>
      </c>
      <c r="AK20" t="s">
        <v>14</v>
      </c>
      <c r="AL20" t="s">
        <v>14</v>
      </c>
      <c r="AM20" t="s">
        <v>14</v>
      </c>
      <c r="AN20" t="s">
        <v>14</v>
      </c>
      <c r="AO20" t="s">
        <v>14</v>
      </c>
      <c r="AP20" s="20" t="s">
        <v>14</v>
      </c>
      <c r="AQ20" t="s">
        <v>14</v>
      </c>
      <c r="AR20" t="s">
        <v>14</v>
      </c>
      <c r="AS20" t="s">
        <v>14</v>
      </c>
      <c r="AT20" s="20" t="s">
        <v>14</v>
      </c>
      <c r="AU20" s="24" t="s">
        <v>14</v>
      </c>
      <c r="AV20" s="24" t="s">
        <v>14</v>
      </c>
      <c r="AW20" s="24" t="s">
        <v>14</v>
      </c>
    </row>
    <row r="21" spans="1:49">
      <c r="B21" s="2" t="s">
        <v>30</v>
      </c>
      <c r="C21" s="2" t="s">
        <v>12</v>
      </c>
      <c r="D21" s="4" t="s">
        <v>14</v>
      </c>
      <c r="E21" s="4" t="s">
        <v>14</v>
      </c>
      <c r="F21" s="4" t="s">
        <v>14</v>
      </c>
      <c r="G21" s="4" t="s">
        <v>14</v>
      </c>
      <c r="H21" s="15" t="s">
        <v>14</v>
      </c>
      <c r="I21" s="4" t="s">
        <v>14</v>
      </c>
      <c r="J21" s="4" t="s">
        <v>14</v>
      </c>
      <c r="K21" s="4" t="s">
        <v>14</v>
      </c>
      <c r="L21" s="15" t="s">
        <v>14</v>
      </c>
      <c r="M21" t="s">
        <v>14</v>
      </c>
      <c r="N21" t="s">
        <v>14</v>
      </c>
      <c r="O21" t="s">
        <v>14</v>
      </c>
      <c r="P21" t="s">
        <v>14</v>
      </c>
      <c r="Q21" s="12" t="s">
        <v>14</v>
      </c>
      <c r="R21" s="20" t="s">
        <v>14</v>
      </c>
      <c r="S21" t="s">
        <v>14</v>
      </c>
      <c r="T21" t="s">
        <v>14</v>
      </c>
      <c r="U21" t="s">
        <v>14</v>
      </c>
      <c r="V21" s="12" t="s">
        <v>14</v>
      </c>
      <c r="W21" t="s">
        <v>14</v>
      </c>
      <c r="X21" t="s">
        <v>14</v>
      </c>
      <c r="Y21" t="s">
        <v>14</v>
      </c>
      <c r="Z21" s="12" t="s">
        <v>14</v>
      </c>
      <c r="AA21" t="s">
        <v>14</v>
      </c>
      <c r="AB21" t="s">
        <v>14</v>
      </c>
      <c r="AC21" t="s">
        <v>14</v>
      </c>
      <c r="AD21" s="20" t="s">
        <v>14</v>
      </c>
      <c r="AE21" t="s">
        <v>14</v>
      </c>
      <c r="AF21" t="s">
        <v>14</v>
      </c>
      <c r="AG21" t="s">
        <v>14</v>
      </c>
      <c r="AH21" s="20" t="s">
        <v>14</v>
      </c>
      <c r="AI21" t="s">
        <v>14</v>
      </c>
      <c r="AJ21" t="s">
        <v>14</v>
      </c>
      <c r="AK21" t="s">
        <v>14</v>
      </c>
      <c r="AL21" t="s">
        <v>14</v>
      </c>
      <c r="AM21" t="s">
        <v>14</v>
      </c>
      <c r="AN21" t="s">
        <v>14</v>
      </c>
      <c r="AO21" t="s">
        <v>14</v>
      </c>
      <c r="AP21" s="20" t="s">
        <v>14</v>
      </c>
      <c r="AQ21" t="s">
        <v>14</v>
      </c>
      <c r="AR21" t="s">
        <v>14</v>
      </c>
      <c r="AS21" t="s">
        <v>14</v>
      </c>
      <c r="AT21" s="20" t="s">
        <v>14</v>
      </c>
      <c r="AU21" s="24" t="s">
        <v>14</v>
      </c>
      <c r="AV21" s="24" t="s">
        <v>14</v>
      </c>
      <c r="AW21" s="24" t="s">
        <v>14</v>
      </c>
    </row>
    <row r="22" spans="1:49">
      <c r="B22" s="2" t="s">
        <v>31</v>
      </c>
      <c r="C22" s="2" t="s">
        <v>12</v>
      </c>
      <c r="D22" s="4" t="s">
        <v>14</v>
      </c>
      <c r="E22" s="4" t="s">
        <v>14</v>
      </c>
      <c r="F22" s="4" t="s">
        <v>14</v>
      </c>
      <c r="G22" s="4" t="s">
        <v>14</v>
      </c>
      <c r="H22" s="15" t="s">
        <v>14</v>
      </c>
      <c r="I22" s="4" t="s">
        <v>14</v>
      </c>
      <c r="J22" s="4" t="s">
        <v>14</v>
      </c>
      <c r="K22" s="4" t="s">
        <v>14</v>
      </c>
      <c r="L22" s="15" t="s">
        <v>14</v>
      </c>
      <c r="M22" t="s">
        <v>14</v>
      </c>
      <c r="N22" t="s">
        <v>14</v>
      </c>
      <c r="O22" t="s">
        <v>14</v>
      </c>
      <c r="P22" t="s">
        <v>14</v>
      </c>
      <c r="Q22" s="12" t="s">
        <v>14</v>
      </c>
      <c r="R22" s="20" t="s">
        <v>14</v>
      </c>
      <c r="S22" t="s">
        <v>14</v>
      </c>
      <c r="T22" t="s">
        <v>14</v>
      </c>
      <c r="U22" t="s">
        <v>14</v>
      </c>
      <c r="V22" s="12" t="s">
        <v>14</v>
      </c>
      <c r="W22" t="s">
        <v>14</v>
      </c>
      <c r="X22" t="s">
        <v>14</v>
      </c>
      <c r="Y22" t="s">
        <v>14</v>
      </c>
      <c r="Z22" s="12" t="s">
        <v>14</v>
      </c>
      <c r="AA22" t="s">
        <v>14</v>
      </c>
      <c r="AB22" t="s">
        <v>14</v>
      </c>
      <c r="AC22" t="s">
        <v>14</v>
      </c>
      <c r="AD22" s="20" t="s">
        <v>14</v>
      </c>
      <c r="AE22" t="s">
        <v>14</v>
      </c>
      <c r="AF22" t="s">
        <v>14</v>
      </c>
      <c r="AG22" t="s">
        <v>14</v>
      </c>
      <c r="AH22" s="20" t="s">
        <v>14</v>
      </c>
      <c r="AI22" t="s">
        <v>14</v>
      </c>
      <c r="AJ22" t="s">
        <v>14</v>
      </c>
      <c r="AK22" t="s">
        <v>14</v>
      </c>
      <c r="AL22" t="s">
        <v>14</v>
      </c>
      <c r="AM22" t="s">
        <v>14</v>
      </c>
      <c r="AN22" t="s">
        <v>14</v>
      </c>
      <c r="AO22" t="s">
        <v>14</v>
      </c>
      <c r="AP22" s="20" t="s">
        <v>14</v>
      </c>
      <c r="AQ22" t="s">
        <v>14</v>
      </c>
      <c r="AR22" t="s">
        <v>14</v>
      </c>
      <c r="AS22" t="s">
        <v>14</v>
      </c>
      <c r="AT22" s="20" t="s">
        <v>14</v>
      </c>
      <c r="AU22" s="24" t="s">
        <v>14</v>
      </c>
      <c r="AV22" s="24" t="s">
        <v>14</v>
      </c>
      <c r="AW22" s="24" t="s">
        <v>14</v>
      </c>
    </row>
    <row r="23" spans="1:49">
      <c r="B23" s="2" t="s">
        <v>32</v>
      </c>
      <c r="C23" s="2" t="s">
        <v>12</v>
      </c>
      <c r="D23" s="4" t="s">
        <v>14</v>
      </c>
      <c r="E23" s="4" t="s">
        <v>14</v>
      </c>
      <c r="F23" s="4" t="s">
        <v>14</v>
      </c>
      <c r="G23" s="4" t="s">
        <v>14</v>
      </c>
      <c r="H23" s="15" t="s">
        <v>14</v>
      </c>
      <c r="I23" s="4" t="s">
        <v>14</v>
      </c>
      <c r="J23" s="4" t="s">
        <v>14</v>
      </c>
      <c r="K23" s="4" t="s">
        <v>14</v>
      </c>
      <c r="L23" s="15" t="s">
        <v>14</v>
      </c>
      <c r="M23" t="s">
        <v>14</v>
      </c>
      <c r="N23" t="s">
        <v>14</v>
      </c>
      <c r="O23" t="s">
        <v>14</v>
      </c>
      <c r="P23" t="s">
        <v>14</v>
      </c>
      <c r="Q23" s="12" t="s">
        <v>14</v>
      </c>
      <c r="R23" s="20" t="s">
        <v>14</v>
      </c>
      <c r="S23" t="s">
        <v>14</v>
      </c>
      <c r="T23" t="s">
        <v>14</v>
      </c>
      <c r="U23" t="s">
        <v>14</v>
      </c>
      <c r="V23" s="12" t="s">
        <v>14</v>
      </c>
      <c r="W23" t="s">
        <v>14</v>
      </c>
      <c r="X23" t="s">
        <v>14</v>
      </c>
      <c r="Y23" t="s">
        <v>14</v>
      </c>
      <c r="Z23" s="12" t="s">
        <v>14</v>
      </c>
      <c r="AA23" t="s">
        <v>14</v>
      </c>
      <c r="AB23" t="s">
        <v>14</v>
      </c>
      <c r="AC23" t="s">
        <v>14</v>
      </c>
      <c r="AD23" s="20" t="s">
        <v>14</v>
      </c>
      <c r="AE23" t="s">
        <v>14</v>
      </c>
      <c r="AF23" t="s">
        <v>14</v>
      </c>
      <c r="AG23" t="s">
        <v>14</v>
      </c>
      <c r="AH23" s="20" t="s">
        <v>14</v>
      </c>
      <c r="AI23" t="s">
        <v>14</v>
      </c>
      <c r="AJ23" t="s">
        <v>14</v>
      </c>
      <c r="AK23" t="s">
        <v>14</v>
      </c>
      <c r="AL23" t="s">
        <v>14</v>
      </c>
      <c r="AM23" t="s">
        <v>14</v>
      </c>
      <c r="AN23" t="s">
        <v>14</v>
      </c>
      <c r="AO23" t="s">
        <v>14</v>
      </c>
      <c r="AP23" s="20" t="s">
        <v>14</v>
      </c>
      <c r="AQ23" t="s">
        <v>14</v>
      </c>
      <c r="AR23" t="s">
        <v>14</v>
      </c>
      <c r="AS23" t="s">
        <v>14</v>
      </c>
      <c r="AT23" s="20" t="s">
        <v>14</v>
      </c>
      <c r="AU23" s="24" t="s">
        <v>14</v>
      </c>
      <c r="AV23" s="24" t="s">
        <v>14</v>
      </c>
      <c r="AW23" s="24" t="s">
        <v>14</v>
      </c>
    </row>
    <row r="24" spans="1:49">
      <c r="A24" s="2" t="s">
        <v>33</v>
      </c>
      <c r="B24" s="2" t="s">
        <v>11</v>
      </c>
      <c r="C24" s="2" t="s">
        <v>12</v>
      </c>
      <c r="D24" s="3">
        <v>52996</v>
      </c>
      <c r="E24" s="3">
        <v>10301</v>
      </c>
      <c r="F24" s="3">
        <v>15432</v>
      </c>
      <c r="G24" s="3">
        <v>1301</v>
      </c>
      <c r="H24" s="14">
        <v>27034</v>
      </c>
      <c r="I24" s="3">
        <v>10831</v>
      </c>
      <c r="J24" s="3">
        <v>10012</v>
      </c>
      <c r="K24" s="3">
        <v>5118</v>
      </c>
      <c r="L24" s="14">
        <v>25961</v>
      </c>
      <c r="M24" t="s">
        <v>14</v>
      </c>
      <c r="N24" t="s">
        <v>14</v>
      </c>
      <c r="O24" t="s">
        <v>14</v>
      </c>
      <c r="P24" t="s">
        <v>14</v>
      </c>
      <c r="Q24" s="12" t="s">
        <v>14</v>
      </c>
      <c r="R24" s="20" t="s">
        <v>14</v>
      </c>
      <c r="S24" t="s">
        <v>14</v>
      </c>
      <c r="T24" t="s">
        <v>14</v>
      </c>
      <c r="U24" t="s">
        <v>14</v>
      </c>
      <c r="V24" s="12" t="s">
        <v>14</v>
      </c>
      <c r="W24" t="s">
        <v>14</v>
      </c>
      <c r="X24" t="s">
        <v>14</v>
      </c>
      <c r="Y24" t="s">
        <v>14</v>
      </c>
      <c r="Z24" s="12" t="s">
        <v>14</v>
      </c>
      <c r="AA24" t="s">
        <v>14</v>
      </c>
      <c r="AB24" t="s">
        <v>14</v>
      </c>
      <c r="AC24" t="s">
        <v>14</v>
      </c>
      <c r="AD24" s="20" t="s">
        <v>14</v>
      </c>
      <c r="AE24" t="s">
        <v>14</v>
      </c>
      <c r="AF24" t="s">
        <v>14</v>
      </c>
      <c r="AG24" t="s">
        <v>14</v>
      </c>
      <c r="AH24" s="20" t="s">
        <v>14</v>
      </c>
      <c r="AI24" t="s">
        <v>14</v>
      </c>
      <c r="AJ24" t="s">
        <v>14</v>
      </c>
      <c r="AK24" t="s">
        <v>14</v>
      </c>
      <c r="AL24" s="11">
        <v>88.64</v>
      </c>
      <c r="AM24" s="9" t="s">
        <v>14</v>
      </c>
      <c r="AN24" s="11">
        <v>67.64</v>
      </c>
      <c r="AO24" s="11">
        <v>58.84</v>
      </c>
      <c r="AP24" s="20" t="s">
        <v>14</v>
      </c>
      <c r="AQ24" t="s">
        <v>14</v>
      </c>
      <c r="AR24" t="s">
        <v>14</v>
      </c>
      <c r="AS24" t="s">
        <v>14</v>
      </c>
      <c r="AT24" s="20" t="s">
        <v>14</v>
      </c>
      <c r="AU24" s="24" t="s">
        <v>14</v>
      </c>
      <c r="AV24" s="24" t="s">
        <v>14</v>
      </c>
      <c r="AW24" s="24" t="s">
        <v>14</v>
      </c>
    </row>
    <row r="25" spans="1:49">
      <c r="B25" s="2" t="s">
        <v>13</v>
      </c>
      <c r="C25" s="2" t="s">
        <v>12</v>
      </c>
      <c r="D25" s="4" t="s">
        <v>14</v>
      </c>
      <c r="E25" s="4" t="s">
        <v>14</v>
      </c>
      <c r="F25" s="4" t="s">
        <v>14</v>
      </c>
      <c r="G25" s="4" t="s">
        <v>14</v>
      </c>
      <c r="H25" s="15" t="s">
        <v>14</v>
      </c>
      <c r="I25" s="4" t="s">
        <v>14</v>
      </c>
      <c r="J25" s="4" t="s">
        <v>14</v>
      </c>
      <c r="K25" s="4" t="s">
        <v>14</v>
      </c>
      <c r="L25" s="15" t="s">
        <v>14</v>
      </c>
      <c r="M25" t="s">
        <v>14</v>
      </c>
      <c r="N25" t="s">
        <v>14</v>
      </c>
      <c r="O25" t="s">
        <v>14</v>
      </c>
      <c r="P25" t="s">
        <v>14</v>
      </c>
      <c r="Q25" s="12" t="s">
        <v>14</v>
      </c>
      <c r="R25" s="20" t="s">
        <v>14</v>
      </c>
      <c r="S25" t="s">
        <v>14</v>
      </c>
      <c r="T25" t="s">
        <v>14</v>
      </c>
      <c r="U25" t="s">
        <v>14</v>
      </c>
      <c r="V25" s="12" t="s">
        <v>14</v>
      </c>
      <c r="W25" t="s">
        <v>14</v>
      </c>
      <c r="X25" t="s">
        <v>14</v>
      </c>
      <c r="Y25" t="s">
        <v>14</v>
      </c>
      <c r="Z25" s="12" t="s">
        <v>14</v>
      </c>
      <c r="AA25" t="s">
        <v>14</v>
      </c>
      <c r="AB25" t="s">
        <v>14</v>
      </c>
      <c r="AC25" t="s">
        <v>14</v>
      </c>
      <c r="AD25" s="20" t="s">
        <v>14</v>
      </c>
      <c r="AE25" t="s">
        <v>14</v>
      </c>
      <c r="AF25" t="s">
        <v>14</v>
      </c>
      <c r="AG25" t="s">
        <v>14</v>
      </c>
      <c r="AH25" s="20" t="s">
        <v>14</v>
      </c>
      <c r="AI25" t="s">
        <v>14</v>
      </c>
      <c r="AJ25" t="s">
        <v>14</v>
      </c>
      <c r="AK25" t="s">
        <v>14</v>
      </c>
      <c r="AL25" t="s">
        <v>14</v>
      </c>
      <c r="AM25" t="s">
        <v>14</v>
      </c>
      <c r="AN25" t="s">
        <v>14</v>
      </c>
      <c r="AO25" t="s">
        <v>14</v>
      </c>
      <c r="AP25" s="20" t="s">
        <v>14</v>
      </c>
      <c r="AQ25" t="s">
        <v>14</v>
      </c>
      <c r="AR25" t="s">
        <v>14</v>
      </c>
      <c r="AS25" t="s">
        <v>14</v>
      </c>
      <c r="AT25" s="20" t="s">
        <v>14</v>
      </c>
      <c r="AU25" s="24" t="s">
        <v>14</v>
      </c>
      <c r="AV25" s="24" t="s">
        <v>14</v>
      </c>
      <c r="AW25" s="24" t="s">
        <v>14</v>
      </c>
    </row>
    <row r="26" spans="1:49">
      <c r="B26" s="2" t="s">
        <v>15</v>
      </c>
      <c r="C26" s="2" t="s">
        <v>12</v>
      </c>
      <c r="D26" s="4" t="s">
        <v>14</v>
      </c>
      <c r="E26" s="4" t="s">
        <v>14</v>
      </c>
      <c r="F26" s="4" t="s">
        <v>14</v>
      </c>
      <c r="G26" s="4" t="s">
        <v>14</v>
      </c>
      <c r="H26" s="15" t="s">
        <v>14</v>
      </c>
      <c r="I26" s="4" t="s">
        <v>14</v>
      </c>
      <c r="J26" s="4" t="s">
        <v>14</v>
      </c>
      <c r="K26" s="4" t="s">
        <v>14</v>
      </c>
      <c r="L26" s="15" t="s">
        <v>14</v>
      </c>
      <c r="M26" t="s">
        <v>14</v>
      </c>
      <c r="N26" t="s">
        <v>14</v>
      </c>
      <c r="O26" t="s">
        <v>14</v>
      </c>
      <c r="P26" t="s">
        <v>14</v>
      </c>
      <c r="Q26" s="12" t="s">
        <v>14</v>
      </c>
      <c r="R26" s="20" t="s">
        <v>14</v>
      </c>
      <c r="S26" t="s">
        <v>14</v>
      </c>
      <c r="T26" t="s">
        <v>14</v>
      </c>
      <c r="U26" t="s">
        <v>14</v>
      </c>
      <c r="V26" s="12" t="s">
        <v>14</v>
      </c>
      <c r="W26" t="s">
        <v>14</v>
      </c>
      <c r="X26" t="s">
        <v>14</v>
      </c>
      <c r="Y26" t="s">
        <v>14</v>
      </c>
      <c r="Z26" s="12" t="s">
        <v>14</v>
      </c>
      <c r="AA26" t="s">
        <v>14</v>
      </c>
      <c r="AB26" t="s">
        <v>14</v>
      </c>
      <c r="AC26" t="s">
        <v>14</v>
      </c>
      <c r="AD26" s="20" t="s">
        <v>14</v>
      </c>
      <c r="AE26" t="s">
        <v>14</v>
      </c>
      <c r="AF26" t="s">
        <v>14</v>
      </c>
      <c r="AG26" t="s">
        <v>14</v>
      </c>
      <c r="AH26" s="20" t="s">
        <v>14</v>
      </c>
      <c r="AI26" t="s">
        <v>14</v>
      </c>
      <c r="AJ26" t="s">
        <v>14</v>
      </c>
      <c r="AK26" t="s">
        <v>14</v>
      </c>
      <c r="AL26" t="s">
        <v>14</v>
      </c>
      <c r="AM26" t="s">
        <v>14</v>
      </c>
      <c r="AN26" t="s">
        <v>14</v>
      </c>
      <c r="AO26" t="s">
        <v>14</v>
      </c>
      <c r="AP26" s="20" t="s">
        <v>14</v>
      </c>
      <c r="AQ26" t="s">
        <v>14</v>
      </c>
      <c r="AR26" t="s">
        <v>14</v>
      </c>
      <c r="AS26" t="s">
        <v>14</v>
      </c>
      <c r="AT26" s="20" t="s">
        <v>14</v>
      </c>
      <c r="AU26" s="24" t="s">
        <v>14</v>
      </c>
      <c r="AV26" s="24" t="s">
        <v>14</v>
      </c>
      <c r="AW26" s="24" t="s">
        <v>14</v>
      </c>
    </row>
    <row r="27" spans="1:49">
      <c r="B27" s="2" t="s">
        <v>16</v>
      </c>
      <c r="C27" s="2" t="s">
        <v>12</v>
      </c>
      <c r="D27" s="4" t="s">
        <v>14</v>
      </c>
      <c r="E27" s="4" t="s">
        <v>14</v>
      </c>
      <c r="F27" s="4" t="s">
        <v>14</v>
      </c>
      <c r="G27" s="4" t="s">
        <v>14</v>
      </c>
      <c r="H27" s="15" t="s">
        <v>14</v>
      </c>
      <c r="I27" s="4" t="s">
        <v>14</v>
      </c>
      <c r="J27" s="4" t="s">
        <v>14</v>
      </c>
      <c r="K27" s="4" t="s">
        <v>14</v>
      </c>
      <c r="L27" s="15" t="s">
        <v>14</v>
      </c>
      <c r="M27" t="s">
        <v>14</v>
      </c>
      <c r="N27" t="s">
        <v>14</v>
      </c>
      <c r="O27" t="s">
        <v>14</v>
      </c>
      <c r="P27" t="s">
        <v>14</v>
      </c>
      <c r="Q27" s="12" t="s">
        <v>14</v>
      </c>
      <c r="R27" s="20" t="s">
        <v>14</v>
      </c>
      <c r="S27" t="s">
        <v>14</v>
      </c>
      <c r="T27" t="s">
        <v>14</v>
      </c>
      <c r="U27" t="s">
        <v>14</v>
      </c>
      <c r="V27" s="12" t="s">
        <v>14</v>
      </c>
      <c r="W27" t="s">
        <v>14</v>
      </c>
      <c r="X27" t="s">
        <v>14</v>
      </c>
      <c r="Y27" t="s">
        <v>14</v>
      </c>
      <c r="Z27" s="12" t="s">
        <v>14</v>
      </c>
      <c r="AA27" t="s">
        <v>14</v>
      </c>
      <c r="AB27" t="s">
        <v>14</v>
      </c>
      <c r="AC27" t="s">
        <v>14</v>
      </c>
      <c r="AD27" s="20" t="s">
        <v>14</v>
      </c>
      <c r="AE27" t="s">
        <v>14</v>
      </c>
      <c r="AF27" t="s">
        <v>14</v>
      </c>
      <c r="AG27" t="s">
        <v>14</v>
      </c>
      <c r="AH27" s="20" t="s">
        <v>14</v>
      </c>
      <c r="AI27" t="s">
        <v>14</v>
      </c>
      <c r="AJ27" t="s">
        <v>14</v>
      </c>
      <c r="AK27" t="s">
        <v>14</v>
      </c>
      <c r="AL27" t="s">
        <v>14</v>
      </c>
      <c r="AM27" t="s">
        <v>14</v>
      </c>
      <c r="AN27" t="s">
        <v>14</v>
      </c>
      <c r="AO27" t="s">
        <v>14</v>
      </c>
      <c r="AP27" s="20" t="s">
        <v>14</v>
      </c>
      <c r="AQ27" t="s">
        <v>14</v>
      </c>
      <c r="AR27" t="s">
        <v>14</v>
      </c>
      <c r="AS27" t="s">
        <v>14</v>
      </c>
      <c r="AT27" s="20" t="s">
        <v>14</v>
      </c>
      <c r="AU27" s="24" t="s">
        <v>14</v>
      </c>
      <c r="AV27" s="24" t="s">
        <v>14</v>
      </c>
      <c r="AW27" s="24" t="s">
        <v>14</v>
      </c>
    </row>
    <row r="28" spans="1:49">
      <c r="B28" s="2" t="s">
        <v>17</v>
      </c>
      <c r="C28" s="2" t="s">
        <v>12</v>
      </c>
      <c r="D28" s="4" t="s">
        <v>14</v>
      </c>
      <c r="E28" s="4" t="s">
        <v>14</v>
      </c>
      <c r="F28" s="4" t="s">
        <v>14</v>
      </c>
      <c r="G28" s="4" t="s">
        <v>14</v>
      </c>
      <c r="H28" s="15" t="s">
        <v>14</v>
      </c>
      <c r="I28" s="4" t="s">
        <v>14</v>
      </c>
      <c r="J28" s="4" t="s">
        <v>14</v>
      </c>
      <c r="K28" s="4" t="s">
        <v>14</v>
      </c>
      <c r="L28" s="15" t="s">
        <v>14</v>
      </c>
      <c r="M28" t="s">
        <v>14</v>
      </c>
      <c r="N28" t="s">
        <v>14</v>
      </c>
      <c r="O28" t="s">
        <v>14</v>
      </c>
      <c r="P28" t="s">
        <v>14</v>
      </c>
      <c r="Q28" s="12" t="s">
        <v>14</v>
      </c>
      <c r="R28" s="20" t="s">
        <v>14</v>
      </c>
      <c r="S28" t="s">
        <v>14</v>
      </c>
      <c r="T28" t="s">
        <v>14</v>
      </c>
      <c r="U28" t="s">
        <v>14</v>
      </c>
      <c r="V28" s="12" t="s">
        <v>14</v>
      </c>
      <c r="W28" t="s">
        <v>14</v>
      </c>
      <c r="X28" t="s">
        <v>14</v>
      </c>
      <c r="Y28" t="s">
        <v>14</v>
      </c>
      <c r="Z28" s="12" t="s">
        <v>14</v>
      </c>
      <c r="AA28" t="s">
        <v>14</v>
      </c>
      <c r="AB28" t="s">
        <v>14</v>
      </c>
      <c r="AC28" t="s">
        <v>14</v>
      </c>
      <c r="AD28" s="20" t="s">
        <v>14</v>
      </c>
      <c r="AE28" t="s">
        <v>14</v>
      </c>
      <c r="AF28" t="s">
        <v>14</v>
      </c>
      <c r="AG28" t="s">
        <v>14</v>
      </c>
      <c r="AH28" s="20" t="s">
        <v>14</v>
      </c>
      <c r="AI28" t="s">
        <v>14</v>
      </c>
      <c r="AJ28" t="s">
        <v>14</v>
      </c>
      <c r="AK28" t="s">
        <v>14</v>
      </c>
      <c r="AL28" t="s">
        <v>14</v>
      </c>
      <c r="AM28" t="s">
        <v>14</v>
      </c>
      <c r="AN28" t="s">
        <v>14</v>
      </c>
      <c r="AO28" t="s">
        <v>14</v>
      </c>
      <c r="AP28" s="20" t="s">
        <v>14</v>
      </c>
      <c r="AQ28" t="s">
        <v>14</v>
      </c>
      <c r="AR28" t="s">
        <v>14</v>
      </c>
      <c r="AS28" t="s">
        <v>14</v>
      </c>
      <c r="AT28" s="20" t="s">
        <v>14</v>
      </c>
      <c r="AU28" s="24" t="s">
        <v>14</v>
      </c>
      <c r="AV28" s="24" t="s">
        <v>14</v>
      </c>
      <c r="AW28" s="24" t="s">
        <v>14</v>
      </c>
    </row>
    <row r="29" spans="1:49">
      <c r="B29" s="2" t="s">
        <v>18</v>
      </c>
      <c r="C29" s="2" t="s">
        <v>12</v>
      </c>
      <c r="D29" s="4" t="s">
        <v>14</v>
      </c>
      <c r="E29" s="4" t="s">
        <v>14</v>
      </c>
      <c r="F29" s="4" t="s">
        <v>14</v>
      </c>
      <c r="G29" s="4" t="s">
        <v>14</v>
      </c>
      <c r="H29" s="15" t="s">
        <v>14</v>
      </c>
      <c r="I29" s="4" t="s">
        <v>14</v>
      </c>
      <c r="J29" s="4" t="s">
        <v>14</v>
      </c>
      <c r="K29" s="4" t="s">
        <v>14</v>
      </c>
      <c r="L29" s="15" t="s">
        <v>14</v>
      </c>
      <c r="M29" t="s">
        <v>14</v>
      </c>
      <c r="N29" t="s">
        <v>14</v>
      </c>
      <c r="O29" t="s">
        <v>14</v>
      </c>
      <c r="P29" t="s">
        <v>14</v>
      </c>
      <c r="Q29" s="12" t="s">
        <v>14</v>
      </c>
      <c r="R29" s="20" t="s">
        <v>14</v>
      </c>
      <c r="S29" t="s">
        <v>14</v>
      </c>
      <c r="T29" t="s">
        <v>14</v>
      </c>
      <c r="U29" t="s">
        <v>14</v>
      </c>
      <c r="V29" s="12" t="s">
        <v>14</v>
      </c>
      <c r="W29" t="s">
        <v>14</v>
      </c>
      <c r="X29" t="s">
        <v>14</v>
      </c>
      <c r="Y29" t="s">
        <v>14</v>
      </c>
      <c r="Z29" s="12" t="s">
        <v>14</v>
      </c>
      <c r="AA29" t="s">
        <v>14</v>
      </c>
      <c r="AB29" t="s">
        <v>14</v>
      </c>
      <c r="AC29" t="s">
        <v>14</v>
      </c>
      <c r="AD29" s="20" t="s">
        <v>14</v>
      </c>
      <c r="AE29" t="s">
        <v>14</v>
      </c>
      <c r="AF29" t="s">
        <v>14</v>
      </c>
      <c r="AG29" t="s">
        <v>14</v>
      </c>
      <c r="AH29" s="20" t="s">
        <v>14</v>
      </c>
      <c r="AI29" t="s">
        <v>14</v>
      </c>
      <c r="AJ29" t="s">
        <v>14</v>
      </c>
      <c r="AK29" t="s">
        <v>14</v>
      </c>
      <c r="AL29" t="s">
        <v>14</v>
      </c>
      <c r="AM29" t="s">
        <v>14</v>
      </c>
      <c r="AN29" t="s">
        <v>14</v>
      </c>
      <c r="AO29" t="s">
        <v>14</v>
      </c>
      <c r="AP29" s="20" t="s">
        <v>14</v>
      </c>
      <c r="AQ29" t="s">
        <v>14</v>
      </c>
      <c r="AR29" t="s">
        <v>14</v>
      </c>
      <c r="AS29" t="s">
        <v>14</v>
      </c>
      <c r="AT29" s="20" t="s">
        <v>14</v>
      </c>
      <c r="AU29" s="24" t="s">
        <v>14</v>
      </c>
      <c r="AV29" s="24" t="s">
        <v>14</v>
      </c>
      <c r="AW29" s="24" t="s">
        <v>14</v>
      </c>
    </row>
    <row r="30" spans="1:49">
      <c r="B30" s="2" t="s">
        <v>19</v>
      </c>
      <c r="C30" s="2" t="s">
        <v>12</v>
      </c>
      <c r="D30" s="4" t="s">
        <v>14</v>
      </c>
      <c r="E30" s="4" t="s">
        <v>14</v>
      </c>
      <c r="F30" s="4" t="s">
        <v>14</v>
      </c>
      <c r="G30" s="4" t="s">
        <v>14</v>
      </c>
      <c r="H30" s="15" t="s">
        <v>14</v>
      </c>
      <c r="I30" s="4" t="s">
        <v>14</v>
      </c>
      <c r="J30" s="4" t="s">
        <v>14</v>
      </c>
      <c r="K30" s="4" t="s">
        <v>14</v>
      </c>
      <c r="L30" s="15" t="s">
        <v>14</v>
      </c>
      <c r="M30" t="s">
        <v>14</v>
      </c>
      <c r="N30" t="s">
        <v>14</v>
      </c>
      <c r="O30" t="s">
        <v>14</v>
      </c>
      <c r="P30" t="s">
        <v>14</v>
      </c>
      <c r="Q30" s="12" t="s">
        <v>14</v>
      </c>
      <c r="R30" s="20" t="s">
        <v>14</v>
      </c>
      <c r="S30" t="s">
        <v>14</v>
      </c>
      <c r="T30" t="s">
        <v>14</v>
      </c>
      <c r="U30" t="s">
        <v>14</v>
      </c>
      <c r="V30" s="12" t="s">
        <v>14</v>
      </c>
      <c r="W30" t="s">
        <v>14</v>
      </c>
      <c r="X30" t="s">
        <v>14</v>
      </c>
      <c r="Y30" t="s">
        <v>14</v>
      </c>
      <c r="Z30" s="12" t="s">
        <v>14</v>
      </c>
      <c r="AA30" t="s">
        <v>14</v>
      </c>
      <c r="AB30" t="s">
        <v>14</v>
      </c>
      <c r="AC30" t="s">
        <v>14</v>
      </c>
      <c r="AD30" s="20" t="s">
        <v>14</v>
      </c>
      <c r="AE30" t="s">
        <v>14</v>
      </c>
      <c r="AF30" t="s">
        <v>14</v>
      </c>
      <c r="AG30" t="s">
        <v>14</v>
      </c>
      <c r="AH30" s="20" t="s">
        <v>14</v>
      </c>
      <c r="AI30" t="s">
        <v>14</v>
      </c>
      <c r="AJ30" t="s">
        <v>14</v>
      </c>
      <c r="AK30" t="s">
        <v>14</v>
      </c>
      <c r="AL30" t="s">
        <v>14</v>
      </c>
      <c r="AM30" t="s">
        <v>14</v>
      </c>
      <c r="AN30" t="s">
        <v>14</v>
      </c>
      <c r="AO30" t="s">
        <v>14</v>
      </c>
      <c r="AP30" s="20" t="s">
        <v>14</v>
      </c>
      <c r="AQ30" t="s">
        <v>14</v>
      </c>
      <c r="AR30" t="s">
        <v>14</v>
      </c>
      <c r="AS30" t="s">
        <v>14</v>
      </c>
      <c r="AT30" s="20" t="s">
        <v>14</v>
      </c>
      <c r="AU30" s="24" t="s">
        <v>14</v>
      </c>
      <c r="AV30" s="24" t="s">
        <v>14</v>
      </c>
      <c r="AW30" s="24" t="s">
        <v>14</v>
      </c>
    </row>
    <row r="31" spans="1:49">
      <c r="B31" s="2" t="s">
        <v>20</v>
      </c>
      <c r="C31" s="2" t="s">
        <v>12</v>
      </c>
      <c r="D31" s="4" t="s">
        <v>14</v>
      </c>
      <c r="E31" s="4" t="s">
        <v>14</v>
      </c>
      <c r="F31" s="4" t="s">
        <v>14</v>
      </c>
      <c r="G31" s="4" t="s">
        <v>14</v>
      </c>
      <c r="H31" s="15" t="s">
        <v>14</v>
      </c>
      <c r="I31" s="4" t="s">
        <v>14</v>
      </c>
      <c r="J31" s="4" t="s">
        <v>14</v>
      </c>
      <c r="K31" s="4" t="s">
        <v>14</v>
      </c>
      <c r="L31" s="15" t="s">
        <v>14</v>
      </c>
      <c r="M31" t="s">
        <v>14</v>
      </c>
      <c r="N31" t="s">
        <v>14</v>
      </c>
      <c r="O31" t="s">
        <v>14</v>
      </c>
      <c r="P31" t="s">
        <v>14</v>
      </c>
      <c r="Q31" s="12" t="s">
        <v>14</v>
      </c>
      <c r="R31" s="20" t="s">
        <v>14</v>
      </c>
      <c r="S31" t="s">
        <v>14</v>
      </c>
      <c r="T31" t="s">
        <v>14</v>
      </c>
      <c r="U31" t="s">
        <v>14</v>
      </c>
      <c r="V31" s="12" t="s">
        <v>14</v>
      </c>
      <c r="W31" t="s">
        <v>14</v>
      </c>
      <c r="X31" t="s">
        <v>14</v>
      </c>
      <c r="Y31" t="s">
        <v>14</v>
      </c>
      <c r="Z31" s="12" t="s">
        <v>14</v>
      </c>
      <c r="AA31" t="s">
        <v>14</v>
      </c>
      <c r="AB31" t="s">
        <v>14</v>
      </c>
      <c r="AC31" t="s">
        <v>14</v>
      </c>
      <c r="AD31" s="20" t="s">
        <v>14</v>
      </c>
      <c r="AE31" t="s">
        <v>14</v>
      </c>
      <c r="AF31" t="s">
        <v>14</v>
      </c>
      <c r="AG31" t="s">
        <v>14</v>
      </c>
      <c r="AH31" s="20" t="s">
        <v>14</v>
      </c>
      <c r="AI31" t="s">
        <v>14</v>
      </c>
      <c r="AJ31" t="s">
        <v>14</v>
      </c>
      <c r="AK31" t="s">
        <v>14</v>
      </c>
      <c r="AL31" t="s">
        <v>14</v>
      </c>
      <c r="AM31" t="s">
        <v>14</v>
      </c>
      <c r="AN31" t="s">
        <v>14</v>
      </c>
      <c r="AO31" t="s">
        <v>14</v>
      </c>
      <c r="AP31" s="20" t="s">
        <v>14</v>
      </c>
      <c r="AQ31" t="s">
        <v>14</v>
      </c>
      <c r="AR31" t="s">
        <v>14</v>
      </c>
      <c r="AS31" t="s">
        <v>14</v>
      </c>
      <c r="AT31" s="20" t="s">
        <v>14</v>
      </c>
      <c r="AU31" s="24" t="s">
        <v>14</v>
      </c>
      <c r="AV31" s="24" t="s">
        <v>14</v>
      </c>
      <c r="AW31" s="24" t="s">
        <v>14</v>
      </c>
    </row>
    <row r="32" spans="1:49">
      <c r="B32" s="2" t="s">
        <v>21</v>
      </c>
      <c r="C32" s="2" t="s">
        <v>12</v>
      </c>
      <c r="D32" s="4" t="s">
        <v>14</v>
      </c>
      <c r="E32" s="4" t="s">
        <v>14</v>
      </c>
      <c r="F32" s="4" t="s">
        <v>14</v>
      </c>
      <c r="G32" s="4" t="s">
        <v>14</v>
      </c>
      <c r="H32" s="15" t="s">
        <v>14</v>
      </c>
      <c r="I32" s="4" t="s">
        <v>14</v>
      </c>
      <c r="J32" s="4" t="s">
        <v>14</v>
      </c>
      <c r="K32" s="4" t="s">
        <v>14</v>
      </c>
      <c r="L32" s="15" t="s">
        <v>14</v>
      </c>
      <c r="M32" t="s">
        <v>14</v>
      </c>
      <c r="N32" t="s">
        <v>14</v>
      </c>
      <c r="O32" t="s">
        <v>14</v>
      </c>
      <c r="P32" t="s">
        <v>14</v>
      </c>
      <c r="Q32" s="12" t="s">
        <v>14</v>
      </c>
      <c r="R32" s="20" t="s">
        <v>14</v>
      </c>
      <c r="S32" t="s">
        <v>14</v>
      </c>
      <c r="T32" t="s">
        <v>14</v>
      </c>
      <c r="U32" t="s">
        <v>14</v>
      </c>
      <c r="V32" s="12" t="s">
        <v>14</v>
      </c>
      <c r="W32" t="s">
        <v>14</v>
      </c>
      <c r="X32" t="s">
        <v>14</v>
      </c>
      <c r="Y32" t="s">
        <v>14</v>
      </c>
      <c r="Z32" s="12" t="s">
        <v>14</v>
      </c>
      <c r="AA32" t="s">
        <v>14</v>
      </c>
      <c r="AB32" t="s">
        <v>14</v>
      </c>
      <c r="AC32" t="s">
        <v>14</v>
      </c>
      <c r="AD32" s="20" t="s">
        <v>14</v>
      </c>
      <c r="AE32" t="s">
        <v>14</v>
      </c>
      <c r="AF32" t="s">
        <v>14</v>
      </c>
      <c r="AG32" t="s">
        <v>14</v>
      </c>
      <c r="AH32" s="20" t="s">
        <v>14</v>
      </c>
      <c r="AI32" t="s">
        <v>14</v>
      </c>
      <c r="AJ32" t="s">
        <v>14</v>
      </c>
      <c r="AK32" t="s">
        <v>14</v>
      </c>
      <c r="AL32" t="s">
        <v>14</v>
      </c>
      <c r="AM32" t="s">
        <v>14</v>
      </c>
      <c r="AN32" t="s">
        <v>14</v>
      </c>
      <c r="AO32" t="s">
        <v>14</v>
      </c>
      <c r="AP32" s="20" t="s">
        <v>14</v>
      </c>
      <c r="AQ32" t="s">
        <v>14</v>
      </c>
      <c r="AR32" t="s">
        <v>14</v>
      </c>
      <c r="AS32" t="s">
        <v>14</v>
      </c>
      <c r="AT32" s="20" t="s">
        <v>14</v>
      </c>
      <c r="AU32" s="24" t="s">
        <v>14</v>
      </c>
      <c r="AV32" s="24" t="s">
        <v>14</v>
      </c>
      <c r="AW32" s="24" t="s">
        <v>14</v>
      </c>
    </row>
    <row r="33" spans="1:49">
      <c r="B33" s="2" t="s">
        <v>22</v>
      </c>
      <c r="C33" s="2" t="s">
        <v>12</v>
      </c>
      <c r="D33" s="4" t="s">
        <v>14</v>
      </c>
      <c r="E33" s="4" t="s">
        <v>14</v>
      </c>
      <c r="F33" s="4" t="s">
        <v>14</v>
      </c>
      <c r="G33" s="4" t="s">
        <v>14</v>
      </c>
      <c r="H33" s="15" t="s">
        <v>14</v>
      </c>
      <c r="I33" s="4" t="s">
        <v>14</v>
      </c>
      <c r="J33" s="4" t="s">
        <v>14</v>
      </c>
      <c r="K33" s="4" t="s">
        <v>14</v>
      </c>
      <c r="L33" s="15" t="s">
        <v>14</v>
      </c>
      <c r="M33" t="s">
        <v>14</v>
      </c>
      <c r="N33" t="s">
        <v>14</v>
      </c>
      <c r="O33" t="s">
        <v>14</v>
      </c>
      <c r="P33" t="s">
        <v>14</v>
      </c>
      <c r="Q33" s="12" t="s">
        <v>14</v>
      </c>
      <c r="R33" s="20" t="s">
        <v>14</v>
      </c>
      <c r="S33" t="s">
        <v>14</v>
      </c>
      <c r="T33" t="s">
        <v>14</v>
      </c>
      <c r="U33" t="s">
        <v>14</v>
      </c>
      <c r="V33" s="12" t="s">
        <v>14</v>
      </c>
      <c r="W33" t="s">
        <v>14</v>
      </c>
      <c r="X33" t="s">
        <v>14</v>
      </c>
      <c r="Y33" t="s">
        <v>14</v>
      </c>
      <c r="Z33" s="12" t="s">
        <v>14</v>
      </c>
      <c r="AA33" t="s">
        <v>14</v>
      </c>
      <c r="AB33" t="s">
        <v>14</v>
      </c>
      <c r="AC33" t="s">
        <v>14</v>
      </c>
      <c r="AD33" s="20" t="s">
        <v>14</v>
      </c>
      <c r="AE33" t="s">
        <v>14</v>
      </c>
      <c r="AF33" t="s">
        <v>14</v>
      </c>
      <c r="AG33" t="s">
        <v>14</v>
      </c>
      <c r="AH33" s="20" t="s">
        <v>14</v>
      </c>
      <c r="AI33" t="s">
        <v>14</v>
      </c>
      <c r="AJ33" t="s">
        <v>14</v>
      </c>
      <c r="AK33" t="s">
        <v>14</v>
      </c>
      <c r="AL33" t="s">
        <v>14</v>
      </c>
      <c r="AM33" t="s">
        <v>14</v>
      </c>
      <c r="AN33" t="s">
        <v>14</v>
      </c>
      <c r="AO33" t="s">
        <v>14</v>
      </c>
      <c r="AP33" s="20" t="s">
        <v>14</v>
      </c>
      <c r="AQ33" t="s">
        <v>14</v>
      </c>
      <c r="AR33" t="s">
        <v>14</v>
      </c>
      <c r="AS33" t="s">
        <v>14</v>
      </c>
      <c r="AT33" s="20" t="s">
        <v>14</v>
      </c>
      <c r="AU33" s="24" t="s">
        <v>14</v>
      </c>
      <c r="AV33" s="24" t="s">
        <v>14</v>
      </c>
      <c r="AW33" s="24" t="s">
        <v>14</v>
      </c>
    </row>
    <row r="34" spans="1:49">
      <c r="B34" s="2" t="s">
        <v>23</v>
      </c>
      <c r="C34" s="2" t="s">
        <v>12</v>
      </c>
      <c r="D34" s="4" t="s">
        <v>14</v>
      </c>
      <c r="E34" s="4" t="s">
        <v>14</v>
      </c>
      <c r="F34" s="4" t="s">
        <v>14</v>
      </c>
      <c r="G34" s="4" t="s">
        <v>14</v>
      </c>
      <c r="H34" s="15" t="s">
        <v>14</v>
      </c>
      <c r="I34" s="4" t="s">
        <v>14</v>
      </c>
      <c r="J34" s="4" t="s">
        <v>14</v>
      </c>
      <c r="K34" s="4" t="s">
        <v>14</v>
      </c>
      <c r="L34" s="15" t="s">
        <v>14</v>
      </c>
      <c r="M34" t="s">
        <v>14</v>
      </c>
      <c r="N34" t="s">
        <v>14</v>
      </c>
      <c r="O34" t="s">
        <v>14</v>
      </c>
      <c r="P34" t="s">
        <v>14</v>
      </c>
      <c r="Q34" s="12" t="s">
        <v>14</v>
      </c>
      <c r="R34" s="20" t="s">
        <v>14</v>
      </c>
      <c r="S34" t="s">
        <v>14</v>
      </c>
      <c r="T34" t="s">
        <v>14</v>
      </c>
      <c r="U34" t="s">
        <v>14</v>
      </c>
      <c r="V34" s="12" t="s">
        <v>14</v>
      </c>
      <c r="W34" t="s">
        <v>14</v>
      </c>
      <c r="X34" t="s">
        <v>14</v>
      </c>
      <c r="Y34" t="s">
        <v>14</v>
      </c>
      <c r="Z34" s="12" t="s">
        <v>14</v>
      </c>
      <c r="AA34" t="s">
        <v>14</v>
      </c>
      <c r="AB34" t="s">
        <v>14</v>
      </c>
      <c r="AC34" t="s">
        <v>14</v>
      </c>
      <c r="AD34" s="20" t="s">
        <v>14</v>
      </c>
      <c r="AE34" t="s">
        <v>14</v>
      </c>
      <c r="AF34" t="s">
        <v>14</v>
      </c>
      <c r="AG34" t="s">
        <v>14</v>
      </c>
      <c r="AH34" s="20" t="s">
        <v>14</v>
      </c>
      <c r="AI34" t="s">
        <v>14</v>
      </c>
      <c r="AJ34" t="s">
        <v>14</v>
      </c>
      <c r="AK34" t="s">
        <v>14</v>
      </c>
      <c r="AL34" t="s">
        <v>14</v>
      </c>
      <c r="AM34" t="s">
        <v>14</v>
      </c>
      <c r="AN34" t="s">
        <v>14</v>
      </c>
      <c r="AO34" t="s">
        <v>14</v>
      </c>
      <c r="AP34" s="20" t="s">
        <v>14</v>
      </c>
      <c r="AQ34" t="s">
        <v>14</v>
      </c>
      <c r="AR34" t="s">
        <v>14</v>
      </c>
      <c r="AS34" t="s">
        <v>14</v>
      </c>
      <c r="AT34" s="20" t="s">
        <v>14</v>
      </c>
      <c r="AU34" s="24" t="s">
        <v>14</v>
      </c>
      <c r="AV34" s="24" t="s">
        <v>14</v>
      </c>
      <c r="AW34" s="24" t="s">
        <v>14</v>
      </c>
    </row>
    <row r="35" spans="1:49">
      <c r="B35" s="2" t="s">
        <v>24</v>
      </c>
      <c r="C35" s="2" t="s">
        <v>12</v>
      </c>
      <c r="D35" s="4" t="s">
        <v>14</v>
      </c>
      <c r="E35" s="4" t="s">
        <v>14</v>
      </c>
      <c r="F35" s="4" t="s">
        <v>14</v>
      </c>
      <c r="G35" s="4" t="s">
        <v>14</v>
      </c>
      <c r="H35" s="15" t="s">
        <v>14</v>
      </c>
      <c r="I35" s="4" t="s">
        <v>14</v>
      </c>
      <c r="J35" s="4" t="s">
        <v>14</v>
      </c>
      <c r="K35" s="4" t="s">
        <v>14</v>
      </c>
      <c r="L35" s="15" t="s">
        <v>14</v>
      </c>
      <c r="M35" t="s">
        <v>14</v>
      </c>
      <c r="N35" t="s">
        <v>14</v>
      </c>
      <c r="O35" t="s">
        <v>14</v>
      </c>
      <c r="P35" t="s">
        <v>14</v>
      </c>
      <c r="Q35" s="12" t="s">
        <v>14</v>
      </c>
      <c r="R35" s="20" t="s">
        <v>14</v>
      </c>
      <c r="S35" t="s">
        <v>14</v>
      </c>
      <c r="T35" t="s">
        <v>14</v>
      </c>
      <c r="U35" t="s">
        <v>14</v>
      </c>
      <c r="V35" s="12" t="s">
        <v>14</v>
      </c>
      <c r="W35" t="s">
        <v>14</v>
      </c>
      <c r="X35" t="s">
        <v>14</v>
      </c>
      <c r="Y35" t="s">
        <v>14</v>
      </c>
      <c r="Z35" s="12" t="s">
        <v>14</v>
      </c>
      <c r="AA35" t="s">
        <v>14</v>
      </c>
      <c r="AB35" t="s">
        <v>14</v>
      </c>
      <c r="AC35" t="s">
        <v>14</v>
      </c>
      <c r="AD35" s="20" t="s">
        <v>14</v>
      </c>
      <c r="AE35" t="s">
        <v>14</v>
      </c>
      <c r="AF35" t="s">
        <v>14</v>
      </c>
      <c r="AG35" t="s">
        <v>14</v>
      </c>
      <c r="AH35" s="20" t="s">
        <v>14</v>
      </c>
      <c r="AI35" t="s">
        <v>14</v>
      </c>
      <c r="AJ35" t="s">
        <v>14</v>
      </c>
      <c r="AK35" t="s">
        <v>14</v>
      </c>
      <c r="AL35" t="s">
        <v>14</v>
      </c>
      <c r="AM35" t="s">
        <v>14</v>
      </c>
      <c r="AN35" t="s">
        <v>14</v>
      </c>
      <c r="AO35" t="s">
        <v>14</v>
      </c>
      <c r="AP35" s="20" t="s">
        <v>14</v>
      </c>
      <c r="AQ35" t="s">
        <v>14</v>
      </c>
      <c r="AR35" t="s">
        <v>14</v>
      </c>
      <c r="AS35" t="s">
        <v>14</v>
      </c>
      <c r="AT35" s="20" t="s">
        <v>14</v>
      </c>
      <c r="AU35" s="24" t="s">
        <v>14</v>
      </c>
      <c r="AV35" s="24" t="s">
        <v>14</v>
      </c>
      <c r="AW35" s="24" t="s">
        <v>14</v>
      </c>
    </row>
    <row r="36" spans="1:49">
      <c r="B36" s="2" t="s">
        <v>25</v>
      </c>
      <c r="C36" s="2" t="s">
        <v>12</v>
      </c>
      <c r="D36" s="4" t="s">
        <v>14</v>
      </c>
      <c r="E36" s="4" t="s">
        <v>14</v>
      </c>
      <c r="F36" s="4" t="s">
        <v>14</v>
      </c>
      <c r="G36" s="4" t="s">
        <v>14</v>
      </c>
      <c r="H36" s="15" t="s">
        <v>14</v>
      </c>
      <c r="I36" s="4" t="s">
        <v>14</v>
      </c>
      <c r="J36" s="4" t="s">
        <v>14</v>
      </c>
      <c r="K36" s="4" t="s">
        <v>14</v>
      </c>
      <c r="L36" s="15" t="s">
        <v>14</v>
      </c>
      <c r="M36" t="s">
        <v>14</v>
      </c>
      <c r="N36" t="s">
        <v>14</v>
      </c>
      <c r="O36" t="s">
        <v>14</v>
      </c>
      <c r="P36" t="s">
        <v>14</v>
      </c>
      <c r="Q36" s="12" t="s">
        <v>14</v>
      </c>
      <c r="R36" s="20" t="s">
        <v>14</v>
      </c>
      <c r="S36" t="s">
        <v>14</v>
      </c>
      <c r="T36" t="s">
        <v>14</v>
      </c>
      <c r="U36" t="s">
        <v>14</v>
      </c>
      <c r="V36" s="12" t="s">
        <v>14</v>
      </c>
      <c r="W36" t="s">
        <v>14</v>
      </c>
      <c r="X36" t="s">
        <v>14</v>
      </c>
      <c r="Y36" t="s">
        <v>14</v>
      </c>
      <c r="Z36" s="12" t="s">
        <v>14</v>
      </c>
      <c r="AA36" t="s">
        <v>14</v>
      </c>
      <c r="AB36" t="s">
        <v>14</v>
      </c>
      <c r="AC36" t="s">
        <v>14</v>
      </c>
      <c r="AD36" s="20" t="s">
        <v>14</v>
      </c>
      <c r="AE36" t="s">
        <v>14</v>
      </c>
      <c r="AF36" t="s">
        <v>14</v>
      </c>
      <c r="AG36" t="s">
        <v>14</v>
      </c>
      <c r="AH36" s="20" t="s">
        <v>14</v>
      </c>
      <c r="AI36" t="s">
        <v>14</v>
      </c>
      <c r="AJ36" t="s">
        <v>14</v>
      </c>
      <c r="AK36" t="s">
        <v>14</v>
      </c>
      <c r="AL36" t="s">
        <v>14</v>
      </c>
      <c r="AM36" t="s">
        <v>14</v>
      </c>
      <c r="AN36" t="s">
        <v>14</v>
      </c>
      <c r="AO36" t="s">
        <v>14</v>
      </c>
      <c r="AP36" s="20" t="s">
        <v>14</v>
      </c>
      <c r="AQ36" t="s">
        <v>14</v>
      </c>
      <c r="AR36" t="s">
        <v>14</v>
      </c>
      <c r="AS36" t="s">
        <v>14</v>
      </c>
      <c r="AT36" s="20" t="s">
        <v>14</v>
      </c>
      <c r="AU36" s="24" t="s">
        <v>14</v>
      </c>
      <c r="AV36" s="24" t="s">
        <v>14</v>
      </c>
      <c r="AW36" s="24" t="s">
        <v>14</v>
      </c>
    </row>
    <row r="37" spans="1:49">
      <c r="B37" s="2" t="s">
        <v>26</v>
      </c>
      <c r="C37" s="2" t="s">
        <v>12</v>
      </c>
      <c r="D37" s="4" t="s">
        <v>14</v>
      </c>
      <c r="E37" s="4" t="s">
        <v>14</v>
      </c>
      <c r="F37" s="4" t="s">
        <v>14</v>
      </c>
      <c r="G37" s="4" t="s">
        <v>14</v>
      </c>
      <c r="H37" s="15" t="s">
        <v>14</v>
      </c>
      <c r="I37" s="4" t="s">
        <v>14</v>
      </c>
      <c r="J37" s="4" t="s">
        <v>14</v>
      </c>
      <c r="K37" s="4" t="s">
        <v>14</v>
      </c>
      <c r="L37" s="15" t="s">
        <v>14</v>
      </c>
      <c r="M37" t="s">
        <v>14</v>
      </c>
      <c r="N37" t="s">
        <v>14</v>
      </c>
      <c r="O37" t="s">
        <v>14</v>
      </c>
      <c r="P37" t="s">
        <v>14</v>
      </c>
      <c r="Q37" s="12" t="s">
        <v>14</v>
      </c>
      <c r="R37" s="20" t="s">
        <v>14</v>
      </c>
      <c r="S37" t="s">
        <v>14</v>
      </c>
      <c r="T37" t="s">
        <v>14</v>
      </c>
      <c r="U37" t="s">
        <v>14</v>
      </c>
      <c r="V37" s="12" t="s">
        <v>14</v>
      </c>
      <c r="W37" t="s">
        <v>14</v>
      </c>
      <c r="X37" t="s">
        <v>14</v>
      </c>
      <c r="Y37" t="s">
        <v>14</v>
      </c>
      <c r="Z37" s="12" t="s">
        <v>14</v>
      </c>
      <c r="AA37" t="s">
        <v>14</v>
      </c>
      <c r="AB37" t="s">
        <v>14</v>
      </c>
      <c r="AC37" t="s">
        <v>14</v>
      </c>
      <c r="AD37" s="20" t="s">
        <v>14</v>
      </c>
      <c r="AE37" t="s">
        <v>14</v>
      </c>
      <c r="AF37" t="s">
        <v>14</v>
      </c>
      <c r="AG37" t="s">
        <v>14</v>
      </c>
      <c r="AH37" s="20" t="s">
        <v>14</v>
      </c>
      <c r="AI37" t="s">
        <v>14</v>
      </c>
      <c r="AJ37" t="s">
        <v>14</v>
      </c>
      <c r="AK37" t="s">
        <v>14</v>
      </c>
      <c r="AL37" t="s">
        <v>14</v>
      </c>
      <c r="AM37" t="s">
        <v>14</v>
      </c>
      <c r="AN37" t="s">
        <v>14</v>
      </c>
      <c r="AO37" t="s">
        <v>14</v>
      </c>
      <c r="AP37" s="20" t="s">
        <v>14</v>
      </c>
      <c r="AQ37" t="s">
        <v>14</v>
      </c>
      <c r="AR37" t="s">
        <v>14</v>
      </c>
      <c r="AS37" t="s">
        <v>14</v>
      </c>
      <c r="AT37" s="20" t="s">
        <v>14</v>
      </c>
      <c r="AU37" s="24" t="s">
        <v>14</v>
      </c>
      <c r="AV37" s="24" t="s">
        <v>14</v>
      </c>
      <c r="AW37" s="24" t="s">
        <v>14</v>
      </c>
    </row>
    <row r="38" spans="1:49">
      <c r="B38" s="2" t="s">
        <v>27</v>
      </c>
      <c r="C38" s="2" t="s">
        <v>12</v>
      </c>
      <c r="D38" s="4" t="s">
        <v>14</v>
      </c>
      <c r="E38" s="4" t="s">
        <v>14</v>
      </c>
      <c r="F38" s="4" t="s">
        <v>14</v>
      </c>
      <c r="G38" s="4" t="s">
        <v>14</v>
      </c>
      <c r="H38" s="15" t="s">
        <v>14</v>
      </c>
      <c r="I38" s="4" t="s">
        <v>14</v>
      </c>
      <c r="J38" s="4" t="s">
        <v>14</v>
      </c>
      <c r="K38" s="4" t="s">
        <v>14</v>
      </c>
      <c r="L38" s="15" t="s">
        <v>14</v>
      </c>
      <c r="M38" t="s">
        <v>14</v>
      </c>
      <c r="N38" t="s">
        <v>14</v>
      </c>
      <c r="O38" t="s">
        <v>14</v>
      </c>
      <c r="P38" t="s">
        <v>14</v>
      </c>
      <c r="Q38" s="12" t="s">
        <v>14</v>
      </c>
      <c r="R38" s="20" t="s">
        <v>14</v>
      </c>
      <c r="S38" t="s">
        <v>14</v>
      </c>
      <c r="T38" t="s">
        <v>14</v>
      </c>
      <c r="U38" t="s">
        <v>14</v>
      </c>
      <c r="V38" s="12" t="s">
        <v>14</v>
      </c>
      <c r="W38" t="s">
        <v>14</v>
      </c>
      <c r="X38" t="s">
        <v>14</v>
      </c>
      <c r="Y38" t="s">
        <v>14</v>
      </c>
      <c r="Z38" s="12" t="s">
        <v>14</v>
      </c>
      <c r="AA38" t="s">
        <v>14</v>
      </c>
      <c r="AB38" t="s">
        <v>14</v>
      </c>
      <c r="AC38" t="s">
        <v>14</v>
      </c>
      <c r="AD38" s="20" t="s">
        <v>14</v>
      </c>
      <c r="AE38" t="s">
        <v>14</v>
      </c>
      <c r="AF38" t="s">
        <v>14</v>
      </c>
      <c r="AG38" t="s">
        <v>14</v>
      </c>
      <c r="AH38" s="20" t="s">
        <v>14</v>
      </c>
      <c r="AI38" t="s">
        <v>14</v>
      </c>
      <c r="AJ38" t="s">
        <v>14</v>
      </c>
      <c r="AK38" t="s">
        <v>14</v>
      </c>
      <c r="AL38" t="s">
        <v>14</v>
      </c>
      <c r="AM38" t="s">
        <v>14</v>
      </c>
      <c r="AN38" t="s">
        <v>14</v>
      </c>
      <c r="AO38" t="s">
        <v>14</v>
      </c>
      <c r="AP38" s="20" t="s">
        <v>14</v>
      </c>
      <c r="AQ38" t="s">
        <v>14</v>
      </c>
      <c r="AR38" t="s">
        <v>14</v>
      </c>
      <c r="AS38" t="s">
        <v>14</v>
      </c>
      <c r="AT38" s="20" t="s">
        <v>14</v>
      </c>
      <c r="AU38" s="24" t="s">
        <v>14</v>
      </c>
      <c r="AV38" s="24" t="s">
        <v>14</v>
      </c>
      <c r="AW38" s="24" t="s">
        <v>14</v>
      </c>
    </row>
    <row r="39" spans="1:49">
      <c r="B39" s="2" t="s">
        <v>28</v>
      </c>
      <c r="C39" s="2" t="s">
        <v>12</v>
      </c>
      <c r="D39" s="4" t="s">
        <v>14</v>
      </c>
      <c r="E39" s="4" t="s">
        <v>14</v>
      </c>
      <c r="F39" s="4" t="s">
        <v>14</v>
      </c>
      <c r="G39" s="4" t="s">
        <v>14</v>
      </c>
      <c r="H39" s="15" t="s">
        <v>14</v>
      </c>
      <c r="I39" s="4" t="s">
        <v>14</v>
      </c>
      <c r="J39" s="4" t="s">
        <v>14</v>
      </c>
      <c r="K39" s="4" t="s">
        <v>14</v>
      </c>
      <c r="L39" s="15" t="s">
        <v>14</v>
      </c>
      <c r="M39" t="s">
        <v>14</v>
      </c>
      <c r="N39" t="s">
        <v>14</v>
      </c>
      <c r="O39" t="s">
        <v>14</v>
      </c>
      <c r="P39" t="s">
        <v>14</v>
      </c>
      <c r="Q39" s="12" t="s">
        <v>14</v>
      </c>
      <c r="R39" s="20" t="s">
        <v>14</v>
      </c>
      <c r="S39" t="s">
        <v>14</v>
      </c>
      <c r="T39" t="s">
        <v>14</v>
      </c>
      <c r="U39" t="s">
        <v>14</v>
      </c>
      <c r="V39" s="12" t="s">
        <v>14</v>
      </c>
      <c r="W39" t="s">
        <v>14</v>
      </c>
      <c r="X39" t="s">
        <v>14</v>
      </c>
      <c r="Y39" t="s">
        <v>14</v>
      </c>
      <c r="Z39" s="12" t="s">
        <v>14</v>
      </c>
      <c r="AA39" t="s">
        <v>14</v>
      </c>
      <c r="AB39" t="s">
        <v>14</v>
      </c>
      <c r="AC39" t="s">
        <v>14</v>
      </c>
      <c r="AD39" s="20" t="s">
        <v>14</v>
      </c>
      <c r="AE39" t="s">
        <v>14</v>
      </c>
      <c r="AF39" t="s">
        <v>14</v>
      </c>
      <c r="AG39" t="s">
        <v>14</v>
      </c>
      <c r="AH39" s="20" t="s">
        <v>14</v>
      </c>
      <c r="AI39" t="s">
        <v>14</v>
      </c>
      <c r="AJ39" t="s">
        <v>14</v>
      </c>
      <c r="AK39" t="s">
        <v>14</v>
      </c>
      <c r="AL39" t="s">
        <v>14</v>
      </c>
      <c r="AM39" t="s">
        <v>14</v>
      </c>
      <c r="AN39" t="s">
        <v>14</v>
      </c>
      <c r="AO39" t="s">
        <v>14</v>
      </c>
      <c r="AP39" s="20" t="s">
        <v>14</v>
      </c>
      <c r="AQ39" t="s">
        <v>14</v>
      </c>
      <c r="AR39" t="s">
        <v>14</v>
      </c>
      <c r="AS39" t="s">
        <v>14</v>
      </c>
      <c r="AT39" s="20" t="s">
        <v>14</v>
      </c>
      <c r="AU39" s="24" t="s">
        <v>14</v>
      </c>
      <c r="AV39" s="24" t="s">
        <v>14</v>
      </c>
      <c r="AW39" s="24" t="s">
        <v>14</v>
      </c>
    </row>
    <row r="40" spans="1:49">
      <c r="B40" s="2" t="s">
        <v>29</v>
      </c>
      <c r="C40" s="2" t="s">
        <v>12</v>
      </c>
      <c r="D40" s="4" t="s">
        <v>14</v>
      </c>
      <c r="E40" s="4" t="s">
        <v>14</v>
      </c>
      <c r="F40" s="4" t="s">
        <v>14</v>
      </c>
      <c r="G40" s="4" t="s">
        <v>14</v>
      </c>
      <c r="H40" s="15" t="s">
        <v>14</v>
      </c>
      <c r="I40" s="4" t="s">
        <v>14</v>
      </c>
      <c r="J40" s="4" t="s">
        <v>14</v>
      </c>
      <c r="K40" s="4" t="s">
        <v>14</v>
      </c>
      <c r="L40" s="15" t="s">
        <v>14</v>
      </c>
      <c r="M40" t="s">
        <v>14</v>
      </c>
      <c r="N40" t="s">
        <v>14</v>
      </c>
      <c r="O40" t="s">
        <v>14</v>
      </c>
      <c r="P40" t="s">
        <v>14</v>
      </c>
      <c r="Q40" s="12" t="s">
        <v>14</v>
      </c>
      <c r="R40" s="20" t="s">
        <v>14</v>
      </c>
      <c r="S40" t="s">
        <v>14</v>
      </c>
      <c r="T40" t="s">
        <v>14</v>
      </c>
      <c r="U40" t="s">
        <v>14</v>
      </c>
      <c r="V40" s="12" t="s">
        <v>14</v>
      </c>
      <c r="W40" t="s">
        <v>14</v>
      </c>
      <c r="X40" t="s">
        <v>14</v>
      </c>
      <c r="Y40" t="s">
        <v>14</v>
      </c>
      <c r="Z40" s="12" t="s">
        <v>14</v>
      </c>
      <c r="AA40" t="s">
        <v>14</v>
      </c>
      <c r="AB40" t="s">
        <v>14</v>
      </c>
      <c r="AC40" t="s">
        <v>14</v>
      </c>
      <c r="AD40" s="20" t="s">
        <v>14</v>
      </c>
      <c r="AE40" t="s">
        <v>14</v>
      </c>
      <c r="AF40" t="s">
        <v>14</v>
      </c>
      <c r="AG40" t="s">
        <v>14</v>
      </c>
      <c r="AH40" s="20" t="s">
        <v>14</v>
      </c>
      <c r="AI40" t="s">
        <v>14</v>
      </c>
      <c r="AJ40" t="s">
        <v>14</v>
      </c>
      <c r="AK40" t="s">
        <v>14</v>
      </c>
      <c r="AL40" t="s">
        <v>14</v>
      </c>
      <c r="AM40" t="s">
        <v>14</v>
      </c>
      <c r="AN40" t="s">
        <v>14</v>
      </c>
      <c r="AO40" t="s">
        <v>14</v>
      </c>
      <c r="AP40" s="20" t="s">
        <v>14</v>
      </c>
      <c r="AQ40" t="s">
        <v>14</v>
      </c>
      <c r="AR40" t="s">
        <v>14</v>
      </c>
      <c r="AS40" t="s">
        <v>14</v>
      </c>
      <c r="AT40" s="20" t="s">
        <v>14</v>
      </c>
      <c r="AU40" s="24" t="s">
        <v>14</v>
      </c>
      <c r="AV40" s="24" t="s">
        <v>14</v>
      </c>
      <c r="AW40" s="24" t="s">
        <v>14</v>
      </c>
    </row>
    <row r="41" spans="1:49">
      <c r="B41" s="2" t="s">
        <v>30</v>
      </c>
      <c r="C41" s="2" t="s">
        <v>12</v>
      </c>
      <c r="D41" s="4" t="s">
        <v>14</v>
      </c>
      <c r="E41" s="4" t="s">
        <v>14</v>
      </c>
      <c r="F41" s="4" t="s">
        <v>14</v>
      </c>
      <c r="G41" s="4" t="s">
        <v>14</v>
      </c>
      <c r="H41" s="15" t="s">
        <v>14</v>
      </c>
      <c r="I41" s="4" t="s">
        <v>14</v>
      </c>
      <c r="J41" s="4" t="s">
        <v>14</v>
      </c>
      <c r="K41" s="4" t="s">
        <v>14</v>
      </c>
      <c r="L41" s="15" t="s">
        <v>14</v>
      </c>
      <c r="M41" t="s">
        <v>14</v>
      </c>
      <c r="N41" t="s">
        <v>14</v>
      </c>
      <c r="O41" t="s">
        <v>14</v>
      </c>
      <c r="P41" t="s">
        <v>14</v>
      </c>
      <c r="Q41" s="12" t="s">
        <v>14</v>
      </c>
      <c r="R41" s="20" t="s">
        <v>14</v>
      </c>
      <c r="S41" t="s">
        <v>14</v>
      </c>
      <c r="T41" t="s">
        <v>14</v>
      </c>
      <c r="U41" t="s">
        <v>14</v>
      </c>
      <c r="V41" s="12" t="s">
        <v>14</v>
      </c>
      <c r="W41" t="s">
        <v>14</v>
      </c>
      <c r="X41" t="s">
        <v>14</v>
      </c>
      <c r="Y41" t="s">
        <v>14</v>
      </c>
      <c r="Z41" s="12" t="s">
        <v>14</v>
      </c>
      <c r="AA41" t="s">
        <v>14</v>
      </c>
      <c r="AB41" t="s">
        <v>14</v>
      </c>
      <c r="AC41" t="s">
        <v>14</v>
      </c>
      <c r="AD41" s="20" t="s">
        <v>14</v>
      </c>
      <c r="AE41" t="s">
        <v>14</v>
      </c>
      <c r="AF41" t="s">
        <v>14</v>
      </c>
      <c r="AG41" t="s">
        <v>14</v>
      </c>
      <c r="AH41" s="20" t="s">
        <v>14</v>
      </c>
      <c r="AI41" t="s">
        <v>14</v>
      </c>
      <c r="AJ41" t="s">
        <v>14</v>
      </c>
      <c r="AK41" t="s">
        <v>14</v>
      </c>
      <c r="AL41" t="s">
        <v>14</v>
      </c>
      <c r="AM41" t="s">
        <v>14</v>
      </c>
      <c r="AN41" t="s">
        <v>14</v>
      </c>
      <c r="AO41" t="s">
        <v>14</v>
      </c>
      <c r="AP41" s="20" t="s">
        <v>14</v>
      </c>
      <c r="AQ41" t="s">
        <v>14</v>
      </c>
      <c r="AR41" t="s">
        <v>14</v>
      </c>
      <c r="AS41" t="s">
        <v>14</v>
      </c>
      <c r="AT41" s="20" t="s">
        <v>14</v>
      </c>
      <c r="AU41" s="24" t="s">
        <v>14</v>
      </c>
      <c r="AV41" s="24" t="s">
        <v>14</v>
      </c>
      <c r="AW41" s="24" t="s">
        <v>14</v>
      </c>
    </row>
    <row r="42" spans="1:49">
      <c r="B42" s="2" t="s">
        <v>31</v>
      </c>
      <c r="C42" s="2" t="s">
        <v>12</v>
      </c>
      <c r="D42" s="4" t="s">
        <v>14</v>
      </c>
      <c r="E42" s="4" t="s">
        <v>14</v>
      </c>
      <c r="F42" s="4" t="s">
        <v>14</v>
      </c>
      <c r="G42" s="4" t="s">
        <v>14</v>
      </c>
      <c r="H42" s="15" t="s">
        <v>14</v>
      </c>
      <c r="I42" s="4" t="s">
        <v>14</v>
      </c>
      <c r="J42" s="4" t="s">
        <v>14</v>
      </c>
      <c r="K42" s="4" t="s">
        <v>14</v>
      </c>
      <c r="L42" s="15" t="s">
        <v>14</v>
      </c>
      <c r="M42" t="s">
        <v>14</v>
      </c>
      <c r="N42" t="s">
        <v>14</v>
      </c>
      <c r="O42" t="s">
        <v>14</v>
      </c>
      <c r="P42" t="s">
        <v>14</v>
      </c>
      <c r="Q42" s="12" t="s">
        <v>14</v>
      </c>
      <c r="R42" s="20" t="s">
        <v>14</v>
      </c>
      <c r="S42" t="s">
        <v>14</v>
      </c>
      <c r="T42" t="s">
        <v>14</v>
      </c>
      <c r="U42" t="s">
        <v>14</v>
      </c>
      <c r="V42" s="12" t="s">
        <v>14</v>
      </c>
      <c r="W42" t="s">
        <v>14</v>
      </c>
      <c r="X42" t="s">
        <v>14</v>
      </c>
      <c r="Y42" t="s">
        <v>14</v>
      </c>
      <c r="Z42" s="12" t="s">
        <v>14</v>
      </c>
      <c r="AA42" t="s">
        <v>14</v>
      </c>
      <c r="AB42" t="s">
        <v>14</v>
      </c>
      <c r="AC42" t="s">
        <v>14</v>
      </c>
      <c r="AD42" s="20" t="s">
        <v>14</v>
      </c>
      <c r="AE42" t="s">
        <v>14</v>
      </c>
      <c r="AF42" t="s">
        <v>14</v>
      </c>
      <c r="AG42" t="s">
        <v>14</v>
      </c>
      <c r="AH42" s="20" t="s">
        <v>14</v>
      </c>
      <c r="AI42" t="s">
        <v>14</v>
      </c>
      <c r="AJ42" t="s">
        <v>14</v>
      </c>
      <c r="AK42" t="s">
        <v>14</v>
      </c>
      <c r="AL42" t="s">
        <v>14</v>
      </c>
      <c r="AM42" t="s">
        <v>14</v>
      </c>
      <c r="AN42" t="s">
        <v>14</v>
      </c>
      <c r="AO42" t="s">
        <v>14</v>
      </c>
      <c r="AP42" s="20" t="s">
        <v>14</v>
      </c>
      <c r="AQ42" t="s">
        <v>14</v>
      </c>
      <c r="AR42" t="s">
        <v>14</v>
      </c>
      <c r="AS42" t="s">
        <v>14</v>
      </c>
      <c r="AT42" s="20" t="s">
        <v>14</v>
      </c>
      <c r="AU42" s="24" t="s">
        <v>14</v>
      </c>
      <c r="AV42" s="24" t="s">
        <v>14</v>
      </c>
      <c r="AW42" s="24" t="s">
        <v>14</v>
      </c>
    </row>
    <row r="43" spans="1:49">
      <c r="B43" s="2" t="s">
        <v>32</v>
      </c>
      <c r="C43" s="2" t="s">
        <v>12</v>
      </c>
      <c r="D43" s="4" t="s">
        <v>14</v>
      </c>
      <c r="E43" s="4" t="s">
        <v>14</v>
      </c>
      <c r="F43" s="4" t="s">
        <v>14</v>
      </c>
      <c r="G43" s="4" t="s">
        <v>14</v>
      </c>
      <c r="H43" s="15" t="s">
        <v>14</v>
      </c>
      <c r="I43" s="4" t="s">
        <v>14</v>
      </c>
      <c r="J43" s="4" t="s">
        <v>14</v>
      </c>
      <c r="K43" s="4" t="s">
        <v>14</v>
      </c>
      <c r="L43" s="15" t="s">
        <v>14</v>
      </c>
      <c r="M43" t="s">
        <v>14</v>
      </c>
      <c r="N43" t="s">
        <v>14</v>
      </c>
      <c r="O43" t="s">
        <v>14</v>
      </c>
      <c r="P43" t="s">
        <v>14</v>
      </c>
      <c r="Q43" s="12" t="s">
        <v>14</v>
      </c>
      <c r="R43" s="20" t="s">
        <v>14</v>
      </c>
      <c r="S43" t="s">
        <v>14</v>
      </c>
      <c r="T43" t="s">
        <v>14</v>
      </c>
      <c r="U43" t="s">
        <v>14</v>
      </c>
      <c r="V43" s="12" t="s">
        <v>14</v>
      </c>
      <c r="W43" t="s">
        <v>14</v>
      </c>
      <c r="X43" t="s">
        <v>14</v>
      </c>
      <c r="Y43" t="s">
        <v>14</v>
      </c>
      <c r="Z43" s="12" t="s">
        <v>14</v>
      </c>
      <c r="AA43" t="s">
        <v>14</v>
      </c>
      <c r="AB43" t="s">
        <v>14</v>
      </c>
      <c r="AC43" t="s">
        <v>14</v>
      </c>
      <c r="AD43" s="20" t="s">
        <v>14</v>
      </c>
      <c r="AE43" t="s">
        <v>14</v>
      </c>
      <c r="AF43" t="s">
        <v>14</v>
      </c>
      <c r="AG43" t="s">
        <v>14</v>
      </c>
      <c r="AH43" s="20" t="s">
        <v>14</v>
      </c>
      <c r="AI43" t="s">
        <v>14</v>
      </c>
      <c r="AJ43" t="s">
        <v>14</v>
      </c>
      <c r="AK43" t="s">
        <v>14</v>
      </c>
      <c r="AL43" t="s">
        <v>14</v>
      </c>
      <c r="AM43" t="s">
        <v>14</v>
      </c>
      <c r="AN43" t="s">
        <v>14</v>
      </c>
      <c r="AO43" t="s">
        <v>14</v>
      </c>
      <c r="AP43" s="20" t="s">
        <v>14</v>
      </c>
      <c r="AQ43" t="s">
        <v>14</v>
      </c>
      <c r="AR43" t="s">
        <v>14</v>
      </c>
      <c r="AS43" t="s">
        <v>14</v>
      </c>
      <c r="AT43" s="20" t="s">
        <v>14</v>
      </c>
      <c r="AU43" s="24" t="s">
        <v>14</v>
      </c>
      <c r="AV43" s="24" t="s">
        <v>14</v>
      </c>
      <c r="AW43" s="24" t="s">
        <v>14</v>
      </c>
    </row>
    <row r="44" spans="1:49">
      <c r="A44" s="2" t="s">
        <v>34</v>
      </c>
      <c r="B44" s="2" t="s">
        <v>11</v>
      </c>
      <c r="C44" s="2" t="s">
        <v>12</v>
      </c>
      <c r="D44" s="3">
        <v>55131</v>
      </c>
      <c r="E44" s="3">
        <v>10882</v>
      </c>
      <c r="F44" s="3">
        <v>15383</v>
      </c>
      <c r="G44" s="3">
        <v>1466</v>
      </c>
      <c r="H44" s="14">
        <v>27730</v>
      </c>
      <c r="I44" s="3">
        <v>12060</v>
      </c>
      <c r="J44" s="3">
        <v>9903</v>
      </c>
      <c r="K44" s="3">
        <v>5318</v>
      </c>
      <c r="L44" s="14">
        <v>27280</v>
      </c>
      <c r="M44" t="s">
        <v>14</v>
      </c>
      <c r="N44" t="s">
        <v>14</v>
      </c>
      <c r="O44" t="s">
        <v>14</v>
      </c>
      <c r="P44" t="s">
        <v>14</v>
      </c>
      <c r="Q44" s="12" t="s">
        <v>14</v>
      </c>
      <c r="R44" s="20" t="s">
        <v>14</v>
      </c>
      <c r="S44" t="s">
        <v>14</v>
      </c>
      <c r="T44" t="s">
        <v>14</v>
      </c>
      <c r="U44" t="s">
        <v>14</v>
      </c>
      <c r="V44" s="12" t="s">
        <v>14</v>
      </c>
      <c r="W44" t="s">
        <v>14</v>
      </c>
      <c r="X44" t="s">
        <v>14</v>
      </c>
      <c r="Y44" t="s">
        <v>14</v>
      </c>
      <c r="Z44" s="12" t="s">
        <v>14</v>
      </c>
      <c r="AA44" t="s">
        <v>14</v>
      </c>
      <c r="AB44" t="s">
        <v>14</v>
      </c>
      <c r="AC44" t="s">
        <v>14</v>
      </c>
      <c r="AD44" s="20" t="s">
        <v>14</v>
      </c>
      <c r="AE44" t="s">
        <v>14</v>
      </c>
      <c r="AF44" t="s">
        <v>14</v>
      </c>
      <c r="AG44" t="s">
        <v>14</v>
      </c>
      <c r="AH44" s="20" t="s">
        <v>14</v>
      </c>
      <c r="AI44" t="s">
        <v>14</v>
      </c>
      <c r="AJ44" t="s">
        <v>14</v>
      </c>
      <c r="AK44" t="s">
        <v>14</v>
      </c>
      <c r="AL44" s="11">
        <v>90.45</v>
      </c>
      <c r="AM44" s="9" t="s">
        <v>14</v>
      </c>
      <c r="AN44" s="11">
        <v>70.89</v>
      </c>
      <c r="AO44" s="11">
        <v>60.97</v>
      </c>
      <c r="AP44" s="20" t="s">
        <v>14</v>
      </c>
      <c r="AQ44" t="s">
        <v>14</v>
      </c>
      <c r="AR44" t="s">
        <v>14</v>
      </c>
      <c r="AS44" t="s">
        <v>14</v>
      </c>
      <c r="AT44" s="20" t="s">
        <v>14</v>
      </c>
      <c r="AU44" s="24" t="s">
        <v>14</v>
      </c>
      <c r="AV44" s="24" t="s">
        <v>14</v>
      </c>
      <c r="AW44" s="24" t="s">
        <v>14</v>
      </c>
    </row>
    <row r="45" spans="1:49">
      <c r="B45" s="2" t="s">
        <v>13</v>
      </c>
      <c r="C45" s="2" t="s">
        <v>12</v>
      </c>
      <c r="D45" s="4" t="s">
        <v>14</v>
      </c>
      <c r="E45" s="4" t="s">
        <v>14</v>
      </c>
      <c r="F45" s="4" t="s">
        <v>14</v>
      </c>
      <c r="G45" s="4" t="s">
        <v>14</v>
      </c>
      <c r="H45" s="15" t="s">
        <v>14</v>
      </c>
      <c r="I45" s="4" t="s">
        <v>14</v>
      </c>
      <c r="J45" s="4" t="s">
        <v>14</v>
      </c>
      <c r="K45" s="4" t="s">
        <v>14</v>
      </c>
      <c r="L45" s="15" t="s">
        <v>14</v>
      </c>
      <c r="M45" t="s">
        <v>14</v>
      </c>
      <c r="N45" t="s">
        <v>14</v>
      </c>
      <c r="O45" t="s">
        <v>14</v>
      </c>
      <c r="P45" t="s">
        <v>14</v>
      </c>
      <c r="Q45" s="12" t="s">
        <v>14</v>
      </c>
      <c r="R45" s="20" t="s">
        <v>14</v>
      </c>
      <c r="S45" t="s">
        <v>14</v>
      </c>
      <c r="T45" t="s">
        <v>14</v>
      </c>
      <c r="U45" t="s">
        <v>14</v>
      </c>
      <c r="V45" s="12" t="s">
        <v>14</v>
      </c>
      <c r="W45" t="s">
        <v>14</v>
      </c>
      <c r="X45" t="s">
        <v>14</v>
      </c>
      <c r="Y45" t="s">
        <v>14</v>
      </c>
      <c r="Z45" s="12" t="s">
        <v>14</v>
      </c>
      <c r="AA45" t="s">
        <v>14</v>
      </c>
      <c r="AB45" t="s">
        <v>14</v>
      </c>
      <c r="AC45" t="s">
        <v>14</v>
      </c>
      <c r="AD45" s="20" t="s">
        <v>14</v>
      </c>
      <c r="AE45" t="s">
        <v>14</v>
      </c>
      <c r="AF45" t="s">
        <v>14</v>
      </c>
      <c r="AG45" t="s">
        <v>14</v>
      </c>
      <c r="AH45" s="20" t="s">
        <v>14</v>
      </c>
      <c r="AI45" t="s">
        <v>14</v>
      </c>
      <c r="AJ45" t="s">
        <v>14</v>
      </c>
      <c r="AK45" t="s">
        <v>14</v>
      </c>
      <c r="AL45" t="s">
        <v>14</v>
      </c>
      <c r="AM45" t="s">
        <v>14</v>
      </c>
      <c r="AN45" t="s">
        <v>14</v>
      </c>
      <c r="AO45" t="s">
        <v>14</v>
      </c>
      <c r="AP45" s="20" t="s">
        <v>14</v>
      </c>
      <c r="AQ45" t="s">
        <v>14</v>
      </c>
      <c r="AR45" t="s">
        <v>14</v>
      </c>
      <c r="AS45" t="s">
        <v>14</v>
      </c>
      <c r="AT45" s="20" t="s">
        <v>14</v>
      </c>
      <c r="AU45" s="24" t="s">
        <v>14</v>
      </c>
      <c r="AV45" s="24" t="s">
        <v>14</v>
      </c>
      <c r="AW45" s="24" t="s">
        <v>14</v>
      </c>
    </row>
    <row r="46" spans="1:49">
      <c r="B46" s="2" t="s">
        <v>15</v>
      </c>
      <c r="C46" s="2" t="s">
        <v>12</v>
      </c>
      <c r="D46" s="4" t="s">
        <v>14</v>
      </c>
      <c r="E46" s="4" t="s">
        <v>14</v>
      </c>
      <c r="F46" s="4" t="s">
        <v>14</v>
      </c>
      <c r="G46" s="4" t="s">
        <v>14</v>
      </c>
      <c r="H46" s="15" t="s">
        <v>14</v>
      </c>
      <c r="I46" s="4" t="s">
        <v>14</v>
      </c>
      <c r="J46" s="4" t="s">
        <v>14</v>
      </c>
      <c r="K46" s="4" t="s">
        <v>14</v>
      </c>
      <c r="L46" s="15" t="s">
        <v>14</v>
      </c>
      <c r="M46" t="s">
        <v>14</v>
      </c>
      <c r="N46" t="s">
        <v>14</v>
      </c>
      <c r="O46" t="s">
        <v>14</v>
      </c>
      <c r="P46" t="s">
        <v>14</v>
      </c>
      <c r="Q46" s="12" t="s">
        <v>14</v>
      </c>
      <c r="R46" s="20" t="s">
        <v>14</v>
      </c>
      <c r="S46" t="s">
        <v>14</v>
      </c>
      <c r="T46" t="s">
        <v>14</v>
      </c>
      <c r="U46" t="s">
        <v>14</v>
      </c>
      <c r="V46" s="12" t="s">
        <v>14</v>
      </c>
      <c r="W46" t="s">
        <v>14</v>
      </c>
      <c r="X46" t="s">
        <v>14</v>
      </c>
      <c r="Y46" t="s">
        <v>14</v>
      </c>
      <c r="Z46" s="12" t="s">
        <v>14</v>
      </c>
      <c r="AA46" t="s">
        <v>14</v>
      </c>
      <c r="AB46" t="s">
        <v>14</v>
      </c>
      <c r="AC46" t="s">
        <v>14</v>
      </c>
      <c r="AD46" s="20" t="s">
        <v>14</v>
      </c>
      <c r="AE46" t="s">
        <v>14</v>
      </c>
      <c r="AF46" t="s">
        <v>14</v>
      </c>
      <c r="AG46" t="s">
        <v>14</v>
      </c>
      <c r="AH46" s="20" t="s">
        <v>14</v>
      </c>
      <c r="AI46" t="s">
        <v>14</v>
      </c>
      <c r="AJ46" t="s">
        <v>14</v>
      </c>
      <c r="AK46" t="s">
        <v>14</v>
      </c>
      <c r="AL46" t="s">
        <v>14</v>
      </c>
      <c r="AM46" t="s">
        <v>14</v>
      </c>
      <c r="AN46" t="s">
        <v>14</v>
      </c>
      <c r="AO46" t="s">
        <v>14</v>
      </c>
      <c r="AP46" s="20" t="s">
        <v>14</v>
      </c>
      <c r="AQ46" t="s">
        <v>14</v>
      </c>
      <c r="AR46" t="s">
        <v>14</v>
      </c>
      <c r="AS46" t="s">
        <v>14</v>
      </c>
      <c r="AT46" s="20" t="s">
        <v>14</v>
      </c>
      <c r="AU46" s="24" t="s">
        <v>14</v>
      </c>
      <c r="AV46" s="24" t="s">
        <v>14</v>
      </c>
      <c r="AW46" s="24" t="s">
        <v>14</v>
      </c>
    </row>
    <row r="47" spans="1:49">
      <c r="B47" s="2" t="s">
        <v>16</v>
      </c>
      <c r="C47" s="2" t="s">
        <v>12</v>
      </c>
      <c r="D47" s="4" t="s">
        <v>14</v>
      </c>
      <c r="E47" s="4" t="s">
        <v>14</v>
      </c>
      <c r="F47" s="4" t="s">
        <v>14</v>
      </c>
      <c r="G47" s="4" t="s">
        <v>14</v>
      </c>
      <c r="H47" s="15" t="s">
        <v>14</v>
      </c>
      <c r="I47" s="4" t="s">
        <v>14</v>
      </c>
      <c r="J47" s="4" t="s">
        <v>14</v>
      </c>
      <c r="K47" s="4" t="s">
        <v>14</v>
      </c>
      <c r="L47" s="15" t="s">
        <v>14</v>
      </c>
      <c r="M47" t="s">
        <v>14</v>
      </c>
      <c r="N47" t="s">
        <v>14</v>
      </c>
      <c r="O47" t="s">
        <v>14</v>
      </c>
      <c r="P47" t="s">
        <v>14</v>
      </c>
      <c r="Q47" s="12" t="s">
        <v>14</v>
      </c>
      <c r="R47" s="20" t="s">
        <v>14</v>
      </c>
      <c r="S47" t="s">
        <v>14</v>
      </c>
      <c r="T47" t="s">
        <v>14</v>
      </c>
      <c r="U47" t="s">
        <v>14</v>
      </c>
      <c r="V47" s="12" t="s">
        <v>14</v>
      </c>
      <c r="W47" t="s">
        <v>14</v>
      </c>
      <c r="X47" t="s">
        <v>14</v>
      </c>
      <c r="Y47" t="s">
        <v>14</v>
      </c>
      <c r="Z47" s="12" t="s">
        <v>14</v>
      </c>
      <c r="AA47" t="s">
        <v>14</v>
      </c>
      <c r="AB47" t="s">
        <v>14</v>
      </c>
      <c r="AC47" t="s">
        <v>14</v>
      </c>
      <c r="AD47" s="20" t="s">
        <v>14</v>
      </c>
      <c r="AE47" t="s">
        <v>14</v>
      </c>
      <c r="AF47" t="s">
        <v>14</v>
      </c>
      <c r="AG47" t="s">
        <v>14</v>
      </c>
      <c r="AH47" s="20" t="s">
        <v>14</v>
      </c>
      <c r="AI47" t="s">
        <v>14</v>
      </c>
      <c r="AJ47" t="s">
        <v>14</v>
      </c>
      <c r="AK47" t="s">
        <v>14</v>
      </c>
      <c r="AL47" t="s">
        <v>14</v>
      </c>
      <c r="AM47" t="s">
        <v>14</v>
      </c>
      <c r="AN47" t="s">
        <v>14</v>
      </c>
      <c r="AO47" t="s">
        <v>14</v>
      </c>
      <c r="AP47" s="20" t="s">
        <v>14</v>
      </c>
      <c r="AQ47" t="s">
        <v>14</v>
      </c>
      <c r="AR47" t="s">
        <v>14</v>
      </c>
      <c r="AS47" t="s">
        <v>14</v>
      </c>
      <c r="AT47" s="20" t="s">
        <v>14</v>
      </c>
      <c r="AU47" s="24" t="s">
        <v>14</v>
      </c>
      <c r="AV47" s="24" t="s">
        <v>14</v>
      </c>
      <c r="AW47" s="24" t="s">
        <v>14</v>
      </c>
    </row>
    <row r="48" spans="1:49">
      <c r="B48" s="2" t="s">
        <v>17</v>
      </c>
      <c r="C48" s="2" t="s">
        <v>12</v>
      </c>
      <c r="D48" s="4" t="s">
        <v>14</v>
      </c>
      <c r="E48" s="4" t="s">
        <v>14</v>
      </c>
      <c r="F48" s="4" t="s">
        <v>14</v>
      </c>
      <c r="G48" s="4" t="s">
        <v>14</v>
      </c>
      <c r="H48" s="15" t="s">
        <v>14</v>
      </c>
      <c r="I48" s="4" t="s">
        <v>14</v>
      </c>
      <c r="J48" s="4" t="s">
        <v>14</v>
      </c>
      <c r="K48" s="4" t="s">
        <v>14</v>
      </c>
      <c r="L48" s="15" t="s">
        <v>14</v>
      </c>
      <c r="M48" t="s">
        <v>14</v>
      </c>
      <c r="N48" t="s">
        <v>14</v>
      </c>
      <c r="O48" t="s">
        <v>14</v>
      </c>
      <c r="P48" t="s">
        <v>14</v>
      </c>
      <c r="Q48" s="12" t="s">
        <v>14</v>
      </c>
      <c r="R48" s="20" t="s">
        <v>14</v>
      </c>
      <c r="S48" t="s">
        <v>14</v>
      </c>
      <c r="T48" t="s">
        <v>14</v>
      </c>
      <c r="U48" t="s">
        <v>14</v>
      </c>
      <c r="V48" s="12" t="s">
        <v>14</v>
      </c>
      <c r="W48" t="s">
        <v>14</v>
      </c>
      <c r="X48" t="s">
        <v>14</v>
      </c>
      <c r="Y48" t="s">
        <v>14</v>
      </c>
      <c r="Z48" s="12" t="s">
        <v>14</v>
      </c>
      <c r="AA48" t="s">
        <v>14</v>
      </c>
      <c r="AB48" t="s">
        <v>14</v>
      </c>
      <c r="AC48" t="s">
        <v>14</v>
      </c>
      <c r="AD48" s="20" t="s">
        <v>14</v>
      </c>
      <c r="AE48" t="s">
        <v>14</v>
      </c>
      <c r="AF48" t="s">
        <v>14</v>
      </c>
      <c r="AG48" t="s">
        <v>14</v>
      </c>
      <c r="AH48" s="20" t="s">
        <v>14</v>
      </c>
      <c r="AI48" t="s">
        <v>14</v>
      </c>
      <c r="AJ48" t="s">
        <v>14</v>
      </c>
      <c r="AK48" t="s">
        <v>14</v>
      </c>
      <c r="AL48" t="s">
        <v>14</v>
      </c>
      <c r="AM48" t="s">
        <v>14</v>
      </c>
      <c r="AN48" t="s">
        <v>14</v>
      </c>
      <c r="AO48" t="s">
        <v>14</v>
      </c>
      <c r="AP48" s="20" t="s">
        <v>14</v>
      </c>
      <c r="AQ48" t="s">
        <v>14</v>
      </c>
      <c r="AR48" t="s">
        <v>14</v>
      </c>
      <c r="AS48" t="s">
        <v>14</v>
      </c>
      <c r="AT48" s="20" t="s">
        <v>14</v>
      </c>
      <c r="AU48" s="24" t="s">
        <v>14</v>
      </c>
      <c r="AV48" s="24" t="s">
        <v>14</v>
      </c>
      <c r="AW48" s="24" t="s">
        <v>14</v>
      </c>
    </row>
    <row r="49" spans="1:49">
      <c r="B49" s="2" t="s">
        <v>18</v>
      </c>
      <c r="C49" s="2" t="s">
        <v>12</v>
      </c>
      <c r="D49" s="4" t="s">
        <v>14</v>
      </c>
      <c r="E49" s="4" t="s">
        <v>14</v>
      </c>
      <c r="F49" s="4" t="s">
        <v>14</v>
      </c>
      <c r="G49" s="4" t="s">
        <v>14</v>
      </c>
      <c r="H49" s="15" t="s">
        <v>14</v>
      </c>
      <c r="I49" s="4" t="s">
        <v>14</v>
      </c>
      <c r="J49" s="4" t="s">
        <v>14</v>
      </c>
      <c r="K49" s="4" t="s">
        <v>14</v>
      </c>
      <c r="L49" s="15" t="s">
        <v>14</v>
      </c>
      <c r="M49" t="s">
        <v>14</v>
      </c>
      <c r="N49" t="s">
        <v>14</v>
      </c>
      <c r="O49" t="s">
        <v>14</v>
      </c>
      <c r="P49" t="s">
        <v>14</v>
      </c>
      <c r="Q49" s="12" t="s">
        <v>14</v>
      </c>
      <c r="R49" s="20" t="s">
        <v>14</v>
      </c>
      <c r="S49" t="s">
        <v>14</v>
      </c>
      <c r="T49" t="s">
        <v>14</v>
      </c>
      <c r="U49" t="s">
        <v>14</v>
      </c>
      <c r="V49" s="12" t="s">
        <v>14</v>
      </c>
      <c r="W49" t="s">
        <v>14</v>
      </c>
      <c r="X49" t="s">
        <v>14</v>
      </c>
      <c r="Y49" t="s">
        <v>14</v>
      </c>
      <c r="Z49" s="12" t="s">
        <v>14</v>
      </c>
      <c r="AA49" t="s">
        <v>14</v>
      </c>
      <c r="AB49" t="s">
        <v>14</v>
      </c>
      <c r="AC49" t="s">
        <v>14</v>
      </c>
      <c r="AD49" s="20" t="s">
        <v>14</v>
      </c>
      <c r="AE49" t="s">
        <v>14</v>
      </c>
      <c r="AF49" t="s">
        <v>14</v>
      </c>
      <c r="AG49" t="s">
        <v>14</v>
      </c>
      <c r="AH49" s="20" t="s">
        <v>14</v>
      </c>
      <c r="AI49" t="s">
        <v>14</v>
      </c>
      <c r="AJ49" t="s">
        <v>14</v>
      </c>
      <c r="AK49" t="s">
        <v>14</v>
      </c>
      <c r="AL49" t="s">
        <v>14</v>
      </c>
      <c r="AM49" t="s">
        <v>14</v>
      </c>
      <c r="AN49" t="s">
        <v>14</v>
      </c>
      <c r="AO49" t="s">
        <v>14</v>
      </c>
      <c r="AP49" s="20" t="s">
        <v>14</v>
      </c>
      <c r="AQ49" t="s">
        <v>14</v>
      </c>
      <c r="AR49" t="s">
        <v>14</v>
      </c>
      <c r="AS49" t="s">
        <v>14</v>
      </c>
      <c r="AT49" s="20" t="s">
        <v>14</v>
      </c>
      <c r="AU49" s="24" t="s">
        <v>14</v>
      </c>
      <c r="AV49" s="24" t="s">
        <v>14</v>
      </c>
      <c r="AW49" s="24" t="s">
        <v>14</v>
      </c>
    </row>
    <row r="50" spans="1:49">
      <c r="B50" s="2" t="s">
        <v>19</v>
      </c>
      <c r="C50" s="2" t="s">
        <v>12</v>
      </c>
      <c r="D50" s="4" t="s">
        <v>14</v>
      </c>
      <c r="E50" s="4" t="s">
        <v>14</v>
      </c>
      <c r="F50" s="4" t="s">
        <v>14</v>
      </c>
      <c r="G50" s="4" t="s">
        <v>14</v>
      </c>
      <c r="H50" s="15" t="s">
        <v>14</v>
      </c>
      <c r="I50" s="4" t="s">
        <v>14</v>
      </c>
      <c r="J50" s="4" t="s">
        <v>14</v>
      </c>
      <c r="K50" s="4" t="s">
        <v>14</v>
      </c>
      <c r="L50" s="15" t="s">
        <v>14</v>
      </c>
      <c r="M50" t="s">
        <v>14</v>
      </c>
      <c r="N50" t="s">
        <v>14</v>
      </c>
      <c r="O50" t="s">
        <v>14</v>
      </c>
      <c r="P50" t="s">
        <v>14</v>
      </c>
      <c r="Q50" s="12" t="s">
        <v>14</v>
      </c>
      <c r="R50" s="20" t="s">
        <v>14</v>
      </c>
      <c r="S50" t="s">
        <v>14</v>
      </c>
      <c r="T50" t="s">
        <v>14</v>
      </c>
      <c r="U50" t="s">
        <v>14</v>
      </c>
      <c r="V50" s="12" t="s">
        <v>14</v>
      </c>
      <c r="W50" t="s">
        <v>14</v>
      </c>
      <c r="X50" t="s">
        <v>14</v>
      </c>
      <c r="Y50" t="s">
        <v>14</v>
      </c>
      <c r="Z50" s="12" t="s">
        <v>14</v>
      </c>
      <c r="AA50" t="s">
        <v>14</v>
      </c>
      <c r="AB50" t="s">
        <v>14</v>
      </c>
      <c r="AC50" t="s">
        <v>14</v>
      </c>
      <c r="AD50" s="20" t="s">
        <v>14</v>
      </c>
      <c r="AE50" t="s">
        <v>14</v>
      </c>
      <c r="AF50" t="s">
        <v>14</v>
      </c>
      <c r="AG50" t="s">
        <v>14</v>
      </c>
      <c r="AH50" s="20" t="s">
        <v>14</v>
      </c>
      <c r="AI50" t="s">
        <v>14</v>
      </c>
      <c r="AJ50" t="s">
        <v>14</v>
      </c>
      <c r="AK50" t="s">
        <v>14</v>
      </c>
      <c r="AL50" t="s">
        <v>14</v>
      </c>
      <c r="AM50" t="s">
        <v>14</v>
      </c>
      <c r="AN50" t="s">
        <v>14</v>
      </c>
      <c r="AO50" t="s">
        <v>14</v>
      </c>
      <c r="AP50" s="20" t="s">
        <v>14</v>
      </c>
      <c r="AQ50" t="s">
        <v>14</v>
      </c>
      <c r="AR50" t="s">
        <v>14</v>
      </c>
      <c r="AS50" t="s">
        <v>14</v>
      </c>
      <c r="AT50" s="20" t="s">
        <v>14</v>
      </c>
      <c r="AU50" s="24" t="s">
        <v>14</v>
      </c>
      <c r="AV50" s="24" t="s">
        <v>14</v>
      </c>
      <c r="AW50" s="24" t="s">
        <v>14</v>
      </c>
    </row>
    <row r="51" spans="1:49">
      <c r="B51" s="2" t="s">
        <v>20</v>
      </c>
      <c r="C51" s="2" t="s">
        <v>12</v>
      </c>
      <c r="D51" s="4" t="s">
        <v>14</v>
      </c>
      <c r="E51" s="4" t="s">
        <v>14</v>
      </c>
      <c r="F51" s="4" t="s">
        <v>14</v>
      </c>
      <c r="G51" s="4" t="s">
        <v>14</v>
      </c>
      <c r="H51" s="15" t="s">
        <v>14</v>
      </c>
      <c r="I51" s="4" t="s">
        <v>14</v>
      </c>
      <c r="J51" s="4" t="s">
        <v>14</v>
      </c>
      <c r="K51" s="4" t="s">
        <v>14</v>
      </c>
      <c r="L51" s="15" t="s">
        <v>14</v>
      </c>
      <c r="M51" t="s">
        <v>14</v>
      </c>
      <c r="N51" t="s">
        <v>14</v>
      </c>
      <c r="O51" t="s">
        <v>14</v>
      </c>
      <c r="P51" t="s">
        <v>14</v>
      </c>
      <c r="Q51" s="12" t="s">
        <v>14</v>
      </c>
      <c r="R51" s="20" t="s">
        <v>14</v>
      </c>
      <c r="S51" t="s">
        <v>14</v>
      </c>
      <c r="T51" t="s">
        <v>14</v>
      </c>
      <c r="U51" t="s">
        <v>14</v>
      </c>
      <c r="V51" s="12" t="s">
        <v>14</v>
      </c>
      <c r="W51" t="s">
        <v>14</v>
      </c>
      <c r="X51" t="s">
        <v>14</v>
      </c>
      <c r="Y51" t="s">
        <v>14</v>
      </c>
      <c r="Z51" s="12" t="s">
        <v>14</v>
      </c>
      <c r="AA51" t="s">
        <v>14</v>
      </c>
      <c r="AB51" t="s">
        <v>14</v>
      </c>
      <c r="AC51" t="s">
        <v>14</v>
      </c>
      <c r="AD51" s="20" t="s">
        <v>14</v>
      </c>
      <c r="AE51" t="s">
        <v>14</v>
      </c>
      <c r="AF51" t="s">
        <v>14</v>
      </c>
      <c r="AG51" t="s">
        <v>14</v>
      </c>
      <c r="AH51" s="20" t="s">
        <v>14</v>
      </c>
      <c r="AI51" t="s">
        <v>14</v>
      </c>
      <c r="AJ51" t="s">
        <v>14</v>
      </c>
      <c r="AK51" t="s">
        <v>14</v>
      </c>
      <c r="AL51" t="s">
        <v>14</v>
      </c>
      <c r="AM51" t="s">
        <v>14</v>
      </c>
      <c r="AN51" t="s">
        <v>14</v>
      </c>
      <c r="AO51" t="s">
        <v>14</v>
      </c>
      <c r="AP51" s="20" t="s">
        <v>14</v>
      </c>
      <c r="AQ51" t="s">
        <v>14</v>
      </c>
      <c r="AR51" t="s">
        <v>14</v>
      </c>
      <c r="AS51" t="s">
        <v>14</v>
      </c>
      <c r="AT51" s="20" t="s">
        <v>14</v>
      </c>
      <c r="AU51" s="24" t="s">
        <v>14</v>
      </c>
      <c r="AV51" s="24" t="s">
        <v>14</v>
      </c>
      <c r="AW51" s="24" t="s">
        <v>14</v>
      </c>
    </row>
    <row r="52" spans="1:49">
      <c r="B52" s="2" t="s">
        <v>21</v>
      </c>
      <c r="C52" s="2" t="s">
        <v>12</v>
      </c>
      <c r="D52" s="4" t="s">
        <v>14</v>
      </c>
      <c r="E52" s="4" t="s">
        <v>14</v>
      </c>
      <c r="F52" s="4" t="s">
        <v>14</v>
      </c>
      <c r="G52" s="4" t="s">
        <v>14</v>
      </c>
      <c r="H52" s="15" t="s">
        <v>14</v>
      </c>
      <c r="I52" s="4" t="s">
        <v>14</v>
      </c>
      <c r="J52" s="4" t="s">
        <v>14</v>
      </c>
      <c r="K52" s="4" t="s">
        <v>14</v>
      </c>
      <c r="L52" s="15" t="s">
        <v>14</v>
      </c>
      <c r="M52" t="s">
        <v>14</v>
      </c>
      <c r="N52" t="s">
        <v>14</v>
      </c>
      <c r="O52" t="s">
        <v>14</v>
      </c>
      <c r="P52" t="s">
        <v>14</v>
      </c>
      <c r="Q52" s="12" t="s">
        <v>14</v>
      </c>
      <c r="R52" s="20" t="s">
        <v>14</v>
      </c>
      <c r="S52" t="s">
        <v>14</v>
      </c>
      <c r="T52" t="s">
        <v>14</v>
      </c>
      <c r="U52" t="s">
        <v>14</v>
      </c>
      <c r="V52" s="12" t="s">
        <v>14</v>
      </c>
      <c r="W52" t="s">
        <v>14</v>
      </c>
      <c r="X52" t="s">
        <v>14</v>
      </c>
      <c r="Y52" t="s">
        <v>14</v>
      </c>
      <c r="Z52" s="12" t="s">
        <v>14</v>
      </c>
      <c r="AA52" t="s">
        <v>14</v>
      </c>
      <c r="AB52" t="s">
        <v>14</v>
      </c>
      <c r="AC52" t="s">
        <v>14</v>
      </c>
      <c r="AD52" s="20" t="s">
        <v>14</v>
      </c>
      <c r="AE52" t="s">
        <v>14</v>
      </c>
      <c r="AF52" t="s">
        <v>14</v>
      </c>
      <c r="AG52" t="s">
        <v>14</v>
      </c>
      <c r="AH52" s="20" t="s">
        <v>14</v>
      </c>
      <c r="AI52" t="s">
        <v>14</v>
      </c>
      <c r="AJ52" t="s">
        <v>14</v>
      </c>
      <c r="AK52" t="s">
        <v>14</v>
      </c>
      <c r="AL52" t="s">
        <v>14</v>
      </c>
      <c r="AM52" t="s">
        <v>14</v>
      </c>
      <c r="AN52" t="s">
        <v>14</v>
      </c>
      <c r="AO52" t="s">
        <v>14</v>
      </c>
      <c r="AP52" s="20" t="s">
        <v>14</v>
      </c>
      <c r="AQ52" t="s">
        <v>14</v>
      </c>
      <c r="AR52" t="s">
        <v>14</v>
      </c>
      <c r="AS52" t="s">
        <v>14</v>
      </c>
      <c r="AT52" s="20" t="s">
        <v>14</v>
      </c>
      <c r="AU52" s="24" t="s">
        <v>14</v>
      </c>
      <c r="AV52" s="24" t="s">
        <v>14</v>
      </c>
      <c r="AW52" s="24" t="s">
        <v>14</v>
      </c>
    </row>
    <row r="53" spans="1:49">
      <c r="B53" s="2" t="s">
        <v>22</v>
      </c>
      <c r="C53" s="2" t="s">
        <v>12</v>
      </c>
      <c r="D53" s="4" t="s">
        <v>14</v>
      </c>
      <c r="E53" s="4" t="s">
        <v>14</v>
      </c>
      <c r="F53" s="4" t="s">
        <v>14</v>
      </c>
      <c r="G53" s="4" t="s">
        <v>14</v>
      </c>
      <c r="H53" s="15" t="s">
        <v>14</v>
      </c>
      <c r="I53" s="4" t="s">
        <v>14</v>
      </c>
      <c r="J53" s="4" t="s">
        <v>14</v>
      </c>
      <c r="K53" s="4" t="s">
        <v>14</v>
      </c>
      <c r="L53" s="15" t="s">
        <v>14</v>
      </c>
      <c r="M53" t="s">
        <v>14</v>
      </c>
      <c r="N53" t="s">
        <v>14</v>
      </c>
      <c r="O53" t="s">
        <v>14</v>
      </c>
      <c r="P53" t="s">
        <v>14</v>
      </c>
      <c r="Q53" s="12" t="s">
        <v>14</v>
      </c>
      <c r="R53" s="20" t="s">
        <v>14</v>
      </c>
      <c r="S53" t="s">
        <v>14</v>
      </c>
      <c r="T53" t="s">
        <v>14</v>
      </c>
      <c r="U53" t="s">
        <v>14</v>
      </c>
      <c r="V53" s="12" t="s">
        <v>14</v>
      </c>
      <c r="W53" t="s">
        <v>14</v>
      </c>
      <c r="X53" t="s">
        <v>14</v>
      </c>
      <c r="Y53" t="s">
        <v>14</v>
      </c>
      <c r="Z53" s="12" t="s">
        <v>14</v>
      </c>
      <c r="AA53" t="s">
        <v>14</v>
      </c>
      <c r="AB53" t="s">
        <v>14</v>
      </c>
      <c r="AC53" t="s">
        <v>14</v>
      </c>
      <c r="AD53" s="20" t="s">
        <v>14</v>
      </c>
      <c r="AE53" t="s">
        <v>14</v>
      </c>
      <c r="AF53" t="s">
        <v>14</v>
      </c>
      <c r="AG53" t="s">
        <v>14</v>
      </c>
      <c r="AH53" s="20" t="s">
        <v>14</v>
      </c>
      <c r="AI53" t="s">
        <v>14</v>
      </c>
      <c r="AJ53" t="s">
        <v>14</v>
      </c>
      <c r="AK53" t="s">
        <v>14</v>
      </c>
      <c r="AL53" t="s">
        <v>14</v>
      </c>
      <c r="AM53" t="s">
        <v>14</v>
      </c>
      <c r="AN53" t="s">
        <v>14</v>
      </c>
      <c r="AO53" t="s">
        <v>14</v>
      </c>
      <c r="AP53" s="20" t="s">
        <v>14</v>
      </c>
      <c r="AQ53" t="s">
        <v>14</v>
      </c>
      <c r="AR53" t="s">
        <v>14</v>
      </c>
      <c r="AS53" t="s">
        <v>14</v>
      </c>
      <c r="AT53" s="20" t="s">
        <v>14</v>
      </c>
      <c r="AU53" s="24" t="s">
        <v>14</v>
      </c>
      <c r="AV53" s="24" t="s">
        <v>14</v>
      </c>
      <c r="AW53" s="24" t="s">
        <v>14</v>
      </c>
    </row>
    <row r="54" spans="1:49">
      <c r="B54" s="2" t="s">
        <v>23</v>
      </c>
      <c r="C54" s="2" t="s">
        <v>12</v>
      </c>
      <c r="D54" s="4" t="s">
        <v>14</v>
      </c>
      <c r="E54" s="4" t="s">
        <v>14</v>
      </c>
      <c r="F54" s="4" t="s">
        <v>14</v>
      </c>
      <c r="G54" s="4" t="s">
        <v>14</v>
      </c>
      <c r="H54" s="15" t="s">
        <v>14</v>
      </c>
      <c r="I54" s="4" t="s">
        <v>14</v>
      </c>
      <c r="J54" s="4" t="s">
        <v>14</v>
      </c>
      <c r="K54" s="4" t="s">
        <v>14</v>
      </c>
      <c r="L54" s="15" t="s">
        <v>14</v>
      </c>
      <c r="M54" t="s">
        <v>14</v>
      </c>
      <c r="N54" t="s">
        <v>14</v>
      </c>
      <c r="O54" t="s">
        <v>14</v>
      </c>
      <c r="P54" t="s">
        <v>14</v>
      </c>
      <c r="Q54" s="12" t="s">
        <v>14</v>
      </c>
      <c r="R54" s="20" t="s">
        <v>14</v>
      </c>
      <c r="S54" t="s">
        <v>14</v>
      </c>
      <c r="T54" t="s">
        <v>14</v>
      </c>
      <c r="U54" t="s">
        <v>14</v>
      </c>
      <c r="V54" s="12" t="s">
        <v>14</v>
      </c>
      <c r="W54" t="s">
        <v>14</v>
      </c>
      <c r="X54" t="s">
        <v>14</v>
      </c>
      <c r="Y54" t="s">
        <v>14</v>
      </c>
      <c r="Z54" s="12" t="s">
        <v>14</v>
      </c>
      <c r="AA54" t="s">
        <v>14</v>
      </c>
      <c r="AB54" t="s">
        <v>14</v>
      </c>
      <c r="AC54" t="s">
        <v>14</v>
      </c>
      <c r="AD54" s="20" t="s">
        <v>14</v>
      </c>
      <c r="AE54" t="s">
        <v>14</v>
      </c>
      <c r="AF54" t="s">
        <v>14</v>
      </c>
      <c r="AG54" t="s">
        <v>14</v>
      </c>
      <c r="AH54" s="20" t="s">
        <v>14</v>
      </c>
      <c r="AI54" t="s">
        <v>14</v>
      </c>
      <c r="AJ54" t="s">
        <v>14</v>
      </c>
      <c r="AK54" t="s">
        <v>14</v>
      </c>
      <c r="AL54" t="s">
        <v>14</v>
      </c>
      <c r="AM54" t="s">
        <v>14</v>
      </c>
      <c r="AN54" t="s">
        <v>14</v>
      </c>
      <c r="AO54" t="s">
        <v>14</v>
      </c>
      <c r="AP54" s="20" t="s">
        <v>14</v>
      </c>
      <c r="AQ54" t="s">
        <v>14</v>
      </c>
      <c r="AR54" t="s">
        <v>14</v>
      </c>
      <c r="AS54" t="s">
        <v>14</v>
      </c>
      <c r="AT54" s="20" t="s">
        <v>14</v>
      </c>
      <c r="AU54" s="24" t="s">
        <v>14</v>
      </c>
      <c r="AV54" s="24" t="s">
        <v>14</v>
      </c>
      <c r="AW54" s="24" t="s">
        <v>14</v>
      </c>
    </row>
    <row r="55" spans="1:49">
      <c r="B55" s="2" t="s">
        <v>24</v>
      </c>
      <c r="C55" s="2" t="s">
        <v>12</v>
      </c>
      <c r="D55" s="4" t="s">
        <v>14</v>
      </c>
      <c r="E55" s="4" t="s">
        <v>14</v>
      </c>
      <c r="F55" s="4" t="s">
        <v>14</v>
      </c>
      <c r="G55" s="4" t="s">
        <v>14</v>
      </c>
      <c r="H55" s="15" t="s">
        <v>14</v>
      </c>
      <c r="I55" s="4" t="s">
        <v>14</v>
      </c>
      <c r="J55" s="4" t="s">
        <v>14</v>
      </c>
      <c r="K55" s="4" t="s">
        <v>14</v>
      </c>
      <c r="L55" s="15" t="s">
        <v>14</v>
      </c>
      <c r="M55" t="s">
        <v>14</v>
      </c>
      <c r="N55" t="s">
        <v>14</v>
      </c>
      <c r="O55" t="s">
        <v>14</v>
      </c>
      <c r="P55" t="s">
        <v>14</v>
      </c>
      <c r="Q55" s="12" t="s">
        <v>14</v>
      </c>
      <c r="R55" s="20" t="s">
        <v>14</v>
      </c>
      <c r="S55" t="s">
        <v>14</v>
      </c>
      <c r="T55" t="s">
        <v>14</v>
      </c>
      <c r="U55" t="s">
        <v>14</v>
      </c>
      <c r="V55" s="12" t="s">
        <v>14</v>
      </c>
      <c r="W55" t="s">
        <v>14</v>
      </c>
      <c r="X55" t="s">
        <v>14</v>
      </c>
      <c r="Y55" t="s">
        <v>14</v>
      </c>
      <c r="Z55" s="12" t="s">
        <v>14</v>
      </c>
      <c r="AA55" t="s">
        <v>14</v>
      </c>
      <c r="AB55" t="s">
        <v>14</v>
      </c>
      <c r="AC55" t="s">
        <v>14</v>
      </c>
      <c r="AD55" s="20" t="s">
        <v>14</v>
      </c>
      <c r="AE55" t="s">
        <v>14</v>
      </c>
      <c r="AF55" t="s">
        <v>14</v>
      </c>
      <c r="AG55" t="s">
        <v>14</v>
      </c>
      <c r="AH55" s="20" t="s">
        <v>14</v>
      </c>
      <c r="AI55" t="s">
        <v>14</v>
      </c>
      <c r="AJ55" t="s">
        <v>14</v>
      </c>
      <c r="AK55" t="s">
        <v>14</v>
      </c>
      <c r="AL55" t="s">
        <v>14</v>
      </c>
      <c r="AM55" t="s">
        <v>14</v>
      </c>
      <c r="AN55" t="s">
        <v>14</v>
      </c>
      <c r="AO55" t="s">
        <v>14</v>
      </c>
      <c r="AP55" s="20" t="s">
        <v>14</v>
      </c>
      <c r="AQ55" t="s">
        <v>14</v>
      </c>
      <c r="AR55" t="s">
        <v>14</v>
      </c>
      <c r="AS55" t="s">
        <v>14</v>
      </c>
      <c r="AT55" s="20" t="s">
        <v>14</v>
      </c>
      <c r="AU55" s="24" t="s">
        <v>14</v>
      </c>
      <c r="AV55" s="24" t="s">
        <v>14</v>
      </c>
      <c r="AW55" s="24" t="s">
        <v>14</v>
      </c>
    </row>
    <row r="56" spans="1:49">
      <c r="B56" s="2" t="s">
        <v>25</v>
      </c>
      <c r="C56" s="2" t="s">
        <v>12</v>
      </c>
      <c r="D56" s="4" t="s">
        <v>14</v>
      </c>
      <c r="E56" s="4" t="s">
        <v>14</v>
      </c>
      <c r="F56" s="4" t="s">
        <v>14</v>
      </c>
      <c r="G56" s="4" t="s">
        <v>14</v>
      </c>
      <c r="H56" s="15" t="s">
        <v>14</v>
      </c>
      <c r="I56" s="4" t="s">
        <v>14</v>
      </c>
      <c r="J56" s="4" t="s">
        <v>14</v>
      </c>
      <c r="K56" s="4" t="s">
        <v>14</v>
      </c>
      <c r="L56" s="15" t="s">
        <v>14</v>
      </c>
      <c r="M56" t="s">
        <v>14</v>
      </c>
      <c r="N56" t="s">
        <v>14</v>
      </c>
      <c r="O56" t="s">
        <v>14</v>
      </c>
      <c r="P56" t="s">
        <v>14</v>
      </c>
      <c r="Q56" s="12" t="s">
        <v>14</v>
      </c>
      <c r="R56" s="20" t="s">
        <v>14</v>
      </c>
      <c r="S56" t="s">
        <v>14</v>
      </c>
      <c r="T56" t="s">
        <v>14</v>
      </c>
      <c r="U56" t="s">
        <v>14</v>
      </c>
      <c r="V56" s="12" t="s">
        <v>14</v>
      </c>
      <c r="W56" t="s">
        <v>14</v>
      </c>
      <c r="X56" t="s">
        <v>14</v>
      </c>
      <c r="Y56" t="s">
        <v>14</v>
      </c>
      <c r="Z56" s="12" t="s">
        <v>14</v>
      </c>
      <c r="AA56" t="s">
        <v>14</v>
      </c>
      <c r="AB56" t="s">
        <v>14</v>
      </c>
      <c r="AC56" t="s">
        <v>14</v>
      </c>
      <c r="AD56" s="20" t="s">
        <v>14</v>
      </c>
      <c r="AE56" t="s">
        <v>14</v>
      </c>
      <c r="AF56" t="s">
        <v>14</v>
      </c>
      <c r="AG56" t="s">
        <v>14</v>
      </c>
      <c r="AH56" s="20" t="s">
        <v>14</v>
      </c>
      <c r="AI56" t="s">
        <v>14</v>
      </c>
      <c r="AJ56" t="s">
        <v>14</v>
      </c>
      <c r="AK56" t="s">
        <v>14</v>
      </c>
      <c r="AL56" t="s">
        <v>14</v>
      </c>
      <c r="AM56" t="s">
        <v>14</v>
      </c>
      <c r="AN56" t="s">
        <v>14</v>
      </c>
      <c r="AO56" t="s">
        <v>14</v>
      </c>
      <c r="AP56" s="20" t="s">
        <v>14</v>
      </c>
      <c r="AQ56" t="s">
        <v>14</v>
      </c>
      <c r="AR56" t="s">
        <v>14</v>
      </c>
      <c r="AS56" t="s">
        <v>14</v>
      </c>
      <c r="AT56" s="20" t="s">
        <v>14</v>
      </c>
      <c r="AU56" s="24" t="s">
        <v>14</v>
      </c>
      <c r="AV56" s="24" t="s">
        <v>14</v>
      </c>
      <c r="AW56" s="24" t="s">
        <v>14</v>
      </c>
    </row>
    <row r="57" spans="1:49">
      <c r="B57" s="2" t="s">
        <v>26</v>
      </c>
      <c r="C57" s="2" t="s">
        <v>12</v>
      </c>
      <c r="D57" s="4" t="s">
        <v>14</v>
      </c>
      <c r="E57" s="4" t="s">
        <v>14</v>
      </c>
      <c r="F57" s="4" t="s">
        <v>14</v>
      </c>
      <c r="G57" s="4" t="s">
        <v>14</v>
      </c>
      <c r="H57" s="15" t="s">
        <v>14</v>
      </c>
      <c r="I57" s="4" t="s">
        <v>14</v>
      </c>
      <c r="J57" s="4" t="s">
        <v>14</v>
      </c>
      <c r="K57" s="4" t="s">
        <v>14</v>
      </c>
      <c r="L57" s="15" t="s">
        <v>14</v>
      </c>
      <c r="M57" t="s">
        <v>14</v>
      </c>
      <c r="N57" t="s">
        <v>14</v>
      </c>
      <c r="O57" t="s">
        <v>14</v>
      </c>
      <c r="P57" t="s">
        <v>14</v>
      </c>
      <c r="Q57" s="12" t="s">
        <v>14</v>
      </c>
      <c r="R57" s="20" t="s">
        <v>14</v>
      </c>
      <c r="S57" t="s">
        <v>14</v>
      </c>
      <c r="T57" t="s">
        <v>14</v>
      </c>
      <c r="U57" t="s">
        <v>14</v>
      </c>
      <c r="V57" s="12" t="s">
        <v>14</v>
      </c>
      <c r="W57" t="s">
        <v>14</v>
      </c>
      <c r="X57" t="s">
        <v>14</v>
      </c>
      <c r="Y57" t="s">
        <v>14</v>
      </c>
      <c r="Z57" s="12" t="s">
        <v>14</v>
      </c>
      <c r="AA57" t="s">
        <v>14</v>
      </c>
      <c r="AB57" t="s">
        <v>14</v>
      </c>
      <c r="AC57" t="s">
        <v>14</v>
      </c>
      <c r="AD57" s="20" t="s">
        <v>14</v>
      </c>
      <c r="AE57" t="s">
        <v>14</v>
      </c>
      <c r="AF57" t="s">
        <v>14</v>
      </c>
      <c r="AG57" t="s">
        <v>14</v>
      </c>
      <c r="AH57" s="20" t="s">
        <v>14</v>
      </c>
      <c r="AI57" t="s">
        <v>14</v>
      </c>
      <c r="AJ57" t="s">
        <v>14</v>
      </c>
      <c r="AK57" t="s">
        <v>14</v>
      </c>
      <c r="AL57" t="s">
        <v>14</v>
      </c>
      <c r="AM57" t="s">
        <v>14</v>
      </c>
      <c r="AN57" t="s">
        <v>14</v>
      </c>
      <c r="AO57" t="s">
        <v>14</v>
      </c>
      <c r="AP57" s="20" t="s">
        <v>14</v>
      </c>
      <c r="AQ57" t="s">
        <v>14</v>
      </c>
      <c r="AR57" t="s">
        <v>14</v>
      </c>
      <c r="AS57" t="s">
        <v>14</v>
      </c>
      <c r="AT57" s="20" t="s">
        <v>14</v>
      </c>
      <c r="AU57" s="24" t="s">
        <v>14</v>
      </c>
      <c r="AV57" s="24" t="s">
        <v>14</v>
      </c>
      <c r="AW57" s="24" t="s">
        <v>14</v>
      </c>
    </row>
    <row r="58" spans="1:49">
      <c r="B58" s="2" t="s">
        <v>27</v>
      </c>
      <c r="C58" s="2" t="s">
        <v>12</v>
      </c>
      <c r="D58" s="4" t="s">
        <v>14</v>
      </c>
      <c r="E58" s="4" t="s">
        <v>14</v>
      </c>
      <c r="F58" s="4" t="s">
        <v>14</v>
      </c>
      <c r="G58" s="4" t="s">
        <v>14</v>
      </c>
      <c r="H58" s="15" t="s">
        <v>14</v>
      </c>
      <c r="I58" s="4" t="s">
        <v>14</v>
      </c>
      <c r="J58" s="4" t="s">
        <v>14</v>
      </c>
      <c r="K58" s="4" t="s">
        <v>14</v>
      </c>
      <c r="L58" s="15" t="s">
        <v>14</v>
      </c>
      <c r="M58" t="s">
        <v>14</v>
      </c>
      <c r="N58" t="s">
        <v>14</v>
      </c>
      <c r="O58" t="s">
        <v>14</v>
      </c>
      <c r="P58" t="s">
        <v>14</v>
      </c>
      <c r="Q58" s="12" t="s">
        <v>14</v>
      </c>
      <c r="R58" s="20" t="s">
        <v>14</v>
      </c>
      <c r="S58" t="s">
        <v>14</v>
      </c>
      <c r="T58" t="s">
        <v>14</v>
      </c>
      <c r="U58" t="s">
        <v>14</v>
      </c>
      <c r="V58" s="12" t="s">
        <v>14</v>
      </c>
      <c r="W58" t="s">
        <v>14</v>
      </c>
      <c r="X58" t="s">
        <v>14</v>
      </c>
      <c r="Y58" t="s">
        <v>14</v>
      </c>
      <c r="Z58" s="12" t="s">
        <v>14</v>
      </c>
      <c r="AA58" t="s">
        <v>14</v>
      </c>
      <c r="AB58" t="s">
        <v>14</v>
      </c>
      <c r="AC58" t="s">
        <v>14</v>
      </c>
      <c r="AD58" s="20" t="s">
        <v>14</v>
      </c>
      <c r="AE58" t="s">
        <v>14</v>
      </c>
      <c r="AF58" t="s">
        <v>14</v>
      </c>
      <c r="AG58" t="s">
        <v>14</v>
      </c>
      <c r="AH58" s="20" t="s">
        <v>14</v>
      </c>
      <c r="AI58" t="s">
        <v>14</v>
      </c>
      <c r="AJ58" t="s">
        <v>14</v>
      </c>
      <c r="AK58" t="s">
        <v>14</v>
      </c>
      <c r="AL58" t="s">
        <v>14</v>
      </c>
      <c r="AM58" t="s">
        <v>14</v>
      </c>
      <c r="AN58" t="s">
        <v>14</v>
      </c>
      <c r="AO58" t="s">
        <v>14</v>
      </c>
      <c r="AP58" s="20" t="s">
        <v>14</v>
      </c>
      <c r="AQ58" t="s">
        <v>14</v>
      </c>
      <c r="AR58" t="s">
        <v>14</v>
      </c>
      <c r="AS58" t="s">
        <v>14</v>
      </c>
      <c r="AT58" s="20" t="s">
        <v>14</v>
      </c>
      <c r="AU58" s="24" t="s">
        <v>14</v>
      </c>
      <c r="AV58" s="24" t="s">
        <v>14</v>
      </c>
      <c r="AW58" s="24" t="s">
        <v>14</v>
      </c>
    </row>
    <row r="59" spans="1:49">
      <c r="B59" s="2" t="s">
        <v>28</v>
      </c>
      <c r="C59" s="2" t="s">
        <v>12</v>
      </c>
      <c r="D59" s="4" t="s">
        <v>14</v>
      </c>
      <c r="E59" s="4" t="s">
        <v>14</v>
      </c>
      <c r="F59" s="4" t="s">
        <v>14</v>
      </c>
      <c r="G59" s="4" t="s">
        <v>14</v>
      </c>
      <c r="H59" s="15" t="s">
        <v>14</v>
      </c>
      <c r="I59" s="4" t="s">
        <v>14</v>
      </c>
      <c r="J59" s="4" t="s">
        <v>14</v>
      </c>
      <c r="K59" s="4" t="s">
        <v>14</v>
      </c>
      <c r="L59" s="15" t="s">
        <v>14</v>
      </c>
      <c r="M59" t="s">
        <v>14</v>
      </c>
      <c r="N59" t="s">
        <v>14</v>
      </c>
      <c r="O59" t="s">
        <v>14</v>
      </c>
      <c r="P59" t="s">
        <v>14</v>
      </c>
      <c r="Q59" s="12" t="s">
        <v>14</v>
      </c>
      <c r="R59" s="20" t="s">
        <v>14</v>
      </c>
      <c r="S59" t="s">
        <v>14</v>
      </c>
      <c r="T59" t="s">
        <v>14</v>
      </c>
      <c r="U59" t="s">
        <v>14</v>
      </c>
      <c r="V59" s="12" t="s">
        <v>14</v>
      </c>
      <c r="W59" t="s">
        <v>14</v>
      </c>
      <c r="X59" t="s">
        <v>14</v>
      </c>
      <c r="Y59" t="s">
        <v>14</v>
      </c>
      <c r="Z59" s="12" t="s">
        <v>14</v>
      </c>
      <c r="AA59" t="s">
        <v>14</v>
      </c>
      <c r="AB59" t="s">
        <v>14</v>
      </c>
      <c r="AC59" t="s">
        <v>14</v>
      </c>
      <c r="AD59" s="20" t="s">
        <v>14</v>
      </c>
      <c r="AE59" t="s">
        <v>14</v>
      </c>
      <c r="AF59" t="s">
        <v>14</v>
      </c>
      <c r="AG59" t="s">
        <v>14</v>
      </c>
      <c r="AH59" s="20" t="s">
        <v>14</v>
      </c>
      <c r="AI59" t="s">
        <v>14</v>
      </c>
      <c r="AJ59" t="s">
        <v>14</v>
      </c>
      <c r="AK59" t="s">
        <v>14</v>
      </c>
      <c r="AL59" t="s">
        <v>14</v>
      </c>
      <c r="AM59" t="s">
        <v>14</v>
      </c>
      <c r="AN59" t="s">
        <v>14</v>
      </c>
      <c r="AO59" t="s">
        <v>14</v>
      </c>
      <c r="AP59" s="20" t="s">
        <v>14</v>
      </c>
      <c r="AQ59" t="s">
        <v>14</v>
      </c>
      <c r="AR59" t="s">
        <v>14</v>
      </c>
      <c r="AS59" t="s">
        <v>14</v>
      </c>
      <c r="AT59" s="20" t="s">
        <v>14</v>
      </c>
      <c r="AU59" s="24" t="s">
        <v>14</v>
      </c>
      <c r="AV59" s="24" t="s">
        <v>14</v>
      </c>
      <c r="AW59" s="24" t="s">
        <v>14</v>
      </c>
    </row>
    <row r="60" spans="1:49">
      <c r="B60" s="2" t="s">
        <v>29</v>
      </c>
      <c r="C60" s="2" t="s">
        <v>12</v>
      </c>
      <c r="D60" s="4" t="s">
        <v>14</v>
      </c>
      <c r="E60" s="4" t="s">
        <v>14</v>
      </c>
      <c r="F60" s="4" t="s">
        <v>14</v>
      </c>
      <c r="G60" s="4" t="s">
        <v>14</v>
      </c>
      <c r="H60" s="15" t="s">
        <v>14</v>
      </c>
      <c r="I60" s="4" t="s">
        <v>14</v>
      </c>
      <c r="J60" s="4" t="s">
        <v>14</v>
      </c>
      <c r="K60" s="4" t="s">
        <v>14</v>
      </c>
      <c r="L60" s="15" t="s">
        <v>14</v>
      </c>
      <c r="M60" t="s">
        <v>14</v>
      </c>
      <c r="N60" t="s">
        <v>14</v>
      </c>
      <c r="O60" t="s">
        <v>14</v>
      </c>
      <c r="P60" t="s">
        <v>14</v>
      </c>
      <c r="Q60" s="12" t="s">
        <v>14</v>
      </c>
      <c r="R60" s="20" t="s">
        <v>14</v>
      </c>
      <c r="S60" t="s">
        <v>14</v>
      </c>
      <c r="T60" t="s">
        <v>14</v>
      </c>
      <c r="U60" t="s">
        <v>14</v>
      </c>
      <c r="V60" s="12" t="s">
        <v>14</v>
      </c>
      <c r="W60" t="s">
        <v>14</v>
      </c>
      <c r="X60" t="s">
        <v>14</v>
      </c>
      <c r="Y60" t="s">
        <v>14</v>
      </c>
      <c r="Z60" s="12" t="s">
        <v>14</v>
      </c>
      <c r="AA60" t="s">
        <v>14</v>
      </c>
      <c r="AB60" t="s">
        <v>14</v>
      </c>
      <c r="AC60" t="s">
        <v>14</v>
      </c>
      <c r="AD60" s="20" t="s">
        <v>14</v>
      </c>
      <c r="AE60" t="s">
        <v>14</v>
      </c>
      <c r="AF60" t="s">
        <v>14</v>
      </c>
      <c r="AG60" t="s">
        <v>14</v>
      </c>
      <c r="AH60" s="20" t="s">
        <v>14</v>
      </c>
      <c r="AI60" t="s">
        <v>14</v>
      </c>
      <c r="AJ60" t="s">
        <v>14</v>
      </c>
      <c r="AK60" t="s">
        <v>14</v>
      </c>
      <c r="AL60" t="s">
        <v>14</v>
      </c>
      <c r="AM60" t="s">
        <v>14</v>
      </c>
      <c r="AN60" t="s">
        <v>14</v>
      </c>
      <c r="AO60" t="s">
        <v>14</v>
      </c>
      <c r="AP60" s="20" t="s">
        <v>14</v>
      </c>
      <c r="AQ60" t="s">
        <v>14</v>
      </c>
      <c r="AR60" t="s">
        <v>14</v>
      </c>
      <c r="AS60" t="s">
        <v>14</v>
      </c>
      <c r="AT60" s="20" t="s">
        <v>14</v>
      </c>
      <c r="AU60" s="24" t="s">
        <v>14</v>
      </c>
      <c r="AV60" s="24" t="s">
        <v>14</v>
      </c>
      <c r="AW60" s="24" t="s">
        <v>14</v>
      </c>
    </row>
    <row r="61" spans="1:49">
      <c r="B61" s="2" t="s">
        <v>30</v>
      </c>
      <c r="C61" s="2" t="s">
        <v>12</v>
      </c>
      <c r="D61" s="4" t="s">
        <v>14</v>
      </c>
      <c r="E61" s="4" t="s">
        <v>14</v>
      </c>
      <c r="F61" s="4" t="s">
        <v>14</v>
      </c>
      <c r="G61" s="4" t="s">
        <v>14</v>
      </c>
      <c r="H61" s="15" t="s">
        <v>14</v>
      </c>
      <c r="I61" s="4" t="s">
        <v>14</v>
      </c>
      <c r="J61" s="4" t="s">
        <v>14</v>
      </c>
      <c r="K61" s="4" t="s">
        <v>14</v>
      </c>
      <c r="L61" s="15" t="s">
        <v>14</v>
      </c>
      <c r="M61" t="s">
        <v>14</v>
      </c>
      <c r="N61" t="s">
        <v>14</v>
      </c>
      <c r="O61" t="s">
        <v>14</v>
      </c>
      <c r="P61" t="s">
        <v>14</v>
      </c>
      <c r="Q61" s="12" t="s">
        <v>14</v>
      </c>
      <c r="R61" s="20" t="s">
        <v>14</v>
      </c>
      <c r="S61" t="s">
        <v>14</v>
      </c>
      <c r="T61" t="s">
        <v>14</v>
      </c>
      <c r="U61" t="s">
        <v>14</v>
      </c>
      <c r="V61" s="12" t="s">
        <v>14</v>
      </c>
      <c r="W61" t="s">
        <v>14</v>
      </c>
      <c r="X61" t="s">
        <v>14</v>
      </c>
      <c r="Y61" t="s">
        <v>14</v>
      </c>
      <c r="Z61" s="12" t="s">
        <v>14</v>
      </c>
      <c r="AA61" t="s">
        <v>14</v>
      </c>
      <c r="AB61" t="s">
        <v>14</v>
      </c>
      <c r="AC61" t="s">
        <v>14</v>
      </c>
      <c r="AD61" s="20" t="s">
        <v>14</v>
      </c>
      <c r="AE61" t="s">
        <v>14</v>
      </c>
      <c r="AF61" t="s">
        <v>14</v>
      </c>
      <c r="AG61" t="s">
        <v>14</v>
      </c>
      <c r="AH61" s="20" t="s">
        <v>14</v>
      </c>
      <c r="AI61" t="s">
        <v>14</v>
      </c>
      <c r="AJ61" t="s">
        <v>14</v>
      </c>
      <c r="AK61" t="s">
        <v>14</v>
      </c>
      <c r="AL61" t="s">
        <v>14</v>
      </c>
      <c r="AM61" t="s">
        <v>14</v>
      </c>
      <c r="AN61" t="s">
        <v>14</v>
      </c>
      <c r="AO61" t="s">
        <v>14</v>
      </c>
      <c r="AP61" s="20" t="s">
        <v>14</v>
      </c>
      <c r="AQ61" t="s">
        <v>14</v>
      </c>
      <c r="AR61" t="s">
        <v>14</v>
      </c>
      <c r="AS61" t="s">
        <v>14</v>
      </c>
      <c r="AT61" s="20" t="s">
        <v>14</v>
      </c>
      <c r="AU61" s="24" t="s">
        <v>14</v>
      </c>
      <c r="AV61" s="24" t="s">
        <v>14</v>
      </c>
      <c r="AW61" s="24" t="s">
        <v>14</v>
      </c>
    </row>
    <row r="62" spans="1:49">
      <c r="B62" s="2" t="s">
        <v>31</v>
      </c>
      <c r="C62" s="2" t="s">
        <v>12</v>
      </c>
      <c r="D62" s="4" t="s">
        <v>14</v>
      </c>
      <c r="E62" s="4" t="s">
        <v>14</v>
      </c>
      <c r="F62" s="4" t="s">
        <v>14</v>
      </c>
      <c r="G62" s="4" t="s">
        <v>14</v>
      </c>
      <c r="H62" s="15" t="s">
        <v>14</v>
      </c>
      <c r="I62" s="4" t="s">
        <v>14</v>
      </c>
      <c r="J62" s="4" t="s">
        <v>14</v>
      </c>
      <c r="K62" s="4" t="s">
        <v>14</v>
      </c>
      <c r="L62" s="15" t="s">
        <v>14</v>
      </c>
      <c r="M62" t="s">
        <v>14</v>
      </c>
      <c r="N62" t="s">
        <v>14</v>
      </c>
      <c r="O62" t="s">
        <v>14</v>
      </c>
      <c r="P62" t="s">
        <v>14</v>
      </c>
      <c r="Q62" s="12" t="s">
        <v>14</v>
      </c>
      <c r="R62" s="20" t="s">
        <v>14</v>
      </c>
      <c r="S62" t="s">
        <v>14</v>
      </c>
      <c r="T62" t="s">
        <v>14</v>
      </c>
      <c r="U62" t="s">
        <v>14</v>
      </c>
      <c r="V62" s="12" t="s">
        <v>14</v>
      </c>
      <c r="W62" t="s">
        <v>14</v>
      </c>
      <c r="X62" t="s">
        <v>14</v>
      </c>
      <c r="Y62" t="s">
        <v>14</v>
      </c>
      <c r="Z62" s="12" t="s">
        <v>14</v>
      </c>
      <c r="AA62" t="s">
        <v>14</v>
      </c>
      <c r="AB62" t="s">
        <v>14</v>
      </c>
      <c r="AC62" t="s">
        <v>14</v>
      </c>
      <c r="AD62" s="20" t="s">
        <v>14</v>
      </c>
      <c r="AE62" t="s">
        <v>14</v>
      </c>
      <c r="AF62" t="s">
        <v>14</v>
      </c>
      <c r="AG62" t="s">
        <v>14</v>
      </c>
      <c r="AH62" s="20" t="s">
        <v>14</v>
      </c>
      <c r="AI62" t="s">
        <v>14</v>
      </c>
      <c r="AJ62" t="s">
        <v>14</v>
      </c>
      <c r="AK62" t="s">
        <v>14</v>
      </c>
      <c r="AL62" t="s">
        <v>14</v>
      </c>
      <c r="AM62" t="s">
        <v>14</v>
      </c>
      <c r="AN62" t="s">
        <v>14</v>
      </c>
      <c r="AO62" t="s">
        <v>14</v>
      </c>
      <c r="AP62" s="20" t="s">
        <v>14</v>
      </c>
      <c r="AQ62" t="s">
        <v>14</v>
      </c>
      <c r="AR62" t="s">
        <v>14</v>
      </c>
      <c r="AS62" t="s">
        <v>14</v>
      </c>
      <c r="AT62" s="20" t="s">
        <v>14</v>
      </c>
      <c r="AU62" s="24" t="s">
        <v>14</v>
      </c>
      <c r="AV62" s="24" t="s">
        <v>14</v>
      </c>
      <c r="AW62" s="24" t="s">
        <v>14</v>
      </c>
    </row>
    <row r="63" spans="1:49">
      <c r="B63" s="2" t="s">
        <v>32</v>
      </c>
      <c r="C63" s="2" t="s">
        <v>12</v>
      </c>
      <c r="D63" s="4" t="s">
        <v>14</v>
      </c>
      <c r="E63" s="4" t="s">
        <v>14</v>
      </c>
      <c r="F63" s="4" t="s">
        <v>14</v>
      </c>
      <c r="G63" s="4" t="s">
        <v>14</v>
      </c>
      <c r="H63" s="15" t="s">
        <v>14</v>
      </c>
      <c r="I63" s="4" t="s">
        <v>14</v>
      </c>
      <c r="J63" s="4" t="s">
        <v>14</v>
      </c>
      <c r="K63" s="4" t="s">
        <v>14</v>
      </c>
      <c r="L63" s="15" t="s">
        <v>14</v>
      </c>
      <c r="M63" t="s">
        <v>14</v>
      </c>
      <c r="N63" t="s">
        <v>14</v>
      </c>
      <c r="O63" t="s">
        <v>14</v>
      </c>
      <c r="P63" t="s">
        <v>14</v>
      </c>
      <c r="Q63" s="12" t="s">
        <v>14</v>
      </c>
      <c r="R63" s="20" t="s">
        <v>14</v>
      </c>
      <c r="S63" t="s">
        <v>14</v>
      </c>
      <c r="T63" t="s">
        <v>14</v>
      </c>
      <c r="U63" t="s">
        <v>14</v>
      </c>
      <c r="V63" s="12" t="s">
        <v>14</v>
      </c>
      <c r="W63" t="s">
        <v>14</v>
      </c>
      <c r="X63" t="s">
        <v>14</v>
      </c>
      <c r="Y63" t="s">
        <v>14</v>
      </c>
      <c r="Z63" s="12" t="s">
        <v>14</v>
      </c>
      <c r="AA63" t="s">
        <v>14</v>
      </c>
      <c r="AB63" t="s">
        <v>14</v>
      </c>
      <c r="AC63" t="s">
        <v>14</v>
      </c>
      <c r="AD63" s="20" t="s">
        <v>14</v>
      </c>
      <c r="AE63" t="s">
        <v>14</v>
      </c>
      <c r="AF63" t="s">
        <v>14</v>
      </c>
      <c r="AG63" t="s">
        <v>14</v>
      </c>
      <c r="AH63" s="20" t="s">
        <v>14</v>
      </c>
      <c r="AI63" t="s">
        <v>14</v>
      </c>
      <c r="AJ63" t="s">
        <v>14</v>
      </c>
      <c r="AK63" t="s">
        <v>14</v>
      </c>
      <c r="AL63" t="s">
        <v>14</v>
      </c>
      <c r="AM63" t="s">
        <v>14</v>
      </c>
      <c r="AN63" t="s">
        <v>14</v>
      </c>
      <c r="AO63" t="s">
        <v>14</v>
      </c>
      <c r="AP63" s="20" t="s">
        <v>14</v>
      </c>
      <c r="AQ63" t="s">
        <v>14</v>
      </c>
      <c r="AR63" t="s">
        <v>14</v>
      </c>
      <c r="AS63" t="s">
        <v>14</v>
      </c>
      <c r="AT63" s="20" t="s">
        <v>14</v>
      </c>
      <c r="AU63" s="24" t="s">
        <v>14</v>
      </c>
      <c r="AV63" s="24" t="s">
        <v>14</v>
      </c>
      <c r="AW63" s="24" t="s">
        <v>14</v>
      </c>
    </row>
    <row r="64" spans="1:49">
      <c r="A64" s="2" t="s">
        <v>35</v>
      </c>
      <c r="B64" s="2" t="s">
        <v>11</v>
      </c>
      <c r="C64" s="2" t="s">
        <v>12</v>
      </c>
      <c r="D64" s="3">
        <v>55289</v>
      </c>
      <c r="E64" s="3">
        <v>10378</v>
      </c>
      <c r="F64" s="3">
        <v>15624</v>
      </c>
      <c r="G64" s="3">
        <v>1275</v>
      </c>
      <c r="H64" s="14">
        <v>27277</v>
      </c>
      <c r="I64" s="3">
        <v>12504</v>
      </c>
      <c r="J64" s="3">
        <v>10008</v>
      </c>
      <c r="K64" s="3">
        <v>5471</v>
      </c>
      <c r="L64" s="14">
        <v>27983</v>
      </c>
      <c r="M64" t="s">
        <v>14</v>
      </c>
      <c r="N64" t="s">
        <v>14</v>
      </c>
      <c r="O64" t="s">
        <v>14</v>
      </c>
      <c r="P64" t="s">
        <v>14</v>
      </c>
      <c r="Q64" s="12" t="s">
        <v>14</v>
      </c>
      <c r="R64" s="20" t="s">
        <v>14</v>
      </c>
      <c r="S64" t="s">
        <v>14</v>
      </c>
      <c r="T64" t="s">
        <v>14</v>
      </c>
      <c r="U64" t="s">
        <v>14</v>
      </c>
      <c r="V64" s="12" t="s">
        <v>14</v>
      </c>
      <c r="W64" t="s">
        <v>14</v>
      </c>
      <c r="X64" t="s">
        <v>14</v>
      </c>
      <c r="Y64" t="s">
        <v>14</v>
      </c>
      <c r="Z64" s="12" t="s">
        <v>14</v>
      </c>
      <c r="AA64" t="s">
        <v>14</v>
      </c>
      <c r="AB64" t="s">
        <v>14</v>
      </c>
      <c r="AC64" t="s">
        <v>14</v>
      </c>
      <c r="AD64" s="20" t="s">
        <v>14</v>
      </c>
      <c r="AE64" t="s">
        <v>14</v>
      </c>
      <c r="AF64" t="s">
        <v>14</v>
      </c>
      <c r="AG64" t="s">
        <v>14</v>
      </c>
      <c r="AH64" s="20" t="s">
        <v>14</v>
      </c>
      <c r="AI64" t="s">
        <v>14</v>
      </c>
      <c r="AJ64" t="s">
        <v>14</v>
      </c>
      <c r="AK64" t="s">
        <v>14</v>
      </c>
      <c r="AL64" s="11">
        <v>92.26</v>
      </c>
      <c r="AM64" s="9" t="s">
        <v>14</v>
      </c>
      <c r="AN64" s="11">
        <v>71.819999999999993</v>
      </c>
      <c r="AO64" s="11">
        <v>60.94</v>
      </c>
      <c r="AP64" s="20" t="s">
        <v>14</v>
      </c>
      <c r="AQ64" t="s">
        <v>14</v>
      </c>
      <c r="AR64" t="s">
        <v>14</v>
      </c>
      <c r="AS64" t="s">
        <v>14</v>
      </c>
      <c r="AT64" s="20" t="s">
        <v>14</v>
      </c>
      <c r="AU64" s="24" t="s">
        <v>14</v>
      </c>
      <c r="AV64" s="24" t="s">
        <v>14</v>
      </c>
      <c r="AW64" s="24" t="s">
        <v>14</v>
      </c>
    </row>
    <row r="65" spans="2:49">
      <c r="B65" s="2" t="s">
        <v>13</v>
      </c>
      <c r="C65" s="2" t="s">
        <v>12</v>
      </c>
      <c r="D65" s="4" t="s">
        <v>14</v>
      </c>
      <c r="E65" s="4" t="s">
        <v>14</v>
      </c>
      <c r="F65" s="4" t="s">
        <v>14</v>
      </c>
      <c r="G65" s="4" t="s">
        <v>14</v>
      </c>
      <c r="H65" s="15" t="s">
        <v>14</v>
      </c>
      <c r="I65" s="4" t="s">
        <v>14</v>
      </c>
      <c r="J65" s="4" t="s">
        <v>14</v>
      </c>
      <c r="K65" s="4" t="s">
        <v>14</v>
      </c>
      <c r="L65" s="15" t="s">
        <v>14</v>
      </c>
      <c r="M65" t="s">
        <v>14</v>
      </c>
      <c r="N65" t="s">
        <v>14</v>
      </c>
      <c r="O65" t="s">
        <v>14</v>
      </c>
      <c r="P65" t="s">
        <v>14</v>
      </c>
      <c r="Q65" s="12" t="s">
        <v>14</v>
      </c>
      <c r="R65" s="20" t="s">
        <v>14</v>
      </c>
      <c r="S65" t="s">
        <v>14</v>
      </c>
      <c r="T65" t="s">
        <v>14</v>
      </c>
      <c r="U65" t="s">
        <v>14</v>
      </c>
      <c r="V65" s="12" t="s">
        <v>14</v>
      </c>
      <c r="W65" t="s">
        <v>14</v>
      </c>
      <c r="X65" t="s">
        <v>14</v>
      </c>
      <c r="Y65" t="s">
        <v>14</v>
      </c>
      <c r="Z65" s="12" t="s">
        <v>14</v>
      </c>
      <c r="AA65" t="s">
        <v>14</v>
      </c>
      <c r="AB65" t="s">
        <v>14</v>
      </c>
      <c r="AC65" t="s">
        <v>14</v>
      </c>
      <c r="AD65" s="20" t="s">
        <v>14</v>
      </c>
      <c r="AE65" t="s">
        <v>14</v>
      </c>
      <c r="AF65" t="s">
        <v>14</v>
      </c>
      <c r="AG65" t="s">
        <v>14</v>
      </c>
      <c r="AH65" s="20" t="s">
        <v>14</v>
      </c>
      <c r="AI65" t="s">
        <v>14</v>
      </c>
      <c r="AJ65" t="s">
        <v>14</v>
      </c>
      <c r="AK65" t="s">
        <v>14</v>
      </c>
      <c r="AL65" t="s">
        <v>14</v>
      </c>
      <c r="AM65" t="s">
        <v>14</v>
      </c>
      <c r="AN65" t="s">
        <v>14</v>
      </c>
      <c r="AO65" t="s">
        <v>14</v>
      </c>
      <c r="AP65" s="20" t="s">
        <v>14</v>
      </c>
      <c r="AQ65" t="s">
        <v>14</v>
      </c>
      <c r="AR65" t="s">
        <v>14</v>
      </c>
      <c r="AS65" t="s">
        <v>14</v>
      </c>
      <c r="AT65" s="20" t="s">
        <v>14</v>
      </c>
      <c r="AU65" s="24" t="s">
        <v>14</v>
      </c>
      <c r="AV65" s="24" t="s">
        <v>14</v>
      </c>
      <c r="AW65" s="24" t="s">
        <v>14</v>
      </c>
    </row>
    <row r="66" spans="2:49">
      <c r="B66" s="2" t="s">
        <v>15</v>
      </c>
      <c r="C66" s="2" t="s">
        <v>12</v>
      </c>
      <c r="D66" s="4" t="s">
        <v>14</v>
      </c>
      <c r="E66" s="4" t="s">
        <v>14</v>
      </c>
      <c r="F66" s="4" t="s">
        <v>14</v>
      </c>
      <c r="G66" s="4" t="s">
        <v>14</v>
      </c>
      <c r="H66" s="15" t="s">
        <v>14</v>
      </c>
      <c r="I66" s="4" t="s">
        <v>14</v>
      </c>
      <c r="J66" s="4" t="s">
        <v>14</v>
      </c>
      <c r="K66" s="4" t="s">
        <v>14</v>
      </c>
      <c r="L66" s="15" t="s">
        <v>14</v>
      </c>
      <c r="M66" t="s">
        <v>14</v>
      </c>
      <c r="N66" t="s">
        <v>14</v>
      </c>
      <c r="O66" t="s">
        <v>14</v>
      </c>
      <c r="P66" t="s">
        <v>14</v>
      </c>
      <c r="Q66" s="12" t="s">
        <v>14</v>
      </c>
      <c r="R66" s="20" t="s">
        <v>14</v>
      </c>
      <c r="S66" t="s">
        <v>14</v>
      </c>
      <c r="T66" t="s">
        <v>14</v>
      </c>
      <c r="U66" t="s">
        <v>14</v>
      </c>
      <c r="V66" s="12" t="s">
        <v>14</v>
      </c>
      <c r="W66" t="s">
        <v>14</v>
      </c>
      <c r="X66" t="s">
        <v>14</v>
      </c>
      <c r="Y66" t="s">
        <v>14</v>
      </c>
      <c r="Z66" s="12" t="s">
        <v>14</v>
      </c>
      <c r="AA66" t="s">
        <v>14</v>
      </c>
      <c r="AB66" t="s">
        <v>14</v>
      </c>
      <c r="AC66" t="s">
        <v>14</v>
      </c>
      <c r="AD66" s="20" t="s">
        <v>14</v>
      </c>
      <c r="AE66" t="s">
        <v>14</v>
      </c>
      <c r="AF66" t="s">
        <v>14</v>
      </c>
      <c r="AG66" t="s">
        <v>14</v>
      </c>
      <c r="AH66" s="20" t="s">
        <v>14</v>
      </c>
      <c r="AI66" t="s">
        <v>14</v>
      </c>
      <c r="AJ66" t="s">
        <v>14</v>
      </c>
      <c r="AK66" t="s">
        <v>14</v>
      </c>
      <c r="AL66" t="s">
        <v>14</v>
      </c>
      <c r="AM66" t="s">
        <v>14</v>
      </c>
      <c r="AN66" t="s">
        <v>14</v>
      </c>
      <c r="AO66" t="s">
        <v>14</v>
      </c>
      <c r="AP66" s="20" t="s">
        <v>14</v>
      </c>
      <c r="AQ66" t="s">
        <v>14</v>
      </c>
      <c r="AR66" t="s">
        <v>14</v>
      </c>
      <c r="AS66" t="s">
        <v>14</v>
      </c>
      <c r="AT66" s="20" t="s">
        <v>14</v>
      </c>
      <c r="AU66" s="24" t="s">
        <v>14</v>
      </c>
      <c r="AV66" s="24" t="s">
        <v>14</v>
      </c>
      <c r="AW66" s="24" t="s">
        <v>14</v>
      </c>
    </row>
    <row r="67" spans="2:49">
      <c r="B67" s="2" t="s">
        <v>16</v>
      </c>
      <c r="C67" s="2" t="s">
        <v>12</v>
      </c>
      <c r="D67" s="4" t="s">
        <v>14</v>
      </c>
      <c r="E67" s="4" t="s">
        <v>14</v>
      </c>
      <c r="F67" s="4" t="s">
        <v>14</v>
      </c>
      <c r="G67" s="4" t="s">
        <v>14</v>
      </c>
      <c r="H67" s="15" t="s">
        <v>14</v>
      </c>
      <c r="I67" s="4" t="s">
        <v>14</v>
      </c>
      <c r="J67" s="4" t="s">
        <v>14</v>
      </c>
      <c r="K67" s="4" t="s">
        <v>14</v>
      </c>
      <c r="L67" s="15" t="s">
        <v>14</v>
      </c>
      <c r="M67" t="s">
        <v>14</v>
      </c>
      <c r="N67" t="s">
        <v>14</v>
      </c>
      <c r="O67" t="s">
        <v>14</v>
      </c>
      <c r="P67" t="s">
        <v>14</v>
      </c>
      <c r="Q67" s="12" t="s">
        <v>14</v>
      </c>
      <c r="R67" s="20" t="s">
        <v>14</v>
      </c>
      <c r="S67" t="s">
        <v>14</v>
      </c>
      <c r="T67" t="s">
        <v>14</v>
      </c>
      <c r="U67" t="s">
        <v>14</v>
      </c>
      <c r="V67" s="12" t="s">
        <v>14</v>
      </c>
      <c r="W67" t="s">
        <v>14</v>
      </c>
      <c r="X67" t="s">
        <v>14</v>
      </c>
      <c r="Y67" t="s">
        <v>14</v>
      </c>
      <c r="Z67" s="12" t="s">
        <v>14</v>
      </c>
      <c r="AA67" t="s">
        <v>14</v>
      </c>
      <c r="AB67" t="s">
        <v>14</v>
      </c>
      <c r="AC67" t="s">
        <v>14</v>
      </c>
      <c r="AD67" s="20" t="s">
        <v>14</v>
      </c>
      <c r="AE67" t="s">
        <v>14</v>
      </c>
      <c r="AF67" t="s">
        <v>14</v>
      </c>
      <c r="AG67" t="s">
        <v>14</v>
      </c>
      <c r="AH67" s="20" t="s">
        <v>14</v>
      </c>
      <c r="AI67" t="s">
        <v>14</v>
      </c>
      <c r="AJ67" t="s">
        <v>14</v>
      </c>
      <c r="AK67" t="s">
        <v>14</v>
      </c>
      <c r="AL67" t="s">
        <v>14</v>
      </c>
      <c r="AM67" t="s">
        <v>14</v>
      </c>
      <c r="AN67" t="s">
        <v>14</v>
      </c>
      <c r="AO67" t="s">
        <v>14</v>
      </c>
      <c r="AP67" s="20" t="s">
        <v>14</v>
      </c>
      <c r="AQ67" t="s">
        <v>14</v>
      </c>
      <c r="AR67" t="s">
        <v>14</v>
      </c>
      <c r="AS67" t="s">
        <v>14</v>
      </c>
      <c r="AT67" s="20" t="s">
        <v>14</v>
      </c>
      <c r="AU67" s="24" t="s">
        <v>14</v>
      </c>
      <c r="AV67" s="24" t="s">
        <v>14</v>
      </c>
      <c r="AW67" s="24" t="s">
        <v>14</v>
      </c>
    </row>
    <row r="68" spans="2:49">
      <c r="B68" s="2" t="s">
        <v>17</v>
      </c>
      <c r="C68" s="2" t="s">
        <v>12</v>
      </c>
      <c r="D68" s="4" t="s">
        <v>14</v>
      </c>
      <c r="E68" s="4" t="s">
        <v>14</v>
      </c>
      <c r="F68" s="4" t="s">
        <v>14</v>
      </c>
      <c r="G68" s="4" t="s">
        <v>14</v>
      </c>
      <c r="H68" s="15" t="s">
        <v>14</v>
      </c>
      <c r="I68" s="4" t="s">
        <v>14</v>
      </c>
      <c r="J68" s="4" t="s">
        <v>14</v>
      </c>
      <c r="K68" s="4" t="s">
        <v>14</v>
      </c>
      <c r="L68" s="15" t="s">
        <v>14</v>
      </c>
      <c r="M68" t="s">
        <v>14</v>
      </c>
      <c r="N68" t="s">
        <v>14</v>
      </c>
      <c r="O68" t="s">
        <v>14</v>
      </c>
      <c r="P68" t="s">
        <v>14</v>
      </c>
      <c r="Q68" s="12" t="s">
        <v>14</v>
      </c>
      <c r="R68" s="20" t="s">
        <v>14</v>
      </c>
      <c r="S68" t="s">
        <v>14</v>
      </c>
      <c r="T68" t="s">
        <v>14</v>
      </c>
      <c r="U68" t="s">
        <v>14</v>
      </c>
      <c r="V68" s="12" t="s">
        <v>14</v>
      </c>
      <c r="W68" t="s">
        <v>14</v>
      </c>
      <c r="X68" t="s">
        <v>14</v>
      </c>
      <c r="Y68" t="s">
        <v>14</v>
      </c>
      <c r="Z68" s="12" t="s">
        <v>14</v>
      </c>
      <c r="AA68" t="s">
        <v>14</v>
      </c>
      <c r="AB68" t="s">
        <v>14</v>
      </c>
      <c r="AC68" t="s">
        <v>14</v>
      </c>
      <c r="AD68" s="20" t="s">
        <v>14</v>
      </c>
      <c r="AE68" t="s">
        <v>14</v>
      </c>
      <c r="AF68" t="s">
        <v>14</v>
      </c>
      <c r="AG68" t="s">
        <v>14</v>
      </c>
      <c r="AH68" s="20" t="s">
        <v>14</v>
      </c>
      <c r="AI68" t="s">
        <v>14</v>
      </c>
      <c r="AJ68" t="s">
        <v>14</v>
      </c>
      <c r="AK68" t="s">
        <v>14</v>
      </c>
      <c r="AL68" t="s">
        <v>14</v>
      </c>
      <c r="AM68" t="s">
        <v>14</v>
      </c>
      <c r="AN68" t="s">
        <v>14</v>
      </c>
      <c r="AO68" t="s">
        <v>14</v>
      </c>
      <c r="AP68" s="20" t="s">
        <v>14</v>
      </c>
      <c r="AQ68" t="s">
        <v>14</v>
      </c>
      <c r="AR68" t="s">
        <v>14</v>
      </c>
      <c r="AS68" t="s">
        <v>14</v>
      </c>
      <c r="AT68" s="20" t="s">
        <v>14</v>
      </c>
      <c r="AU68" s="24" t="s">
        <v>14</v>
      </c>
      <c r="AV68" s="24" t="s">
        <v>14</v>
      </c>
      <c r="AW68" s="24" t="s">
        <v>14</v>
      </c>
    </row>
    <row r="69" spans="2:49">
      <c r="B69" s="2" t="s">
        <v>18</v>
      </c>
      <c r="C69" s="2" t="s">
        <v>12</v>
      </c>
      <c r="D69" s="4" t="s">
        <v>14</v>
      </c>
      <c r="E69" s="4" t="s">
        <v>14</v>
      </c>
      <c r="F69" s="4" t="s">
        <v>14</v>
      </c>
      <c r="G69" s="4" t="s">
        <v>14</v>
      </c>
      <c r="H69" s="15" t="s">
        <v>14</v>
      </c>
      <c r="I69" s="4" t="s">
        <v>14</v>
      </c>
      <c r="J69" s="4" t="s">
        <v>14</v>
      </c>
      <c r="K69" s="4" t="s">
        <v>14</v>
      </c>
      <c r="L69" s="15" t="s">
        <v>14</v>
      </c>
      <c r="M69" t="s">
        <v>14</v>
      </c>
      <c r="N69" t="s">
        <v>14</v>
      </c>
      <c r="O69" t="s">
        <v>14</v>
      </c>
      <c r="P69" t="s">
        <v>14</v>
      </c>
      <c r="Q69" s="12" t="s">
        <v>14</v>
      </c>
      <c r="R69" s="20" t="s">
        <v>14</v>
      </c>
      <c r="S69" t="s">
        <v>14</v>
      </c>
      <c r="T69" t="s">
        <v>14</v>
      </c>
      <c r="U69" t="s">
        <v>14</v>
      </c>
      <c r="V69" s="12" t="s">
        <v>14</v>
      </c>
      <c r="W69" t="s">
        <v>14</v>
      </c>
      <c r="X69" t="s">
        <v>14</v>
      </c>
      <c r="Y69" t="s">
        <v>14</v>
      </c>
      <c r="Z69" s="12" t="s">
        <v>14</v>
      </c>
      <c r="AA69" t="s">
        <v>14</v>
      </c>
      <c r="AB69" t="s">
        <v>14</v>
      </c>
      <c r="AC69" t="s">
        <v>14</v>
      </c>
      <c r="AD69" s="20" t="s">
        <v>14</v>
      </c>
      <c r="AE69" t="s">
        <v>14</v>
      </c>
      <c r="AF69" t="s">
        <v>14</v>
      </c>
      <c r="AG69" t="s">
        <v>14</v>
      </c>
      <c r="AH69" s="20" t="s">
        <v>14</v>
      </c>
      <c r="AI69" t="s">
        <v>14</v>
      </c>
      <c r="AJ69" t="s">
        <v>14</v>
      </c>
      <c r="AK69" t="s">
        <v>14</v>
      </c>
      <c r="AL69" t="s">
        <v>14</v>
      </c>
      <c r="AM69" t="s">
        <v>14</v>
      </c>
      <c r="AN69" t="s">
        <v>14</v>
      </c>
      <c r="AO69" t="s">
        <v>14</v>
      </c>
      <c r="AP69" s="20" t="s">
        <v>14</v>
      </c>
      <c r="AQ69" t="s">
        <v>14</v>
      </c>
      <c r="AR69" t="s">
        <v>14</v>
      </c>
      <c r="AS69" t="s">
        <v>14</v>
      </c>
      <c r="AT69" s="20" t="s">
        <v>14</v>
      </c>
      <c r="AU69" s="24" t="s">
        <v>14</v>
      </c>
      <c r="AV69" s="24" t="s">
        <v>14</v>
      </c>
      <c r="AW69" s="24" t="s">
        <v>14</v>
      </c>
    </row>
    <row r="70" spans="2:49">
      <c r="B70" s="2" t="s">
        <v>19</v>
      </c>
      <c r="C70" s="2" t="s">
        <v>12</v>
      </c>
      <c r="D70" s="4" t="s">
        <v>14</v>
      </c>
      <c r="E70" s="4" t="s">
        <v>14</v>
      </c>
      <c r="F70" s="4" t="s">
        <v>14</v>
      </c>
      <c r="G70" s="4" t="s">
        <v>14</v>
      </c>
      <c r="H70" s="15" t="s">
        <v>14</v>
      </c>
      <c r="I70" s="4" t="s">
        <v>14</v>
      </c>
      <c r="J70" s="4" t="s">
        <v>14</v>
      </c>
      <c r="K70" s="4" t="s">
        <v>14</v>
      </c>
      <c r="L70" s="15" t="s">
        <v>14</v>
      </c>
      <c r="M70" t="s">
        <v>14</v>
      </c>
      <c r="N70" t="s">
        <v>14</v>
      </c>
      <c r="O70" t="s">
        <v>14</v>
      </c>
      <c r="P70" t="s">
        <v>14</v>
      </c>
      <c r="Q70" s="12" t="s">
        <v>14</v>
      </c>
      <c r="R70" s="20" t="s">
        <v>14</v>
      </c>
      <c r="S70" t="s">
        <v>14</v>
      </c>
      <c r="T70" t="s">
        <v>14</v>
      </c>
      <c r="U70" t="s">
        <v>14</v>
      </c>
      <c r="V70" s="12" t="s">
        <v>14</v>
      </c>
      <c r="W70" t="s">
        <v>14</v>
      </c>
      <c r="X70" t="s">
        <v>14</v>
      </c>
      <c r="Y70" t="s">
        <v>14</v>
      </c>
      <c r="Z70" s="12" t="s">
        <v>14</v>
      </c>
      <c r="AA70" t="s">
        <v>14</v>
      </c>
      <c r="AB70" t="s">
        <v>14</v>
      </c>
      <c r="AC70" t="s">
        <v>14</v>
      </c>
      <c r="AD70" s="20" t="s">
        <v>14</v>
      </c>
      <c r="AE70" t="s">
        <v>14</v>
      </c>
      <c r="AF70" t="s">
        <v>14</v>
      </c>
      <c r="AG70" t="s">
        <v>14</v>
      </c>
      <c r="AH70" s="20" t="s">
        <v>14</v>
      </c>
      <c r="AI70" t="s">
        <v>14</v>
      </c>
      <c r="AJ70" t="s">
        <v>14</v>
      </c>
      <c r="AK70" t="s">
        <v>14</v>
      </c>
      <c r="AL70" t="s">
        <v>14</v>
      </c>
      <c r="AM70" t="s">
        <v>14</v>
      </c>
      <c r="AN70" t="s">
        <v>14</v>
      </c>
      <c r="AO70" t="s">
        <v>14</v>
      </c>
      <c r="AP70" s="20" t="s">
        <v>14</v>
      </c>
      <c r="AQ70" t="s">
        <v>14</v>
      </c>
      <c r="AR70" t="s">
        <v>14</v>
      </c>
      <c r="AS70" t="s">
        <v>14</v>
      </c>
      <c r="AT70" s="20" t="s">
        <v>14</v>
      </c>
      <c r="AU70" s="24" t="s">
        <v>14</v>
      </c>
      <c r="AV70" s="24" t="s">
        <v>14</v>
      </c>
      <c r="AW70" s="24" t="s">
        <v>14</v>
      </c>
    </row>
    <row r="71" spans="2:49">
      <c r="B71" s="2" t="s">
        <v>20</v>
      </c>
      <c r="C71" s="2" t="s">
        <v>12</v>
      </c>
      <c r="D71" s="4" t="s">
        <v>14</v>
      </c>
      <c r="E71" s="4" t="s">
        <v>14</v>
      </c>
      <c r="F71" s="4" t="s">
        <v>14</v>
      </c>
      <c r="G71" s="4" t="s">
        <v>14</v>
      </c>
      <c r="H71" s="15" t="s">
        <v>14</v>
      </c>
      <c r="I71" s="4" t="s">
        <v>14</v>
      </c>
      <c r="J71" s="4" t="s">
        <v>14</v>
      </c>
      <c r="K71" s="4" t="s">
        <v>14</v>
      </c>
      <c r="L71" s="15" t="s">
        <v>14</v>
      </c>
      <c r="M71" t="s">
        <v>14</v>
      </c>
      <c r="N71" t="s">
        <v>14</v>
      </c>
      <c r="O71" t="s">
        <v>14</v>
      </c>
      <c r="P71" t="s">
        <v>14</v>
      </c>
      <c r="Q71" s="12" t="s">
        <v>14</v>
      </c>
      <c r="R71" s="20" t="s">
        <v>14</v>
      </c>
      <c r="S71" t="s">
        <v>14</v>
      </c>
      <c r="T71" t="s">
        <v>14</v>
      </c>
      <c r="U71" t="s">
        <v>14</v>
      </c>
      <c r="V71" s="12" t="s">
        <v>14</v>
      </c>
      <c r="W71" t="s">
        <v>14</v>
      </c>
      <c r="X71" t="s">
        <v>14</v>
      </c>
      <c r="Y71" t="s">
        <v>14</v>
      </c>
      <c r="Z71" s="12" t="s">
        <v>14</v>
      </c>
      <c r="AA71" t="s">
        <v>14</v>
      </c>
      <c r="AB71" t="s">
        <v>14</v>
      </c>
      <c r="AC71" t="s">
        <v>14</v>
      </c>
      <c r="AD71" s="20" t="s">
        <v>14</v>
      </c>
      <c r="AE71" t="s">
        <v>14</v>
      </c>
      <c r="AF71" t="s">
        <v>14</v>
      </c>
      <c r="AG71" t="s">
        <v>14</v>
      </c>
      <c r="AH71" s="20" t="s">
        <v>14</v>
      </c>
      <c r="AI71" t="s">
        <v>14</v>
      </c>
      <c r="AJ71" t="s">
        <v>14</v>
      </c>
      <c r="AK71" t="s">
        <v>14</v>
      </c>
      <c r="AL71" t="s">
        <v>14</v>
      </c>
      <c r="AM71" t="s">
        <v>14</v>
      </c>
      <c r="AN71" t="s">
        <v>14</v>
      </c>
      <c r="AO71" t="s">
        <v>14</v>
      </c>
      <c r="AP71" s="20" t="s">
        <v>14</v>
      </c>
      <c r="AQ71" t="s">
        <v>14</v>
      </c>
      <c r="AR71" t="s">
        <v>14</v>
      </c>
      <c r="AS71" t="s">
        <v>14</v>
      </c>
      <c r="AT71" s="20" t="s">
        <v>14</v>
      </c>
      <c r="AU71" s="24" t="s">
        <v>14</v>
      </c>
      <c r="AV71" s="24" t="s">
        <v>14</v>
      </c>
      <c r="AW71" s="24" t="s">
        <v>14</v>
      </c>
    </row>
    <row r="72" spans="2:49">
      <c r="B72" s="2" t="s">
        <v>21</v>
      </c>
      <c r="C72" s="2" t="s">
        <v>12</v>
      </c>
      <c r="D72" s="4" t="s">
        <v>14</v>
      </c>
      <c r="E72" s="4" t="s">
        <v>14</v>
      </c>
      <c r="F72" s="4" t="s">
        <v>14</v>
      </c>
      <c r="G72" s="4" t="s">
        <v>14</v>
      </c>
      <c r="H72" s="15" t="s">
        <v>14</v>
      </c>
      <c r="I72" s="4" t="s">
        <v>14</v>
      </c>
      <c r="J72" s="4" t="s">
        <v>14</v>
      </c>
      <c r="K72" s="4" t="s">
        <v>14</v>
      </c>
      <c r="L72" s="15" t="s">
        <v>14</v>
      </c>
      <c r="M72" t="s">
        <v>14</v>
      </c>
      <c r="N72" t="s">
        <v>14</v>
      </c>
      <c r="O72" t="s">
        <v>14</v>
      </c>
      <c r="P72" t="s">
        <v>14</v>
      </c>
      <c r="Q72" s="12" t="s">
        <v>14</v>
      </c>
      <c r="R72" s="20" t="s">
        <v>14</v>
      </c>
      <c r="S72" t="s">
        <v>14</v>
      </c>
      <c r="T72" t="s">
        <v>14</v>
      </c>
      <c r="U72" t="s">
        <v>14</v>
      </c>
      <c r="V72" s="12" t="s">
        <v>14</v>
      </c>
      <c r="W72" t="s">
        <v>14</v>
      </c>
      <c r="X72" t="s">
        <v>14</v>
      </c>
      <c r="Y72" t="s">
        <v>14</v>
      </c>
      <c r="Z72" s="12" t="s">
        <v>14</v>
      </c>
      <c r="AA72" t="s">
        <v>14</v>
      </c>
      <c r="AB72" t="s">
        <v>14</v>
      </c>
      <c r="AC72" t="s">
        <v>14</v>
      </c>
      <c r="AD72" s="20" t="s">
        <v>14</v>
      </c>
      <c r="AE72" t="s">
        <v>14</v>
      </c>
      <c r="AF72" t="s">
        <v>14</v>
      </c>
      <c r="AG72" t="s">
        <v>14</v>
      </c>
      <c r="AH72" s="20" t="s">
        <v>14</v>
      </c>
      <c r="AI72" t="s">
        <v>14</v>
      </c>
      <c r="AJ72" t="s">
        <v>14</v>
      </c>
      <c r="AK72" t="s">
        <v>14</v>
      </c>
      <c r="AL72" t="s">
        <v>14</v>
      </c>
      <c r="AM72" t="s">
        <v>14</v>
      </c>
      <c r="AN72" t="s">
        <v>14</v>
      </c>
      <c r="AO72" t="s">
        <v>14</v>
      </c>
      <c r="AP72" s="20" t="s">
        <v>14</v>
      </c>
      <c r="AQ72" t="s">
        <v>14</v>
      </c>
      <c r="AR72" t="s">
        <v>14</v>
      </c>
      <c r="AS72" t="s">
        <v>14</v>
      </c>
      <c r="AT72" s="20" t="s">
        <v>14</v>
      </c>
      <c r="AU72" s="24" t="s">
        <v>14</v>
      </c>
      <c r="AV72" s="24" t="s">
        <v>14</v>
      </c>
      <c r="AW72" s="24" t="s">
        <v>14</v>
      </c>
    </row>
    <row r="73" spans="2:49">
      <c r="B73" s="2" t="s">
        <v>22</v>
      </c>
      <c r="C73" s="2" t="s">
        <v>12</v>
      </c>
      <c r="D73" s="4" t="s">
        <v>14</v>
      </c>
      <c r="E73" s="4" t="s">
        <v>14</v>
      </c>
      <c r="F73" s="4" t="s">
        <v>14</v>
      </c>
      <c r="G73" s="4" t="s">
        <v>14</v>
      </c>
      <c r="H73" s="15" t="s">
        <v>14</v>
      </c>
      <c r="I73" s="4" t="s">
        <v>14</v>
      </c>
      <c r="J73" s="4" t="s">
        <v>14</v>
      </c>
      <c r="K73" s="4" t="s">
        <v>14</v>
      </c>
      <c r="L73" s="15" t="s">
        <v>14</v>
      </c>
      <c r="M73" t="s">
        <v>14</v>
      </c>
      <c r="N73" t="s">
        <v>14</v>
      </c>
      <c r="O73" t="s">
        <v>14</v>
      </c>
      <c r="P73" t="s">
        <v>14</v>
      </c>
      <c r="Q73" s="12" t="s">
        <v>14</v>
      </c>
      <c r="R73" s="20" t="s">
        <v>14</v>
      </c>
      <c r="S73" t="s">
        <v>14</v>
      </c>
      <c r="T73" t="s">
        <v>14</v>
      </c>
      <c r="U73" t="s">
        <v>14</v>
      </c>
      <c r="V73" s="12" t="s">
        <v>14</v>
      </c>
      <c r="W73" t="s">
        <v>14</v>
      </c>
      <c r="X73" t="s">
        <v>14</v>
      </c>
      <c r="Y73" t="s">
        <v>14</v>
      </c>
      <c r="Z73" s="12" t="s">
        <v>14</v>
      </c>
      <c r="AA73" t="s">
        <v>14</v>
      </c>
      <c r="AB73" t="s">
        <v>14</v>
      </c>
      <c r="AC73" t="s">
        <v>14</v>
      </c>
      <c r="AD73" s="20" t="s">
        <v>14</v>
      </c>
      <c r="AE73" t="s">
        <v>14</v>
      </c>
      <c r="AF73" t="s">
        <v>14</v>
      </c>
      <c r="AG73" t="s">
        <v>14</v>
      </c>
      <c r="AH73" s="20" t="s">
        <v>14</v>
      </c>
      <c r="AI73" t="s">
        <v>14</v>
      </c>
      <c r="AJ73" t="s">
        <v>14</v>
      </c>
      <c r="AK73" t="s">
        <v>14</v>
      </c>
      <c r="AL73" t="s">
        <v>14</v>
      </c>
      <c r="AM73" t="s">
        <v>14</v>
      </c>
      <c r="AN73" t="s">
        <v>14</v>
      </c>
      <c r="AO73" t="s">
        <v>14</v>
      </c>
      <c r="AP73" s="20" t="s">
        <v>14</v>
      </c>
      <c r="AQ73" t="s">
        <v>14</v>
      </c>
      <c r="AR73" t="s">
        <v>14</v>
      </c>
      <c r="AS73" t="s">
        <v>14</v>
      </c>
      <c r="AT73" s="20" t="s">
        <v>14</v>
      </c>
      <c r="AU73" s="24" t="s">
        <v>14</v>
      </c>
      <c r="AV73" s="24" t="s">
        <v>14</v>
      </c>
      <c r="AW73" s="24" t="s">
        <v>14</v>
      </c>
    </row>
    <row r="74" spans="2:49">
      <c r="B74" s="2" t="s">
        <v>23</v>
      </c>
      <c r="C74" s="2" t="s">
        <v>12</v>
      </c>
      <c r="D74" s="4" t="s">
        <v>14</v>
      </c>
      <c r="E74" s="4" t="s">
        <v>14</v>
      </c>
      <c r="F74" s="4" t="s">
        <v>14</v>
      </c>
      <c r="G74" s="4" t="s">
        <v>14</v>
      </c>
      <c r="H74" s="15" t="s">
        <v>14</v>
      </c>
      <c r="I74" s="4" t="s">
        <v>14</v>
      </c>
      <c r="J74" s="4" t="s">
        <v>14</v>
      </c>
      <c r="K74" s="4" t="s">
        <v>14</v>
      </c>
      <c r="L74" s="15" t="s">
        <v>14</v>
      </c>
      <c r="M74" t="s">
        <v>14</v>
      </c>
      <c r="N74" t="s">
        <v>14</v>
      </c>
      <c r="O74" t="s">
        <v>14</v>
      </c>
      <c r="P74" t="s">
        <v>14</v>
      </c>
      <c r="Q74" s="12" t="s">
        <v>14</v>
      </c>
      <c r="R74" s="20" t="s">
        <v>14</v>
      </c>
      <c r="S74" t="s">
        <v>14</v>
      </c>
      <c r="T74" t="s">
        <v>14</v>
      </c>
      <c r="U74" t="s">
        <v>14</v>
      </c>
      <c r="V74" s="12" t="s">
        <v>14</v>
      </c>
      <c r="W74" t="s">
        <v>14</v>
      </c>
      <c r="X74" t="s">
        <v>14</v>
      </c>
      <c r="Y74" t="s">
        <v>14</v>
      </c>
      <c r="Z74" s="12" t="s">
        <v>14</v>
      </c>
      <c r="AA74" t="s">
        <v>14</v>
      </c>
      <c r="AB74" t="s">
        <v>14</v>
      </c>
      <c r="AC74" t="s">
        <v>14</v>
      </c>
      <c r="AD74" s="20" t="s">
        <v>14</v>
      </c>
      <c r="AE74" t="s">
        <v>14</v>
      </c>
      <c r="AF74" t="s">
        <v>14</v>
      </c>
      <c r="AG74" t="s">
        <v>14</v>
      </c>
      <c r="AH74" s="20" t="s">
        <v>14</v>
      </c>
      <c r="AI74" t="s">
        <v>14</v>
      </c>
      <c r="AJ74" t="s">
        <v>14</v>
      </c>
      <c r="AK74" t="s">
        <v>14</v>
      </c>
      <c r="AL74" t="s">
        <v>14</v>
      </c>
      <c r="AM74" t="s">
        <v>14</v>
      </c>
      <c r="AN74" t="s">
        <v>14</v>
      </c>
      <c r="AO74" t="s">
        <v>14</v>
      </c>
      <c r="AP74" s="20" t="s">
        <v>14</v>
      </c>
      <c r="AQ74" t="s">
        <v>14</v>
      </c>
      <c r="AR74" t="s">
        <v>14</v>
      </c>
      <c r="AS74" t="s">
        <v>14</v>
      </c>
      <c r="AT74" s="20" t="s">
        <v>14</v>
      </c>
      <c r="AU74" s="24" t="s">
        <v>14</v>
      </c>
      <c r="AV74" s="24" t="s">
        <v>14</v>
      </c>
      <c r="AW74" s="24" t="s">
        <v>14</v>
      </c>
    </row>
    <row r="75" spans="2:49">
      <c r="B75" s="2" t="s">
        <v>24</v>
      </c>
      <c r="C75" s="2" t="s">
        <v>12</v>
      </c>
      <c r="D75" s="4" t="s">
        <v>14</v>
      </c>
      <c r="E75" s="4" t="s">
        <v>14</v>
      </c>
      <c r="F75" s="4" t="s">
        <v>14</v>
      </c>
      <c r="G75" s="4" t="s">
        <v>14</v>
      </c>
      <c r="H75" s="15" t="s">
        <v>14</v>
      </c>
      <c r="I75" s="4" t="s">
        <v>14</v>
      </c>
      <c r="J75" s="4" t="s">
        <v>14</v>
      </c>
      <c r="K75" s="4" t="s">
        <v>14</v>
      </c>
      <c r="L75" s="15" t="s">
        <v>14</v>
      </c>
      <c r="M75" t="s">
        <v>14</v>
      </c>
      <c r="N75" t="s">
        <v>14</v>
      </c>
      <c r="O75" t="s">
        <v>14</v>
      </c>
      <c r="P75" t="s">
        <v>14</v>
      </c>
      <c r="Q75" s="12" t="s">
        <v>14</v>
      </c>
      <c r="R75" s="20" t="s">
        <v>14</v>
      </c>
      <c r="S75" t="s">
        <v>14</v>
      </c>
      <c r="T75" t="s">
        <v>14</v>
      </c>
      <c r="U75" t="s">
        <v>14</v>
      </c>
      <c r="V75" s="12" t="s">
        <v>14</v>
      </c>
      <c r="W75" t="s">
        <v>14</v>
      </c>
      <c r="X75" t="s">
        <v>14</v>
      </c>
      <c r="Y75" t="s">
        <v>14</v>
      </c>
      <c r="Z75" s="12" t="s">
        <v>14</v>
      </c>
      <c r="AA75" t="s">
        <v>14</v>
      </c>
      <c r="AB75" t="s">
        <v>14</v>
      </c>
      <c r="AC75" t="s">
        <v>14</v>
      </c>
      <c r="AD75" s="20" t="s">
        <v>14</v>
      </c>
      <c r="AE75" t="s">
        <v>14</v>
      </c>
      <c r="AF75" t="s">
        <v>14</v>
      </c>
      <c r="AG75" t="s">
        <v>14</v>
      </c>
      <c r="AH75" s="20" t="s">
        <v>14</v>
      </c>
      <c r="AI75" t="s">
        <v>14</v>
      </c>
      <c r="AJ75" t="s">
        <v>14</v>
      </c>
      <c r="AK75" t="s">
        <v>14</v>
      </c>
      <c r="AL75" t="s">
        <v>14</v>
      </c>
      <c r="AM75" t="s">
        <v>14</v>
      </c>
      <c r="AN75" t="s">
        <v>14</v>
      </c>
      <c r="AO75" t="s">
        <v>14</v>
      </c>
      <c r="AP75" s="20" t="s">
        <v>14</v>
      </c>
      <c r="AQ75" t="s">
        <v>14</v>
      </c>
      <c r="AR75" t="s">
        <v>14</v>
      </c>
      <c r="AS75" t="s">
        <v>14</v>
      </c>
      <c r="AT75" s="20" t="s">
        <v>14</v>
      </c>
      <c r="AU75" s="24" t="s">
        <v>14</v>
      </c>
      <c r="AV75" s="24" t="s">
        <v>14</v>
      </c>
      <c r="AW75" s="24" t="s">
        <v>14</v>
      </c>
    </row>
    <row r="76" spans="2:49">
      <c r="B76" s="2" t="s">
        <v>25</v>
      </c>
      <c r="C76" s="2" t="s">
        <v>12</v>
      </c>
      <c r="D76" s="4" t="s">
        <v>14</v>
      </c>
      <c r="E76" s="4" t="s">
        <v>14</v>
      </c>
      <c r="F76" s="4" t="s">
        <v>14</v>
      </c>
      <c r="G76" s="4" t="s">
        <v>14</v>
      </c>
      <c r="H76" s="15" t="s">
        <v>14</v>
      </c>
      <c r="I76" s="4" t="s">
        <v>14</v>
      </c>
      <c r="J76" s="4" t="s">
        <v>14</v>
      </c>
      <c r="K76" s="4" t="s">
        <v>14</v>
      </c>
      <c r="L76" s="15" t="s">
        <v>14</v>
      </c>
      <c r="M76" t="s">
        <v>14</v>
      </c>
      <c r="N76" t="s">
        <v>14</v>
      </c>
      <c r="O76" t="s">
        <v>14</v>
      </c>
      <c r="P76" t="s">
        <v>14</v>
      </c>
      <c r="Q76" s="12" t="s">
        <v>14</v>
      </c>
      <c r="R76" s="20" t="s">
        <v>14</v>
      </c>
      <c r="S76" t="s">
        <v>14</v>
      </c>
      <c r="T76" t="s">
        <v>14</v>
      </c>
      <c r="U76" t="s">
        <v>14</v>
      </c>
      <c r="V76" s="12" t="s">
        <v>14</v>
      </c>
      <c r="W76" t="s">
        <v>14</v>
      </c>
      <c r="X76" t="s">
        <v>14</v>
      </c>
      <c r="Y76" t="s">
        <v>14</v>
      </c>
      <c r="Z76" s="12" t="s">
        <v>14</v>
      </c>
      <c r="AA76" t="s">
        <v>14</v>
      </c>
      <c r="AB76" t="s">
        <v>14</v>
      </c>
      <c r="AC76" t="s">
        <v>14</v>
      </c>
      <c r="AD76" s="20" t="s">
        <v>14</v>
      </c>
      <c r="AE76" t="s">
        <v>14</v>
      </c>
      <c r="AF76" t="s">
        <v>14</v>
      </c>
      <c r="AG76" t="s">
        <v>14</v>
      </c>
      <c r="AH76" s="20" t="s">
        <v>14</v>
      </c>
      <c r="AI76" t="s">
        <v>14</v>
      </c>
      <c r="AJ76" t="s">
        <v>14</v>
      </c>
      <c r="AK76" t="s">
        <v>14</v>
      </c>
      <c r="AL76" t="s">
        <v>14</v>
      </c>
      <c r="AM76" t="s">
        <v>14</v>
      </c>
      <c r="AN76" t="s">
        <v>14</v>
      </c>
      <c r="AO76" t="s">
        <v>14</v>
      </c>
      <c r="AP76" s="20" t="s">
        <v>14</v>
      </c>
      <c r="AQ76" t="s">
        <v>14</v>
      </c>
      <c r="AR76" t="s">
        <v>14</v>
      </c>
      <c r="AS76" t="s">
        <v>14</v>
      </c>
      <c r="AT76" s="20" t="s">
        <v>14</v>
      </c>
      <c r="AU76" s="24" t="s">
        <v>14</v>
      </c>
      <c r="AV76" s="24" t="s">
        <v>14</v>
      </c>
      <c r="AW76" s="24" t="s">
        <v>14</v>
      </c>
    </row>
    <row r="77" spans="2:49">
      <c r="B77" s="2" t="s">
        <v>26</v>
      </c>
      <c r="C77" s="2" t="s">
        <v>12</v>
      </c>
      <c r="D77" s="4" t="s">
        <v>14</v>
      </c>
      <c r="E77" s="4" t="s">
        <v>14</v>
      </c>
      <c r="F77" s="4" t="s">
        <v>14</v>
      </c>
      <c r="G77" s="4" t="s">
        <v>14</v>
      </c>
      <c r="H77" s="15" t="s">
        <v>14</v>
      </c>
      <c r="I77" s="4" t="s">
        <v>14</v>
      </c>
      <c r="J77" s="4" t="s">
        <v>14</v>
      </c>
      <c r="K77" s="4" t="s">
        <v>14</v>
      </c>
      <c r="L77" s="15" t="s">
        <v>14</v>
      </c>
      <c r="M77" t="s">
        <v>14</v>
      </c>
      <c r="N77" t="s">
        <v>14</v>
      </c>
      <c r="O77" t="s">
        <v>14</v>
      </c>
      <c r="P77" t="s">
        <v>14</v>
      </c>
      <c r="Q77" s="12" t="s">
        <v>14</v>
      </c>
      <c r="R77" s="20" t="s">
        <v>14</v>
      </c>
      <c r="S77" t="s">
        <v>14</v>
      </c>
      <c r="T77" t="s">
        <v>14</v>
      </c>
      <c r="U77" t="s">
        <v>14</v>
      </c>
      <c r="V77" s="12" t="s">
        <v>14</v>
      </c>
      <c r="W77" t="s">
        <v>14</v>
      </c>
      <c r="X77" t="s">
        <v>14</v>
      </c>
      <c r="Y77" t="s">
        <v>14</v>
      </c>
      <c r="Z77" s="12" t="s">
        <v>14</v>
      </c>
      <c r="AA77" t="s">
        <v>14</v>
      </c>
      <c r="AB77" t="s">
        <v>14</v>
      </c>
      <c r="AC77" t="s">
        <v>14</v>
      </c>
      <c r="AD77" s="20" t="s">
        <v>14</v>
      </c>
      <c r="AE77" t="s">
        <v>14</v>
      </c>
      <c r="AF77" t="s">
        <v>14</v>
      </c>
      <c r="AG77" t="s">
        <v>14</v>
      </c>
      <c r="AH77" s="20" t="s">
        <v>14</v>
      </c>
      <c r="AI77" t="s">
        <v>14</v>
      </c>
      <c r="AJ77" t="s">
        <v>14</v>
      </c>
      <c r="AK77" t="s">
        <v>14</v>
      </c>
      <c r="AL77" t="s">
        <v>14</v>
      </c>
      <c r="AM77" t="s">
        <v>14</v>
      </c>
      <c r="AN77" t="s">
        <v>14</v>
      </c>
      <c r="AO77" t="s">
        <v>14</v>
      </c>
      <c r="AP77" s="20" t="s">
        <v>14</v>
      </c>
      <c r="AQ77" t="s">
        <v>14</v>
      </c>
      <c r="AR77" t="s">
        <v>14</v>
      </c>
      <c r="AS77" t="s">
        <v>14</v>
      </c>
      <c r="AT77" s="20" t="s">
        <v>14</v>
      </c>
      <c r="AU77" s="24" t="s">
        <v>14</v>
      </c>
      <c r="AV77" s="24" t="s">
        <v>14</v>
      </c>
      <c r="AW77" s="24" t="s">
        <v>14</v>
      </c>
    </row>
    <row r="78" spans="2:49">
      <c r="B78" s="2" t="s">
        <v>27</v>
      </c>
      <c r="C78" s="2" t="s">
        <v>12</v>
      </c>
      <c r="D78" s="4" t="s">
        <v>14</v>
      </c>
      <c r="E78" s="4" t="s">
        <v>14</v>
      </c>
      <c r="F78" s="4" t="s">
        <v>14</v>
      </c>
      <c r="G78" s="4" t="s">
        <v>14</v>
      </c>
      <c r="H78" s="15" t="s">
        <v>14</v>
      </c>
      <c r="I78" s="4" t="s">
        <v>14</v>
      </c>
      <c r="J78" s="4" t="s">
        <v>14</v>
      </c>
      <c r="K78" s="4" t="s">
        <v>14</v>
      </c>
      <c r="L78" s="15" t="s">
        <v>14</v>
      </c>
      <c r="M78" t="s">
        <v>14</v>
      </c>
      <c r="N78" t="s">
        <v>14</v>
      </c>
      <c r="O78" t="s">
        <v>14</v>
      </c>
      <c r="P78" t="s">
        <v>14</v>
      </c>
      <c r="Q78" s="12" t="s">
        <v>14</v>
      </c>
      <c r="R78" s="20" t="s">
        <v>14</v>
      </c>
      <c r="S78" t="s">
        <v>14</v>
      </c>
      <c r="T78" t="s">
        <v>14</v>
      </c>
      <c r="U78" t="s">
        <v>14</v>
      </c>
      <c r="V78" s="12" t="s">
        <v>14</v>
      </c>
      <c r="W78" t="s">
        <v>14</v>
      </c>
      <c r="X78" t="s">
        <v>14</v>
      </c>
      <c r="Y78" t="s">
        <v>14</v>
      </c>
      <c r="Z78" s="12" t="s">
        <v>14</v>
      </c>
      <c r="AA78" t="s">
        <v>14</v>
      </c>
      <c r="AB78" t="s">
        <v>14</v>
      </c>
      <c r="AC78" t="s">
        <v>14</v>
      </c>
      <c r="AD78" s="20" t="s">
        <v>14</v>
      </c>
      <c r="AE78" t="s">
        <v>14</v>
      </c>
      <c r="AF78" t="s">
        <v>14</v>
      </c>
      <c r="AG78" t="s">
        <v>14</v>
      </c>
      <c r="AH78" s="20" t="s">
        <v>14</v>
      </c>
      <c r="AI78" t="s">
        <v>14</v>
      </c>
      <c r="AJ78" t="s">
        <v>14</v>
      </c>
      <c r="AK78" t="s">
        <v>14</v>
      </c>
      <c r="AL78" t="s">
        <v>14</v>
      </c>
      <c r="AM78" t="s">
        <v>14</v>
      </c>
      <c r="AN78" t="s">
        <v>14</v>
      </c>
      <c r="AO78" t="s">
        <v>14</v>
      </c>
      <c r="AP78" s="20" t="s">
        <v>14</v>
      </c>
      <c r="AQ78" t="s">
        <v>14</v>
      </c>
      <c r="AR78" t="s">
        <v>14</v>
      </c>
      <c r="AS78" t="s">
        <v>14</v>
      </c>
      <c r="AT78" s="20" t="s">
        <v>14</v>
      </c>
      <c r="AU78" s="24" t="s">
        <v>14</v>
      </c>
      <c r="AV78" s="24" t="s">
        <v>14</v>
      </c>
      <c r="AW78" s="24" t="s">
        <v>14</v>
      </c>
    </row>
    <row r="79" spans="2:49">
      <c r="B79" s="2" t="s">
        <v>28</v>
      </c>
      <c r="C79" s="2" t="s">
        <v>12</v>
      </c>
      <c r="D79" s="4" t="s">
        <v>14</v>
      </c>
      <c r="E79" s="4" t="s">
        <v>14</v>
      </c>
      <c r="F79" s="4" t="s">
        <v>14</v>
      </c>
      <c r="G79" s="4" t="s">
        <v>14</v>
      </c>
      <c r="H79" s="15" t="s">
        <v>14</v>
      </c>
      <c r="I79" s="4" t="s">
        <v>14</v>
      </c>
      <c r="J79" s="4" t="s">
        <v>14</v>
      </c>
      <c r="K79" s="4" t="s">
        <v>14</v>
      </c>
      <c r="L79" s="15" t="s">
        <v>14</v>
      </c>
      <c r="M79" t="s">
        <v>14</v>
      </c>
      <c r="N79" t="s">
        <v>14</v>
      </c>
      <c r="O79" t="s">
        <v>14</v>
      </c>
      <c r="P79" t="s">
        <v>14</v>
      </c>
      <c r="Q79" s="12" t="s">
        <v>14</v>
      </c>
      <c r="R79" s="20" t="s">
        <v>14</v>
      </c>
      <c r="S79" t="s">
        <v>14</v>
      </c>
      <c r="T79" t="s">
        <v>14</v>
      </c>
      <c r="U79" t="s">
        <v>14</v>
      </c>
      <c r="V79" s="12" t="s">
        <v>14</v>
      </c>
      <c r="W79" t="s">
        <v>14</v>
      </c>
      <c r="X79" t="s">
        <v>14</v>
      </c>
      <c r="Y79" t="s">
        <v>14</v>
      </c>
      <c r="Z79" s="12" t="s">
        <v>14</v>
      </c>
      <c r="AA79" t="s">
        <v>14</v>
      </c>
      <c r="AB79" t="s">
        <v>14</v>
      </c>
      <c r="AC79" t="s">
        <v>14</v>
      </c>
      <c r="AD79" s="20" t="s">
        <v>14</v>
      </c>
      <c r="AE79" t="s">
        <v>14</v>
      </c>
      <c r="AF79" t="s">
        <v>14</v>
      </c>
      <c r="AG79" t="s">
        <v>14</v>
      </c>
      <c r="AH79" s="20" t="s">
        <v>14</v>
      </c>
      <c r="AI79" t="s">
        <v>14</v>
      </c>
      <c r="AJ79" t="s">
        <v>14</v>
      </c>
      <c r="AK79" t="s">
        <v>14</v>
      </c>
      <c r="AL79" t="s">
        <v>14</v>
      </c>
      <c r="AM79" t="s">
        <v>14</v>
      </c>
      <c r="AN79" t="s">
        <v>14</v>
      </c>
      <c r="AO79" t="s">
        <v>14</v>
      </c>
      <c r="AP79" s="20" t="s">
        <v>14</v>
      </c>
      <c r="AQ79" t="s">
        <v>14</v>
      </c>
      <c r="AR79" t="s">
        <v>14</v>
      </c>
      <c r="AS79" t="s">
        <v>14</v>
      </c>
      <c r="AT79" s="20" t="s">
        <v>14</v>
      </c>
      <c r="AU79" s="24" t="s">
        <v>14</v>
      </c>
      <c r="AV79" s="24" t="s">
        <v>14</v>
      </c>
      <c r="AW79" s="24" t="s">
        <v>14</v>
      </c>
    </row>
    <row r="80" spans="2:49">
      <c r="B80" s="2" t="s">
        <v>29</v>
      </c>
      <c r="C80" s="2" t="s">
        <v>12</v>
      </c>
      <c r="D80" s="4" t="s">
        <v>14</v>
      </c>
      <c r="E80" s="4" t="s">
        <v>14</v>
      </c>
      <c r="F80" s="4" t="s">
        <v>14</v>
      </c>
      <c r="G80" s="4" t="s">
        <v>14</v>
      </c>
      <c r="H80" s="15" t="s">
        <v>14</v>
      </c>
      <c r="I80" s="4" t="s">
        <v>14</v>
      </c>
      <c r="J80" s="4" t="s">
        <v>14</v>
      </c>
      <c r="K80" s="4" t="s">
        <v>14</v>
      </c>
      <c r="L80" s="15" t="s">
        <v>14</v>
      </c>
      <c r="M80" t="s">
        <v>14</v>
      </c>
      <c r="N80" t="s">
        <v>14</v>
      </c>
      <c r="O80" t="s">
        <v>14</v>
      </c>
      <c r="P80" t="s">
        <v>14</v>
      </c>
      <c r="Q80" s="12" t="s">
        <v>14</v>
      </c>
      <c r="R80" s="20" t="s">
        <v>14</v>
      </c>
      <c r="S80" t="s">
        <v>14</v>
      </c>
      <c r="T80" t="s">
        <v>14</v>
      </c>
      <c r="U80" t="s">
        <v>14</v>
      </c>
      <c r="V80" s="12" t="s">
        <v>14</v>
      </c>
      <c r="W80" t="s">
        <v>14</v>
      </c>
      <c r="X80" t="s">
        <v>14</v>
      </c>
      <c r="Y80" t="s">
        <v>14</v>
      </c>
      <c r="Z80" s="12" t="s">
        <v>14</v>
      </c>
      <c r="AA80" t="s">
        <v>14</v>
      </c>
      <c r="AB80" t="s">
        <v>14</v>
      </c>
      <c r="AC80" t="s">
        <v>14</v>
      </c>
      <c r="AD80" s="20" t="s">
        <v>14</v>
      </c>
      <c r="AE80" t="s">
        <v>14</v>
      </c>
      <c r="AF80" t="s">
        <v>14</v>
      </c>
      <c r="AG80" t="s">
        <v>14</v>
      </c>
      <c r="AH80" s="20" t="s">
        <v>14</v>
      </c>
      <c r="AI80" t="s">
        <v>14</v>
      </c>
      <c r="AJ80" t="s">
        <v>14</v>
      </c>
      <c r="AK80" t="s">
        <v>14</v>
      </c>
      <c r="AL80" t="s">
        <v>14</v>
      </c>
      <c r="AM80" t="s">
        <v>14</v>
      </c>
      <c r="AN80" t="s">
        <v>14</v>
      </c>
      <c r="AO80" t="s">
        <v>14</v>
      </c>
      <c r="AP80" s="20" t="s">
        <v>14</v>
      </c>
      <c r="AQ80" t="s">
        <v>14</v>
      </c>
      <c r="AR80" t="s">
        <v>14</v>
      </c>
      <c r="AS80" t="s">
        <v>14</v>
      </c>
      <c r="AT80" s="20" t="s">
        <v>14</v>
      </c>
      <c r="AU80" s="24" t="s">
        <v>14</v>
      </c>
      <c r="AV80" s="24" t="s">
        <v>14</v>
      </c>
      <c r="AW80" s="24" t="s">
        <v>14</v>
      </c>
    </row>
    <row r="81" spans="1:49">
      <c r="B81" s="2" t="s">
        <v>30</v>
      </c>
      <c r="C81" s="2" t="s">
        <v>12</v>
      </c>
      <c r="D81" s="4" t="s">
        <v>14</v>
      </c>
      <c r="E81" s="4" t="s">
        <v>14</v>
      </c>
      <c r="F81" s="4" t="s">
        <v>14</v>
      </c>
      <c r="G81" s="4" t="s">
        <v>14</v>
      </c>
      <c r="H81" s="15" t="s">
        <v>14</v>
      </c>
      <c r="I81" s="4" t="s">
        <v>14</v>
      </c>
      <c r="J81" s="4" t="s">
        <v>14</v>
      </c>
      <c r="K81" s="4" t="s">
        <v>14</v>
      </c>
      <c r="L81" s="15" t="s">
        <v>14</v>
      </c>
      <c r="M81" t="s">
        <v>14</v>
      </c>
      <c r="N81" t="s">
        <v>14</v>
      </c>
      <c r="O81" t="s">
        <v>14</v>
      </c>
      <c r="P81" t="s">
        <v>14</v>
      </c>
      <c r="Q81" s="12" t="s">
        <v>14</v>
      </c>
      <c r="R81" s="20" t="s">
        <v>14</v>
      </c>
      <c r="S81" t="s">
        <v>14</v>
      </c>
      <c r="T81" t="s">
        <v>14</v>
      </c>
      <c r="U81" t="s">
        <v>14</v>
      </c>
      <c r="V81" s="12" t="s">
        <v>14</v>
      </c>
      <c r="W81" t="s">
        <v>14</v>
      </c>
      <c r="X81" t="s">
        <v>14</v>
      </c>
      <c r="Y81" t="s">
        <v>14</v>
      </c>
      <c r="Z81" s="12" t="s">
        <v>14</v>
      </c>
      <c r="AA81" t="s">
        <v>14</v>
      </c>
      <c r="AB81" t="s">
        <v>14</v>
      </c>
      <c r="AC81" t="s">
        <v>14</v>
      </c>
      <c r="AD81" s="20" t="s">
        <v>14</v>
      </c>
      <c r="AE81" t="s">
        <v>14</v>
      </c>
      <c r="AF81" t="s">
        <v>14</v>
      </c>
      <c r="AG81" t="s">
        <v>14</v>
      </c>
      <c r="AH81" s="20" t="s">
        <v>14</v>
      </c>
      <c r="AI81" t="s">
        <v>14</v>
      </c>
      <c r="AJ81" t="s">
        <v>14</v>
      </c>
      <c r="AK81" t="s">
        <v>14</v>
      </c>
      <c r="AL81" t="s">
        <v>14</v>
      </c>
      <c r="AM81" t="s">
        <v>14</v>
      </c>
      <c r="AN81" t="s">
        <v>14</v>
      </c>
      <c r="AO81" t="s">
        <v>14</v>
      </c>
      <c r="AP81" s="20" t="s">
        <v>14</v>
      </c>
      <c r="AQ81" t="s">
        <v>14</v>
      </c>
      <c r="AR81" t="s">
        <v>14</v>
      </c>
      <c r="AS81" t="s">
        <v>14</v>
      </c>
      <c r="AT81" s="20" t="s">
        <v>14</v>
      </c>
      <c r="AU81" s="24" t="s">
        <v>14</v>
      </c>
      <c r="AV81" s="24" t="s">
        <v>14</v>
      </c>
      <c r="AW81" s="24" t="s">
        <v>14</v>
      </c>
    </row>
    <row r="82" spans="1:49">
      <c r="B82" s="2" t="s">
        <v>31</v>
      </c>
      <c r="C82" s="2" t="s">
        <v>12</v>
      </c>
      <c r="D82" s="4" t="s">
        <v>14</v>
      </c>
      <c r="E82" s="4" t="s">
        <v>14</v>
      </c>
      <c r="F82" s="4" t="s">
        <v>14</v>
      </c>
      <c r="G82" s="4" t="s">
        <v>14</v>
      </c>
      <c r="H82" s="15" t="s">
        <v>14</v>
      </c>
      <c r="I82" s="4" t="s">
        <v>14</v>
      </c>
      <c r="J82" s="4" t="s">
        <v>14</v>
      </c>
      <c r="K82" s="4" t="s">
        <v>14</v>
      </c>
      <c r="L82" s="15" t="s">
        <v>14</v>
      </c>
      <c r="M82" t="s">
        <v>14</v>
      </c>
      <c r="N82" t="s">
        <v>14</v>
      </c>
      <c r="O82" t="s">
        <v>14</v>
      </c>
      <c r="P82" t="s">
        <v>14</v>
      </c>
      <c r="Q82" s="12" t="s">
        <v>14</v>
      </c>
      <c r="R82" s="20" t="s">
        <v>14</v>
      </c>
      <c r="S82" t="s">
        <v>14</v>
      </c>
      <c r="T82" t="s">
        <v>14</v>
      </c>
      <c r="U82" t="s">
        <v>14</v>
      </c>
      <c r="V82" s="12" t="s">
        <v>14</v>
      </c>
      <c r="W82" t="s">
        <v>14</v>
      </c>
      <c r="X82" t="s">
        <v>14</v>
      </c>
      <c r="Y82" t="s">
        <v>14</v>
      </c>
      <c r="Z82" s="12" t="s">
        <v>14</v>
      </c>
      <c r="AA82" t="s">
        <v>14</v>
      </c>
      <c r="AB82" t="s">
        <v>14</v>
      </c>
      <c r="AC82" t="s">
        <v>14</v>
      </c>
      <c r="AD82" s="20" t="s">
        <v>14</v>
      </c>
      <c r="AE82" t="s">
        <v>14</v>
      </c>
      <c r="AF82" t="s">
        <v>14</v>
      </c>
      <c r="AG82" t="s">
        <v>14</v>
      </c>
      <c r="AH82" s="20" t="s">
        <v>14</v>
      </c>
      <c r="AI82" t="s">
        <v>14</v>
      </c>
      <c r="AJ82" t="s">
        <v>14</v>
      </c>
      <c r="AK82" t="s">
        <v>14</v>
      </c>
      <c r="AL82" t="s">
        <v>14</v>
      </c>
      <c r="AM82" t="s">
        <v>14</v>
      </c>
      <c r="AN82" t="s">
        <v>14</v>
      </c>
      <c r="AO82" t="s">
        <v>14</v>
      </c>
      <c r="AP82" s="20" t="s">
        <v>14</v>
      </c>
      <c r="AQ82" t="s">
        <v>14</v>
      </c>
      <c r="AR82" t="s">
        <v>14</v>
      </c>
      <c r="AS82" t="s">
        <v>14</v>
      </c>
      <c r="AT82" s="20" t="s">
        <v>14</v>
      </c>
      <c r="AU82" s="24" t="s">
        <v>14</v>
      </c>
      <c r="AV82" s="24" t="s">
        <v>14</v>
      </c>
      <c r="AW82" s="24" t="s">
        <v>14</v>
      </c>
    </row>
    <row r="83" spans="1:49">
      <c r="B83" s="2" t="s">
        <v>32</v>
      </c>
      <c r="C83" s="2" t="s">
        <v>12</v>
      </c>
      <c r="D83" s="4" t="s">
        <v>14</v>
      </c>
      <c r="E83" s="4" t="s">
        <v>14</v>
      </c>
      <c r="F83" s="4" t="s">
        <v>14</v>
      </c>
      <c r="G83" s="4" t="s">
        <v>14</v>
      </c>
      <c r="H83" s="15" t="s">
        <v>14</v>
      </c>
      <c r="I83" s="4" t="s">
        <v>14</v>
      </c>
      <c r="J83" s="4" t="s">
        <v>14</v>
      </c>
      <c r="K83" s="4" t="s">
        <v>14</v>
      </c>
      <c r="L83" s="15" t="s">
        <v>14</v>
      </c>
      <c r="M83" t="s">
        <v>14</v>
      </c>
      <c r="N83" t="s">
        <v>14</v>
      </c>
      <c r="O83" t="s">
        <v>14</v>
      </c>
      <c r="P83" t="s">
        <v>14</v>
      </c>
      <c r="Q83" s="12" t="s">
        <v>14</v>
      </c>
      <c r="R83" s="20" t="s">
        <v>14</v>
      </c>
      <c r="S83" t="s">
        <v>14</v>
      </c>
      <c r="T83" t="s">
        <v>14</v>
      </c>
      <c r="U83" t="s">
        <v>14</v>
      </c>
      <c r="V83" s="12" t="s">
        <v>14</v>
      </c>
      <c r="W83" t="s">
        <v>14</v>
      </c>
      <c r="X83" t="s">
        <v>14</v>
      </c>
      <c r="Y83" t="s">
        <v>14</v>
      </c>
      <c r="Z83" s="12" t="s">
        <v>14</v>
      </c>
      <c r="AA83" t="s">
        <v>14</v>
      </c>
      <c r="AB83" t="s">
        <v>14</v>
      </c>
      <c r="AC83" t="s">
        <v>14</v>
      </c>
      <c r="AD83" s="20" t="s">
        <v>14</v>
      </c>
      <c r="AE83" t="s">
        <v>14</v>
      </c>
      <c r="AF83" t="s">
        <v>14</v>
      </c>
      <c r="AG83" t="s">
        <v>14</v>
      </c>
      <c r="AH83" s="20" t="s">
        <v>14</v>
      </c>
      <c r="AI83" t="s">
        <v>14</v>
      </c>
      <c r="AJ83" t="s">
        <v>14</v>
      </c>
      <c r="AK83" t="s">
        <v>14</v>
      </c>
      <c r="AL83" t="s">
        <v>14</v>
      </c>
      <c r="AM83" t="s">
        <v>14</v>
      </c>
      <c r="AN83" t="s">
        <v>14</v>
      </c>
      <c r="AO83" t="s">
        <v>14</v>
      </c>
      <c r="AP83" s="20" t="s">
        <v>14</v>
      </c>
      <c r="AQ83" t="s">
        <v>14</v>
      </c>
      <c r="AR83" t="s">
        <v>14</v>
      </c>
      <c r="AS83" t="s">
        <v>14</v>
      </c>
      <c r="AT83" s="20" t="s">
        <v>14</v>
      </c>
      <c r="AU83" s="24" t="s">
        <v>14</v>
      </c>
      <c r="AV83" s="24" t="s">
        <v>14</v>
      </c>
      <c r="AW83" s="24" t="s">
        <v>14</v>
      </c>
    </row>
    <row r="84" spans="1:49">
      <c r="A84" s="2" t="s">
        <v>36</v>
      </c>
      <c r="B84" s="2" t="s">
        <v>11</v>
      </c>
      <c r="C84" s="2" t="s">
        <v>12</v>
      </c>
      <c r="D84" s="3">
        <v>55903</v>
      </c>
      <c r="E84" s="3">
        <v>10930</v>
      </c>
      <c r="F84" s="3">
        <v>15991</v>
      </c>
      <c r="G84" s="3">
        <v>1331</v>
      </c>
      <c r="H84" s="14">
        <v>28253</v>
      </c>
      <c r="I84" s="3">
        <v>12408</v>
      </c>
      <c r="J84" s="3">
        <v>9872</v>
      </c>
      <c r="K84" s="3">
        <v>5331</v>
      </c>
      <c r="L84" s="14">
        <v>27611</v>
      </c>
      <c r="M84" t="s">
        <v>14</v>
      </c>
      <c r="N84" t="s">
        <v>14</v>
      </c>
      <c r="O84" t="s">
        <v>14</v>
      </c>
      <c r="P84" t="s">
        <v>14</v>
      </c>
      <c r="Q84" s="12" t="s">
        <v>14</v>
      </c>
      <c r="R84" s="20" t="s">
        <v>14</v>
      </c>
      <c r="S84" t="s">
        <v>14</v>
      </c>
      <c r="T84" t="s">
        <v>14</v>
      </c>
      <c r="U84" t="s">
        <v>14</v>
      </c>
      <c r="V84" s="12" t="s">
        <v>14</v>
      </c>
      <c r="W84" t="s">
        <v>14</v>
      </c>
      <c r="X84" t="s">
        <v>14</v>
      </c>
      <c r="Y84" t="s">
        <v>14</v>
      </c>
      <c r="Z84" s="12" t="s">
        <v>14</v>
      </c>
      <c r="AA84" t="s">
        <v>14</v>
      </c>
      <c r="AB84" t="s">
        <v>14</v>
      </c>
      <c r="AC84" t="s">
        <v>14</v>
      </c>
      <c r="AD84" s="20" t="s">
        <v>14</v>
      </c>
      <c r="AE84" t="s">
        <v>14</v>
      </c>
      <c r="AF84" t="s">
        <v>14</v>
      </c>
      <c r="AG84" t="s">
        <v>14</v>
      </c>
      <c r="AH84" s="20" t="s">
        <v>14</v>
      </c>
      <c r="AI84" t="s">
        <v>14</v>
      </c>
      <c r="AJ84" t="s">
        <v>14</v>
      </c>
      <c r="AK84" t="s">
        <v>14</v>
      </c>
      <c r="AL84" s="11">
        <v>94.07</v>
      </c>
      <c r="AM84" s="9" t="s">
        <v>14</v>
      </c>
      <c r="AN84" s="11">
        <v>73.47</v>
      </c>
      <c r="AO84" s="11">
        <v>61.5</v>
      </c>
      <c r="AP84" s="20" t="s">
        <v>14</v>
      </c>
      <c r="AQ84" t="s">
        <v>14</v>
      </c>
      <c r="AR84" t="s">
        <v>14</v>
      </c>
      <c r="AS84" t="s">
        <v>14</v>
      </c>
      <c r="AT84" s="20" t="s">
        <v>14</v>
      </c>
      <c r="AU84" s="24" t="s">
        <v>14</v>
      </c>
      <c r="AV84" s="24" t="s">
        <v>14</v>
      </c>
      <c r="AW84" s="24" t="s">
        <v>14</v>
      </c>
    </row>
    <row r="85" spans="1:49">
      <c r="B85" s="2" t="s">
        <v>13</v>
      </c>
      <c r="C85" s="2" t="s">
        <v>12</v>
      </c>
      <c r="D85" s="4" t="s">
        <v>14</v>
      </c>
      <c r="E85" s="4" t="s">
        <v>14</v>
      </c>
      <c r="F85" s="4" t="s">
        <v>14</v>
      </c>
      <c r="G85" s="4" t="s">
        <v>14</v>
      </c>
      <c r="H85" s="15" t="s">
        <v>14</v>
      </c>
      <c r="I85" s="4" t="s">
        <v>14</v>
      </c>
      <c r="J85" s="4" t="s">
        <v>14</v>
      </c>
      <c r="K85" s="4" t="s">
        <v>14</v>
      </c>
      <c r="L85" s="15" t="s">
        <v>14</v>
      </c>
      <c r="M85" t="s">
        <v>14</v>
      </c>
      <c r="N85" t="s">
        <v>14</v>
      </c>
      <c r="O85" t="s">
        <v>14</v>
      </c>
      <c r="P85" t="s">
        <v>14</v>
      </c>
      <c r="Q85" s="12" t="s">
        <v>14</v>
      </c>
      <c r="R85" s="20" t="s">
        <v>14</v>
      </c>
      <c r="S85" t="s">
        <v>14</v>
      </c>
      <c r="T85" t="s">
        <v>14</v>
      </c>
      <c r="U85" t="s">
        <v>14</v>
      </c>
      <c r="V85" s="12" t="s">
        <v>14</v>
      </c>
      <c r="W85" t="s">
        <v>14</v>
      </c>
      <c r="X85" t="s">
        <v>14</v>
      </c>
      <c r="Y85" t="s">
        <v>14</v>
      </c>
      <c r="Z85" s="12" t="s">
        <v>14</v>
      </c>
      <c r="AA85" t="s">
        <v>14</v>
      </c>
      <c r="AB85" t="s">
        <v>14</v>
      </c>
      <c r="AC85" t="s">
        <v>14</v>
      </c>
      <c r="AD85" s="20" t="s">
        <v>14</v>
      </c>
      <c r="AE85" t="s">
        <v>14</v>
      </c>
      <c r="AF85" t="s">
        <v>14</v>
      </c>
      <c r="AG85" t="s">
        <v>14</v>
      </c>
      <c r="AH85" s="20" t="s">
        <v>14</v>
      </c>
      <c r="AI85" t="s">
        <v>14</v>
      </c>
      <c r="AJ85" t="s">
        <v>14</v>
      </c>
      <c r="AK85" t="s">
        <v>14</v>
      </c>
      <c r="AL85" t="s">
        <v>14</v>
      </c>
      <c r="AM85" t="s">
        <v>14</v>
      </c>
      <c r="AN85" t="s">
        <v>14</v>
      </c>
      <c r="AO85" t="s">
        <v>14</v>
      </c>
      <c r="AP85" s="20" t="s">
        <v>14</v>
      </c>
      <c r="AQ85" t="s">
        <v>14</v>
      </c>
      <c r="AR85" t="s">
        <v>14</v>
      </c>
      <c r="AS85" t="s">
        <v>14</v>
      </c>
      <c r="AT85" s="20" t="s">
        <v>14</v>
      </c>
      <c r="AU85" s="24" t="s">
        <v>14</v>
      </c>
      <c r="AV85" s="24" t="s">
        <v>14</v>
      </c>
      <c r="AW85" s="24" t="s">
        <v>14</v>
      </c>
    </row>
    <row r="86" spans="1:49">
      <c r="B86" s="2" t="s">
        <v>15</v>
      </c>
      <c r="C86" s="2" t="s">
        <v>12</v>
      </c>
      <c r="D86" s="4" t="s">
        <v>14</v>
      </c>
      <c r="E86" s="4" t="s">
        <v>14</v>
      </c>
      <c r="F86" s="4" t="s">
        <v>14</v>
      </c>
      <c r="G86" s="4" t="s">
        <v>14</v>
      </c>
      <c r="H86" s="15" t="s">
        <v>14</v>
      </c>
      <c r="I86" s="4" t="s">
        <v>14</v>
      </c>
      <c r="J86" s="4" t="s">
        <v>14</v>
      </c>
      <c r="K86" s="4" t="s">
        <v>14</v>
      </c>
      <c r="L86" s="15" t="s">
        <v>14</v>
      </c>
      <c r="M86" t="s">
        <v>14</v>
      </c>
      <c r="N86" t="s">
        <v>14</v>
      </c>
      <c r="O86" t="s">
        <v>14</v>
      </c>
      <c r="P86" t="s">
        <v>14</v>
      </c>
      <c r="Q86" s="12" t="s">
        <v>14</v>
      </c>
      <c r="R86" s="20" t="s">
        <v>14</v>
      </c>
      <c r="S86" t="s">
        <v>14</v>
      </c>
      <c r="T86" t="s">
        <v>14</v>
      </c>
      <c r="U86" t="s">
        <v>14</v>
      </c>
      <c r="V86" s="12" t="s">
        <v>14</v>
      </c>
      <c r="W86" t="s">
        <v>14</v>
      </c>
      <c r="X86" t="s">
        <v>14</v>
      </c>
      <c r="Y86" t="s">
        <v>14</v>
      </c>
      <c r="Z86" s="12" t="s">
        <v>14</v>
      </c>
      <c r="AA86" t="s">
        <v>14</v>
      </c>
      <c r="AB86" t="s">
        <v>14</v>
      </c>
      <c r="AC86" t="s">
        <v>14</v>
      </c>
      <c r="AD86" s="20" t="s">
        <v>14</v>
      </c>
      <c r="AE86" t="s">
        <v>14</v>
      </c>
      <c r="AF86" t="s">
        <v>14</v>
      </c>
      <c r="AG86" t="s">
        <v>14</v>
      </c>
      <c r="AH86" s="20" t="s">
        <v>14</v>
      </c>
      <c r="AI86" t="s">
        <v>14</v>
      </c>
      <c r="AJ86" t="s">
        <v>14</v>
      </c>
      <c r="AK86" t="s">
        <v>14</v>
      </c>
      <c r="AL86" t="s">
        <v>14</v>
      </c>
      <c r="AM86" t="s">
        <v>14</v>
      </c>
      <c r="AN86" t="s">
        <v>14</v>
      </c>
      <c r="AO86" t="s">
        <v>14</v>
      </c>
      <c r="AP86" s="20" t="s">
        <v>14</v>
      </c>
      <c r="AQ86" t="s">
        <v>14</v>
      </c>
      <c r="AR86" t="s">
        <v>14</v>
      </c>
      <c r="AS86" t="s">
        <v>14</v>
      </c>
      <c r="AT86" s="20" t="s">
        <v>14</v>
      </c>
      <c r="AU86" s="24" t="s">
        <v>14</v>
      </c>
      <c r="AV86" s="24" t="s">
        <v>14</v>
      </c>
      <c r="AW86" s="24" t="s">
        <v>14</v>
      </c>
    </row>
    <row r="87" spans="1:49">
      <c r="B87" s="2" t="s">
        <v>16</v>
      </c>
      <c r="C87" s="2" t="s">
        <v>12</v>
      </c>
      <c r="D87" s="4" t="s">
        <v>14</v>
      </c>
      <c r="E87" s="4" t="s">
        <v>14</v>
      </c>
      <c r="F87" s="4" t="s">
        <v>14</v>
      </c>
      <c r="G87" s="4" t="s">
        <v>14</v>
      </c>
      <c r="H87" s="15" t="s">
        <v>14</v>
      </c>
      <c r="I87" s="4" t="s">
        <v>14</v>
      </c>
      <c r="J87" s="4" t="s">
        <v>14</v>
      </c>
      <c r="K87" s="4" t="s">
        <v>14</v>
      </c>
      <c r="L87" s="15" t="s">
        <v>14</v>
      </c>
      <c r="M87" t="s">
        <v>14</v>
      </c>
      <c r="N87" t="s">
        <v>14</v>
      </c>
      <c r="O87" t="s">
        <v>14</v>
      </c>
      <c r="P87" t="s">
        <v>14</v>
      </c>
      <c r="Q87" s="12" t="s">
        <v>14</v>
      </c>
      <c r="R87" s="20" t="s">
        <v>14</v>
      </c>
      <c r="S87" t="s">
        <v>14</v>
      </c>
      <c r="T87" t="s">
        <v>14</v>
      </c>
      <c r="U87" t="s">
        <v>14</v>
      </c>
      <c r="V87" s="12" t="s">
        <v>14</v>
      </c>
      <c r="W87" t="s">
        <v>14</v>
      </c>
      <c r="X87" t="s">
        <v>14</v>
      </c>
      <c r="Y87" t="s">
        <v>14</v>
      </c>
      <c r="Z87" s="12" t="s">
        <v>14</v>
      </c>
      <c r="AA87" t="s">
        <v>14</v>
      </c>
      <c r="AB87" t="s">
        <v>14</v>
      </c>
      <c r="AC87" t="s">
        <v>14</v>
      </c>
      <c r="AD87" s="20" t="s">
        <v>14</v>
      </c>
      <c r="AE87" t="s">
        <v>14</v>
      </c>
      <c r="AF87" t="s">
        <v>14</v>
      </c>
      <c r="AG87" t="s">
        <v>14</v>
      </c>
      <c r="AH87" s="20" t="s">
        <v>14</v>
      </c>
      <c r="AI87" t="s">
        <v>14</v>
      </c>
      <c r="AJ87" t="s">
        <v>14</v>
      </c>
      <c r="AK87" t="s">
        <v>14</v>
      </c>
      <c r="AL87" t="s">
        <v>14</v>
      </c>
      <c r="AM87" t="s">
        <v>14</v>
      </c>
      <c r="AN87" t="s">
        <v>14</v>
      </c>
      <c r="AO87" t="s">
        <v>14</v>
      </c>
      <c r="AP87" s="20" t="s">
        <v>14</v>
      </c>
      <c r="AQ87" t="s">
        <v>14</v>
      </c>
      <c r="AR87" t="s">
        <v>14</v>
      </c>
      <c r="AS87" t="s">
        <v>14</v>
      </c>
      <c r="AT87" s="20" t="s">
        <v>14</v>
      </c>
      <c r="AU87" s="24" t="s">
        <v>14</v>
      </c>
      <c r="AV87" s="24" t="s">
        <v>14</v>
      </c>
      <c r="AW87" s="24" t="s">
        <v>14</v>
      </c>
    </row>
    <row r="88" spans="1:49">
      <c r="B88" s="2" t="s">
        <v>17</v>
      </c>
      <c r="C88" s="2" t="s">
        <v>12</v>
      </c>
      <c r="D88" s="4" t="s">
        <v>14</v>
      </c>
      <c r="E88" s="4" t="s">
        <v>14</v>
      </c>
      <c r="F88" s="4" t="s">
        <v>14</v>
      </c>
      <c r="G88" s="4" t="s">
        <v>14</v>
      </c>
      <c r="H88" s="15" t="s">
        <v>14</v>
      </c>
      <c r="I88" s="4" t="s">
        <v>14</v>
      </c>
      <c r="J88" s="4" t="s">
        <v>14</v>
      </c>
      <c r="K88" s="4" t="s">
        <v>14</v>
      </c>
      <c r="L88" s="15" t="s">
        <v>14</v>
      </c>
      <c r="M88" t="s">
        <v>14</v>
      </c>
      <c r="N88" t="s">
        <v>14</v>
      </c>
      <c r="O88" t="s">
        <v>14</v>
      </c>
      <c r="P88" t="s">
        <v>14</v>
      </c>
      <c r="Q88" s="12" t="s">
        <v>14</v>
      </c>
      <c r="R88" s="20" t="s">
        <v>14</v>
      </c>
      <c r="S88" t="s">
        <v>14</v>
      </c>
      <c r="T88" t="s">
        <v>14</v>
      </c>
      <c r="U88" t="s">
        <v>14</v>
      </c>
      <c r="V88" s="12" t="s">
        <v>14</v>
      </c>
      <c r="W88" t="s">
        <v>14</v>
      </c>
      <c r="X88" t="s">
        <v>14</v>
      </c>
      <c r="Y88" t="s">
        <v>14</v>
      </c>
      <c r="Z88" s="12" t="s">
        <v>14</v>
      </c>
      <c r="AA88" t="s">
        <v>14</v>
      </c>
      <c r="AB88" t="s">
        <v>14</v>
      </c>
      <c r="AC88" t="s">
        <v>14</v>
      </c>
      <c r="AD88" s="20" t="s">
        <v>14</v>
      </c>
      <c r="AE88" t="s">
        <v>14</v>
      </c>
      <c r="AF88" t="s">
        <v>14</v>
      </c>
      <c r="AG88" t="s">
        <v>14</v>
      </c>
      <c r="AH88" s="20" t="s">
        <v>14</v>
      </c>
      <c r="AI88" t="s">
        <v>14</v>
      </c>
      <c r="AJ88" t="s">
        <v>14</v>
      </c>
      <c r="AK88" t="s">
        <v>14</v>
      </c>
      <c r="AL88" t="s">
        <v>14</v>
      </c>
      <c r="AM88" t="s">
        <v>14</v>
      </c>
      <c r="AN88" t="s">
        <v>14</v>
      </c>
      <c r="AO88" t="s">
        <v>14</v>
      </c>
      <c r="AP88" s="20" t="s">
        <v>14</v>
      </c>
      <c r="AQ88" t="s">
        <v>14</v>
      </c>
      <c r="AR88" t="s">
        <v>14</v>
      </c>
      <c r="AS88" t="s">
        <v>14</v>
      </c>
      <c r="AT88" s="20" t="s">
        <v>14</v>
      </c>
      <c r="AU88" s="24" t="s">
        <v>14</v>
      </c>
      <c r="AV88" s="24" t="s">
        <v>14</v>
      </c>
      <c r="AW88" s="24" t="s">
        <v>14</v>
      </c>
    </row>
    <row r="89" spans="1:49">
      <c r="B89" s="2" t="s">
        <v>18</v>
      </c>
      <c r="C89" s="2" t="s">
        <v>12</v>
      </c>
      <c r="D89" s="4" t="s">
        <v>14</v>
      </c>
      <c r="E89" s="4" t="s">
        <v>14</v>
      </c>
      <c r="F89" s="4" t="s">
        <v>14</v>
      </c>
      <c r="G89" s="4" t="s">
        <v>14</v>
      </c>
      <c r="H89" s="15" t="s">
        <v>14</v>
      </c>
      <c r="I89" s="4" t="s">
        <v>14</v>
      </c>
      <c r="J89" s="4" t="s">
        <v>14</v>
      </c>
      <c r="K89" s="4" t="s">
        <v>14</v>
      </c>
      <c r="L89" s="15" t="s">
        <v>14</v>
      </c>
      <c r="M89" t="s">
        <v>14</v>
      </c>
      <c r="N89" t="s">
        <v>14</v>
      </c>
      <c r="O89" t="s">
        <v>14</v>
      </c>
      <c r="P89" t="s">
        <v>14</v>
      </c>
      <c r="Q89" s="12" t="s">
        <v>14</v>
      </c>
      <c r="R89" s="20" t="s">
        <v>14</v>
      </c>
      <c r="S89" t="s">
        <v>14</v>
      </c>
      <c r="T89" t="s">
        <v>14</v>
      </c>
      <c r="U89" t="s">
        <v>14</v>
      </c>
      <c r="V89" s="12" t="s">
        <v>14</v>
      </c>
      <c r="W89" t="s">
        <v>14</v>
      </c>
      <c r="X89" t="s">
        <v>14</v>
      </c>
      <c r="Y89" t="s">
        <v>14</v>
      </c>
      <c r="Z89" s="12" t="s">
        <v>14</v>
      </c>
      <c r="AA89" t="s">
        <v>14</v>
      </c>
      <c r="AB89" t="s">
        <v>14</v>
      </c>
      <c r="AC89" t="s">
        <v>14</v>
      </c>
      <c r="AD89" s="20" t="s">
        <v>14</v>
      </c>
      <c r="AE89" t="s">
        <v>14</v>
      </c>
      <c r="AF89" t="s">
        <v>14</v>
      </c>
      <c r="AG89" t="s">
        <v>14</v>
      </c>
      <c r="AH89" s="20" t="s">
        <v>14</v>
      </c>
      <c r="AI89" t="s">
        <v>14</v>
      </c>
      <c r="AJ89" t="s">
        <v>14</v>
      </c>
      <c r="AK89" t="s">
        <v>14</v>
      </c>
      <c r="AL89" t="s">
        <v>14</v>
      </c>
      <c r="AM89" t="s">
        <v>14</v>
      </c>
      <c r="AN89" t="s">
        <v>14</v>
      </c>
      <c r="AO89" t="s">
        <v>14</v>
      </c>
      <c r="AP89" s="20" t="s">
        <v>14</v>
      </c>
      <c r="AQ89" t="s">
        <v>14</v>
      </c>
      <c r="AR89" t="s">
        <v>14</v>
      </c>
      <c r="AS89" t="s">
        <v>14</v>
      </c>
      <c r="AT89" s="20" t="s">
        <v>14</v>
      </c>
      <c r="AU89" s="24" t="s">
        <v>14</v>
      </c>
      <c r="AV89" s="24" t="s">
        <v>14</v>
      </c>
      <c r="AW89" s="24" t="s">
        <v>14</v>
      </c>
    </row>
    <row r="90" spans="1:49">
      <c r="B90" s="2" t="s">
        <v>19</v>
      </c>
      <c r="C90" s="2" t="s">
        <v>12</v>
      </c>
      <c r="D90" s="4" t="s">
        <v>14</v>
      </c>
      <c r="E90" s="4" t="s">
        <v>14</v>
      </c>
      <c r="F90" s="4" t="s">
        <v>14</v>
      </c>
      <c r="G90" s="4" t="s">
        <v>14</v>
      </c>
      <c r="H90" s="15" t="s">
        <v>14</v>
      </c>
      <c r="I90" s="4" t="s">
        <v>14</v>
      </c>
      <c r="J90" s="4" t="s">
        <v>14</v>
      </c>
      <c r="K90" s="4" t="s">
        <v>14</v>
      </c>
      <c r="L90" s="15" t="s">
        <v>14</v>
      </c>
      <c r="M90" t="s">
        <v>14</v>
      </c>
      <c r="N90" t="s">
        <v>14</v>
      </c>
      <c r="O90" t="s">
        <v>14</v>
      </c>
      <c r="P90" t="s">
        <v>14</v>
      </c>
      <c r="Q90" s="12" t="s">
        <v>14</v>
      </c>
      <c r="R90" s="20" t="s">
        <v>14</v>
      </c>
      <c r="S90" t="s">
        <v>14</v>
      </c>
      <c r="T90" t="s">
        <v>14</v>
      </c>
      <c r="U90" t="s">
        <v>14</v>
      </c>
      <c r="V90" s="12" t="s">
        <v>14</v>
      </c>
      <c r="W90" t="s">
        <v>14</v>
      </c>
      <c r="X90" t="s">
        <v>14</v>
      </c>
      <c r="Y90" t="s">
        <v>14</v>
      </c>
      <c r="Z90" s="12" t="s">
        <v>14</v>
      </c>
      <c r="AA90" t="s">
        <v>14</v>
      </c>
      <c r="AB90" t="s">
        <v>14</v>
      </c>
      <c r="AC90" t="s">
        <v>14</v>
      </c>
      <c r="AD90" s="20" t="s">
        <v>14</v>
      </c>
      <c r="AE90" t="s">
        <v>14</v>
      </c>
      <c r="AF90" t="s">
        <v>14</v>
      </c>
      <c r="AG90" t="s">
        <v>14</v>
      </c>
      <c r="AH90" s="20" t="s">
        <v>14</v>
      </c>
      <c r="AI90" t="s">
        <v>14</v>
      </c>
      <c r="AJ90" t="s">
        <v>14</v>
      </c>
      <c r="AK90" t="s">
        <v>14</v>
      </c>
      <c r="AL90" t="s">
        <v>14</v>
      </c>
      <c r="AM90" t="s">
        <v>14</v>
      </c>
      <c r="AN90" t="s">
        <v>14</v>
      </c>
      <c r="AO90" t="s">
        <v>14</v>
      </c>
      <c r="AP90" s="20" t="s">
        <v>14</v>
      </c>
      <c r="AQ90" t="s">
        <v>14</v>
      </c>
      <c r="AR90" t="s">
        <v>14</v>
      </c>
      <c r="AS90" t="s">
        <v>14</v>
      </c>
      <c r="AT90" s="20" t="s">
        <v>14</v>
      </c>
      <c r="AU90" s="24" t="s">
        <v>14</v>
      </c>
      <c r="AV90" s="24" t="s">
        <v>14</v>
      </c>
      <c r="AW90" s="24" t="s">
        <v>14</v>
      </c>
    </row>
    <row r="91" spans="1:49">
      <c r="B91" s="2" t="s">
        <v>20</v>
      </c>
      <c r="C91" s="2" t="s">
        <v>12</v>
      </c>
      <c r="D91" s="4" t="s">
        <v>14</v>
      </c>
      <c r="E91" s="4" t="s">
        <v>14</v>
      </c>
      <c r="F91" s="4" t="s">
        <v>14</v>
      </c>
      <c r="G91" s="4" t="s">
        <v>14</v>
      </c>
      <c r="H91" s="15" t="s">
        <v>14</v>
      </c>
      <c r="I91" s="4" t="s">
        <v>14</v>
      </c>
      <c r="J91" s="4" t="s">
        <v>14</v>
      </c>
      <c r="K91" s="4" t="s">
        <v>14</v>
      </c>
      <c r="L91" s="15" t="s">
        <v>14</v>
      </c>
      <c r="M91" t="s">
        <v>14</v>
      </c>
      <c r="N91" t="s">
        <v>14</v>
      </c>
      <c r="O91" t="s">
        <v>14</v>
      </c>
      <c r="P91" t="s">
        <v>14</v>
      </c>
      <c r="Q91" s="12" t="s">
        <v>14</v>
      </c>
      <c r="R91" s="20" t="s">
        <v>14</v>
      </c>
      <c r="S91" t="s">
        <v>14</v>
      </c>
      <c r="T91" t="s">
        <v>14</v>
      </c>
      <c r="U91" t="s">
        <v>14</v>
      </c>
      <c r="V91" s="12" t="s">
        <v>14</v>
      </c>
      <c r="W91" t="s">
        <v>14</v>
      </c>
      <c r="X91" t="s">
        <v>14</v>
      </c>
      <c r="Y91" t="s">
        <v>14</v>
      </c>
      <c r="Z91" s="12" t="s">
        <v>14</v>
      </c>
      <c r="AA91" t="s">
        <v>14</v>
      </c>
      <c r="AB91" t="s">
        <v>14</v>
      </c>
      <c r="AC91" t="s">
        <v>14</v>
      </c>
      <c r="AD91" s="20" t="s">
        <v>14</v>
      </c>
      <c r="AE91" t="s">
        <v>14</v>
      </c>
      <c r="AF91" t="s">
        <v>14</v>
      </c>
      <c r="AG91" t="s">
        <v>14</v>
      </c>
      <c r="AH91" s="20" t="s">
        <v>14</v>
      </c>
      <c r="AI91" t="s">
        <v>14</v>
      </c>
      <c r="AJ91" t="s">
        <v>14</v>
      </c>
      <c r="AK91" t="s">
        <v>14</v>
      </c>
      <c r="AL91" t="s">
        <v>14</v>
      </c>
      <c r="AM91" t="s">
        <v>14</v>
      </c>
      <c r="AN91" t="s">
        <v>14</v>
      </c>
      <c r="AO91" t="s">
        <v>14</v>
      </c>
      <c r="AP91" s="20" t="s">
        <v>14</v>
      </c>
      <c r="AQ91" t="s">
        <v>14</v>
      </c>
      <c r="AR91" t="s">
        <v>14</v>
      </c>
      <c r="AS91" t="s">
        <v>14</v>
      </c>
      <c r="AT91" s="20" t="s">
        <v>14</v>
      </c>
      <c r="AU91" s="24" t="s">
        <v>14</v>
      </c>
      <c r="AV91" s="24" t="s">
        <v>14</v>
      </c>
      <c r="AW91" s="24" t="s">
        <v>14</v>
      </c>
    </row>
    <row r="92" spans="1:49">
      <c r="B92" s="2" t="s">
        <v>21</v>
      </c>
      <c r="C92" s="2" t="s">
        <v>12</v>
      </c>
      <c r="D92" s="4" t="s">
        <v>14</v>
      </c>
      <c r="E92" s="4" t="s">
        <v>14</v>
      </c>
      <c r="F92" s="4" t="s">
        <v>14</v>
      </c>
      <c r="G92" s="4" t="s">
        <v>14</v>
      </c>
      <c r="H92" s="15" t="s">
        <v>14</v>
      </c>
      <c r="I92" s="4" t="s">
        <v>14</v>
      </c>
      <c r="J92" s="4" t="s">
        <v>14</v>
      </c>
      <c r="K92" s="4" t="s">
        <v>14</v>
      </c>
      <c r="L92" s="15" t="s">
        <v>14</v>
      </c>
      <c r="M92" t="s">
        <v>14</v>
      </c>
      <c r="N92" t="s">
        <v>14</v>
      </c>
      <c r="O92" t="s">
        <v>14</v>
      </c>
      <c r="P92" t="s">
        <v>14</v>
      </c>
      <c r="Q92" s="12" t="s">
        <v>14</v>
      </c>
      <c r="R92" s="20" t="s">
        <v>14</v>
      </c>
      <c r="S92" t="s">
        <v>14</v>
      </c>
      <c r="T92" t="s">
        <v>14</v>
      </c>
      <c r="U92" t="s">
        <v>14</v>
      </c>
      <c r="V92" s="12" t="s">
        <v>14</v>
      </c>
      <c r="W92" t="s">
        <v>14</v>
      </c>
      <c r="X92" t="s">
        <v>14</v>
      </c>
      <c r="Y92" t="s">
        <v>14</v>
      </c>
      <c r="Z92" s="12" t="s">
        <v>14</v>
      </c>
      <c r="AA92" t="s">
        <v>14</v>
      </c>
      <c r="AB92" t="s">
        <v>14</v>
      </c>
      <c r="AC92" t="s">
        <v>14</v>
      </c>
      <c r="AD92" s="20" t="s">
        <v>14</v>
      </c>
      <c r="AE92" t="s">
        <v>14</v>
      </c>
      <c r="AF92" t="s">
        <v>14</v>
      </c>
      <c r="AG92" t="s">
        <v>14</v>
      </c>
      <c r="AH92" s="20" t="s">
        <v>14</v>
      </c>
      <c r="AI92" t="s">
        <v>14</v>
      </c>
      <c r="AJ92" t="s">
        <v>14</v>
      </c>
      <c r="AK92" t="s">
        <v>14</v>
      </c>
      <c r="AL92" t="s">
        <v>14</v>
      </c>
      <c r="AM92" t="s">
        <v>14</v>
      </c>
      <c r="AN92" t="s">
        <v>14</v>
      </c>
      <c r="AO92" t="s">
        <v>14</v>
      </c>
      <c r="AP92" s="20" t="s">
        <v>14</v>
      </c>
      <c r="AQ92" t="s">
        <v>14</v>
      </c>
      <c r="AR92" t="s">
        <v>14</v>
      </c>
      <c r="AS92" t="s">
        <v>14</v>
      </c>
      <c r="AT92" s="20" t="s">
        <v>14</v>
      </c>
      <c r="AU92" s="24" t="s">
        <v>14</v>
      </c>
      <c r="AV92" s="24" t="s">
        <v>14</v>
      </c>
      <c r="AW92" s="24" t="s">
        <v>14</v>
      </c>
    </row>
    <row r="93" spans="1:49">
      <c r="B93" s="2" t="s">
        <v>22</v>
      </c>
      <c r="C93" s="2" t="s">
        <v>12</v>
      </c>
      <c r="D93" s="4" t="s">
        <v>14</v>
      </c>
      <c r="E93" s="4" t="s">
        <v>14</v>
      </c>
      <c r="F93" s="4" t="s">
        <v>14</v>
      </c>
      <c r="G93" s="4" t="s">
        <v>14</v>
      </c>
      <c r="H93" s="15" t="s">
        <v>14</v>
      </c>
      <c r="I93" s="4" t="s">
        <v>14</v>
      </c>
      <c r="J93" s="4" t="s">
        <v>14</v>
      </c>
      <c r="K93" s="4" t="s">
        <v>14</v>
      </c>
      <c r="L93" s="15" t="s">
        <v>14</v>
      </c>
      <c r="M93" t="s">
        <v>14</v>
      </c>
      <c r="N93" t="s">
        <v>14</v>
      </c>
      <c r="O93" t="s">
        <v>14</v>
      </c>
      <c r="P93" t="s">
        <v>14</v>
      </c>
      <c r="Q93" s="12" t="s">
        <v>14</v>
      </c>
      <c r="R93" s="20" t="s">
        <v>14</v>
      </c>
      <c r="S93" t="s">
        <v>14</v>
      </c>
      <c r="T93" t="s">
        <v>14</v>
      </c>
      <c r="U93" t="s">
        <v>14</v>
      </c>
      <c r="V93" s="12" t="s">
        <v>14</v>
      </c>
      <c r="W93" t="s">
        <v>14</v>
      </c>
      <c r="X93" t="s">
        <v>14</v>
      </c>
      <c r="Y93" t="s">
        <v>14</v>
      </c>
      <c r="Z93" s="12" t="s">
        <v>14</v>
      </c>
      <c r="AA93" t="s">
        <v>14</v>
      </c>
      <c r="AB93" t="s">
        <v>14</v>
      </c>
      <c r="AC93" t="s">
        <v>14</v>
      </c>
      <c r="AD93" s="20" t="s">
        <v>14</v>
      </c>
      <c r="AE93" t="s">
        <v>14</v>
      </c>
      <c r="AF93" t="s">
        <v>14</v>
      </c>
      <c r="AG93" t="s">
        <v>14</v>
      </c>
      <c r="AH93" s="20" t="s">
        <v>14</v>
      </c>
      <c r="AI93" t="s">
        <v>14</v>
      </c>
      <c r="AJ93" t="s">
        <v>14</v>
      </c>
      <c r="AK93" t="s">
        <v>14</v>
      </c>
      <c r="AL93" t="s">
        <v>14</v>
      </c>
      <c r="AM93" t="s">
        <v>14</v>
      </c>
      <c r="AN93" t="s">
        <v>14</v>
      </c>
      <c r="AO93" t="s">
        <v>14</v>
      </c>
      <c r="AP93" s="20" t="s">
        <v>14</v>
      </c>
      <c r="AQ93" t="s">
        <v>14</v>
      </c>
      <c r="AR93" t="s">
        <v>14</v>
      </c>
      <c r="AS93" t="s">
        <v>14</v>
      </c>
      <c r="AT93" s="20" t="s">
        <v>14</v>
      </c>
      <c r="AU93" s="24" t="s">
        <v>14</v>
      </c>
      <c r="AV93" s="24" t="s">
        <v>14</v>
      </c>
      <c r="AW93" s="24" t="s">
        <v>14</v>
      </c>
    </row>
    <row r="94" spans="1:49">
      <c r="B94" s="2" t="s">
        <v>23</v>
      </c>
      <c r="C94" s="2" t="s">
        <v>12</v>
      </c>
      <c r="D94" s="4" t="s">
        <v>14</v>
      </c>
      <c r="E94" s="4" t="s">
        <v>14</v>
      </c>
      <c r="F94" s="4" t="s">
        <v>14</v>
      </c>
      <c r="G94" s="4" t="s">
        <v>14</v>
      </c>
      <c r="H94" s="15" t="s">
        <v>14</v>
      </c>
      <c r="I94" s="4" t="s">
        <v>14</v>
      </c>
      <c r="J94" s="4" t="s">
        <v>14</v>
      </c>
      <c r="K94" s="4" t="s">
        <v>14</v>
      </c>
      <c r="L94" s="15" t="s">
        <v>14</v>
      </c>
      <c r="M94" t="s">
        <v>14</v>
      </c>
      <c r="N94" t="s">
        <v>14</v>
      </c>
      <c r="O94" t="s">
        <v>14</v>
      </c>
      <c r="P94" t="s">
        <v>14</v>
      </c>
      <c r="Q94" s="12" t="s">
        <v>14</v>
      </c>
      <c r="R94" s="20" t="s">
        <v>14</v>
      </c>
      <c r="S94" t="s">
        <v>14</v>
      </c>
      <c r="T94" t="s">
        <v>14</v>
      </c>
      <c r="U94" t="s">
        <v>14</v>
      </c>
      <c r="V94" s="12" t="s">
        <v>14</v>
      </c>
      <c r="W94" t="s">
        <v>14</v>
      </c>
      <c r="X94" t="s">
        <v>14</v>
      </c>
      <c r="Y94" t="s">
        <v>14</v>
      </c>
      <c r="Z94" s="12" t="s">
        <v>14</v>
      </c>
      <c r="AA94" t="s">
        <v>14</v>
      </c>
      <c r="AB94" t="s">
        <v>14</v>
      </c>
      <c r="AC94" t="s">
        <v>14</v>
      </c>
      <c r="AD94" s="20" t="s">
        <v>14</v>
      </c>
      <c r="AE94" t="s">
        <v>14</v>
      </c>
      <c r="AF94" t="s">
        <v>14</v>
      </c>
      <c r="AG94" t="s">
        <v>14</v>
      </c>
      <c r="AH94" s="20" t="s">
        <v>14</v>
      </c>
      <c r="AI94" t="s">
        <v>14</v>
      </c>
      <c r="AJ94" t="s">
        <v>14</v>
      </c>
      <c r="AK94" t="s">
        <v>14</v>
      </c>
      <c r="AL94" t="s">
        <v>14</v>
      </c>
      <c r="AM94" t="s">
        <v>14</v>
      </c>
      <c r="AN94" t="s">
        <v>14</v>
      </c>
      <c r="AO94" t="s">
        <v>14</v>
      </c>
      <c r="AP94" s="20" t="s">
        <v>14</v>
      </c>
      <c r="AQ94" t="s">
        <v>14</v>
      </c>
      <c r="AR94" t="s">
        <v>14</v>
      </c>
      <c r="AS94" t="s">
        <v>14</v>
      </c>
      <c r="AT94" s="20" t="s">
        <v>14</v>
      </c>
      <c r="AU94" s="24" t="s">
        <v>14</v>
      </c>
      <c r="AV94" s="24" t="s">
        <v>14</v>
      </c>
      <c r="AW94" s="24" t="s">
        <v>14</v>
      </c>
    </row>
    <row r="95" spans="1:49">
      <c r="B95" s="2" t="s">
        <v>24</v>
      </c>
      <c r="C95" s="2" t="s">
        <v>12</v>
      </c>
      <c r="D95" s="4" t="s">
        <v>14</v>
      </c>
      <c r="E95" s="4" t="s">
        <v>14</v>
      </c>
      <c r="F95" s="4" t="s">
        <v>14</v>
      </c>
      <c r="G95" s="4" t="s">
        <v>14</v>
      </c>
      <c r="H95" s="15" t="s">
        <v>14</v>
      </c>
      <c r="I95" s="4" t="s">
        <v>14</v>
      </c>
      <c r="J95" s="4" t="s">
        <v>14</v>
      </c>
      <c r="K95" s="4" t="s">
        <v>14</v>
      </c>
      <c r="L95" s="15" t="s">
        <v>14</v>
      </c>
      <c r="M95" t="s">
        <v>14</v>
      </c>
      <c r="N95" t="s">
        <v>14</v>
      </c>
      <c r="O95" t="s">
        <v>14</v>
      </c>
      <c r="P95" t="s">
        <v>14</v>
      </c>
      <c r="Q95" s="12" t="s">
        <v>14</v>
      </c>
      <c r="R95" s="20" t="s">
        <v>14</v>
      </c>
      <c r="S95" t="s">
        <v>14</v>
      </c>
      <c r="T95" t="s">
        <v>14</v>
      </c>
      <c r="U95" t="s">
        <v>14</v>
      </c>
      <c r="V95" s="12" t="s">
        <v>14</v>
      </c>
      <c r="W95" t="s">
        <v>14</v>
      </c>
      <c r="X95" t="s">
        <v>14</v>
      </c>
      <c r="Y95" t="s">
        <v>14</v>
      </c>
      <c r="Z95" s="12" t="s">
        <v>14</v>
      </c>
      <c r="AA95" t="s">
        <v>14</v>
      </c>
      <c r="AB95" t="s">
        <v>14</v>
      </c>
      <c r="AC95" t="s">
        <v>14</v>
      </c>
      <c r="AD95" s="20" t="s">
        <v>14</v>
      </c>
      <c r="AE95" t="s">
        <v>14</v>
      </c>
      <c r="AF95" t="s">
        <v>14</v>
      </c>
      <c r="AG95" t="s">
        <v>14</v>
      </c>
      <c r="AH95" s="20" t="s">
        <v>14</v>
      </c>
      <c r="AI95" t="s">
        <v>14</v>
      </c>
      <c r="AJ95" t="s">
        <v>14</v>
      </c>
      <c r="AK95" t="s">
        <v>14</v>
      </c>
      <c r="AL95" t="s">
        <v>14</v>
      </c>
      <c r="AM95" t="s">
        <v>14</v>
      </c>
      <c r="AN95" t="s">
        <v>14</v>
      </c>
      <c r="AO95" t="s">
        <v>14</v>
      </c>
      <c r="AP95" s="20" t="s">
        <v>14</v>
      </c>
      <c r="AQ95" t="s">
        <v>14</v>
      </c>
      <c r="AR95" t="s">
        <v>14</v>
      </c>
      <c r="AS95" t="s">
        <v>14</v>
      </c>
      <c r="AT95" s="20" t="s">
        <v>14</v>
      </c>
      <c r="AU95" s="24" t="s">
        <v>14</v>
      </c>
      <c r="AV95" s="24" t="s">
        <v>14</v>
      </c>
      <c r="AW95" s="24" t="s">
        <v>14</v>
      </c>
    </row>
    <row r="96" spans="1:49">
      <c r="B96" s="2" t="s">
        <v>25</v>
      </c>
      <c r="C96" s="2" t="s">
        <v>12</v>
      </c>
      <c r="D96" s="4" t="s">
        <v>14</v>
      </c>
      <c r="E96" s="4" t="s">
        <v>14</v>
      </c>
      <c r="F96" s="4" t="s">
        <v>14</v>
      </c>
      <c r="G96" s="4" t="s">
        <v>14</v>
      </c>
      <c r="H96" s="15" t="s">
        <v>14</v>
      </c>
      <c r="I96" s="4" t="s">
        <v>14</v>
      </c>
      <c r="J96" s="4" t="s">
        <v>14</v>
      </c>
      <c r="K96" s="4" t="s">
        <v>14</v>
      </c>
      <c r="L96" s="15" t="s">
        <v>14</v>
      </c>
      <c r="M96" t="s">
        <v>14</v>
      </c>
      <c r="N96" t="s">
        <v>14</v>
      </c>
      <c r="O96" t="s">
        <v>14</v>
      </c>
      <c r="P96" t="s">
        <v>14</v>
      </c>
      <c r="Q96" s="12" t="s">
        <v>14</v>
      </c>
      <c r="R96" s="20" t="s">
        <v>14</v>
      </c>
      <c r="S96" t="s">
        <v>14</v>
      </c>
      <c r="T96" t="s">
        <v>14</v>
      </c>
      <c r="U96" t="s">
        <v>14</v>
      </c>
      <c r="V96" s="12" t="s">
        <v>14</v>
      </c>
      <c r="W96" t="s">
        <v>14</v>
      </c>
      <c r="X96" t="s">
        <v>14</v>
      </c>
      <c r="Y96" t="s">
        <v>14</v>
      </c>
      <c r="Z96" s="12" t="s">
        <v>14</v>
      </c>
      <c r="AA96" t="s">
        <v>14</v>
      </c>
      <c r="AB96" t="s">
        <v>14</v>
      </c>
      <c r="AC96" t="s">
        <v>14</v>
      </c>
      <c r="AD96" s="20" t="s">
        <v>14</v>
      </c>
      <c r="AE96" t="s">
        <v>14</v>
      </c>
      <c r="AF96" t="s">
        <v>14</v>
      </c>
      <c r="AG96" t="s">
        <v>14</v>
      </c>
      <c r="AH96" s="20" t="s">
        <v>14</v>
      </c>
      <c r="AI96" t="s">
        <v>14</v>
      </c>
      <c r="AJ96" t="s">
        <v>14</v>
      </c>
      <c r="AK96" t="s">
        <v>14</v>
      </c>
      <c r="AL96" t="s">
        <v>14</v>
      </c>
      <c r="AM96" t="s">
        <v>14</v>
      </c>
      <c r="AN96" t="s">
        <v>14</v>
      </c>
      <c r="AO96" t="s">
        <v>14</v>
      </c>
      <c r="AP96" s="20" t="s">
        <v>14</v>
      </c>
      <c r="AQ96" t="s">
        <v>14</v>
      </c>
      <c r="AR96" t="s">
        <v>14</v>
      </c>
      <c r="AS96" t="s">
        <v>14</v>
      </c>
      <c r="AT96" s="20" t="s">
        <v>14</v>
      </c>
      <c r="AU96" s="24" t="s">
        <v>14</v>
      </c>
      <c r="AV96" s="24" t="s">
        <v>14</v>
      </c>
      <c r="AW96" s="24" t="s">
        <v>14</v>
      </c>
    </row>
    <row r="97" spans="1:49">
      <c r="B97" s="2" t="s">
        <v>26</v>
      </c>
      <c r="C97" s="2" t="s">
        <v>12</v>
      </c>
      <c r="D97" s="4" t="s">
        <v>14</v>
      </c>
      <c r="E97" s="4" t="s">
        <v>14</v>
      </c>
      <c r="F97" s="4" t="s">
        <v>14</v>
      </c>
      <c r="G97" s="4" t="s">
        <v>14</v>
      </c>
      <c r="H97" s="15" t="s">
        <v>14</v>
      </c>
      <c r="I97" s="4" t="s">
        <v>14</v>
      </c>
      <c r="J97" s="4" t="s">
        <v>14</v>
      </c>
      <c r="K97" s="4" t="s">
        <v>14</v>
      </c>
      <c r="L97" s="15" t="s">
        <v>14</v>
      </c>
      <c r="M97" t="s">
        <v>14</v>
      </c>
      <c r="N97" t="s">
        <v>14</v>
      </c>
      <c r="O97" t="s">
        <v>14</v>
      </c>
      <c r="P97" t="s">
        <v>14</v>
      </c>
      <c r="Q97" s="12" t="s">
        <v>14</v>
      </c>
      <c r="R97" s="20" t="s">
        <v>14</v>
      </c>
      <c r="S97" t="s">
        <v>14</v>
      </c>
      <c r="T97" t="s">
        <v>14</v>
      </c>
      <c r="U97" t="s">
        <v>14</v>
      </c>
      <c r="V97" s="12" t="s">
        <v>14</v>
      </c>
      <c r="W97" t="s">
        <v>14</v>
      </c>
      <c r="X97" t="s">
        <v>14</v>
      </c>
      <c r="Y97" t="s">
        <v>14</v>
      </c>
      <c r="Z97" s="12" t="s">
        <v>14</v>
      </c>
      <c r="AA97" t="s">
        <v>14</v>
      </c>
      <c r="AB97" t="s">
        <v>14</v>
      </c>
      <c r="AC97" t="s">
        <v>14</v>
      </c>
      <c r="AD97" s="20" t="s">
        <v>14</v>
      </c>
      <c r="AE97" t="s">
        <v>14</v>
      </c>
      <c r="AF97" t="s">
        <v>14</v>
      </c>
      <c r="AG97" t="s">
        <v>14</v>
      </c>
      <c r="AH97" s="20" t="s">
        <v>14</v>
      </c>
      <c r="AI97" t="s">
        <v>14</v>
      </c>
      <c r="AJ97" t="s">
        <v>14</v>
      </c>
      <c r="AK97" t="s">
        <v>14</v>
      </c>
      <c r="AL97" t="s">
        <v>14</v>
      </c>
      <c r="AM97" t="s">
        <v>14</v>
      </c>
      <c r="AN97" t="s">
        <v>14</v>
      </c>
      <c r="AO97" t="s">
        <v>14</v>
      </c>
      <c r="AP97" s="20" t="s">
        <v>14</v>
      </c>
      <c r="AQ97" t="s">
        <v>14</v>
      </c>
      <c r="AR97" t="s">
        <v>14</v>
      </c>
      <c r="AS97" t="s">
        <v>14</v>
      </c>
      <c r="AT97" s="20" t="s">
        <v>14</v>
      </c>
      <c r="AU97" s="24" t="s">
        <v>14</v>
      </c>
      <c r="AV97" s="24" t="s">
        <v>14</v>
      </c>
      <c r="AW97" s="24" t="s">
        <v>14</v>
      </c>
    </row>
    <row r="98" spans="1:49">
      <c r="B98" s="2" t="s">
        <v>27</v>
      </c>
      <c r="C98" s="2" t="s">
        <v>12</v>
      </c>
      <c r="D98" s="4" t="s">
        <v>14</v>
      </c>
      <c r="E98" s="4" t="s">
        <v>14</v>
      </c>
      <c r="F98" s="4" t="s">
        <v>14</v>
      </c>
      <c r="G98" s="4" t="s">
        <v>14</v>
      </c>
      <c r="H98" s="15" t="s">
        <v>14</v>
      </c>
      <c r="I98" s="4" t="s">
        <v>14</v>
      </c>
      <c r="J98" s="4" t="s">
        <v>14</v>
      </c>
      <c r="K98" s="4" t="s">
        <v>14</v>
      </c>
      <c r="L98" s="15" t="s">
        <v>14</v>
      </c>
      <c r="M98" t="s">
        <v>14</v>
      </c>
      <c r="N98" t="s">
        <v>14</v>
      </c>
      <c r="O98" t="s">
        <v>14</v>
      </c>
      <c r="P98" t="s">
        <v>14</v>
      </c>
      <c r="Q98" s="12" t="s">
        <v>14</v>
      </c>
      <c r="R98" s="20" t="s">
        <v>14</v>
      </c>
      <c r="S98" t="s">
        <v>14</v>
      </c>
      <c r="T98" t="s">
        <v>14</v>
      </c>
      <c r="U98" t="s">
        <v>14</v>
      </c>
      <c r="V98" s="12" t="s">
        <v>14</v>
      </c>
      <c r="W98" t="s">
        <v>14</v>
      </c>
      <c r="X98" t="s">
        <v>14</v>
      </c>
      <c r="Y98" t="s">
        <v>14</v>
      </c>
      <c r="Z98" s="12" t="s">
        <v>14</v>
      </c>
      <c r="AA98" t="s">
        <v>14</v>
      </c>
      <c r="AB98" t="s">
        <v>14</v>
      </c>
      <c r="AC98" t="s">
        <v>14</v>
      </c>
      <c r="AD98" s="20" t="s">
        <v>14</v>
      </c>
      <c r="AE98" t="s">
        <v>14</v>
      </c>
      <c r="AF98" t="s">
        <v>14</v>
      </c>
      <c r="AG98" t="s">
        <v>14</v>
      </c>
      <c r="AH98" s="20" t="s">
        <v>14</v>
      </c>
      <c r="AI98" t="s">
        <v>14</v>
      </c>
      <c r="AJ98" t="s">
        <v>14</v>
      </c>
      <c r="AK98" t="s">
        <v>14</v>
      </c>
      <c r="AL98" t="s">
        <v>14</v>
      </c>
      <c r="AM98" t="s">
        <v>14</v>
      </c>
      <c r="AN98" t="s">
        <v>14</v>
      </c>
      <c r="AO98" t="s">
        <v>14</v>
      </c>
      <c r="AP98" s="20" t="s">
        <v>14</v>
      </c>
      <c r="AQ98" t="s">
        <v>14</v>
      </c>
      <c r="AR98" t="s">
        <v>14</v>
      </c>
      <c r="AS98" t="s">
        <v>14</v>
      </c>
      <c r="AT98" s="20" t="s">
        <v>14</v>
      </c>
      <c r="AU98" s="24" t="s">
        <v>14</v>
      </c>
      <c r="AV98" s="24" t="s">
        <v>14</v>
      </c>
      <c r="AW98" s="24" t="s">
        <v>14</v>
      </c>
    </row>
    <row r="99" spans="1:49">
      <c r="B99" s="2" t="s">
        <v>28</v>
      </c>
      <c r="C99" s="2" t="s">
        <v>12</v>
      </c>
      <c r="D99" s="4" t="s">
        <v>14</v>
      </c>
      <c r="E99" s="4" t="s">
        <v>14</v>
      </c>
      <c r="F99" s="4" t="s">
        <v>14</v>
      </c>
      <c r="G99" s="4" t="s">
        <v>14</v>
      </c>
      <c r="H99" s="15" t="s">
        <v>14</v>
      </c>
      <c r="I99" s="4" t="s">
        <v>14</v>
      </c>
      <c r="J99" s="4" t="s">
        <v>14</v>
      </c>
      <c r="K99" s="4" t="s">
        <v>14</v>
      </c>
      <c r="L99" s="15" t="s">
        <v>14</v>
      </c>
      <c r="M99" t="s">
        <v>14</v>
      </c>
      <c r="N99" t="s">
        <v>14</v>
      </c>
      <c r="O99" t="s">
        <v>14</v>
      </c>
      <c r="P99" t="s">
        <v>14</v>
      </c>
      <c r="Q99" s="12" t="s">
        <v>14</v>
      </c>
      <c r="R99" s="20" t="s">
        <v>14</v>
      </c>
      <c r="S99" t="s">
        <v>14</v>
      </c>
      <c r="T99" t="s">
        <v>14</v>
      </c>
      <c r="U99" t="s">
        <v>14</v>
      </c>
      <c r="V99" s="12" t="s">
        <v>14</v>
      </c>
      <c r="W99" t="s">
        <v>14</v>
      </c>
      <c r="X99" t="s">
        <v>14</v>
      </c>
      <c r="Y99" t="s">
        <v>14</v>
      </c>
      <c r="Z99" s="12" t="s">
        <v>14</v>
      </c>
      <c r="AA99" t="s">
        <v>14</v>
      </c>
      <c r="AB99" t="s">
        <v>14</v>
      </c>
      <c r="AC99" t="s">
        <v>14</v>
      </c>
      <c r="AD99" s="20" t="s">
        <v>14</v>
      </c>
      <c r="AE99" t="s">
        <v>14</v>
      </c>
      <c r="AF99" t="s">
        <v>14</v>
      </c>
      <c r="AG99" t="s">
        <v>14</v>
      </c>
      <c r="AH99" s="20" t="s">
        <v>14</v>
      </c>
      <c r="AI99" t="s">
        <v>14</v>
      </c>
      <c r="AJ99" t="s">
        <v>14</v>
      </c>
      <c r="AK99" t="s">
        <v>14</v>
      </c>
      <c r="AL99" t="s">
        <v>14</v>
      </c>
      <c r="AM99" t="s">
        <v>14</v>
      </c>
      <c r="AN99" t="s">
        <v>14</v>
      </c>
      <c r="AO99" t="s">
        <v>14</v>
      </c>
      <c r="AP99" s="20" t="s">
        <v>14</v>
      </c>
      <c r="AQ99" t="s">
        <v>14</v>
      </c>
      <c r="AR99" t="s">
        <v>14</v>
      </c>
      <c r="AS99" t="s">
        <v>14</v>
      </c>
      <c r="AT99" s="20" t="s">
        <v>14</v>
      </c>
      <c r="AU99" s="24" t="s">
        <v>14</v>
      </c>
      <c r="AV99" s="24" t="s">
        <v>14</v>
      </c>
      <c r="AW99" s="24" t="s">
        <v>14</v>
      </c>
    </row>
    <row r="100" spans="1:49">
      <c r="B100" s="2" t="s">
        <v>29</v>
      </c>
      <c r="C100" s="2" t="s">
        <v>12</v>
      </c>
      <c r="D100" s="4" t="s">
        <v>14</v>
      </c>
      <c r="E100" s="4" t="s">
        <v>14</v>
      </c>
      <c r="F100" s="4" t="s">
        <v>14</v>
      </c>
      <c r="G100" s="4" t="s">
        <v>14</v>
      </c>
      <c r="H100" s="15" t="s">
        <v>14</v>
      </c>
      <c r="I100" s="4" t="s">
        <v>14</v>
      </c>
      <c r="J100" s="4" t="s">
        <v>14</v>
      </c>
      <c r="K100" s="4" t="s">
        <v>14</v>
      </c>
      <c r="L100" s="15" t="s">
        <v>14</v>
      </c>
      <c r="M100" t="s">
        <v>14</v>
      </c>
      <c r="N100" t="s">
        <v>14</v>
      </c>
      <c r="O100" t="s">
        <v>14</v>
      </c>
      <c r="P100" t="s">
        <v>14</v>
      </c>
      <c r="Q100" s="12" t="s">
        <v>14</v>
      </c>
      <c r="R100" s="20" t="s">
        <v>14</v>
      </c>
      <c r="S100" t="s">
        <v>14</v>
      </c>
      <c r="T100" t="s">
        <v>14</v>
      </c>
      <c r="U100" t="s">
        <v>14</v>
      </c>
      <c r="V100" s="12" t="s">
        <v>14</v>
      </c>
      <c r="W100" t="s">
        <v>14</v>
      </c>
      <c r="X100" t="s">
        <v>14</v>
      </c>
      <c r="Y100" t="s">
        <v>14</v>
      </c>
      <c r="Z100" s="12" t="s">
        <v>14</v>
      </c>
      <c r="AA100" t="s">
        <v>14</v>
      </c>
      <c r="AB100" t="s">
        <v>14</v>
      </c>
      <c r="AC100" t="s">
        <v>14</v>
      </c>
      <c r="AD100" s="20" t="s">
        <v>14</v>
      </c>
      <c r="AE100" t="s">
        <v>14</v>
      </c>
      <c r="AF100" t="s">
        <v>14</v>
      </c>
      <c r="AG100" t="s">
        <v>14</v>
      </c>
      <c r="AH100" s="20" t="s">
        <v>14</v>
      </c>
      <c r="AI100" t="s">
        <v>14</v>
      </c>
      <c r="AJ100" t="s">
        <v>14</v>
      </c>
      <c r="AK100" t="s">
        <v>14</v>
      </c>
      <c r="AL100" t="s">
        <v>14</v>
      </c>
      <c r="AM100" t="s">
        <v>14</v>
      </c>
      <c r="AN100" t="s">
        <v>14</v>
      </c>
      <c r="AO100" t="s">
        <v>14</v>
      </c>
      <c r="AP100" s="20" t="s">
        <v>14</v>
      </c>
      <c r="AQ100" t="s">
        <v>14</v>
      </c>
      <c r="AR100" t="s">
        <v>14</v>
      </c>
      <c r="AS100" t="s">
        <v>14</v>
      </c>
      <c r="AT100" s="20" t="s">
        <v>14</v>
      </c>
      <c r="AU100" s="24" t="s">
        <v>14</v>
      </c>
      <c r="AV100" s="24" t="s">
        <v>14</v>
      </c>
      <c r="AW100" s="24" t="s">
        <v>14</v>
      </c>
    </row>
    <row r="101" spans="1:49">
      <c r="B101" s="2" t="s">
        <v>30</v>
      </c>
      <c r="C101" s="2" t="s">
        <v>12</v>
      </c>
      <c r="D101" s="4" t="s">
        <v>14</v>
      </c>
      <c r="E101" s="4" t="s">
        <v>14</v>
      </c>
      <c r="F101" s="4" t="s">
        <v>14</v>
      </c>
      <c r="G101" s="4" t="s">
        <v>14</v>
      </c>
      <c r="H101" s="15" t="s">
        <v>14</v>
      </c>
      <c r="I101" s="4" t="s">
        <v>14</v>
      </c>
      <c r="J101" s="4" t="s">
        <v>14</v>
      </c>
      <c r="K101" s="4" t="s">
        <v>14</v>
      </c>
      <c r="L101" s="15" t="s">
        <v>14</v>
      </c>
      <c r="M101" t="s">
        <v>14</v>
      </c>
      <c r="N101" t="s">
        <v>14</v>
      </c>
      <c r="O101" t="s">
        <v>14</v>
      </c>
      <c r="P101" t="s">
        <v>14</v>
      </c>
      <c r="Q101" s="12" t="s">
        <v>14</v>
      </c>
      <c r="R101" s="20" t="s">
        <v>14</v>
      </c>
      <c r="S101" t="s">
        <v>14</v>
      </c>
      <c r="T101" t="s">
        <v>14</v>
      </c>
      <c r="U101" t="s">
        <v>14</v>
      </c>
      <c r="V101" s="12" t="s">
        <v>14</v>
      </c>
      <c r="W101" t="s">
        <v>14</v>
      </c>
      <c r="X101" t="s">
        <v>14</v>
      </c>
      <c r="Y101" t="s">
        <v>14</v>
      </c>
      <c r="Z101" s="12" t="s">
        <v>14</v>
      </c>
      <c r="AA101" t="s">
        <v>14</v>
      </c>
      <c r="AB101" t="s">
        <v>14</v>
      </c>
      <c r="AC101" t="s">
        <v>14</v>
      </c>
      <c r="AD101" s="20" t="s">
        <v>14</v>
      </c>
      <c r="AE101" t="s">
        <v>14</v>
      </c>
      <c r="AF101" t="s">
        <v>14</v>
      </c>
      <c r="AG101" t="s">
        <v>14</v>
      </c>
      <c r="AH101" s="20" t="s">
        <v>14</v>
      </c>
      <c r="AI101" t="s">
        <v>14</v>
      </c>
      <c r="AJ101" t="s">
        <v>14</v>
      </c>
      <c r="AK101" t="s">
        <v>14</v>
      </c>
      <c r="AL101" t="s">
        <v>14</v>
      </c>
      <c r="AM101" t="s">
        <v>14</v>
      </c>
      <c r="AN101" t="s">
        <v>14</v>
      </c>
      <c r="AO101" t="s">
        <v>14</v>
      </c>
      <c r="AP101" s="20" t="s">
        <v>14</v>
      </c>
      <c r="AQ101" t="s">
        <v>14</v>
      </c>
      <c r="AR101" t="s">
        <v>14</v>
      </c>
      <c r="AS101" t="s">
        <v>14</v>
      </c>
      <c r="AT101" s="20" t="s">
        <v>14</v>
      </c>
      <c r="AU101" s="24" t="s">
        <v>14</v>
      </c>
      <c r="AV101" s="24" t="s">
        <v>14</v>
      </c>
      <c r="AW101" s="24" t="s">
        <v>14</v>
      </c>
    </row>
    <row r="102" spans="1:49">
      <c r="B102" s="2" t="s">
        <v>31</v>
      </c>
      <c r="C102" s="2" t="s">
        <v>12</v>
      </c>
      <c r="D102" s="4" t="s">
        <v>14</v>
      </c>
      <c r="E102" s="4" t="s">
        <v>14</v>
      </c>
      <c r="F102" s="4" t="s">
        <v>14</v>
      </c>
      <c r="G102" s="4" t="s">
        <v>14</v>
      </c>
      <c r="H102" s="15" t="s">
        <v>14</v>
      </c>
      <c r="I102" s="4" t="s">
        <v>14</v>
      </c>
      <c r="J102" s="4" t="s">
        <v>14</v>
      </c>
      <c r="K102" s="4" t="s">
        <v>14</v>
      </c>
      <c r="L102" s="15" t="s">
        <v>14</v>
      </c>
      <c r="M102" t="s">
        <v>14</v>
      </c>
      <c r="N102" t="s">
        <v>14</v>
      </c>
      <c r="O102" t="s">
        <v>14</v>
      </c>
      <c r="P102" t="s">
        <v>14</v>
      </c>
      <c r="Q102" s="12" t="s">
        <v>14</v>
      </c>
      <c r="R102" s="20" t="s">
        <v>14</v>
      </c>
      <c r="S102" t="s">
        <v>14</v>
      </c>
      <c r="T102" t="s">
        <v>14</v>
      </c>
      <c r="U102" t="s">
        <v>14</v>
      </c>
      <c r="V102" s="12" t="s">
        <v>14</v>
      </c>
      <c r="W102" t="s">
        <v>14</v>
      </c>
      <c r="X102" t="s">
        <v>14</v>
      </c>
      <c r="Y102" t="s">
        <v>14</v>
      </c>
      <c r="Z102" s="12" t="s">
        <v>14</v>
      </c>
      <c r="AA102" t="s">
        <v>14</v>
      </c>
      <c r="AB102" t="s">
        <v>14</v>
      </c>
      <c r="AC102" t="s">
        <v>14</v>
      </c>
      <c r="AD102" s="20" t="s">
        <v>14</v>
      </c>
      <c r="AE102" t="s">
        <v>14</v>
      </c>
      <c r="AF102" t="s">
        <v>14</v>
      </c>
      <c r="AG102" t="s">
        <v>14</v>
      </c>
      <c r="AH102" s="20" t="s">
        <v>14</v>
      </c>
      <c r="AI102" t="s">
        <v>14</v>
      </c>
      <c r="AJ102" t="s">
        <v>14</v>
      </c>
      <c r="AK102" t="s">
        <v>14</v>
      </c>
      <c r="AL102" t="s">
        <v>14</v>
      </c>
      <c r="AM102" t="s">
        <v>14</v>
      </c>
      <c r="AN102" t="s">
        <v>14</v>
      </c>
      <c r="AO102" t="s">
        <v>14</v>
      </c>
      <c r="AP102" s="20" t="s">
        <v>14</v>
      </c>
      <c r="AQ102" t="s">
        <v>14</v>
      </c>
      <c r="AR102" t="s">
        <v>14</v>
      </c>
      <c r="AS102" t="s">
        <v>14</v>
      </c>
      <c r="AT102" s="20" t="s">
        <v>14</v>
      </c>
      <c r="AU102" s="24" t="s">
        <v>14</v>
      </c>
      <c r="AV102" s="24" t="s">
        <v>14</v>
      </c>
      <c r="AW102" s="24" t="s">
        <v>14</v>
      </c>
    </row>
    <row r="103" spans="1:49">
      <c r="B103" s="2" t="s">
        <v>32</v>
      </c>
      <c r="C103" s="2" t="s">
        <v>12</v>
      </c>
      <c r="D103" s="4" t="s">
        <v>14</v>
      </c>
      <c r="E103" s="4" t="s">
        <v>14</v>
      </c>
      <c r="F103" s="4" t="s">
        <v>14</v>
      </c>
      <c r="G103" s="4" t="s">
        <v>14</v>
      </c>
      <c r="H103" s="15" t="s">
        <v>14</v>
      </c>
      <c r="I103" s="4" t="s">
        <v>14</v>
      </c>
      <c r="J103" s="4" t="s">
        <v>14</v>
      </c>
      <c r="K103" s="4" t="s">
        <v>14</v>
      </c>
      <c r="L103" s="15" t="s">
        <v>14</v>
      </c>
      <c r="M103" t="s">
        <v>14</v>
      </c>
      <c r="N103" t="s">
        <v>14</v>
      </c>
      <c r="O103" t="s">
        <v>14</v>
      </c>
      <c r="P103" t="s">
        <v>14</v>
      </c>
      <c r="Q103" s="12" t="s">
        <v>14</v>
      </c>
      <c r="R103" s="20" t="s">
        <v>14</v>
      </c>
      <c r="S103" t="s">
        <v>14</v>
      </c>
      <c r="T103" t="s">
        <v>14</v>
      </c>
      <c r="U103" t="s">
        <v>14</v>
      </c>
      <c r="V103" s="12" t="s">
        <v>14</v>
      </c>
      <c r="W103" t="s">
        <v>14</v>
      </c>
      <c r="X103" t="s">
        <v>14</v>
      </c>
      <c r="Y103" t="s">
        <v>14</v>
      </c>
      <c r="Z103" s="12" t="s">
        <v>14</v>
      </c>
      <c r="AA103" t="s">
        <v>14</v>
      </c>
      <c r="AB103" t="s">
        <v>14</v>
      </c>
      <c r="AC103" t="s">
        <v>14</v>
      </c>
      <c r="AD103" s="20" t="s">
        <v>14</v>
      </c>
      <c r="AE103" t="s">
        <v>14</v>
      </c>
      <c r="AF103" t="s">
        <v>14</v>
      </c>
      <c r="AG103" t="s">
        <v>14</v>
      </c>
      <c r="AH103" s="20" t="s">
        <v>14</v>
      </c>
      <c r="AI103" t="s">
        <v>14</v>
      </c>
      <c r="AJ103" t="s">
        <v>14</v>
      </c>
      <c r="AK103" t="s">
        <v>14</v>
      </c>
      <c r="AL103" t="s">
        <v>14</v>
      </c>
      <c r="AM103" t="s">
        <v>14</v>
      </c>
      <c r="AN103" t="s">
        <v>14</v>
      </c>
      <c r="AO103" t="s">
        <v>14</v>
      </c>
      <c r="AP103" s="20" t="s">
        <v>14</v>
      </c>
      <c r="AQ103" t="s">
        <v>14</v>
      </c>
      <c r="AR103" t="s">
        <v>14</v>
      </c>
      <c r="AS103" t="s">
        <v>14</v>
      </c>
      <c r="AT103" s="20" t="s">
        <v>14</v>
      </c>
      <c r="AU103" s="24" t="s">
        <v>14</v>
      </c>
      <c r="AV103" s="24" t="s">
        <v>14</v>
      </c>
      <c r="AW103" s="24" t="s">
        <v>14</v>
      </c>
    </row>
    <row r="104" spans="1:49">
      <c r="A104" s="2" t="s">
        <v>37</v>
      </c>
      <c r="B104" s="2" t="s">
        <v>11</v>
      </c>
      <c r="C104" s="2" t="s">
        <v>12</v>
      </c>
      <c r="D104" s="3">
        <v>53250</v>
      </c>
      <c r="E104" s="3">
        <v>10145</v>
      </c>
      <c r="F104" s="3">
        <v>13967</v>
      </c>
      <c r="G104" s="3">
        <v>1274</v>
      </c>
      <c r="H104" s="14">
        <v>25386</v>
      </c>
      <c r="I104" s="3">
        <v>12304</v>
      </c>
      <c r="J104" s="3">
        <v>9891</v>
      </c>
      <c r="K104" s="3">
        <v>5649</v>
      </c>
      <c r="L104" s="14">
        <v>27844</v>
      </c>
      <c r="M104" t="s">
        <v>14</v>
      </c>
      <c r="N104" t="s">
        <v>14</v>
      </c>
      <c r="O104" t="s">
        <v>14</v>
      </c>
      <c r="P104" t="s">
        <v>14</v>
      </c>
      <c r="Q104" s="12" t="s">
        <v>14</v>
      </c>
      <c r="R104" s="20" t="s">
        <v>14</v>
      </c>
      <c r="S104" t="s">
        <v>14</v>
      </c>
      <c r="T104" t="s">
        <v>14</v>
      </c>
      <c r="U104" t="s">
        <v>14</v>
      </c>
      <c r="V104" s="12" t="s">
        <v>14</v>
      </c>
      <c r="W104" t="s">
        <v>14</v>
      </c>
      <c r="X104" t="s">
        <v>14</v>
      </c>
      <c r="Y104" t="s">
        <v>14</v>
      </c>
      <c r="Z104" s="12" t="s">
        <v>14</v>
      </c>
      <c r="AA104" t="s">
        <v>14</v>
      </c>
      <c r="AB104" t="s">
        <v>14</v>
      </c>
      <c r="AC104" t="s">
        <v>14</v>
      </c>
      <c r="AD104" s="20" t="s">
        <v>14</v>
      </c>
      <c r="AE104" t="s">
        <v>14</v>
      </c>
      <c r="AF104" t="s">
        <v>14</v>
      </c>
      <c r="AG104" t="s">
        <v>14</v>
      </c>
      <c r="AH104" s="20" t="s">
        <v>14</v>
      </c>
      <c r="AI104" t="s">
        <v>14</v>
      </c>
      <c r="AJ104" t="s">
        <v>14</v>
      </c>
      <c r="AK104" t="s">
        <v>14</v>
      </c>
      <c r="AL104" s="11">
        <v>95.88</v>
      </c>
      <c r="AM104" s="9" t="s">
        <v>14</v>
      </c>
      <c r="AN104" s="11">
        <v>71.62</v>
      </c>
      <c r="AO104" s="11">
        <v>59.36</v>
      </c>
      <c r="AP104" s="20" t="s">
        <v>14</v>
      </c>
      <c r="AQ104" t="s">
        <v>14</v>
      </c>
      <c r="AR104" t="s">
        <v>14</v>
      </c>
      <c r="AS104" t="s">
        <v>14</v>
      </c>
      <c r="AT104" s="20" t="s">
        <v>14</v>
      </c>
      <c r="AU104" s="24" t="s">
        <v>14</v>
      </c>
      <c r="AV104" s="24" t="s">
        <v>14</v>
      </c>
      <c r="AW104" s="24" t="s">
        <v>14</v>
      </c>
    </row>
    <row r="105" spans="1:49">
      <c r="B105" s="2" t="s">
        <v>13</v>
      </c>
      <c r="C105" s="2" t="s">
        <v>12</v>
      </c>
      <c r="D105" s="4" t="s">
        <v>14</v>
      </c>
      <c r="E105" s="4" t="s">
        <v>14</v>
      </c>
      <c r="F105" s="4" t="s">
        <v>14</v>
      </c>
      <c r="G105" s="4" t="s">
        <v>14</v>
      </c>
      <c r="H105" s="15" t="s">
        <v>14</v>
      </c>
      <c r="I105" s="4" t="s">
        <v>14</v>
      </c>
      <c r="J105" s="4" t="s">
        <v>14</v>
      </c>
      <c r="K105" s="4" t="s">
        <v>14</v>
      </c>
      <c r="L105" s="15" t="s">
        <v>14</v>
      </c>
      <c r="M105" t="s">
        <v>14</v>
      </c>
      <c r="N105" t="s">
        <v>14</v>
      </c>
      <c r="O105" t="s">
        <v>14</v>
      </c>
      <c r="P105" t="s">
        <v>14</v>
      </c>
      <c r="Q105" s="12" t="s">
        <v>14</v>
      </c>
      <c r="R105" s="20" t="s">
        <v>14</v>
      </c>
      <c r="S105" t="s">
        <v>14</v>
      </c>
      <c r="T105" t="s">
        <v>14</v>
      </c>
      <c r="U105" t="s">
        <v>14</v>
      </c>
      <c r="V105" s="12" t="s">
        <v>14</v>
      </c>
      <c r="W105" t="s">
        <v>14</v>
      </c>
      <c r="X105" t="s">
        <v>14</v>
      </c>
      <c r="Y105" t="s">
        <v>14</v>
      </c>
      <c r="Z105" s="12" t="s">
        <v>14</v>
      </c>
      <c r="AA105" t="s">
        <v>14</v>
      </c>
      <c r="AB105" t="s">
        <v>14</v>
      </c>
      <c r="AC105" t="s">
        <v>14</v>
      </c>
      <c r="AD105" s="20" t="s">
        <v>14</v>
      </c>
      <c r="AE105" t="s">
        <v>14</v>
      </c>
      <c r="AF105" t="s">
        <v>14</v>
      </c>
      <c r="AG105" t="s">
        <v>14</v>
      </c>
      <c r="AH105" s="20" t="s">
        <v>14</v>
      </c>
      <c r="AI105" t="s">
        <v>14</v>
      </c>
      <c r="AJ105" t="s">
        <v>14</v>
      </c>
      <c r="AK105" t="s">
        <v>14</v>
      </c>
      <c r="AL105" t="s">
        <v>14</v>
      </c>
      <c r="AM105" t="s">
        <v>14</v>
      </c>
      <c r="AN105" t="s">
        <v>14</v>
      </c>
      <c r="AO105" t="s">
        <v>14</v>
      </c>
      <c r="AP105" s="20" t="s">
        <v>14</v>
      </c>
      <c r="AQ105" t="s">
        <v>14</v>
      </c>
      <c r="AR105" t="s">
        <v>14</v>
      </c>
      <c r="AS105" t="s">
        <v>14</v>
      </c>
      <c r="AT105" s="20" t="s">
        <v>14</v>
      </c>
      <c r="AU105" s="24" t="s">
        <v>14</v>
      </c>
      <c r="AV105" s="24" t="s">
        <v>14</v>
      </c>
      <c r="AW105" s="24" t="s">
        <v>14</v>
      </c>
    </row>
    <row r="106" spans="1:49">
      <c r="B106" s="2" t="s">
        <v>15</v>
      </c>
      <c r="C106" s="2" t="s">
        <v>12</v>
      </c>
      <c r="D106" s="4" t="s">
        <v>14</v>
      </c>
      <c r="E106" s="4" t="s">
        <v>14</v>
      </c>
      <c r="F106" s="4" t="s">
        <v>14</v>
      </c>
      <c r="G106" s="4" t="s">
        <v>14</v>
      </c>
      <c r="H106" s="15" t="s">
        <v>14</v>
      </c>
      <c r="I106" s="4" t="s">
        <v>14</v>
      </c>
      <c r="J106" s="4" t="s">
        <v>14</v>
      </c>
      <c r="K106" s="4" t="s">
        <v>14</v>
      </c>
      <c r="L106" s="15" t="s">
        <v>14</v>
      </c>
      <c r="M106" t="s">
        <v>14</v>
      </c>
      <c r="N106" t="s">
        <v>14</v>
      </c>
      <c r="O106" t="s">
        <v>14</v>
      </c>
      <c r="P106" t="s">
        <v>14</v>
      </c>
      <c r="Q106" s="12" t="s">
        <v>14</v>
      </c>
      <c r="R106" s="20" t="s">
        <v>14</v>
      </c>
      <c r="S106" t="s">
        <v>14</v>
      </c>
      <c r="T106" t="s">
        <v>14</v>
      </c>
      <c r="U106" t="s">
        <v>14</v>
      </c>
      <c r="V106" s="12" t="s">
        <v>14</v>
      </c>
      <c r="W106" t="s">
        <v>14</v>
      </c>
      <c r="X106" t="s">
        <v>14</v>
      </c>
      <c r="Y106" t="s">
        <v>14</v>
      </c>
      <c r="Z106" s="12" t="s">
        <v>14</v>
      </c>
      <c r="AA106" t="s">
        <v>14</v>
      </c>
      <c r="AB106" t="s">
        <v>14</v>
      </c>
      <c r="AC106" t="s">
        <v>14</v>
      </c>
      <c r="AD106" s="20" t="s">
        <v>14</v>
      </c>
      <c r="AE106" t="s">
        <v>14</v>
      </c>
      <c r="AF106" t="s">
        <v>14</v>
      </c>
      <c r="AG106" t="s">
        <v>14</v>
      </c>
      <c r="AH106" s="20" t="s">
        <v>14</v>
      </c>
      <c r="AI106" t="s">
        <v>14</v>
      </c>
      <c r="AJ106" t="s">
        <v>14</v>
      </c>
      <c r="AK106" t="s">
        <v>14</v>
      </c>
      <c r="AL106" t="s">
        <v>14</v>
      </c>
      <c r="AM106" t="s">
        <v>14</v>
      </c>
      <c r="AN106" t="s">
        <v>14</v>
      </c>
      <c r="AO106" t="s">
        <v>14</v>
      </c>
      <c r="AP106" s="20" t="s">
        <v>14</v>
      </c>
      <c r="AQ106" t="s">
        <v>14</v>
      </c>
      <c r="AR106" t="s">
        <v>14</v>
      </c>
      <c r="AS106" t="s">
        <v>14</v>
      </c>
      <c r="AT106" s="20" t="s">
        <v>14</v>
      </c>
      <c r="AU106" s="24" t="s">
        <v>14</v>
      </c>
      <c r="AV106" s="24" t="s">
        <v>14</v>
      </c>
      <c r="AW106" s="24" t="s">
        <v>14</v>
      </c>
    </row>
    <row r="107" spans="1:49">
      <c r="B107" s="2" t="s">
        <v>16</v>
      </c>
      <c r="C107" s="2" t="s">
        <v>12</v>
      </c>
      <c r="D107" s="4" t="s">
        <v>14</v>
      </c>
      <c r="E107" s="4" t="s">
        <v>14</v>
      </c>
      <c r="F107" s="4" t="s">
        <v>14</v>
      </c>
      <c r="G107" s="4" t="s">
        <v>14</v>
      </c>
      <c r="H107" s="15" t="s">
        <v>14</v>
      </c>
      <c r="I107" s="4" t="s">
        <v>14</v>
      </c>
      <c r="J107" s="4" t="s">
        <v>14</v>
      </c>
      <c r="K107" s="4" t="s">
        <v>14</v>
      </c>
      <c r="L107" s="15" t="s">
        <v>14</v>
      </c>
      <c r="M107" t="s">
        <v>14</v>
      </c>
      <c r="N107" t="s">
        <v>14</v>
      </c>
      <c r="O107" t="s">
        <v>14</v>
      </c>
      <c r="P107" t="s">
        <v>14</v>
      </c>
      <c r="Q107" s="12" t="s">
        <v>14</v>
      </c>
      <c r="R107" s="20" t="s">
        <v>14</v>
      </c>
      <c r="S107" t="s">
        <v>14</v>
      </c>
      <c r="T107" t="s">
        <v>14</v>
      </c>
      <c r="U107" t="s">
        <v>14</v>
      </c>
      <c r="V107" s="12" t="s">
        <v>14</v>
      </c>
      <c r="W107" t="s">
        <v>14</v>
      </c>
      <c r="X107" t="s">
        <v>14</v>
      </c>
      <c r="Y107" t="s">
        <v>14</v>
      </c>
      <c r="Z107" s="12" t="s">
        <v>14</v>
      </c>
      <c r="AA107" t="s">
        <v>14</v>
      </c>
      <c r="AB107" t="s">
        <v>14</v>
      </c>
      <c r="AC107" t="s">
        <v>14</v>
      </c>
      <c r="AD107" s="20" t="s">
        <v>14</v>
      </c>
      <c r="AE107" t="s">
        <v>14</v>
      </c>
      <c r="AF107" t="s">
        <v>14</v>
      </c>
      <c r="AG107" t="s">
        <v>14</v>
      </c>
      <c r="AH107" s="20" t="s">
        <v>14</v>
      </c>
      <c r="AI107" t="s">
        <v>14</v>
      </c>
      <c r="AJ107" t="s">
        <v>14</v>
      </c>
      <c r="AK107" t="s">
        <v>14</v>
      </c>
      <c r="AL107" t="s">
        <v>14</v>
      </c>
      <c r="AM107" t="s">
        <v>14</v>
      </c>
      <c r="AN107" t="s">
        <v>14</v>
      </c>
      <c r="AO107" t="s">
        <v>14</v>
      </c>
      <c r="AP107" s="20" t="s">
        <v>14</v>
      </c>
      <c r="AQ107" t="s">
        <v>14</v>
      </c>
      <c r="AR107" t="s">
        <v>14</v>
      </c>
      <c r="AS107" t="s">
        <v>14</v>
      </c>
      <c r="AT107" s="20" t="s">
        <v>14</v>
      </c>
      <c r="AU107" s="24" t="s">
        <v>14</v>
      </c>
      <c r="AV107" s="24" t="s">
        <v>14</v>
      </c>
      <c r="AW107" s="24" t="s">
        <v>14</v>
      </c>
    </row>
    <row r="108" spans="1:49">
      <c r="B108" s="2" t="s">
        <v>17</v>
      </c>
      <c r="C108" s="2" t="s">
        <v>12</v>
      </c>
      <c r="D108" s="4" t="s">
        <v>14</v>
      </c>
      <c r="E108" s="4" t="s">
        <v>14</v>
      </c>
      <c r="F108" s="4" t="s">
        <v>14</v>
      </c>
      <c r="G108" s="4" t="s">
        <v>14</v>
      </c>
      <c r="H108" s="15" t="s">
        <v>14</v>
      </c>
      <c r="I108" s="4" t="s">
        <v>14</v>
      </c>
      <c r="J108" s="4" t="s">
        <v>14</v>
      </c>
      <c r="K108" s="4" t="s">
        <v>14</v>
      </c>
      <c r="L108" s="15" t="s">
        <v>14</v>
      </c>
      <c r="M108" t="s">
        <v>14</v>
      </c>
      <c r="N108" t="s">
        <v>14</v>
      </c>
      <c r="O108" t="s">
        <v>14</v>
      </c>
      <c r="P108" t="s">
        <v>14</v>
      </c>
      <c r="Q108" s="12" t="s">
        <v>14</v>
      </c>
      <c r="R108" s="20" t="s">
        <v>14</v>
      </c>
      <c r="S108" t="s">
        <v>14</v>
      </c>
      <c r="T108" t="s">
        <v>14</v>
      </c>
      <c r="U108" t="s">
        <v>14</v>
      </c>
      <c r="V108" s="12" t="s">
        <v>14</v>
      </c>
      <c r="W108" t="s">
        <v>14</v>
      </c>
      <c r="X108" t="s">
        <v>14</v>
      </c>
      <c r="Y108" t="s">
        <v>14</v>
      </c>
      <c r="Z108" s="12" t="s">
        <v>14</v>
      </c>
      <c r="AA108" t="s">
        <v>14</v>
      </c>
      <c r="AB108" t="s">
        <v>14</v>
      </c>
      <c r="AC108" t="s">
        <v>14</v>
      </c>
      <c r="AD108" s="20" t="s">
        <v>14</v>
      </c>
      <c r="AE108" t="s">
        <v>14</v>
      </c>
      <c r="AF108" t="s">
        <v>14</v>
      </c>
      <c r="AG108" t="s">
        <v>14</v>
      </c>
      <c r="AH108" s="20" t="s">
        <v>14</v>
      </c>
      <c r="AI108" t="s">
        <v>14</v>
      </c>
      <c r="AJ108" t="s">
        <v>14</v>
      </c>
      <c r="AK108" t="s">
        <v>14</v>
      </c>
      <c r="AL108" t="s">
        <v>14</v>
      </c>
      <c r="AM108" t="s">
        <v>14</v>
      </c>
      <c r="AN108" t="s">
        <v>14</v>
      </c>
      <c r="AO108" t="s">
        <v>14</v>
      </c>
      <c r="AP108" s="20" t="s">
        <v>14</v>
      </c>
      <c r="AQ108" t="s">
        <v>14</v>
      </c>
      <c r="AR108" t="s">
        <v>14</v>
      </c>
      <c r="AS108" t="s">
        <v>14</v>
      </c>
      <c r="AT108" s="20" t="s">
        <v>14</v>
      </c>
      <c r="AU108" s="24" t="s">
        <v>14</v>
      </c>
      <c r="AV108" s="24" t="s">
        <v>14</v>
      </c>
      <c r="AW108" s="24" t="s">
        <v>14</v>
      </c>
    </row>
    <row r="109" spans="1:49">
      <c r="B109" s="2" t="s">
        <v>18</v>
      </c>
      <c r="C109" s="2" t="s">
        <v>12</v>
      </c>
      <c r="D109" s="4" t="s">
        <v>14</v>
      </c>
      <c r="E109" s="4" t="s">
        <v>14</v>
      </c>
      <c r="F109" s="4" t="s">
        <v>14</v>
      </c>
      <c r="G109" s="4" t="s">
        <v>14</v>
      </c>
      <c r="H109" s="15" t="s">
        <v>14</v>
      </c>
      <c r="I109" s="4" t="s">
        <v>14</v>
      </c>
      <c r="J109" s="4" t="s">
        <v>14</v>
      </c>
      <c r="K109" s="4" t="s">
        <v>14</v>
      </c>
      <c r="L109" s="15" t="s">
        <v>14</v>
      </c>
      <c r="M109" t="s">
        <v>14</v>
      </c>
      <c r="N109" t="s">
        <v>14</v>
      </c>
      <c r="O109" t="s">
        <v>14</v>
      </c>
      <c r="P109" t="s">
        <v>14</v>
      </c>
      <c r="Q109" s="12" t="s">
        <v>14</v>
      </c>
      <c r="R109" s="20" t="s">
        <v>14</v>
      </c>
      <c r="S109" t="s">
        <v>14</v>
      </c>
      <c r="T109" t="s">
        <v>14</v>
      </c>
      <c r="U109" t="s">
        <v>14</v>
      </c>
      <c r="V109" s="12" t="s">
        <v>14</v>
      </c>
      <c r="W109" t="s">
        <v>14</v>
      </c>
      <c r="X109" t="s">
        <v>14</v>
      </c>
      <c r="Y109" t="s">
        <v>14</v>
      </c>
      <c r="Z109" s="12" t="s">
        <v>14</v>
      </c>
      <c r="AA109" t="s">
        <v>14</v>
      </c>
      <c r="AB109" t="s">
        <v>14</v>
      </c>
      <c r="AC109" t="s">
        <v>14</v>
      </c>
      <c r="AD109" s="20" t="s">
        <v>14</v>
      </c>
      <c r="AE109" t="s">
        <v>14</v>
      </c>
      <c r="AF109" t="s">
        <v>14</v>
      </c>
      <c r="AG109" t="s">
        <v>14</v>
      </c>
      <c r="AH109" s="20" t="s">
        <v>14</v>
      </c>
      <c r="AI109" t="s">
        <v>14</v>
      </c>
      <c r="AJ109" t="s">
        <v>14</v>
      </c>
      <c r="AK109" t="s">
        <v>14</v>
      </c>
      <c r="AL109" t="s">
        <v>14</v>
      </c>
      <c r="AM109" t="s">
        <v>14</v>
      </c>
      <c r="AN109" t="s">
        <v>14</v>
      </c>
      <c r="AO109" t="s">
        <v>14</v>
      </c>
      <c r="AP109" s="20" t="s">
        <v>14</v>
      </c>
      <c r="AQ109" t="s">
        <v>14</v>
      </c>
      <c r="AR109" t="s">
        <v>14</v>
      </c>
      <c r="AS109" t="s">
        <v>14</v>
      </c>
      <c r="AT109" s="20" t="s">
        <v>14</v>
      </c>
      <c r="AU109" s="24" t="s">
        <v>14</v>
      </c>
      <c r="AV109" s="24" t="s">
        <v>14</v>
      </c>
      <c r="AW109" s="24" t="s">
        <v>14</v>
      </c>
    </row>
    <row r="110" spans="1:49">
      <c r="B110" s="2" t="s">
        <v>19</v>
      </c>
      <c r="C110" s="2" t="s">
        <v>12</v>
      </c>
      <c r="D110" s="4" t="s">
        <v>14</v>
      </c>
      <c r="E110" s="4" t="s">
        <v>14</v>
      </c>
      <c r="F110" s="4" t="s">
        <v>14</v>
      </c>
      <c r="G110" s="4" t="s">
        <v>14</v>
      </c>
      <c r="H110" s="15" t="s">
        <v>14</v>
      </c>
      <c r="I110" s="4" t="s">
        <v>14</v>
      </c>
      <c r="J110" s="4" t="s">
        <v>14</v>
      </c>
      <c r="K110" s="4" t="s">
        <v>14</v>
      </c>
      <c r="L110" s="15" t="s">
        <v>14</v>
      </c>
      <c r="M110" t="s">
        <v>14</v>
      </c>
      <c r="N110" t="s">
        <v>14</v>
      </c>
      <c r="O110" t="s">
        <v>14</v>
      </c>
      <c r="P110" t="s">
        <v>14</v>
      </c>
      <c r="Q110" s="12" t="s">
        <v>14</v>
      </c>
      <c r="R110" s="20" t="s">
        <v>14</v>
      </c>
      <c r="S110" t="s">
        <v>14</v>
      </c>
      <c r="T110" t="s">
        <v>14</v>
      </c>
      <c r="U110" t="s">
        <v>14</v>
      </c>
      <c r="V110" s="12" t="s">
        <v>14</v>
      </c>
      <c r="W110" t="s">
        <v>14</v>
      </c>
      <c r="X110" t="s">
        <v>14</v>
      </c>
      <c r="Y110" t="s">
        <v>14</v>
      </c>
      <c r="Z110" s="12" t="s">
        <v>14</v>
      </c>
      <c r="AA110" t="s">
        <v>14</v>
      </c>
      <c r="AB110" t="s">
        <v>14</v>
      </c>
      <c r="AC110" t="s">
        <v>14</v>
      </c>
      <c r="AD110" s="20" t="s">
        <v>14</v>
      </c>
      <c r="AE110" t="s">
        <v>14</v>
      </c>
      <c r="AF110" t="s">
        <v>14</v>
      </c>
      <c r="AG110" t="s">
        <v>14</v>
      </c>
      <c r="AH110" s="20" t="s">
        <v>14</v>
      </c>
      <c r="AI110" t="s">
        <v>14</v>
      </c>
      <c r="AJ110" t="s">
        <v>14</v>
      </c>
      <c r="AK110" t="s">
        <v>14</v>
      </c>
      <c r="AL110" t="s">
        <v>14</v>
      </c>
      <c r="AM110" t="s">
        <v>14</v>
      </c>
      <c r="AN110" t="s">
        <v>14</v>
      </c>
      <c r="AO110" t="s">
        <v>14</v>
      </c>
      <c r="AP110" s="20" t="s">
        <v>14</v>
      </c>
      <c r="AQ110" t="s">
        <v>14</v>
      </c>
      <c r="AR110" t="s">
        <v>14</v>
      </c>
      <c r="AS110" t="s">
        <v>14</v>
      </c>
      <c r="AT110" s="20" t="s">
        <v>14</v>
      </c>
      <c r="AU110" s="24" t="s">
        <v>14</v>
      </c>
      <c r="AV110" s="24" t="s">
        <v>14</v>
      </c>
      <c r="AW110" s="24" t="s">
        <v>14</v>
      </c>
    </row>
    <row r="111" spans="1:49">
      <c r="B111" s="2" t="s">
        <v>20</v>
      </c>
      <c r="C111" s="2" t="s">
        <v>12</v>
      </c>
      <c r="D111" s="4" t="s">
        <v>14</v>
      </c>
      <c r="E111" s="4" t="s">
        <v>14</v>
      </c>
      <c r="F111" s="4" t="s">
        <v>14</v>
      </c>
      <c r="G111" s="4" t="s">
        <v>14</v>
      </c>
      <c r="H111" s="15" t="s">
        <v>14</v>
      </c>
      <c r="I111" s="4" t="s">
        <v>14</v>
      </c>
      <c r="J111" s="4" t="s">
        <v>14</v>
      </c>
      <c r="K111" s="4" t="s">
        <v>14</v>
      </c>
      <c r="L111" s="15" t="s">
        <v>14</v>
      </c>
      <c r="M111" t="s">
        <v>14</v>
      </c>
      <c r="N111" t="s">
        <v>14</v>
      </c>
      <c r="O111" t="s">
        <v>14</v>
      </c>
      <c r="P111" t="s">
        <v>14</v>
      </c>
      <c r="Q111" s="12" t="s">
        <v>14</v>
      </c>
      <c r="R111" s="20" t="s">
        <v>14</v>
      </c>
      <c r="S111" t="s">
        <v>14</v>
      </c>
      <c r="T111" t="s">
        <v>14</v>
      </c>
      <c r="U111" t="s">
        <v>14</v>
      </c>
      <c r="V111" s="12" t="s">
        <v>14</v>
      </c>
      <c r="W111" t="s">
        <v>14</v>
      </c>
      <c r="X111" t="s">
        <v>14</v>
      </c>
      <c r="Y111" t="s">
        <v>14</v>
      </c>
      <c r="Z111" s="12" t="s">
        <v>14</v>
      </c>
      <c r="AA111" t="s">
        <v>14</v>
      </c>
      <c r="AB111" t="s">
        <v>14</v>
      </c>
      <c r="AC111" t="s">
        <v>14</v>
      </c>
      <c r="AD111" s="20" t="s">
        <v>14</v>
      </c>
      <c r="AE111" t="s">
        <v>14</v>
      </c>
      <c r="AF111" t="s">
        <v>14</v>
      </c>
      <c r="AG111" t="s">
        <v>14</v>
      </c>
      <c r="AH111" s="20" t="s">
        <v>14</v>
      </c>
      <c r="AI111" t="s">
        <v>14</v>
      </c>
      <c r="AJ111" t="s">
        <v>14</v>
      </c>
      <c r="AK111" t="s">
        <v>14</v>
      </c>
      <c r="AL111" t="s">
        <v>14</v>
      </c>
      <c r="AM111" t="s">
        <v>14</v>
      </c>
      <c r="AN111" t="s">
        <v>14</v>
      </c>
      <c r="AO111" t="s">
        <v>14</v>
      </c>
      <c r="AP111" s="20" t="s">
        <v>14</v>
      </c>
      <c r="AQ111" t="s">
        <v>14</v>
      </c>
      <c r="AR111" t="s">
        <v>14</v>
      </c>
      <c r="AS111" t="s">
        <v>14</v>
      </c>
      <c r="AT111" s="20" t="s">
        <v>14</v>
      </c>
      <c r="AU111" s="24" t="s">
        <v>14</v>
      </c>
      <c r="AV111" s="24" t="s">
        <v>14</v>
      </c>
      <c r="AW111" s="24" t="s">
        <v>14</v>
      </c>
    </row>
    <row r="112" spans="1:49">
      <c r="B112" s="2" t="s">
        <v>21</v>
      </c>
      <c r="C112" s="2" t="s">
        <v>12</v>
      </c>
      <c r="D112" s="4" t="s">
        <v>14</v>
      </c>
      <c r="E112" s="4" t="s">
        <v>14</v>
      </c>
      <c r="F112" s="4" t="s">
        <v>14</v>
      </c>
      <c r="G112" s="4" t="s">
        <v>14</v>
      </c>
      <c r="H112" s="15" t="s">
        <v>14</v>
      </c>
      <c r="I112" s="4" t="s">
        <v>14</v>
      </c>
      <c r="J112" s="4" t="s">
        <v>14</v>
      </c>
      <c r="K112" s="4" t="s">
        <v>14</v>
      </c>
      <c r="L112" s="15" t="s">
        <v>14</v>
      </c>
      <c r="M112" t="s">
        <v>14</v>
      </c>
      <c r="N112" t="s">
        <v>14</v>
      </c>
      <c r="O112" t="s">
        <v>14</v>
      </c>
      <c r="P112" t="s">
        <v>14</v>
      </c>
      <c r="Q112" s="12" t="s">
        <v>14</v>
      </c>
      <c r="R112" s="20" t="s">
        <v>14</v>
      </c>
      <c r="S112" t="s">
        <v>14</v>
      </c>
      <c r="T112" t="s">
        <v>14</v>
      </c>
      <c r="U112" t="s">
        <v>14</v>
      </c>
      <c r="V112" s="12" t="s">
        <v>14</v>
      </c>
      <c r="W112" t="s">
        <v>14</v>
      </c>
      <c r="X112" t="s">
        <v>14</v>
      </c>
      <c r="Y112" t="s">
        <v>14</v>
      </c>
      <c r="Z112" s="12" t="s">
        <v>14</v>
      </c>
      <c r="AA112" t="s">
        <v>14</v>
      </c>
      <c r="AB112" t="s">
        <v>14</v>
      </c>
      <c r="AC112" t="s">
        <v>14</v>
      </c>
      <c r="AD112" s="20" t="s">
        <v>14</v>
      </c>
      <c r="AE112" t="s">
        <v>14</v>
      </c>
      <c r="AF112" t="s">
        <v>14</v>
      </c>
      <c r="AG112" t="s">
        <v>14</v>
      </c>
      <c r="AH112" s="20" t="s">
        <v>14</v>
      </c>
      <c r="AI112" t="s">
        <v>14</v>
      </c>
      <c r="AJ112" t="s">
        <v>14</v>
      </c>
      <c r="AK112" t="s">
        <v>14</v>
      </c>
      <c r="AL112" t="s">
        <v>14</v>
      </c>
      <c r="AM112" t="s">
        <v>14</v>
      </c>
      <c r="AN112" t="s">
        <v>14</v>
      </c>
      <c r="AO112" t="s">
        <v>14</v>
      </c>
      <c r="AP112" s="20" t="s">
        <v>14</v>
      </c>
      <c r="AQ112" t="s">
        <v>14</v>
      </c>
      <c r="AR112" t="s">
        <v>14</v>
      </c>
      <c r="AS112" t="s">
        <v>14</v>
      </c>
      <c r="AT112" s="20" t="s">
        <v>14</v>
      </c>
      <c r="AU112" s="24" t="s">
        <v>14</v>
      </c>
      <c r="AV112" s="24" t="s">
        <v>14</v>
      </c>
      <c r="AW112" s="24" t="s">
        <v>14</v>
      </c>
    </row>
    <row r="113" spans="1:49">
      <c r="B113" s="2" t="s">
        <v>22</v>
      </c>
      <c r="C113" s="2" t="s">
        <v>12</v>
      </c>
      <c r="D113" s="4" t="s">
        <v>14</v>
      </c>
      <c r="E113" s="4" t="s">
        <v>14</v>
      </c>
      <c r="F113" s="4" t="s">
        <v>14</v>
      </c>
      <c r="G113" s="4" t="s">
        <v>14</v>
      </c>
      <c r="H113" s="15" t="s">
        <v>14</v>
      </c>
      <c r="I113" s="4" t="s">
        <v>14</v>
      </c>
      <c r="J113" s="4" t="s">
        <v>14</v>
      </c>
      <c r="K113" s="4" t="s">
        <v>14</v>
      </c>
      <c r="L113" s="15" t="s">
        <v>14</v>
      </c>
      <c r="M113" t="s">
        <v>14</v>
      </c>
      <c r="N113" t="s">
        <v>14</v>
      </c>
      <c r="O113" t="s">
        <v>14</v>
      </c>
      <c r="P113" t="s">
        <v>14</v>
      </c>
      <c r="Q113" s="12" t="s">
        <v>14</v>
      </c>
      <c r="R113" s="20" t="s">
        <v>14</v>
      </c>
      <c r="S113" t="s">
        <v>14</v>
      </c>
      <c r="T113" t="s">
        <v>14</v>
      </c>
      <c r="U113" t="s">
        <v>14</v>
      </c>
      <c r="V113" s="12" t="s">
        <v>14</v>
      </c>
      <c r="W113" t="s">
        <v>14</v>
      </c>
      <c r="X113" t="s">
        <v>14</v>
      </c>
      <c r="Y113" t="s">
        <v>14</v>
      </c>
      <c r="Z113" s="12" t="s">
        <v>14</v>
      </c>
      <c r="AA113" t="s">
        <v>14</v>
      </c>
      <c r="AB113" t="s">
        <v>14</v>
      </c>
      <c r="AC113" t="s">
        <v>14</v>
      </c>
      <c r="AD113" s="20" t="s">
        <v>14</v>
      </c>
      <c r="AE113" t="s">
        <v>14</v>
      </c>
      <c r="AF113" t="s">
        <v>14</v>
      </c>
      <c r="AG113" t="s">
        <v>14</v>
      </c>
      <c r="AH113" s="20" t="s">
        <v>14</v>
      </c>
      <c r="AI113" t="s">
        <v>14</v>
      </c>
      <c r="AJ113" t="s">
        <v>14</v>
      </c>
      <c r="AK113" t="s">
        <v>14</v>
      </c>
      <c r="AL113" t="s">
        <v>14</v>
      </c>
      <c r="AM113" t="s">
        <v>14</v>
      </c>
      <c r="AN113" t="s">
        <v>14</v>
      </c>
      <c r="AO113" t="s">
        <v>14</v>
      </c>
      <c r="AP113" s="20" t="s">
        <v>14</v>
      </c>
      <c r="AQ113" t="s">
        <v>14</v>
      </c>
      <c r="AR113" t="s">
        <v>14</v>
      </c>
      <c r="AS113" t="s">
        <v>14</v>
      </c>
      <c r="AT113" s="20" t="s">
        <v>14</v>
      </c>
      <c r="AU113" s="24" t="s">
        <v>14</v>
      </c>
      <c r="AV113" s="24" t="s">
        <v>14</v>
      </c>
      <c r="AW113" s="24" t="s">
        <v>14</v>
      </c>
    </row>
    <row r="114" spans="1:49">
      <c r="B114" s="2" t="s">
        <v>23</v>
      </c>
      <c r="C114" s="2" t="s">
        <v>12</v>
      </c>
      <c r="D114" s="4" t="s">
        <v>14</v>
      </c>
      <c r="E114" s="4" t="s">
        <v>14</v>
      </c>
      <c r="F114" s="4" t="s">
        <v>14</v>
      </c>
      <c r="G114" s="4" t="s">
        <v>14</v>
      </c>
      <c r="H114" s="15" t="s">
        <v>14</v>
      </c>
      <c r="I114" s="4" t="s">
        <v>14</v>
      </c>
      <c r="J114" s="4" t="s">
        <v>14</v>
      </c>
      <c r="K114" s="4" t="s">
        <v>14</v>
      </c>
      <c r="L114" s="15" t="s">
        <v>14</v>
      </c>
      <c r="M114" t="s">
        <v>14</v>
      </c>
      <c r="N114" t="s">
        <v>14</v>
      </c>
      <c r="O114" t="s">
        <v>14</v>
      </c>
      <c r="P114" t="s">
        <v>14</v>
      </c>
      <c r="Q114" s="12" t="s">
        <v>14</v>
      </c>
      <c r="R114" s="20" t="s">
        <v>14</v>
      </c>
      <c r="S114" t="s">
        <v>14</v>
      </c>
      <c r="T114" t="s">
        <v>14</v>
      </c>
      <c r="U114" t="s">
        <v>14</v>
      </c>
      <c r="V114" s="12" t="s">
        <v>14</v>
      </c>
      <c r="W114" t="s">
        <v>14</v>
      </c>
      <c r="X114" t="s">
        <v>14</v>
      </c>
      <c r="Y114" t="s">
        <v>14</v>
      </c>
      <c r="Z114" s="12" t="s">
        <v>14</v>
      </c>
      <c r="AA114" t="s">
        <v>14</v>
      </c>
      <c r="AB114" t="s">
        <v>14</v>
      </c>
      <c r="AC114" t="s">
        <v>14</v>
      </c>
      <c r="AD114" s="20" t="s">
        <v>14</v>
      </c>
      <c r="AE114" t="s">
        <v>14</v>
      </c>
      <c r="AF114" t="s">
        <v>14</v>
      </c>
      <c r="AG114" t="s">
        <v>14</v>
      </c>
      <c r="AH114" s="20" t="s">
        <v>14</v>
      </c>
      <c r="AI114" t="s">
        <v>14</v>
      </c>
      <c r="AJ114" t="s">
        <v>14</v>
      </c>
      <c r="AK114" t="s">
        <v>14</v>
      </c>
      <c r="AL114" t="s">
        <v>14</v>
      </c>
      <c r="AM114" t="s">
        <v>14</v>
      </c>
      <c r="AN114" t="s">
        <v>14</v>
      </c>
      <c r="AO114" t="s">
        <v>14</v>
      </c>
      <c r="AP114" s="20" t="s">
        <v>14</v>
      </c>
      <c r="AQ114" t="s">
        <v>14</v>
      </c>
      <c r="AR114" t="s">
        <v>14</v>
      </c>
      <c r="AS114" t="s">
        <v>14</v>
      </c>
      <c r="AT114" s="20" t="s">
        <v>14</v>
      </c>
      <c r="AU114" s="24" t="s">
        <v>14</v>
      </c>
      <c r="AV114" s="24" t="s">
        <v>14</v>
      </c>
      <c r="AW114" s="24" t="s">
        <v>14</v>
      </c>
    </row>
    <row r="115" spans="1:49">
      <c r="B115" s="2" t="s">
        <v>24</v>
      </c>
      <c r="C115" s="2" t="s">
        <v>12</v>
      </c>
      <c r="D115" s="4" t="s">
        <v>14</v>
      </c>
      <c r="E115" s="4" t="s">
        <v>14</v>
      </c>
      <c r="F115" s="4" t="s">
        <v>14</v>
      </c>
      <c r="G115" s="4" t="s">
        <v>14</v>
      </c>
      <c r="H115" s="15" t="s">
        <v>14</v>
      </c>
      <c r="I115" s="4" t="s">
        <v>14</v>
      </c>
      <c r="J115" s="4" t="s">
        <v>14</v>
      </c>
      <c r="K115" s="4" t="s">
        <v>14</v>
      </c>
      <c r="L115" s="15" t="s">
        <v>14</v>
      </c>
      <c r="M115" t="s">
        <v>14</v>
      </c>
      <c r="N115" t="s">
        <v>14</v>
      </c>
      <c r="O115" t="s">
        <v>14</v>
      </c>
      <c r="P115" t="s">
        <v>14</v>
      </c>
      <c r="Q115" s="12" t="s">
        <v>14</v>
      </c>
      <c r="R115" s="20" t="s">
        <v>14</v>
      </c>
      <c r="S115" t="s">
        <v>14</v>
      </c>
      <c r="T115" t="s">
        <v>14</v>
      </c>
      <c r="U115" t="s">
        <v>14</v>
      </c>
      <c r="V115" s="12" t="s">
        <v>14</v>
      </c>
      <c r="W115" t="s">
        <v>14</v>
      </c>
      <c r="X115" t="s">
        <v>14</v>
      </c>
      <c r="Y115" t="s">
        <v>14</v>
      </c>
      <c r="Z115" s="12" t="s">
        <v>14</v>
      </c>
      <c r="AA115" t="s">
        <v>14</v>
      </c>
      <c r="AB115" t="s">
        <v>14</v>
      </c>
      <c r="AC115" t="s">
        <v>14</v>
      </c>
      <c r="AD115" s="20" t="s">
        <v>14</v>
      </c>
      <c r="AE115" t="s">
        <v>14</v>
      </c>
      <c r="AF115" t="s">
        <v>14</v>
      </c>
      <c r="AG115" t="s">
        <v>14</v>
      </c>
      <c r="AH115" s="20" t="s">
        <v>14</v>
      </c>
      <c r="AI115" t="s">
        <v>14</v>
      </c>
      <c r="AJ115" t="s">
        <v>14</v>
      </c>
      <c r="AK115" t="s">
        <v>14</v>
      </c>
      <c r="AL115" t="s">
        <v>14</v>
      </c>
      <c r="AM115" t="s">
        <v>14</v>
      </c>
      <c r="AN115" t="s">
        <v>14</v>
      </c>
      <c r="AO115" t="s">
        <v>14</v>
      </c>
      <c r="AP115" s="20" t="s">
        <v>14</v>
      </c>
      <c r="AQ115" t="s">
        <v>14</v>
      </c>
      <c r="AR115" t="s">
        <v>14</v>
      </c>
      <c r="AS115" t="s">
        <v>14</v>
      </c>
      <c r="AT115" s="20" t="s">
        <v>14</v>
      </c>
      <c r="AU115" s="24" t="s">
        <v>14</v>
      </c>
      <c r="AV115" s="24" t="s">
        <v>14</v>
      </c>
      <c r="AW115" s="24" t="s">
        <v>14</v>
      </c>
    </row>
    <row r="116" spans="1:49">
      <c r="B116" s="2" t="s">
        <v>25</v>
      </c>
      <c r="C116" s="2" t="s">
        <v>12</v>
      </c>
      <c r="D116" s="4" t="s">
        <v>14</v>
      </c>
      <c r="E116" s="4" t="s">
        <v>14</v>
      </c>
      <c r="F116" s="4" t="s">
        <v>14</v>
      </c>
      <c r="G116" s="4" t="s">
        <v>14</v>
      </c>
      <c r="H116" s="15" t="s">
        <v>14</v>
      </c>
      <c r="I116" s="4" t="s">
        <v>14</v>
      </c>
      <c r="J116" s="4" t="s">
        <v>14</v>
      </c>
      <c r="K116" s="4" t="s">
        <v>14</v>
      </c>
      <c r="L116" s="15" t="s">
        <v>14</v>
      </c>
      <c r="M116" t="s">
        <v>14</v>
      </c>
      <c r="N116" t="s">
        <v>14</v>
      </c>
      <c r="O116" t="s">
        <v>14</v>
      </c>
      <c r="P116" t="s">
        <v>14</v>
      </c>
      <c r="Q116" s="12" t="s">
        <v>14</v>
      </c>
      <c r="R116" s="20" t="s">
        <v>14</v>
      </c>
      <c r="S116" t="s">
        <v>14</v>
      </c>
      <c r="T116" t="s">
        <v>14</v>
      </c>
      <c r="U116" t="s">
        <v>14</v>
      </c>
      <c r="V116" s="12" t="s">
        <v>14</v>
      </c>
      <c r="W116" t="s">
        <v>14</v>
      </c>
      <c r="X116" t="s">
        <v>14</v>
      </c>
      <c r="Y116" t="s">
        <v>14</v>
      </c>
      <c r="Z116" s="12" t="s">
        <v>14</v>
      </c>
      <c r="AA116" t="s">
        <v>14</v>
      </c>
      <c r="AB116" t="s">
        <v>14</v>
      </c>
      <c r="AC116" t="s">
        <v>14</v>
      </c>
      <c r="AD116" s="20" t="s">
        <v>14</v>
      </c>
      <c r="AE116" t="s">
        <v>14</v>
      </c>
      <c r="AF116" t="s">
        <v>14</v>
      </c>
      <c r="AG116" t="s">
        <v>14</v>
      </c>
      <c r="AH116" s="20" t="s">
        <v>14</v>
      </c>
      <c r="AI116" t="s">
        <v>14</v>
      </c>
      <c r="AJ116" t="s">
        <v>14</v>
      </c>
      <c r="AK116" t="s">
        <v>14</v>
      </c>
      <c r="AL116" t="s">
        <v>14</v>
      </c>
      <c r="AM116" t="s">
        <v>14</v>
      </c>
      <c r="AN116" t="s">
        <v>14</v>
      </c>
      <c r="AO116" t="s">
        <v>14</v>
      </c>
      <c r="AP116" s="20" t="s">
        <v>14</v>
      </c>
      <c r="AQ116" t="s">
        <v>14</v>
      </c>
      <c r="AR116" t="s">
        <v>14</v>
      </c>
      <c r="AS116" t="s">
        <v>14</v>
      </c>
      <c r="AT116" s="20" t="s">
        <v>14</v>
      </c>
      <c r="AU116" s="24" t="s">
        <v>14</v>
      </c>
      <c r="AV116" s="24" t="s">
        <v>14</v>
      </c>
      <c r="AW116" s="24" t="s">
        <v>14</v>
      </c>
    </row>
    <row r="117" spans="1:49">
      <c r="B117" s="2" t="s">
        <v>26</v>
      </c>
      <c r="C117" s="2" t="s">
        <v>12</v>
      </c>
      <c r="D117" s="4" t="s">
        <v>14</v>
      </c>
      <c r="E117" s="4" t="s">
        <v>14</v>
      </c>
      <c r="F117" s="4" t="s">
        <v>14</v>
      </c>
      <c r="G117" s="4" t="s">
        <v>14</v>
      </c>
      <c r="H117" s="15" t="s">
        <v>14</v>
      </c>
      <c r="I117" s="4" t="s">
        <v>14</v>
      </c>
      <c r="J117" s="4" t="s">
        <v>14</v>
      </c>
      <c r="K117" s="4" t="s">
        <v>14</v>
      </c>
      <c r="L117" s="15" t="s">
        <v>14</v>
      </c>
      <c r="M117" t="s">
        <v>14</v>
      </c>
      <c r="N117" t="s">
        <v>14</v>
      </c>
      <c r="O117" t="s">
        <v>14</v>
      </c>
      <c r="P117" t="s">
        <v>14</v>
      </c>
      <c r="Q117" s="12" t="s">
        <v>14</v>
      </c>
      <c r="R117" s="20" t="s">
        <v>14</v>
      </c>
      <c r="S117" t="s">
        <v>14</v>
      </c>
      <c r="T117" t="s">
        <v>14</v>
      </c>
      <c r="U117" t="s">
        <v>14</v>
      </c>
      <c r="V117" s="12" t="s">
        <v>14</v>
      </c>
      <c r="W117" t="s">
        <v>14</v>
      </c>
      <c r="X117" t="s">
        <v>14</v>
      </c>
      <c r="Y117" t="s">
        <v>14</v>
      </c>
      <c r="Z117" s="12" t="s">
        <v>14</v>
      </c>
      <c r="AA117" t="s">
        <v>14</v>
      </c>
      <c r="AB117" t="s">
        <v>14</v>
      </c>
      <c r="AC117" t="s">
        <v>14</v>
      </c>
      <c r="AD117" s="20" t="s">
        <v>14</v>
      </c>
      <c r="AE117" t="s">
        <v>14</v>
      </c>
      <c r="AF117" t="s">
        <v>14</v>
      </c>
      <c r="AG117" t="s">
        <v>14</v>
      </c>
      <c r="AH117" s="20" t="s">
        <v>14</v>
      </c>
      <c r="AI117" t="s">
        <v>14</v>
      </c>
      <c r="AJ117" t="s">
        <v>14</v>
      </c>
      <c r="AK117" t="s">
        <v>14</v>
      </c>
      <c r="AL117" t="s">
        <v>14</v>
      </c>
      <c r="AM117" t="s">
        <v>14</v>
      </c>
      <c r="AN117" t="s">
        <v>14</v>
      </c>
      <c r="AO117" t="s">
        <v>14</v>
      </c>
      <c r="AP117" s="20" t="s">
        <v>14</v>
      </c>
      <c r="AQ117" t="s">
        <v>14</v>
      </c>
      <c r="AR117" t="s">
        <v>14</v>
      </c>
      <c r="AS117" t="s">
        <v>14</v>
      </c>
      <c r="AT117" s="20" t="s">
        <v>14</v>
      </c>
      <c r="AU117" s="24" t="s">
        <v>14</v>
      </c>
      <c r="AV117" s="24" t="s">
        <v>14</v>
      </c>
      <c r="AW117" s="24" t="s">
        <v>14</v>
      </c>
    </row>
    <row r="118" spans="1:49">
      <c r="B118" s="2" t="s">
        <v>27</v>
      </c>
      <c r="C118" s="2" t="s">
        <v>12</v>
      </c>
      <c r="D118" s="4" t="s">
        <v>14</v>
      </c>
      <c r="E118" s="4" t="s">
        <v>14</v>
      </c>
      <c r="F118" s="4" t="s">
        <v>14</v>
      </c>
      <c r="G118" s="4" t="s">
        <v>14</v>
      </c>
      <c r="H118" s="15" t="s">
        <v>14</v>
      </c>
      <c r="I118" s="4" t="s">
        <v>14</v>
      </c>
      <c r="J118" s="4" t="s">
        <v>14</v>
      </c>
      <c r="K118" s="4" t="s">
        <v>14</v>
      </c>
      <c r="L118" s="15" t="s">
        <v>14</v>
      </c>
      <c r="M118" t="s">
        <v>14</v>
      </c>
      <c r="N118" t="s">
        <v>14</v>
      </c>
      <c r="O118" t="s">
        <v>14</v>
      </c>
      <c r="P118" t="s">
        <v>14</v>
      </c>
      <c r="Q118" s="12" t="s">
        <v>14</v>
      </c>
      <c r="R118" s="20" t="s">
        <v>14</v>
      </c>
      <c r="S118" t="s">
        <v>14</v>
      </c>
      <c r="T118" t="s">
        <v>14</v>
      </c>
      <c r="U118" t="s">
        <v>14</v>
      </c>
      <c r="V118" s="12" t="s">
        <v>14</v>
      </c>
      <c r="W118" t="s">
        <v>14</v>
      </c>
      <c r="X118" t="s">
        <v>14</v>
      </c>
      <c r="Y118" t="s">
        <v>14</v>
      </c>
      <c r="Z118" s="12" t="s">
        <v>14</v>
      </c>
      <c r="AA118" t="s">
        <v>14</v>
      </c>
      <c r="AB118" t="s">
        <v>14</v>
      </c>
      <c r="AC118" t="s">
        <v>14</v>
      </c>
      <c r="AD118" s="20" t="s">
        <v>14</v>
      </c>
      <c r="AE118" t="s">
        <v>14</v>
      </c>
      <c r="AF118" t="s">
        <v>14</v>
      </c>
      <c r="AG118" t="s">
        <v>14</v>
      </c>
      <c r="AH118" s="20" t="s">
        <v>14</v>
      </c>
      <c r="AI118" t="s">
        <v>14</v>
      </c>
      <c r="AJ118" t="s">
        <v>14</v>
      </c>
      <c r="AK118" t="s">
        <v>14</v>
      </c>
      <c r="AL118" t="s">
        <v>14</v>
      </c>
      <c r="AM118" t="s">
        <v>14</v>
      </c>
      <c r="AN118" t="s">
        <v>14</v>
      </c>
      <c r="AO118" t="s">
        <v>14</v>
      </c>
      <c r="AP118" s="20" t="s">
        <v>14</v>
      </c>
      <c r="AQ118" t="s">
        <v>14</v>
      </c>
      <c r="AR118" t="s">
        <v>14</v>
      </c>
      <c r="AS118" t="s">
        <v>14</v>
      </c>
      <c r="AT118" s="20" t="s">
        <v>14</v>
      </c>
      <c r="AU118" s="24" t="s">
        <v>14</v>
      </c>
      <c r="AV118" s="24" t="s">
        <v>14</v>
      </c>
      <c r="AW118" s="24" t="s">
        <v>14</v>
      </c>
    </row>
    <row r="119" spans="1:49">
      <c r="B119" s="2" t="s">
        <v>28</v>
      </c>
      <c r="C119" s="2" t="s">
        <v>12</v>
      </c>
      <c r="D119" s="4" t="s">
        <v>14</v>
      </c>
      <c r="E119" s="4" t="s">
        <v>14</v>
      </c>
      <c r="F119" s="4" t="s">
        <v>14</v>
      </c>
      <c r="G119" s="4" t="s">
        <v>14</v>
      </c>
      <c r="H119" s="15" t="s">
        <v>14</v>
      </c>
      <c r="I119" s="4" t="s">
        <v>14</v>
      </c>
      <c r="J119" s="4" t="s">
        <v>14</v>
      </c>
      <c r="K119" s="4" t="s">
        <v>14</v>
      </c>
      <c r="L119" s="15" t="s">
        <v>14</v>
      </c>
      <c r="M119" t="s">
        <v>14</v>
      </c>
      <c r="N119" t="s">
        <v>14</v>
      </c>
      <c r="O119" t="s">
        <v>14</v>
      </c>
      <c r="P119" t="s">
        <v>14</v>
      </c>
      <c r="Q119" s="12" t="s">
        <v>14</v>
      </c>
      <c r="R119" s="20" t="s">
        <v>14</v>
      </c>
      <c r="S119" t="s">
        <v>14</v>
      </c>
      <c r="T119" t="s">
        <v>14</v>
      </c>
      <c r="U119" t="s">
        <v>14</v>
      </c>
      <c r="V119" s="12" t="s">
        <v>14</v>
      </c>
      <c r="W119" t="s">
        <v>14</v>
      </c>
      <c r="X119" t="s">
        <v>14</v>
      </c>
      <c r="Y119" t="s">
        <v>14</v>
      </c>
      <c r="Z119" s="12" t="s">
        <v>14</v>
      </c>
      <c r="AA119" t="s">
        <v>14</v>
      </c>
      <c r="AB119" t="s">
        <v>14</v>
      </c>
      <c r="AC119" t="s">
        <v>14</v>
      </c>
      <c r="AD119" s="20" t="s">
        <v>14</v>
      </c>
      <c r="AE119" t="s">
        <v>14</v>
      </c>
      <c r="AF119" t="s">
        <v>14</v>
      </c>
      <c r="AG119" t="s">
        <v>14</v>
      </c>
      <c r="AH119" s="20" t="s">
        <v>14</v>
      </c>
      <c r="AI119" t="s">
        <v>14</v>
      </c>
      <c r="AJ119" t="s">
        <v>14</v>
      </c>
      <c r="AK119" t="s">
        <v>14</v>
      </c>
      <c r="AL119" t="s">
        <v>14</v>
      </c>
      <c r="AM119" t="s">
        <v>14</v>
      </c>
      <c r="AN119" t="s">
        <v>14</v>
      </c>
      <c r="AO119" t="s">
        <v>14</v>
      </c>
      <c r="AP119" s="20" t="s">
        <v>14</v>
      </c>
      <c r="AQ119" t="s">
        <v>14</v>
      </c>
      <c r="AR119" t="s">
        <v>14</v>
      </c>
      <c r="AS119" t="s">
        <v>14</v>
      </c>
      <c r="AT119" s="20" t="s">
        <v>14</v>
      </c>
      <c r="AU119" s="24" t="s">
        <v>14</v>
      </c>
      <c r="AV119" s="24" t="s">
        <v>14</v>
      </c>
      <c r="AW119" s="24" t="s">
        <v>14</v>
      </c>
    </row>
    <row r="120" spans="1:49">
      <c r="B120" s="2" t="s">
        <v>29</v>
      </c>
      <c r="C120" s="2" t="s">
        <v>12</v>
      </c>
      <c r="D120" s="4" t="s">
        <v>14</v>
      </c>
      <c r="E120" s="4" t="s">
        <v>14</v>
      </c>
      <c r="F120" s="4" t="s">
        <v>14</v>
      </c>
      <c r="G120" s="4" t="s">
        <v>14</v>
      </c>
      <c r="H120" s="15" t="s">
        <v>14</v>
      </c>
      <c r="I120" s="4" t="s">
        <v>14</v>
      </c>
      <c r="J120" s="4" t="s">
        <v>14</v>
      </c>
      <c r="K120" s="4" t="s">
        <v>14</v>
      </c>
      <c r="L120" s="15" t="s">
        <v>14</v>
      </c>
      <c r="M120" t="s">
        <v>14</v>
      </c>
      <c r="N120" t="s">
        <v>14</v>
      </c>
      <c r="O120" t="s">
        <v>14</v>
      </c>
      <c r="P120" t="s">
        <v>14</v>
      </c>
      <c r="Q120" s="12" t="s">
        <v>14</v>
      </c>
      <c r="R120" s="20" t="s">
        <v>14</v>
      </c>
      <c r="S120" t="s">
        <v>14</v>
      </c>
      <c r="T120" t="s">
        <v>14</v>
      </c>
      <c r="U120" t="s">
        <v>14</v>
      </c>
      <c r="V120" s="12" t="s">
        <v>14</v>
      </c>
      <c r="W120" t="s">
        <v>14</v>
      </c>
      <c r="X120" t="s">
        <v>14</v>
      </c>
      <c r="Y120" t="s">
        <v>14</v>
      </c>
      <c r="Z120" s="12" t="s">
        <v>14</v>
      </c>
      <c r="AA120" t="s">
        <v>14</v>
      </c>
      <c r="AB120" t="s">
        <v>14</v>
      </c>
      <c r="AC120" t="s">
        <v>14</v>
      </c>
      <c r="AD120" s="20" t="s">
        <v>14</v>
      </c>
      <c r="AE120" t="s">
        <v>14</v>
      </c>
      <c r="AF120" t="s">
        <v>14</v>
      </c>
      <c r="AG120" t="s">
        <v>14</v>
      </c>
      <c r="AH120" s="20" t="s">
        <v>14</v>
      </c>
      <c r="AI120" t="s">
        <v>14</v>
      </c>
      <c r="AJ120" t="s">
        <v>14</v>
      </c>
      <c r="AK120" t="s">
        <v>14</v>
      </c>
      <c r="AL120" t="s">
        <v>14</v>
      </c>
      <c r="AM120" t="s">
        <v>14</v>
      </c>
      <c r="AN120" t="s">
        <v>14</v>
      </c>
      <c r="AO120" t="s">
        <v>14</v>
      </c>
      <c r="AP120" s="20" t="s">
        <v>14</v>
      </c>
      <c r="AQ120" t="s">
        <v>14</v>
      </c>
      <c r="AR120" t="s">
        <v>14</v>
      </c>
      <c r="AS120" t="s">
        <v>14</v>
      </c>
      <c r="AT120" s="20" t="s">
        <v>14</v>
      </c>
      <c r="AU120" s="24" t="s">
        <v>14</v>
      </c>
      <c r="AV120" s="24" t="s">
        <v>14</v>
      </c>
      <c r="AW120" s="24" t="s">
        <v>14</v>
      </c>
    </row>
    <row r="121" spans="1:49">
      <c r="B121" s="2" t="s">
        <v>30</v>
      </c>
      <c r="C121" s="2" t="s">
        <v>12</v>
      </c>
      <c r="D121" s="4" t="s">
        <v>14</v>
      </c>
      <c r="E121" s="4" t="s">
        <v>14</v>
      </c>
      <c r="F121" s="4" t="s">
        <v>14</v>
      </c>
      <c r="G121" s="4" t="s">
        <v>14</v>
      </c>
      <c r="H121" s="15" t="s">
        <v>14</v>
      </c>
      <c r="I121" s="4" t="s">
        <v>14</v>
      </c>
      <c r="J121" s="4" t="s">
        <v>14</v>
      </c>
      <c r="K121" s="4" t="s">
        <v>14</v>
      </c>
      <c r="L121" s="15" t="s">
        <v>14</v>
      </c>
      <c r="M121" t="s">
        <v>14</v>
      </c>
      <c r="N121" t="s">
        <v>14</v>
      </c>
      <c r="O121" t="s">
        <v>14</v>
      </c>
      <c r="P121" t="s">
        <v>14</v>
      </c>
      <c r="Q121" s="12" t="s">
        <v>14</v>
      </c>
      <c r="R121" s="20" t="s">
        <v>14</v>
      </c>
      <c r="S121" t="s">
        <v>14</v>
      </c>
      <c r="T121" t="s">
        <v>14</v>
      </c>
      <c r="U121" t="s">
        <v>14</v>
      </c>
      <c r="V121" s="12" t="s">
        <v>14</v>
      </c>
      <c r="W121" t="s">
        <v>14</v>
      </c>
      <c r="X121" t="s">
        <v>14</v>
      </c>
      <c r="Y121" t="s">
        <v>14</v>
      </c>
      <c r="Z121" s="12" t="s">
        <v>14</v>
      </c>
      <c r="AA121" t="s">
        <v>14</v>
      </c>
      <c r="AB121" t="s">
        <v>14</v>
      </c>
      <c r="AC121" t="s">
        <v>14</v>
      </c>
      <c r="AD121" s="20" t="s">
        <v>14</v>
      </c>
      <c r="AE121" t="s">
        <v>14</v>
      </c>
      <c r="AF121" t="s">
        <v>14</v>
      </c>
      <c r="AG121" t="s">
        <v>14</v>
      </c>
      <c r="AH121" s="20" t="s">
        <v>14</v>
      </c>
      <c r="AI121" t="s">
        <v>14</v>
      </c>
      <c r="AJ121" t="s">
        <v>14</v>
      </c>
      <c r="AK121" t="s">
        <v>14</v>
      </c>
      <c r="AL121" t="s">
        <v>14</v>
      </c>
      <c r="AM121" t="s">
        <v>14</v>
      </c>
      <c r="AN121" t="s">
        <v>14</v>
      </c>
      <c r="AO121" t="s">
        <v>14</v>
      </c>
      <c r="AP121" s="20" t="s">
        <v>14</v>
      </c>
      <c r="AQ121" t="s">
        <v>14</v>
      </c>
      <c r="AR121" t="s">
        <v>14</v>
      </c>
      <c r="AS121" t="s">
        <v>14</v>
      </c>
      <c r="AT121" s="20" t="s">
        <v>14</v>
      </c>
      <c r="AU121" s="24" t="s">
        <v>14</v>
      </c>
      <c r="AV121" s="24" t="s">
        <v>14</v>
      </c>
      <c r="AW121" s="24" t="s">
        <v>14</v>
      </c>
    </row>
    <row r="122" spans="1:49">
      <c r="B122" s="2" t="s">
        <v>31</v>
      </c>
      <c r="C122" s="2" t="s">
        <v>12</v>
      </c>
      <c r="D122" s="4" t="s">
        <v>14</v>
      </c>
      <c r="E122" s="4" t="s">
        <v>14</v>
      </c>
      <c r="F122" s="4" t="s">
        <v>14</v>
      </c>
      <c r="G122" s="4" t="s">
        <v>14</v>
      </c>
      <c r="H122" s="15" t="s">
        <v>14</v>
      </c>
      <c r="I122" s="4" t="s">
        <v>14</v>
      </c>
      <c r="J122" s="4" t="s">
        <v>14</v>
      </c>
      <c r="K122" s="4" t="s">
        <v>14</v>
      </c>
      <c r="L122" s="15" t="s">
        <v>14</v>
      </c>
      <c r="M122" t="s">
        <v>14</v>
      </c>
      <c r="N122" t="s">
        <v>14</v>
      </c>
      <c r="O122" t="s">
        <v>14</v>
      </c>
      <c r="P122" t="s">
        <v>14</v>
      </c>
      <c r="Q122" s="12" t="s">
        <v>14</v>
      </c>
      <c r="R122" s="20" t="s">
        <v>14</v>
      </c>
      <c r="S122" t="s">
        <v>14</v>
      </c>
      <c r="T122" t="s">
        <v>14</v>
      </c>
      <c r="U122" t="s">
        <v>14</v>
      </c>
      <c r="V122" s="12" t="s">
        <v>14</v>
      </c>
      <c r="W122" t="s">
        <v>14</v>
      </c>
      <c r="X122" t="s">
        <v>14</v>
      </c>
      <c r="Y122" t="s">
        <v>14</v>
      </c>
      <c r="Z122" s="12" t="s">
        <v>14</v>
      </c>
      <c r="AA122" t="s">
        <v>14</v>
      </c>
      <c r="AB122" t="s">
        <v>14</v>
      </c>
      <c r="AC122" t="s">
        <v>14</v>
      </c>
      <c r="AD122" s="20" t="s">
        <v>14</v>
      </c>
      <c r="AE122" t="s">
        <v>14</v>
      </c>
      <c r="AF122" t="s">
        <v>14</v>
      </c>
      <c r="AG122" t="s">
        <v>14</v>
      </c>
      <c r="AH122" s="20" t="s">
        <v>14</v>
      </c>
      <c r="AI122" t="s">
        <v>14</v>
      </c>
      <c r="AJ122" t="s">
        <v>14</v>
      </c>
      <c r="AK122" t="s">
        <v>14</v>
      </c>
      <c r="AL122" t="s">
        <v>14</v>
      </c>
      <c r="AM122" t="s">
        <v>14</v>
      </c>
      <c r="AN122" t="s">
        <v>14</v>
      </c>
      <c r="AO122" t="s">
        <v>14</v>
      </c>
      <c r="AP122" s="20" t="s">
        <v>14</v>
      </c>
      <c r="AQ122" t="s">
        <v>14</v>
      </c>
      <c r="AR122" t="s">
        <v>14</v>
      </c>
      <c r="AS122" t="s">
        <v>14</v>
      </c>
      <c r="AT122" s="20" t="s">
        <v>14</v>
      </c>
      <c r="AU122" s="24" t="s">
        <v>14</v>
      </c>
      <c r="AV122" s="24" t="s">
        <v>14</v>
      </c>
      <c r="AW122" s="24" t="s">
        <v>14</v>
      </c>
    </row>
    <row r="123" spans="1:49">
      <c r="B123" s="2" t="s">
        <v>32</v>
      </c>
      <c r="C123" s="2" t="s">
        <v>12</v>
      </c>
      <c r="D123" s="4" t="s">
        <v>14</v>
      </c>
      <c r="E123" s="4" t="s">
        <v>14</v>
      </c>
      <c r="F123" s="4" t="s">
        <v>14</v>
      </c>
      <c r="G123" s="4" t="s">
        <v>14</v>
      </c>
      <c r="H123" s="15" t="s">
        <v>14</v>
      </c>
      <c r="I123" s="4" t="s">
        <v>14</v>
      </c>
      <c r="J123" s="4" t="s">
        <v>14</v>
      </c>
      <c r="K123" s="4" t="s">
        <v>14</v>
      </c>
      <c r="L123" s="15" t="s">
        <v>14</v>
      </c>
      <c r="M123" t="s">
        <v>14</v>
      </c>
      <c r="N123" t="s">
        <v>14</v>
      </c>
      <c r="O123" t="s">
        <v>14</v>
      </c>
      <c r="P123" t="s">
        <v>14</v>
      </c>
      <c r="Q123" s="12" t="s">
        <v>14</v>
      </c>
      <c r="R123" s="20" t="s">
        <v>14</v>
      </c>
      <c r="S123" t="s">
        <v>14</v>
      </c>
      <c r="T123" t="s">
        <v>14</v>
      </c>
      <c r="U123" t="s">
        <v>14</v>
      </c>
      <c r="V123" s="12" t="s">
        <v>14</v>
      </c>
      <c r="W123" t="s">
        <v>14</v>
      </c>
      <c r="X123" t="s">
        <v>14</v>
      </c>
      <c r="Y123" t="s">
        <v>14</v>
      </c>
      <c r="Z123" s="12" t="s">
        <v>14</v>
      </c>
      <c r="AA123" t="s">
        <v>14</v>
      </c>
      <c r="AB123" t="s">
        <v>14</v>
      </c>
      <c r="AC123" t="s">
        <v>14</v>
      </c>
      <c r="AD123" s="20" t="s">
        <v>14</v>
      </c>
      <c r="AE123" t="s">
        <v>14</v>
      </c>
      <c r="AF123" t="s">
        <v>14</v>
      </c>
      <c r="AG123" t="s">
        <v>14</v>
      </c>
      <c r="AH123" s="20" t="s">
        <v>14</v>
      </c>
      <c r="AI123" t="s">
        <v>14</v>
      </c>
      <c r="AJ123" t="s">
        <v>14</v>
      </c>
      <c r="AK123" t="s">
        <v>14</v>
      </c>
      <c r="AL123" t="s">
        <v>14</v>
      </c>
      <c r="AM123" t="s">
        <v>14</v>
      </c>
      <c r="AN123" t="s">
        <v>14</v>
      </c>
      <c r="AO123" t="s">
        <v>14</v>
      </c>
      <c r="AP123" s="20" t="s">
        <v>14</v>
      </c>
      <c r="AQ123" t="s">
        <v>14</v>
      </c>
      <c r="AR123" t="s">
        <v>14</v>
      </c>
      <c r="AS123" t="s">
        <v>14</v>
      </c>
      <c r="AT123" s="20" t="s">
        <v>14</v>
      </c>
      <c r="AU123" s="24" t="s">
        <v>14</v>
      </c>
      <c r="AV123" s="24" t="s">
        <v>14</v>
      </c>
      <c r="AW123" s="24" t="s">
        <v>14</v>
      </c>
    </row>
    <row r="124" spans="1:49">
      <c r="A124" s="2" t="s">
        <v>38</v>
      </c>
      <c r="B124" s="2" t="s">
        <v>11</v>
      </c>
      <c r="C124" s="2" t="s">
        <v>12</v>
      </c>
      <c r="D124" s="3">
        <v>54158</v>
      </c>
      <c r="E124" s="3">
        <v>10437</v>
      </c>
      <c r="F124" s="3">
        <v>14268</v>
      </c>
      <c r="G124" s="3">
        <v>1216</v>
      </c>
      <c r="H124" s="14">
        <v>25921</v>
      </c>
      <c r="I124" s="3">
        <v>12531</v>
      </c>
      <c r="J124" s="3">
        <v>9918</v>
      </c>
      <c r="K124" s="3">
        <v>5769</v>
      </c>
      <c r="L124" s="14">
        <v>28218</v>
      </c>
      <c r="M124" t="s">
        <v>14</v>
      </c>
      <c r="N124" t="s">
        <v>14</v>
      </c>
      <c r="O124" t="s">
        <v>14</v>
      </c>
      <c r="P124" t="s">
        <v>14</v>
      </c>
      <c r="Q124" s="12" t="s">
        <v>14</v>
      </c>
      <c r="R124" s="20" t="s">
        <v>14</v>
      </c>
      <c r="S124" t="s">
        <v>14</v>
      </c>
      <c r="T124" t="s">
        <v>14</v>
      </c>
      <c r="U124" t="s">
        <v>14</v>
      </c>
      <c r="V124" s="12" t="s">
        <v>14</v>
      </c>
      <c r="W124" t="s">
        <v>14</v>
      </c>
      <c r="X124" t="s">
        <v>14</v>
      </c>
      <c r="Y124" t="s">
        <v>14</v>
      </c>
      <c r="Z124" s="12" t="s">
        <v>14</v>
      </c>
      <c r="AA124" t="s">
        <v>14</v>
      </c>
      <c r="AB124" t="s">
        <v>14</v>
      </c>
      <c r="AC124" t="s">
        <v>14</v>
      </c>
      <c r="AD124" s="20" t="s">
        <v>14</v>
      </c>
      <c r="AE124" t="s">
        <v>14</v>
      </c>
      <c r="AF124" t="s">
        <v>14</v>
      </c>
      <c r="AG124" t="s">
        <v>14</v>
      </c>
      <c r="AH124" s="20" t="s">
        <v>14</v>
      </c>
      <c r="AI124" t="s">
        <v>14</v>
      </c>
      <c r="AJ124" t="s">
        <v>14</v>
      </c>
      <c r="AK124" t="s">
        <v>14</v>
      </c>
      <c r="AL124" s="11">
        <v>97.69</v>
      </c>
      <c r="AM124" s="9" t="s">
        <v>14</v>
      </c>
      <c r="AN124" s="11">
        <v>72.61</v>
      </c>
      <c r="AO124" s="11">
        <v>60.27</v>
      </c>
      <c r="AP124" s="20" t="s">
        <v>14</v>
      </c>
      <c r="AQ124" t="s">
        <v>14</v>
      </c>
      <c r="AR124" t="s">
        <v>14</v>
      </c>
      <c r="AS124" t="s">
        <v>14</v>
      </c>
      <c r="AT124" s="20" t="s">
        <v>14</v>
      </c>
      <c r="AU124" s="24" t="s">
        <v>14</v>
      </c>
      <c r="AV124" s="24" t="s">
        <v>14</v>
      </c>
      <c r="AW124" s="24" t="s">
        <v>14</v>
      </c>
    </row>
    <row r="125" spans="1:49">
      <c r="B125" s="2" t="s">
        <v>13</v>
      </c>
      <c r="C125" s="2" t="s">
        <v>12</v>
      </c>
      <c r="D125" s="4" t="s">
        <v>14</v>
      </c>
      <c r="E125" s="4" t="s">
        <v>14</v>
      </c>
      <c r="F125" s="4" t="s">
        <v>14</v>
      </c>
      <c r="G125" s="4" t="s">
        <v>14</v>
      </c>
      <c r="H125" s="15" t="s">
        <v>14</v>
      </c>
      <c r="I125" s="4" t="s">
        <v>14</v>
      </c>
      <c r="J125" s="4" t="s">
        <v>14</v>
      </c>
      <c r="K125" s="4" t="s">
        <v>14</v>
      </c>
      <c r="L125" s="15" t="s">
        <v>14</v>
      </c>
      <c r="M125" t="s">
        <v>14</v>
      </c>
      <c r="N125" t="s">
        <v>14</v>
      </c>
      <c r="O125" t="s">
        <v>14</v>
      </c>
      <c r="P125" t="s">
        <v>14</v>
      </c>
      <c r="Q125" s="12" t="s">
        <v>14</v>
      </c>
      <c r="R125" s="20" t="s">
        <v>14</v>
      </c>
      <c r="S125" t="s">
        <v>14</v>
      </c>
      <c r="T125" t="s">
        <v>14</v>
      </c>
      <c r="U125" t="s">
        <v>14</v>
      </c>
      <c r="V125" s="12" t="s">
        <v>14</v>
      </c>
      <c r="W125" t="s">
        <v>14</v>
      </c>
      <c r="X125" t="s">
        <v>14</v>
      </c>
      <c r="Y125" t="s">
        <v>14</v>
      </c>
      <c r="Z125" s="12" t="s">
        <v>14</v>
      </c>
      <c r="AA125" t="s">
        <v>14</v>
      </c>
      <c r="AB125" t="s">
        <v>14</v>
      </c>
      <c r="AC125" t="s">
        <v>14</v>
      </c>
      <c r="AD125" s="20" t="s">
        <v>14</v>
      </c>
      <c r="AE125" t="s">
        <v>14</v>
      </c>
      <c r="AF125" t="s">
        <v>14</v>
      </c>
      <c r="AG125" t="s">
        <v>14</v>
      </c>
      <c r="AH125" s="20" t="s">
        <v>14</v>
      </c>
      <c r="AI125" t="s">
        <v>14</v>
      </c>
      <c r="AJ125" t="s">
        <v>14</v>
      </c>
      <c r="AK125" t="s">
        <v>14</v>
      </c>
      <c r="AL125" t="s">
        <v>14</v>
      </c>
      <c r="AM125" t="s">
        <v>14</v>
      </c>
      <c r="AN125" t="s">
        <v>14</v>
      </c>
      <c r="AO125" t="s">
        <v>14</v>
      </c>
      <c r="AP125" s="20" t="s">
        <v>14</v>
      </c>
      <c r="AQ125" t="s">
        <v>14</v>
      </c>
      <c r="AR125" t="s">
        <v>14</v>
      </c>
      <c r="AS125" t="s">
        <v>14</v>
      </c>
      <c r="AT125" s="20" t="s">
        <v>14</v>
      </c>
      <c r="AU125" s="24" t="s">
        <v>14</v>
      </c>
      <c r="AV125" s="24" t="s">
        <v>14</v>
      </c>
      <c r="AW125" s="24" t="s">
        <v>14</v>
      </c>
    </row>
    <row r="126" spans="1:49">
      <c r="B126" s="2" t="s">
        <v>15</v>
      </c>
      <c r="C126" s="2" t="s">
        <v>12</v>
      </c>
      <c r="D126" s="4" t="s">
        <v>14</v>
      </c>
      <c r="E126" s="4" t="s">
        <v>14</v>
      </c>
      <c r="F126" s="4" t="s">
        <v>14</v>
      </c>
      <c r="G126" s="4" t="s">
        <v>14</v>
      </c>
      <c r="H126" s="15" t="s">
        <v>14</v>
      </c>
      <c r="I126" s="4" t="s">
        <v>14</v>
      </c>
      <c r="J126" s="4" t="s">
        <v>14</v>
      </c>
      <c r="K126" s="4" t="s">
        <v>14</v>
      </c>
      <c r="L126" s="15" t="s">
        <v>14</v>
      </c>
      <c r="M126" t="s">
        <v>14</v>
      </c>
      <c r="N126" t="s">
        <v>14</v>
      </c>
      <c r="O126" t="s">
        <v>14</v>
      </c>
      <c r="P126" t="s">
        <v>14</v>
      </c>
      <c r="Q126" s="12" t="s">
        <v>14</v>
      </c>
      <c r="R126" s="20" t="s">
        <v>14</v>
      </c>
      <c r="S126" t="s">
        <v>14</v>
      </c>
      <c r="T126" t="s">
        <v>14</v>
      </c>
      <c r="U126" t="s">
        <v>14</v>
      </c>
      <c r="V126" s="12" t="s">
        <v>14</v>
      </c>
      <c r="W126" t="s">
        <v>14</v>
      </c>
      <c r="X126" t="s">
        <v>14</v>
      </c>
      <c r="Y126" t="s">
        <v>14</v>
      </c>
      <c r="Z126" s="12" t="s">
        <v>14</v>
      </c>
      <c r="AA126" t="s">
        <v>14</v>
      </c>
      <c r="AB126" t="s">
        <v>14</v>
      </c>
      <c r="AC126" t="s">
        <v>14</v>
      </c>
      <c r="AD126" s="20" t="s">
        <v>14</v>
      </c>
      <c r="AE126" t="s">
        <v>14</v>
      </c>
      <c r="AF126" t="s">
        <v>14</v>
      </c>
      <c r="AG126" t="s">
        <v>14</v>
      </c>
      <c r="AH126" s="20" t="s">
        <v>14</v>
      </c>
      <c r="AI126" t="s">
        <v>14</v>
      </c>
      <c r="AJ126" t="s">
        <v>14</v>
      </c>
      <c r="AK126" t="s">
        <v>14</v>
      </c>
      <c r="AL126" t="s">
        <v>14</v>
      </c>
      <c r="AM126" t="s">
        <v>14</v>
      </c>
      <c r="AN126" t="s">
        <v>14</v>
      </c>
      <c r="AO126" t="s">
        <v>14</v>
      </c>
      <c r="AP126" s="20" t="s">
        <v>14</v>
      </c>
      <c r="AQ126" t="s">
        <v>14</v>
      </c>
      <c r="AR126" t="s">
        <v>14</v>
      </c>
      <c r="AS126" t="s">
        <v>14</v>
      </c>
      <c r="AT126" s="20" t="s">
        <v>14</v>
      </c>
      <c r="AU126" s="24" t="s">
        <v>14</v>
      </c>
      <c r="AV126" s="24" t="s">
        <v>14</v>
      </c>
      <c r="AW126" s="24" t="s">
        <v>14</v>
      </c>
    </row>
    <row r="127" spans="1:49">
      <c r="B127" s="2" t="s">
        <v>16</v>
      </c>
      <c r="C127" s="2" t="s">
        <v>12</v>
      </c>
      <c r="D127" s="4" t="s">
        <v>14</v>
      </c>
      <c r="E127" s="4" t="s">
        <v>14</v>
      </c>
      <c r="F127" s="4" t="s">
        <v>14</v>
      </c>
      <c r="G127" s="4" t="s">
        <v>14</v>
      </c>
      <c r="H127" s="15" t="s">
        <v>14</v>
      </c>
      <c r="I127" s="4" t="s">
        <v>14</v>
      </c>
      <c r="J127" s="4" t="s">
        <v>14</v>
      </c>
      <c r="K127" s="4" t="s">
        <v>14</v>
      </c>
      <c r="L127" s="15" t="s">
        <v>14</v>
      </c>
      <c r="M127" t="s">
        <v>14</v>
      </c>
      <c r="N127" t="s">
        <v>14</v>
      </c>
      <c r="O127" t="s">
        <v>14</v>
      </c>
      <c r="P127" t="s">
        <v>14</v>
      </c>
      <c r="Q127" s="12" t="s">
        <v>14</v>
      </c>
      <c r="R127" s="20" t="s">
        <v>14</v>
      </c>
      <c r="S127" t="s">
        <v>14</v>
      </c>
      <c r="T127" t="s">
        <v>14</v>
      </c>
      <c r="U127" t="s">
        <v>14</v>
      </c>
      <c r="V127" s="12" t="s">
        <v>14</v>
      </c>
      <c r="W127" t="s">
        <v>14</v>
      </c>
      <c r="X127" t="s">
        <v>14</v>
      </c>
      <c r="Y127" t="s">
        <v>14</v>
      </c>
      <c r="Z127" s="12" t="s">
        <v>14</v>
      </c>
      <c r="AA127" t="s">
        <v>14</v>
      </c>
      <c r="AB127" t="s">
        <v>14</v>
      </c>
      <c r="AC127" t="s">
        <v>14</v>
      </c>
      <c r="AD127" s="20" t="s">
        <v>14</v>
      </c>
      <c r="AE127" t="s">
        <v>14</v>
      </c>
      <c r="AF127" t="s">
        <v>14</v>
      </c>
      <c r="AG127" t="s">
        <v>14</v>
      </c>
      <c r="AH127" s="20" t="s">
        <v>14</v>
      </c>
      <c r="AI127" t="s">
        <v>14</v>
      </c>
      <c r="AJ127" t="s">
        <v>14</v>
      </c>
      <c r="AK127" t="s">
        <v>14</v>
      </c>
      <c r="AL127" t="s">
        <v>14</v>
      </c>
      <c r="AM127" t="s">
        <v>14</v>
      </c>
      <c r="AN127" t="s">
        <v>14</v>
      </c>
      <c r="AO127" t="s">
        <v>14</v>
      </c>
      <c r="AP127" s="20" t="s">
        <v>14</v>
      </c>
      <c r="AQ127" t="s">
        <v>14</v>
      </c>
      <c r="AR127" t="s">
        <v>14</v>
      </c>
      <c r="AS127" t="s">
        <v>14</v>
      </c>
      <c r="AT127" s="20" t="s">
        <v>14</v>
      </c>
      <c r="AU127" s="24" t="s">
        <v>14</v>
      </c>
      <c r="AV127" s="24" t="s">
        <v>14</v>
      </c>
      <c r="AW127" s="24" t="s">
        <v>14</v>
      </c>
    </row>
    <row r="128" spans="1:49">
      <c r="B128" s="2" t="s">
        <v>17</v>
      </c>
      <c r="C128" s="2" t="s">
        <v>12</v>
      </c>
      <c r="D128" s="4" t="s">
        <v>14</v>
      </c>
      <c r="E128" s="4" t="s">
        <v>14</v>
      </c>
      <c r="F128" s="4" t="s">
        <v>14</v>
      </c>
      <c r="G128" s="4" t="s">
        <v>14</v>
      </c>
      <c r="H128" s="15" t="s">
        <v>14</v>
      </c>
      <c r="I128" s="4" t="s">
        <v>14</v>
      </c>
      <c r="J128" s="4" t="s">
        <v>14</v>
      </c>
      <c r="K128" s="4" t="s">
        <v>14</v>
      </c>
      <c r="L128" s="15" t="s">
        <v>14</v>
      </c>
      <c r="M128" t="s">
        <v>14</v>
      </c>
      <c r="N128" t="s">
        <v>14</v>
      </c>
      <c r="O128" t="s">
        <v>14</v>
      </c>
      <c r="P128" t="s">
        <v>14</v>
      </c>
      <c r="Q128" s="12" t="s">
        <v>14</v>
      </c>
      <c r="R128" s="20" t="s">
        <v>14</v>
      </c>
      <c r="S128" t="s">
        <v>14</v>
      </c>
      <c r="T128" t="s">
        <v>14</v>
      </c>
      <c r="U128" t="s">
        <v>14</v>
      </c>
      <c r="V128" s="12" t="s">
        <v>14</v>
      </c>
      <c r="W128" t="s">
        <v>14</v>
      </c>
      <c r="X128" t="s">
        <v>14</v>
      </c>
      <c r="Y128" t="s">
        <v>14</v>
      </c>
      <c r="Z128" s="12" t="s">
        <v>14</v>
      </c>
      <c r="AA128" t="s">
        <v>14</v>
      </c>
      <c r="AB128" t="s">
        <v>14</v>
      </c>
      <c r="AC128" t="s">
        <v>14</v>
      </c>
      <c r="AD128" s="20" t="s">
        <v>14</v>
      </c>
      <c r="AE128" t="s">
        <v>14</v>
      </c>
      <c r="AF128" t="s">
        <v>14</v>
      </c>
      <c r="AG128" t="s">
        <v>14</v>
      </c>
      <c r="AH128" s="20" t="s">
        <v>14</v>
      </c>
      <c r="AI128" t="s">
        <v>14</v>
      </c>
      <c r="AJ128" t="s">
        <v>14</v>
      </c>
      <c r="AK128" t="s">
        <v>14</v>
      </c>
      <c r="AL128" t="s">
        <v>14</v>
      </c>
      <c r="AM128" t="s">
        <v>14</v>
      </c>
      <c r="AN128" t="s">
        <v>14</v>
      </c>
      <c r="AO128" t="s">
        <v>14</v>
      </c>
      <c r="AP128" s="20" t="s">
        <v>14</v>
      </c>
      <c r="AQ128" t="s">
        <v>14</v>
      </c>
      <c r="AR128" t="s">
        <v>14</v>
      </c>
      <c r="AS128" t="s">
        <v>14</v>
      </c>
      <c r="AT128" s="20" t="s">
        <v>14</v>
      </c>
      <c r="AU128" s="24" t="s">
        <v>14</v>
      </c>
      <c r="AV128" s="24" t="s">
        <v>14</v>
      </c>
      <c r="AW128" s="24" t="s">
        <v>14</v>
      </c>
    </row>
    <row r="129" spans="1:49">
      <c r="B129" s="2" t="s">
        <v>18</v>
      </c>
      <c r="C129" s="2" t="s">
        <v>12</v>
      </c>
      <c r="D129" s="4" t="s">
        <v>14</v>
      </c>
      <c r="E129" s="4" t="s">
        <v>14</v>
      </c>
      <c r="F129" s="4" t="s">
        <v>14</v>
      </c>
      <c r="G129" s="4" t="s">
        <v>14</v>
      </c>
      <c r="H129" s="15" t="s">
        <v>14</v>
      </c>
      <c r="I129" s="4" t="s">
        <v>14</v>
      </c>
      <c r="J129" s="4" t="s">
        <v>14</v>
      </c>
      <c r="K129" s="4" t="s">
        <v>14</v>
      </c>
      <c r="L129" s="15" t="s">
        <v>14</v>
      </c>
      <c r="M129" t="s">
        <v>14</v>
      </c>
      <c r="N129" t="s">
        <v>14</v>
      </c>
      <c r="O129" t="s">
        <v>14</v>
      </c>
      <c r="P129" t="s">
        <v>14</v>
      </c>
      <c r="Q129" s="12" t="s">
        <v>14</v>
      </c>
      <c r="R129" s="20" t="s">
        <v>14</v>
      </c>
      <c r="S129" t="s">
        <v>14</v>
      </c>
      <c r="T129" t="s">
        <v>14</v>
      </c>
      <c r="U129" t="s">
        <v>14</v>
      </c>
      <c r="V129" s="12" t="s">
        <v>14</v>
      </c>
      <c r="W129" t="s">
        <v>14</v>
      </c>
      <c r="X129" t="s">
        <v>14</v>
      </c>
      <c r="Y129" t="s">
        <v>14</v>
      </c>
      <c r="Z129" s="12" t="s">
        <v>14</v>
      </c>
      <c r="AA129" t="s">
        <v>14</v>
      </c>
      <c r="AB129" t="s">
        <v>14</v>
      </c>
      <c r="AC129" t="s">
        <v>14</v>
      </c>
      <c r="AD129" s="20" t="s">
        <v>14</v>
      </c>
      <c r="AE129" t="s">
        <v>14</v>
      </c>
      <c r="AF129" t="s">
        <v>14</v>
      </c>
      <c r="AG129" t="s">
        <v>14</v>
      </c>
      <c r="AH129" s="20" t="s">
        <v>14</v>
      </c>
      <c r="AI129" t="s">
        <v>14</v>
      </c>
      <c r="AJ129" t="s">
        <v>14</v>
      </c>
      <c r="AK129" t="s">
        <v>14</v>
      </c>
      <c r="AL129" t="s">
        <v>14</v>
      </c>
      <c r="AM129" t="s">
        <v>14</v>
      </c>
      <c r="AN129" t="s">
        <v>14</v>
      </c>
      <c r="AO129" t="s">
        <v>14</v>
      </c>
      <c r="AP129" s="20" t="s">
        <v>14</v>
      </c>
      <c r="AQ129" t="s">
        <v>14</v>
      </c>
      <c r="AR129" t="s">
        <v>14</v>
      </c>
      <c r="AS129" t="s">
        <v>14</v>
      </c>
      <c r="AT129" s="20" t="s">
        <v>14</v>
      </c>
      <c r="AU129" s="24" t="s">
        <v>14</v>
      </c>
      <c r="AV129" s="24" t="s">
        <v>14</v>
      </c>
      <c r="AW129" s="24" t="s">
        <v>14</v>
      </c>
    </row>
    <row r="130" spans="1:49">
      <c r="B130" s="2" t="s">
        <v>19</v>
      </c>
      <c r="C130" s="2" t="s">
        <v>12</v>
      </c>
      <c r="D130" s="4" t="s">
        <v>14</v>
      </c>
      <c r="E130" s="4" t="s">
        <v>14</v>
      </c>
      <c r="F130" s="4" t="s">
        <v>14</v>
      </c>
      <c r="G130" s="4" t="s">
        <v>14</v>
      </c>
      <c r="H130" s="15" t="s">
        <v>14</v>
      </c>
      <c r="I130" s="4" t="s">
        <v>14</v>
      </c>
      <c r="J130" s="4" t="s">
        <v>14</v>
      </c>
      <c r="K130" s="4" t="s">
        <v>14</v>
      </c>
      <c r="L130" s="15" t="s">
        <v>14</v>
      </c>
      <c r="M130" t="s">
        <v>14</v>
      </c>
      <c r="N130" t="s">
        <v>14</v>
      </c>
      <c r="O130" t="s">
        <v>14</v>
      </c>
      <c r="P130" t="s">
        <v>14</v>
      </c>
      <c r="Q130" s="12" t="s">
        <v>14</v>
      </c>
      <c r="R130" s="20" t="s">
        <v>14</v>
      </c>
      <c r="S130" t="s">
        <v>14</v>
      </c>
      <c r="T130" t="s">
        <v>14</v>
      </c>
      <c r="U130" t="s">
        <v>14</v>
      </c>
      <c r="V130" s="12" t="s">
        <v>14</v>
      </c>
      <c r="W130" t="s">
        <v>14</v>
      </c>
      <c r="X130" t="s">
        <v>14</v>
      </c>
      <c r="Y130" t="s">
        <v>14</v>
      </c>
      <c r="Z130" s="12" t="s">
        <v>14</v>
      </c>
      <c r="AA130" t="s">
        <v>14</v>
      </c>
      <c r="AB130" t="s">
        <v>14</v>
      </c>
      <c r="AC130" t="s">
        <v>14</v>
      </c>
      <c r="AD130" s="20" t="s">
        <v>14</v>
      </c>
      <c r="AE130" t="s">
        <v>14</v>
      </c>
      <c r="AF130" t="s">
        <v>14</v>
      </c>
      <c r="AG130" t="s">
        <v>14</v>
      </c>
      <c r="AH130" s="20" t="s">
        <v>14</v>
      </c>
      <c r="AI130" t="s">
        <v>14</v>
      </c>
      <c r="AJ130" t="s">
        <v>14</v>
      </c>
      <c r="AK130" t="s">
        <v>14</v>
      </c>
      <c r="AL130" t="s">
        <v>14</v>
      </c>
      <c r="AM130" t="s">
        <v>14</v>
      </c>
      <c r="AN130" t="s">
        <v>14</v>
      </c>
      <c r="AO130" t="s">
        <v>14</v>
      </c>
      <c r="AP130" s="20" t="s">
        <v>14</v>
      </c>
      <c r="AQ130" t="s">
        <v>14</v>
      </c>
      <c r="AR130" t="s">
        <v>14</v>
      </c>
      <c r="AS130" t="s">
        <v>14</v>
      </c>
      <c r="AT130" s="20" t="s">
        <v>14</v>
      </c>
      <c r="AU130" s="24" t="s">
        <v>14</v>
      </c>
      <c r="AV130" s="24" t="s">
        <v>14</v>
      </c>
      <c r="AW130" s="24" t="s">
        <v>14</v>
      </c>
    </row>
    <row r="131" spans="1:49">
      <c r="B131" s="2" t="s">
        <v>20</v>
      </c>
      <c r="C131" s="2" t="s">
        <v>12</v>
      </c>
      <c r="D131" s="4" t="s">
        <v>14</v>
      </c>
      <c r="E131" s="4" t="s">
        <v>14</v>
      </c>
      <c r="F131" s="4" t="s">
        <v>14</v>
      </c>
      <c r="G131" s="4" t="s">
        <v>14</v>
      </c>
      <c r="H131" s="15" t="s">
        <v>14</v>
      </c>
      <c r="I131" s="4" t="s">
        <v>14</v>
      </c>
      <c r="J131" s="4" t="s">
        <v>14</v>
      </c>
      <c r="K131" s="4" t="s">
        <v>14</v>
      </c>
      <c r="L131" s="15" t="s">
        <v>14</v>
      </c>
      <c r="M131" t="s">
        <v>14</v>
      </c>
      <c r="N131" t="s">
        <v>14</v>
      </c>
      <c r="O131" t="s">
        <v>14</v>
      </c>
      <c r="P131" t="s">
        <v>14</v>
      </c>
      <c r="Q131" s="12" t="s">
        <v>14</v>
      </c>
      <c r="R131" s="20" t="s">
        <v>14</v>
      </c>
      <c r="S131" t="s">
        <v>14</v>
      </c>
      <c r="T131" t="s">
        <v>14</v>
      </c>
      <c r="U131" t="s">
        <v>14</v>
      </c>
      <c r="V131" s="12" t="s">
        <v>14</v>
      </c>
      <c r="W131" t="s">
        <v>14</v>
      </c>
      <c r="X131" t="s">
        <v>14</v>
      </c>
      <c r="Y131" t="s">
        <v>14</v>
      </c>
      <c r="Z131" s="12" t="s">
        <v>14</v>
      </c>
      <c r="AA131" t="s">
        <v>14</v>
      </c>
      <c r="AB131" t="s">
        <v>14</v>
      </c>
      <c r="AC131" t="s">
        <v>14</v>
      </c>
      <c r="AD131" s="20" t="s">
        <v>14</v>
      </c>
      <c r="AE131" t="s">
        <v>14</v>
      </c>
      <c r="AF131" t="s">
        <v>14</v>
      </c>
      <c r="AG131" t="s">
        <v>14</v>
      </c>
      <c r="AH131" s="20" t="s">
        <v>14</v>
      </c>
      <c r="AI131" t="s">
        <v>14</v>
      </c>
      <c r="AJ131" t="s">
        <v>14</v>
      </c>
      <c r="AK131" t="s">
        <v>14</v>
      </c>
      <c r="AL131" t="s">
        <v>14</v>
      </c>
      <c r="AM131" t="s">
        <v>14</v>
      </c>
      <c r="AN131" t="s">
        <v>14</v>
      </c>
      <c r="AO131" t="s">
        <v>14</v>
      </c>
      <c r="AP131" s="20" t="s">
        <v>14</v>
      </c>
      <c r="AQ131" t="s">
        <v>14</v>
      </c>
      <c r="AR131" t="s">
        <v>14</v>
      </c>
      <c r="AS131" t="s">
        <v>14</v>
      </c>
      <c r="AT131" s="20" t="s">
        <v>14</v>
      </c>
      <c r="AU131" s="24" t="s">
        <v>14</v>
      </c>
      <c r="AV131" s="24" t="s">
        <v>14</v>
      </c>
      <c r="AW131" s="24" t="s">
        <v>14</v>
      </c>
    </row>
    <row r="132" spans="1:49">
      <c r="B132" s="2" t="s">
        <v>21</v>
      </c>
      <c r="C132" s="2" t="s">
        <v>12</v>
      </c>
      <c r="D132" s="4" t="s">
        <v>14</v>
      </c>
      <c r="E132" s="4" t="s">
        <v>14</v>
      </c>
      <c r="F132" s="4" t="s">
        <v>14</v>
      </c>
      <c r="G132" s="4" t="s">
        <v>14</v>
      </c>
      <c r="H132" s="15" t="s">
        <v>14</v>
      </c>
      <c r="I132" s="4" t="s">
        <v>14</v>
      </c>
      <c r="J132" s="4" t="s">
        <v>14</v>
      </c>
      <c r="K132" s="4" t="s">
        <v>14</v>
      </c>
      <c r="L132" s="15" t="s">
        <v>14</v>
      </c>
      <c r="M132" t="s">
        <v>14</v>
      </c>
      <c r="N132" t="s">
        <v>14</v>
      </c>
      <c r="O132" t="s">
        <v>14</v>
      </c>
      <c r="P132" t="s">
        <v>14</v>
      </c>
      <c r="Q132" s="12" t="s">
        <v>14</v>
      </c>
      <c r="R132" s="20" t="s">
        <v>14</v>
      </c>
      <c r="S132" t="s">
        <v>14</v>
      </c>
      <c r="T132" t="s">
        <v>14</v>
      </c>
      <c r="U132" t="s">
        <v>14</v>
      </c>
      <c r="V132" s="12" t="s">
        <v>14</v>
      </c>
      <c r="W132" t="s">
        <v>14</v>
      </c>
      <c r="X132" t="s">
        <v>14</v>
      </c>
      <c r="Y132" t="s">
        <v>14</v>
      </c>
      <c r="Z132" s="12" t="s">
        <v>14</v>
      </c>
      <c r="AA132" t="s">
        <v>14</v>
      </c>
      <c r="AB132" t="s">
        <v>14</v>
      </c>
      <c r="AC132" t="s">
        <v>14</v>
      </c>
      <c r="AD132" s="20" t="s">
        <v>14</v>
      </c>
      <c r="AE132" t="s">
        <v>14</v>
      </c>
      <c r="AF132" t="s">
        <v>14</v>
      </c>
      <c r="AG132" t="s">
        <v>14</v>
      </c>
      <c r="AH132" s="20" t="s">
        <v>14</v>
      </c>
      <c r="AI132" t="s">
        <v>14</v>
      </c>
      <c r="AJ132" t="s">
        <v>14</v>
      </c>
      <c r="AK132" t="s">
        <v>14</v>
      </c>
      <c r="AL132" t="s">
        <v>14</v>
      </c>
      <c r="AM132" t="s">
        <v>14</v>
      </c>
      <c r="AN132" t="s">
        <v>14</v>
      </c>
      <c r="AO132" t="s">
        <v>14</v>
      </c>
      <c r="AP132" s="20" t="s">
        <v>14</v>
      </c>
      <c r="AQ132" t="s">
        <v>14</v>
      </c>
      <c r="AR132" t="s">
        <v>14</v>
      </c>
      <c r="AS132" t="s">
        <v>14</v>
      </c>
      <c r="AT132" s="20" t="s">
        <v>14</v>
      </c>
      <c r="AU132" s="24" t="s">
        <v>14</v>
      </c>
      <c r="AV132" s="24" t="s">
        <v>14</v>
      </c>
      <c r="AW132" s="24" t="s">
        <v>14</v>
      </c>
    </row>
    <row r="133" spans="1:49">
      <c r="B133" s="2" t="s">
        <v>22</v>
      </c>
      <c r="C133" s="2" t="s">
        <v>12</v>
      </c>
      <c r="D133" s="4" t="s">
        <v>14</v>
      </c>
      <c r="E133" s="4" t="s">
        <v>14</v>
      </c>
      <c r="F133" s="4" t="s">
        <v>14</v>
      </c>
      <c r="G133" s="4" t="s">
        <v>14</v>
      </c>
      <c r="H133" s="15" t="s">
        <v>14</v>
      </c>
      <c r="I133" s="4" t="s">
        <v>14</v>
      </c>
      <c r="J133" s="4" t="s">
        <v>14</v>
      </c>
      <c r="K133" s="4" t="s">
        <v>14</v>
      </c>
      <c r="L133" s="15" t="s">
        <v>14</v>
      </c>
      <c r="M133" t="s">
        <v>14</v>
      </c>
      <c r="N133" t="s">
        <v>14</v>
      </c>
      <c r="O133" t="s">
        <v>14</v>
      </c>
      <c r="P133" t="s">
        <v>14</v>
      </c>
      <c r="Q133" s="12" t="s">
        <v>14</v>
      </c>
      <c r="R133" s="20" t="s">
        <v>14</v>
      </c>
      <c r="S133" t="s">
        <v>14</v>
      </c>
      <c r="T133" t="s">
        <v>14</v>
      </c>
      <c r="U133" t="s">
        <v>14</v>
      </c>
      <c r="V133" s="12" t="s">
        <v>14</v>
      </c>
      <c r="W133" t="s">
        <v>14</v>
      </c>
      <c r="X133" t="s">
        <v>14</v>
      </c>
      <c r="Y133" t="s">
        <v>14</v>
      </c>
      <c r="Z133" s="12" t="s">
        <v>14</v>
      </c>
      <c r="AA133" t="s">
        <v>14</v>
      </c>
      <c r="AB133" t="s">
        <v>14</v>
      </c>
      <c r="AC133" t="s">
        <v>14</v>
      </c>
      <c r="AD133" s="20" t="s">
        <v>14</v>
      </c>
      <c r="AE133" t="s">
        <v>14</v>
      </c>
      <c r="AF133" t="s">
        <v>14</v>
      </c>
      <c r="AG133" t="s">
        <v>14</v>
      </c>
      <c r="AH133" s="20" t="s">
        <v>14</v>
      </c>
      <c r="AI133" t="s">
        <v>14</v>
      </c>
      <c r="AJ133" t="s">
        <v>14</v>
      </c>
      <c r="AK133" t="s">
        <v>14</v>
      </c>
      <c r="AL133" t="s">
        <v>14</v>
      </c>
      <c r="AM133" t="s">
        <v>14</v>
      </c>
      <c r="AN133" t="s">
        <v>14</v>
      </c>
      <c r="AO133" t="s">
        <v>14</v>
      </c>
      <c r="AP133" s="20" t="s">
        <v>14</v>
      </c>
      <c r="AQ133" t="s">
        <v>14</v>
      </c>
      <c r="AR133" t="s">
        <v>14</v>
      </c>
      <c r="AS133" t="s">
        <v>14</v>
      </c>
      <c r="AT133" s="20" t="s">
        <v>14</v>
      </c>
      <c r="AU133" s="24" t="s">
        <v>14</v>
      </c>
      <c r="AV133" s="24" t="s">
        <v>14</v>
      </c>
      <c r="AW133" s="24" t="s">
        <v>14</v>
      </c>
    </row>
    <row r="134" spans="1:49">
      <c r="B134" s="2" t="s">
        <v>23</v>
      </c>
      <c r="C134" s="2" t="s">
        <v>12</v>
      </c>
      <c r="D134" s="4" t="s">
        <v>14</v>
      </c>
      <c r="E134" s="4" t="s">
        <v>14</v>
      </c>
      <c r="F134" s="4" t="s">
        <v>14</v>
      </c>
      <c r="G134" s="4" t="s">
        <v>14</v>
      </c>
      <c r="H134" s="15" t="s">
        <v>14</v>
      </c>
      <c r="I134" s="4" t="s">
        <v>14</v>
      </c>
      <c r="J134" s="4" t="s">
        <v>14</v>
      </c>
      <c r="K134" s="4" t="s">
        <v>14</v>
      </c>
      <c r="L134" s="15" t="s">
        <v>14</v>
      </c>
      <c r="M134" t="s">
        <v>14</v>
      </c>
      <c r="N134" t="s">
        <v>14</v>
      </c>
      <c r="O134" t="s">
        <v>14</v>
      </c>
      <c r="P134" t="s">
        <v>14</v>
      </c>
      <c r="Q134" s="12" t="s">
        <v>14</v>
      </c>
      <c r="R134" s="20" t="s">
        <v>14</v>
      </c>
      <c r="S134" t="s">
        <v>14</v>
      </c>
      <c r="T134" t="s">
        <v>14</v>
      </c>
      <c r="U134" t="s">
        <v>14</v>
      </c>
      <c r="V134" s="12" t="s">
        <v>14</v>
      </c>
      <c r="W134" t="s">
        <v>14</v>
      </c>
      <c r="X134" t="s">
        <v>14</v>
      </c>
      <c r="Y134" t="s">
        <v>14</v>
      </c>
      <c r="Z134" s="12" t="s">
        <v>14</v>
      </c>
      <c r="AA134" t="s">
        <v>14</v>
      </c>
      <c r="AB134" t="s">
        <v>14</v>
      </c>
      <c r="AC134" t="s">
        <v>14</v>
      </c>
      <c r="AD134" s="20" t="s">
        <v>14</v>
      </c>
      <c r="AE134" t="s">
        <v>14</v>
      </c>
      <c r="AF134" t="s">
        <v>14</v>
      </c>
      <c r="AG134" t="s">
        <v>14</v>
      </c>
      <c r="AH134" s="20" t="s">
        <v>14</v>
      </c>
      <c r="AI134" t="s">
        <v>14</v>
      </c>
      <c r="AJ134" t="s">
        <v>14</v>
      </c>
      <c r="AK134" t="s">
        <v>14</v>
      </c>
      <c r="AL134" t="s">
        <v>14</v>
      </c>
      <c r="AM134" t="s">
        <v>14</v>
      </c>
      <c r="AN134" t="s">
        <v>14</v>
      </c>
      <c r="AO134" t="s">
        <v>14</v>
      </c>
      <c r="AP134" s="20" t="s">
        <v>14</v>
      </c>
      <c r="AQ134" t="s">
        <v>14</v>
      </c>
      <c r="AR134" t="s">
        <v>14</v>
      </c>
      <c r="AS134" t="s">
        <v>14</v>
      </c>
      <c r="AT134" s="20" t="s">
        <v>14</v>
      </c>
      <c r="AU134" s="24" t="s">
        <v>14</v>
      </c>
      <c r="AV134" s="24" t="s">
        <v>14</v>
      </c>
      <c r="AW134" s="24" t="s">
        <v>14</v>
      </c>
    </row>
    <row r="135" spans="1:49">
      <c r="B135" s="2" t="s">
        <v>24</v>
      </c>
      <c r="C135" s="2" t="s">
        <v>12</v>
      </c>
      <c r="D135" s="4" t="s">
        <v>14</v>
      </c>
      <c r="E135" s="4" t="s">
        <v>14</v>
      </c>
      <c r="F135" s="4" t="s">
        <v>14</v>
      </c>
      <c r="G135" s="4" t="s">
        <v>14</v>
      </c>
      <c r="H135" s="15" t="s">
        <v>14</v>
      </c>
      <c r="I135" s="4" t="s">
        <v>14</v>
      </c>
      <c r="J135" s="4" t="s">
        <v>14</v>
      </c>
      <c r="K135" s="4" t="s">
        <v>14</v>
      </c>
      <c r="L135" s="15" t="s">
        <v>14</v>
      </c>
      <c r="M135" t="s">
        <v>14</v>
      </c>
      <c r="N135" t="s">
        <v>14</v>
      </c>
      <c r="O135" t="s">
        <v>14</v>
      </c>
      <c r="P135" t="s">
        <v>14</v>
      </c>
      <c r="Q135" s="12" t="s">
        <v>14</v>
      </c>
      <c r="R135" s="20" t="s">
        <v>14</v>
      </c>
      <c r="S135" t="s">
        <v>14</v>
      </c>
      <c r="T135" t="s">
        <v>14</v>
      </c>
      <c r="U135" t="s">
        <v>14</v>
      </c>
      <c r="V135" s="12" t="s">
        <v>14</v>
      </c>
      <c r="W135" t="s">
        <v>14</v>
      </c>
      <c r="X135" t="s">
        <v>14</v>
      </c>
      <c r="Y135" t="s">
        <v>14</v>
      </c>
      <c r="Z135" s="12" t="s">
        <v>14</v>
      </c>
      <c r="AA135" t="s">
        <v>14</v>
      </c>
      <c r="AB135" t="s">
        <v>14</v>
      </c>
      <c r="AC135" t="s">
        <v>14</v>
      </c>
      <c r="AD135" s="20" t="s">
        <v>14</v>
      </c>
      <c r="AE135" t="s">
        <v>14</v>
      </c>
      <c r="AF135" t="s">
        <v>14</v>
      </c>
      <c r="AG135" t="s">
        <v>14</v>
      </c>
      <c r="AH135" s="20" t="s">
        <v>14</v>
      </c>
      <c r="AI135" t="s">
        <v>14</v>
      </c>
      <c r="AJ135" t="s">
        <v>14</v>
      </c>
      <c r="AK135" t="s">
        <v>14</v>
      </c>
      <c r="AL135" t="s">
        <v>14</v>
      </c>
      <c r="AM135" t="s">
        <v>14</v>
      </c>
      <c r="AN135" t="s">
        <v>14</v>
      </c>
      <c r="AO135" t="s">
        <v>14</v>
      </c>
      <c r="AP135" s="20" t="s">
        <v>14</v>
      </c>
      <c r="AQ135" t="s">
        <v>14</v>
      </c>
      <c r="AR135" t="s">
        <v>14</v>
      </c>
      <c r="AS135" t="s">
        <v>14</v>
      </c>
      <c r="AT135" s="20" t="s">
        <v>14</v>
      </c>
      <c r="AU135" s="24" t="s">
        <v>14</v>
      </c>
      <c r="AV135" s="24" t="s">
        <v>14</v>
      </c>
      <c r="AW135" s="24" t="s">
        <v>14</v>
      </c>
    </row>
    <row r="136" spans="1:49">
      <c r="B136" s="2" t="s">
        <v>25</v>
      </c>
      <c r="C136" s="2" t="s">
        <v>12</v>
      </c>
      <c r="D136" s="4" t="s">
        <v>14</v>
      </c>
      <c r="E136" s="4" t="s">
        <v>14</v>
      </c>
      <c r="F136" s="4" t="s">
        <v>14</v>
      </c>
      <c r="G136" s="4" t="s">
        <v>14</v>
      </c>
      <c r="H136" s="15" t="s">
        <v>14</v>
      </c>
      <c r="I136" s="4" t="s">
        <v>14</v>
      </c>
      <c r="J136" s="4" t="s">
        <v>14</v>
      </c>
      <c r="K136" s="4" t="s">
        <v>14</v>
      </c>
      <c r="L136" s="15" t="s">
        <v>14</v>
      </c>
      <c r="M136" t="s">
        <v>14</v>
      </c>
      <c r="N136" t="s">
        <v>14</v>
      </c>
      <c r="O136" t="s">
        <v>14</v>
      </c>
      <c r="P136" t="s">
        <v>14</v>
      </c>
      <c r="Q136" s="12" t="s">
        <v>14</v>
      </c>
      <c r="R136" s="20" t="s">
        <v>14</v>
      </c>
      <c r="S136" t="s">
        <v>14</v>
      </c>
      <c r="T136" t="s">
        <v>14</v>
      </c>
      <c r="U136" t="s">
        <v>14</v>
      </c>
      <c r="V136" s="12" t="s">
        <v>14</v>
      </c>
      <c r="W136" t="s">
        <v>14</v>
      </c>
      <c r="X136" t="s">
        <v>14</v>
      </c>
      <c r="Y136" t="s">
        <v>14</v>
      </c>
      <c r="Z136" s="12" t="s">
        <v>14</v>
      </c>
      <c r="AA136" t="s">
        <v>14</v>
      </c>
      <c r="AB136" t="s">
        <v>14</v>
      </c>
      <c r="AC136" t="s">
        <v>14</v>
      </c>
      <c r="AD136" s="20" t="s">
        <v>14</v>
      </c>
      <c r="AE136" t="s">
        <v>14</v>
      </c>
      <c r="AF136" t="s">
        <v>14</v>
      </c>
      <c r="AG136" t="s">
        <v>14</v>
      </c>
      <c r="AH136" s="20" t="s">
        <v>14</v>
      </c>
      <c r="AI136" t="s">
        <v>14</v>
      </c>
      <c r="AJ136" t="s">
        <v>14</v>
      </c>
      <c r="AK136" t="s">
        <v>14</v>
      </c>
      <c r="AL136" t="s">
        <v>14</v>
      </c>
      <c r="AM136" t="s">
        <v>14</v>
      </c>
      <c r="AN136" t="s">
        <v>14</v>
      </c>
      <c r="AO136" t="s">
        <v>14</v>
      </c>
      <c r="AP136" s="20" t="s">
        <v>14</v>
      </c>
      <c r="AQ136" t="s">
        <v>14</v>
      </c>
      <c r="AR136" t="s">
        <v>14</v>
      </c>
      <c r="AS136" t="s">
        <v>14</v>
      </c>
      <c r="AT136" s="20" t="s">
        <v>14</v>
      </c>
      <c r="AU136" s="24" t="s">
        <v>14</v>
      </c>
      <c r="AV136" s="24" t="s">
        <v>14</v>
      </c>
      <c r="AW136" s="24" t="s">
        <v>14</v>
      </c>
    </row>
    <row r="137" spans="1:49">
      <c r="B137" s="2" t="s">
        <v>26</v>
      </c>
      <c r="C137" s="2" t="s">
        <v>12</v>
      </c>
      <c r="D137" s="4" t="s">
        <v>14</v>
      </c>
      <c r="E137" s="4" t="s">
        <v>14</v>
      </c>
      <c r="F137" s="4" t="s">
        <v>14</v>
      </c>
      <c r="G137" s="4" t="s">
        <v>14</v>
      </c>
      <c r="H137" s="15" t="s">
        <v>14</v>
      </c>
      <c r="I137" s="4" t="s">
        <v>14</v>
      </c>
      <c r="J137" s="4" t="s">
        <v>14</v>
      </c>
      <c r="K137" s="4" t="s">
        <v>14</v>
      </c>
      <c r="L137" s="15" t="s">
        <v>14</v>
      </c>
      <c r="M137" t="s">
        <v>14</v>
      </c>
      <c r="N137" t="s">
        <v>14</v>
      </c>
      <c r="O137" t="s">
        <v>14</v>
      </c>
      <c r="P137" t="s">
        <v>14</v>
      </c>
      <c r="Q137" s="12" t="s">
        <v>14</v>
      </c>
      <c r="R137" s="20" t="s">
        <v>14</v>
      </c>
      <c r="S137" t="s">
        <v>14</v>
      </c>
      <c r="T137" t="s">
        <v>14</v>
      </c>
      <c r="U137" t="s">
        <v>14</v>
      </c>
      <c r="V137" s="12" t="s">
        <v>14</v>
      </c>
      <c r="W137" t="s">
        <v>14</v>
      </c>
      <c r="X137" t="s">
        <v>14</v>
      </c>
      <c r="Y137" t="s">
        <v>14</v>
      </c>
      <c r="Z137" s="12" t="s">
        <v>14</v>
      </c>
      <c r="AA137" t="s">
        <v>14</v>
      </c>
      <c r="AB137" t="s">
        <v>14</v>
      </c>
      <c r="AC137" t="s">
        <v>14</v>
      </c>
      <c r="AD137" s="20" t="s">
        <v>14</v>
      </c>
      <c r="AE137" t="s">
        <v>14</v>
      </c>
      <c r="AF137" t="s">
        <v>14</v>
      </c>
      <c r="AG137" t="s">
        <v>14</v>
      </c>
      <c r="AH137" s="20" t="s">
        <v>14</v>
      </c>
      <c r="AI137" t="s">
        <v>14</v>
      </c>
      <c r="AJ137" t="s">
        <v>14</v>
      </c>
      <c r="AK137" t="s">
        <v>14</v>
      </c>
      <c r="AL137" t="s">
        <v>14</v>
      </c>
      <c r="AM137" t="s">
        <v>14</v>
      </c>
      <c r="AN137" t="s">
        <v>14</v>
      </c>
      <c r="AO137" t="s">
        <v>14</v>
      </c>
      <c r="AP137" s="20" t="s">
        <v>14</v>
      </c>
      <c r="AQ137" t="s">
        <v>14</v>
      </c>
      <c r="AR137" t="s">
        <v>14</v>
      </c>
      <c r="AS137" t="s">
        <v>14</v>
      </c>
      <c r="AT137" s="20" t="s">
        <v>14</v>
      </c>
      <c r="AU137" s="24" t="s">
        <v>14</v>
      </c>
      <c r="AV137" s="24" t="s">
        <v>14</v>
      </c>
      <c r="AW137" s="24" t="s">
        <v>14</v>
      </c>
    </row>
    <row r="138" spans="1:49">
      <c r="B138" s="2" t="s">
        <v>27</v>
      </c>
      <c r="C138" s="2" t="s">
        <v>12</v>
      </c>
      <c r="D138" s="4" t="s">
        <v>14</v>
      </c>
      <c r="E138" s="4" t="s">
        <v>14</v>
      </c>
      <c r="F138" s="4" t="s">
        <v>14</v>
      </c>
      <c r="G138" s="4" t="s">
        <v>14</v>
      </c>
      <c r="H138" s="15" t="s">
        <v>14</v>
      </c>
      <c r="I138" s="4" t="s">
        <v>14</v>
      </c>
      <c r="J138" s="4" t="s">
        <v>14</v>
      </c>
      <c r="K138" s="4" t="s">
        <v>14</v>
      </c>
      <c r="L138" s="15" t="s">
        <v>14</v>
      </c>
      <c r="M138" t="s">
        <v>14</v>
      </c>
      <c r="N138" t="s">
        <v>14</v>
      </c>
      <c r="O138" t="s">
        <v>14</v>
      </c>
      <c r="P138" t="s">
        <v>14</v>
      </c>
      <c r="Q138" s="12" t="s">
        <v>14</v>
      </c>
      <c r="R138" s="20" t="s">
        <v>14</v>
      </c>
      <c r="S138" t="s">
        <v>14</v>
      </c>
      <c r="T138" t="s">
        <v>14</v>
      </c>
      <c r="U138" t="s">
        <v>14</v>
      </c>
      <c r="V138" s="12" t="s">
        <v>14</v>
      </c>
      <c r="W138" t="s">
        <v>14</v>
      </c>
      <c r="X138" t="s">
        <v>14</v>
      </c>
      <c r="Y138" t="s">
        <v>14</v>
      </c>
      <c r="Z138" s="12" t="s">
        <v>14</v>
      </c>
      <c r="AA138" t="s">
        <v>14</v>
      </c>
      <c r="AB138" t="s">
        <v>14</v>
      </c>
      <c r="AC138" t="s">
        <v>14</v>
      </c>
      <c r="AD138" s="20" t="s">
        <v>14</v>
      </c>
      <c r="AE138" t="s">
        <v>14</v>
      </c>
      <c r="AF138" t="s">
        <v>14</v>
      </c>
      <c r="AG138" t="s">
        <v>14</v>
      </c>
      <c r="AH138" s="20" t="s">
        <v>14</v>
      </c>
      <c r="AI138" t="s">
        <v>14</v>
      </c>
      <c r="AJ138" t="s">
        <v>14</v>
      </c>
      <c r="AK138" t="s">
        <v>14</v>
      </c>
      <c r="AL138" t="s">
        <v>14</v>
      </c>
      <c r="AM138" t="s">
        <v>14</v>
      </c>
      <c r="AN138" t="s">
        <v>14</v>
      </c>
      <c r="AO138" t="s">
        <v>14</v>
      </c>
      <c r="AP138" s="20" t="s">
        <v>14</v>
      </c>
      <c r="AQ138" t="s">
        <v>14</v>
      </c>
      <c r="AR138" t="s">
        <v>14</v>
      </c>
      <c r="AS138" t="s">
        <v>14</v>
      </c>
      <c r="AT138" s="20" t="s">
        <v>14</v>
      </c>
      <c r="AU138" s="24" t="s">
        <v>14</v>
      </c>
      <c r="AV138" s="24" t="s">
        <v>14</v>
      </c>
      <c r="AW138" s="24" t="s">
        <v>14</v>
      </c>
    </row>
    <row r="139" spans="1:49">
      <c r="B139" s="2" t="s">
        <v>28</v>
      </c>
      <c r="C139" s="2" t="s">
        <v>12</v>
      </c>
      <c r="D139" s="4" t="s">
        <v>14</v>
      </c>
      <c r="E139" s="4" t="s">
        <v>14</v>
      </c>
      <c r="F139" s="4" t="s">
        <v>14</v>
      </c>
      <c r="G139" s="4" t="s">
        <v>14</v>
      </c>
      <c r="H139" s="15" t="s">
        <v>14</v>
      </c>
      <c r="I139" s="4" t="s">
        <v>14</v>
      </c>
      <c r="J139" s="4" t="s">
        <v>14</v>
      </c>
      <c r="K139" s="4" t="s">
        <v>14</v>
      </c>
      <c r="L139" s="15" t="s">
        <v>14</v>
      </c>
      <c r="M139" t="s">
        <v>14</v>
      </c>
      <c r="N139" t="s">
        <v>14</v>
      </c>
      <c r="O139" t="s">
        <v>14</v>
      </c>
      <c r="P139" t="s">
        <v>14</v>
      </c>
      <c r="Q139" s="12" t="s">
        <v>14</v>
      </c>
      <c r="R139" s="20" t="s">
        <v>14</v>
      </c>
      <c r="S139" t="s">
        <v>14</v>
      </c>
      <c r="T139" t="s">
        <v>14</v>
      </c>
      <c r="U139" t="s">
        <v>14</v>
      </c>
      <c r="V139" s="12" t="s">
        <v>14</v>
      </c>
      <c r="W139" t="s">
        <v>14</v>
      </c>
      <c r="X139" t="s">
        <v>14</v>
      </c>
      <c r="Y139" t="s">
        <v>14</v>
      </c>
      <c r="Z139" s="12" t="s">
        <v>14</v>
      </c>
      <c r="AA139" t="s">
        <v>14</v>
      </c>
      <c r="AB139" t="s">
        <v>14</v>
      </c>
      <c r="AC139" t="s">
        <v>14</v>
      </c>
      <c r="AD139" s="20" t="s">
        <v>14</v>
      </c>
      <c r="AE139" t="s">
        <v>14</v>
      </c>
      <c r="AF139" t="s">
        <v>14</v>
      </c>
      <c r="AG139" t="s">
        <v>14</v>
      </c>
      <c r="AH139" s="20" t="s">
        <v>14</v>
      </c>
      <c r="AI139" t="s">
        <v>14</v>
      </c>
      <c r="AJ139" t="s">
        <v>14</v>
      </c>
      <c r="AK139" t="s">
        <v>14</v>
      </c>
      <c r="AL139" t="s">
        <v>14</v>
      </c>
      <c r="AM139" t="s">
        <v>14</v>
      </c>
      <c r="AN139" t="s">
        <v>14</v>
      </c>
      <c r="AO139" t="s">
        <v>14</v>
      </c>
      <c r="AP139" s="20" t="s">
        <v>14</v>
      </c>
      <c r="AQ139" t="s">
        <v>14</v>
      </c>
      <c r="AR139" t="s">
        <v>14</v>
      </c>
      <c r="AS139" t="s">
        <v>14</v>
      </c>
      <c r="AT139" s="20" t="s">
        <v>14</v>
      </c>
      <c r="AU139" s="24" t="s">
        <v>14</v>
      </c>
      <c r="AV139" s="24" t="s">
        <v>14</v>
      </c>
      <c r="AW139" s="24" t="s">
        <v>14</v>
      </c>
    </row>
    <row r="140" spans="1:49">
      <c r="B140" s="2" t="s">
        <v>29</v>
      </c>
      <c r="C140" s="2" t="s">
        <v>12</v>
      </c>
      <c r="D140" s="4" t="s">
        <v>14</v>
      </c>
      <c r="E140" s="4" t="s">
        <v>14</v>
      </c>
      <c r="F140" s="4" t="s">
        <v>14</v>
      </c>
      <c r="G140" s="4" t="s">
        <v>14</v>
      </c>
      <c r="H140" s="15" t="s">
        <v>14</v>
      </c>
      <c r="I140" s="4" t="s">
        <v>14</v>
      </c>
      <c r="J140" s="4" t="s">
        <v>14</v>
      </c>
      <c r="K140" s="4" t="s">
        <v>14</v>
      </c>
      <c r="L140" s="15" t="s">
        <v>14</v>
      </c>
      <c r="M140" t="s">
        <v>14</v>
      </c>
      <c r="N140" t="s">
        <v>14</v>
      </c>
      <c r="O140" t="s">
        <v>14</v>
      </c>
      <c r="P140" t="s">
        <v>14</v>
      </c>
      <c r="Q140" s="12" t="s">
        <v>14</v>
      </c>
      <c r="R140" s="20" t="s">
        <v>14</v>
      </c>
      <c r="S140" t="s">
        <v>14</v>
      </c>
      <c r="T140" t="s">
        <v>14</v>
      </c>
      <c r="U140" t="s">
        <v>14</v>
      </c>
      <c r="V140" s="12" t="s">
        <v>14</v>
      </c>
      <c r="W140" t="s">
        <v>14</v>
      </c>
      <c r="X140" t="s">
        <v>14</v>
      </c>
      <c r="Y140" t="s">
        <v>14</v>
      </c>
      <c r="Z140" s="12" t="s">
        <v>14</v>
      </c>
      <c r="AA140" t="s">
        <v>14</v>
      </c>
      <c r="AB140" t="s">
        <v>14</v>
      </c>
      <c r="AC140" t="s">
        <v>14</v>
      </c>
      <c r="AD140" s="20" t="s">
        <v>14</v>
      </c>
      <c r="AE140" t="s">
        <v>14</v>
      </c>
      <c r="AF140" t="s">
        <v>14</v>
      </c>
      <c r="AG140" t="s">
        <v>14</v>
      </c>
      <c r="AH140" s="20" t="s">
        <v>14</v>
      </c>
      <c r="AI140" t="s">
        <v>14</v>
      </c>
      <c r="AJ140" t="s">
        <v>14</v>
      </c>
      <c r="AK140" t="s">
        <v>14</v>
      </c>
      <c r="AL140" t="s">
        <v>14</v>
      </c>
      <c r="AM140" t="s">
        <v>14</v>
      </c>
      <c r="AN140" t="s">
        <v>14</v>
      </c>
      <c r="AO140" t="s">
        <v>14</v>
      </c>
      <c r="AP140" s="20" t="s">
        <v>14</v>
      </c>
      <c r="AQ140" t="s">
        <v>14</v>
      </c>
      <c r="AR140" t="s">
        <v>14</v>
      </c>
      <c r="AS140" t="s">
        <v>14</v>
      </c>
      <c r="AT140" s="20" t="s">
        <v>14</v>
      </c>
      <c r="AU140" s="24" t="s">
        <v>14</v>
      </c>
      <c r="AV140" s="24" t="s">
        <v>14</v>
      </c>
      <c r="AW140" s="24" t="s">
        <v>14</v>
      </c>
    </row>
    <row r="141" spans="1:49">
      <c r="B141" s="2" t="s">
        <v>30</v>
      </c>
      <c r="C141" s="2" t="s">
        <v>12</v>
      </c>
      <c r="D141" s="4" t="s">
        <v>14</v>
      </c>
      <c r="E141" s="4" t="s">
        <v>14</v>
      </c>
      <c r="F141" s="4" t="s">
        <v>14</v>
      </c>
      <c r="G141" s="4" t="s">
        <v>14</v>
      </c>
      <c r="H141" s="15" t="s">
        <v>14</v>
      </c>
      <c r="I141" s="4" t="s">
        <v>14</v>
      </c>
      <c r="J141" s="4" t="s">
        <v>14</v>
      </c>
      <c r="K141" s="4" t="s">
        <v>14</v>
      </c>
      <c r="L141" s="15" t="s">
        <v>14</v>
      </c>
      <c r="M141" t="s">
        <v>14</v>
      </c>
      <c r="N141" t="s">
        <v>14</v>
      </c>
      <c r="O141" t="s">
        <v>14</v>
      </c>
      <c r="P141" t="s">
        <v>14</v>
      </c>
      <c r="Q141" s="12" t="s">
        <v>14</v>
      </c>
      <c r="R141" s="20" t="s">
        <v>14</v>
      </c>
      <c r="S141" t="s">
        <v>14</v>
      </c>
      <c r="T141" t="s">
        <v>14</v>
      </c>
      <c r="U141" t="s">
        <v>14</v>
      </c>
      <c r="V141" s="12" t="s">
        <v>14</v>
      </c>
      <c r="W141" t="s">
        <v>14</v>
      </c>
      <c r="X141" t="s">
        <v>14</v>
      </c>
      <c r="Y141" t="s">
        <v>14</v>
      </c>
      <c r="Z141" s="12" t="s">
        <v>14</v>
      </c>
      <c r="AA141" t="s">
        <v>14</v>
      </c>
      <c r="AB141" t="s">
        <v>14</v>
      </c>
      <c r="AC141" t="s">
        <v>14</v>
      </c>
      <c r="AD141" s="20" t="s">
        <v>14</v>
      </c>
      <c r="AE141" t="s">
        <v>14</v>
      </c>
      <c r="AF141" t="s">
        <v>14</v>
      </c>
      <c r="AG141" t="s">
        <v>14</v>
      </c>
      <c r="AH141" s="20" t="s">
        <v>14</v>
      </c>
      <c r="AI141" t="s">
        <v>14</v>
      </c>
      <c r="AJ141" t="s">
        <v>14</v>
      </c>
      <c r="AK141" t="s">
        <v>14</v>
      </c>
      <c r="AL141" t="s">
        <v>14</v>
      </c>
      <c r="AM141" t="s">
        <v>14</v>
      </c>
      <c r="AN141" t="s">
        <v>14</v>
      </c>
      <c r="AO141" t="s">
        <v>14</v>
      </c>
      <c r="AP141" s="20" t="s">
        <v>14</v>
      </c>
      <c r="AQ141" t="s">
        <v>14</v>
      </c>
      <c r="AR141" t="s">
        <v>14</v>
      </c>
      <c r="AS141" t="s">
        <v>14</v>
      </c>
      <c r="AT141" s="20" t="s">
        <v>14</v>
      </c>
      <c r="AU141" s="24" t="s">
        <v>14</v>
      </c>
      <c r="AV141" s="24" t="s">
        <v>14</v>
      </c>
      <c r="AW141" s="24" t="s">
        <v>14</v>
      </c>
    </row>
    <row r="142" spans="1:49">
      <c r="B142" s="2" t="s">
        <v>31</v>
      </c>
      <c r="C142" s="2" t="s">
        <v>12</v>
      </c>
      <c r="D142" s="4" t="s">
        <v>14</v>
      </c>
      <c r="E142" s="4" t="s">
        <v>14</v>
      </c>
      <c r="F142" s="4" t="s">
        <v>14</v>
      </c>
      <c r="G142" s="4" t="s">
        <v>14</v>
      </c>
      <c r="H142" s="15" t="s">
        <v>14</v>
      </c>
      <c r="I142" s="4" t="s">
        <v>14</v>
      </c>
      <c r="J142" s="4" t="s">
        <v>14</v>
      </c>
      <c r="K142" s="4" t="s">
        <v>14</v>
      </c>
      <c r="L142" s="15" t="s">
        <v>14</v>
      </c>
      <c r="M142" t="s">
        <v>14</v>
      </c>
      <c r="N142" t="s">
        <v>14</v>
      </c>
      <c r="O142" t="s">
        <v>14</v>
      </c>
      <c r="P142" t="s">
        <v>14</v>
      </c>
      <c r="Q142" s="12" t="s">
        <v>14</v>
      </c>
      <c r="R142" s="20" t="s">
        <v>14</v>
      </c>
      <c r="S142" t="s">
        <v>14</v>
      </c>
      <c r="T142" t="s">
        <v>14</v>
      </c>
      <c r="U142" t="s">
        <v>14</v>
      </c>
      <c r="V142" s="12" t="s">
        <v>14</v>
      </c>
      <c r="W142" t="s">
        <v>14</v>
      </c>
      <c r="X142" t="s">
        <v>14</v>
      </c>
      <c r="Y142" t="s">
        <v>14</v>
      </c>
      <c r="Z142" s="12" t="s">
        <v>14</v>
      </c>
      <c r="AA142" t="s">
        <v>14</v>
      </c>
      <c r="AB142" t="s">
        <v>14</v>
      </c>
      <c r="AC142" t="s">
        <v>14</v>
      </c>
      <c r="AD142" s="20" t="s">
        <v>14</v>
      </c>
      <c r="AE142" t="s">
        <v>14</v>
      </c>
      <c r="AF142" t="s">
        <v>14</v>
      </c>
      <c r="AG142" t="s">
        <v>14</v>
      </c>
      <c r="AH142" s="20" t="s">
        <v>14</v>
      </c>
      <c r="AI142" t="s">
        <v>14</v>
      </c>
      <c r="AJ142" t="s">
        <v>14</v>
      </c>
      <c r="AK142" t="s">
        <v>14</v>
      </c>
      <c r="AL142" t="s">
        <v>14</v>
      </c>
      <c r="AM142" t="s">
        <v>14</v>
      </c>
      <c r="AN142" t="s">
        <v>14</v>
      </c>
      <c r="AO142" t="s">
        <v>14</v>
      </c>
      <c r="AP142" s="20" t="s">
        <v>14</v>
      </c>
      <c r="AQ142" t="s">
        <v>14</v>
      </c>
      <c r="AR142" t="s">
        <v>14</v>
      </c>
      <c r="AS142" t="s">
        <v>14</v>
      </c>
      <c r="AT142" s="20" t="s">
        <v>14</v>
      </c>
      <c r="AU142" s="24" t="s">
        <v>14</v>
      </c>
      <c r="AV142" s="24" t="s">
        <v>14</v>
      </c>
      <c r="AW142" s="24" t="s">
        <v>14</v>
      </c>
    </row>
    <row r="143" spans="1:49">
      <c r="B143" s="2" t="s">
        <v>32</v>
      </c>
      <c r="C143" s="2" t="s">
        <v>12</v>
      </c>
      <c r="D143" s="4" t="s">
        <v>14</v>
      </c>
      <c r="E143" s="4" t="s">
        <v>14</v>
      </c>
      <c r="F143" s="4" t="s">
        <v>14</v>
      </c>
      <c r="G143" s="4" t="s">
        <v>14</v>
      </c>
      <c r="H143" s="15" t="s">
        <v>14</v>
      </c>
      <c r="I143" s="4" t="s">
        <v>14</v>
      </c>
      <c r="J143" s="4" t="s">
        <v>14</v>
      </c>
      <c r="K143" s="4" t="s">
        <v>14</v>
      </c>
      <c r="L143" s="15" t="s">
        <v>14</v>
      </c>
      <c r="M143" t="s">
        <v>14</v>
      </c>
      <c r="N143" t="s">
        <v>14</v>
      </c>
      <c r="O143" t="s">
        <v>14</v>
      </c>
      <c r="P143" t="s">
        <v>14</v>
      </c>
      <c r="Q143" s="12" t="s">
        <v>14</v>
      </c>
      <c r="R143" s="20" t="s">
        <v>14</v>
      </c>
      <c r="S143" t="s">
        <v>14</v>
      </c>
      <c r="T143" t="s">
        <v>14</v>
      </c>
      <c r="U143" t="s">
        <v>14</v>
      </c>
      <c r="V143" s="12" t="s">
        <v>14</v>
      </c>
      <c r="W143" t="s">
        <v>14</v>
      </c>
      <c r="X143" t="s">
        <v>14</v>
      </c>
      <c r="Y143" t="s">
        <v>14</v>
      </c>
      <c r="Z143" s="12" t="s">
        <v>14</v>
      </c>
      <c r="AA143" t="s">
        <v>14</v>
      </c>
      <c r="AB143" t="s">
        <v>14</v>
      </c>
      <c r="AC143" t="s">
        <v>14</v>
      </c>
      <c r="AD143" s="20" t="s">
        <v>14</v>
      </c>
      <c r="AE143" t="s">
        <v>14</v>
      </c>
      <c r="AF143" t="s">
        <v>14</v>
      </c>
      <c r="AG143" t="s">
        <v>14</v>
      </c>
      <c r="AH143" s="20" t="s">
        <v>14</v>
      </c>
      <c r="AI143" t="s">
        <v>14</v>
      </c>
      <c r="AJ143" t="s">
        <v>14</v>
      </c>
      <c r="AK143" t="s">
        <v>14</v>
      </c>
      <c r="AL143" t="s">
        <v>14</v>
      </c>
      <c r="AM143" t="s">
        <v>14</v>
      </c>
      <c r="AN143" t="s">
        <v>14</v>
      </c>
      <c r="AO143" t="s">
        <v>14</v>
      </c>
      <c r="AP143" s="20" t="s">
        <v>14</v>
      </c>
      <c r="AQ143" t="s">
        <v>14</v>
      </c>
      <c r="AR143" t="s">
        <v>14</v>
      </c>
      <c r="AS143" t="s">
        <v>14</v>
      </c>
      <c r="AT143" s="20" t="s">
        <v>14</v>
      </c>
      <c r="AU143" s="24" t="s">
        <v>14</v>
      </c>
      <c r="AV143" s="24" t="s">
        <v>14</v>
      </c>
      <c r="AW143" s="24" t="s">
        <v>14</v>
      </c>
    </row>
    <row r="144" spans="1:49">
      <c r="A144" s="2" t="s">
        <v>39</v>
      </c>
      <c r="B144" s="2" t="s">
        <v>11</v>
      </c>
      <c r="C144" s="2" t="s">
        <v>12</v>
      </c>
      <c r="D144" s="3">
        <v>55030</v>
      </c>
      <c r="E144" s="3">
        <v>11307</v>
      </c>
      <c r="F144" s="3">
        <v>14371</v>
      </c>
      <c r="G144" s="3">
        <v>1084</v>
      </c>
      <c r="H144" s="14">
        <v>26761</v>
      </c>
      <c r="I144" s="3">
        <v>12445</v>
      </c>
      <c r="J144" s="3">
        <v>9754</v>
      </c>
      <c r="K144" s="3">
        <v>5994</v>
      </c>
      <c r="L144" s="14">
        <v>28192</v>
      </c>
      <c r="M144" t="s">
        <v>14</v>
      </c>
      <c r="N144" t="s">
        <v>14</v>
      </c>
      <c r="O144" t="s">
        <v>14</v>
      </c>
      <c r="P144" t="s">
        <v>14</v>
      </c>
      <c r="Q144" s="12" t="s">
        <v>14</v>
      </c>
      <c r="R144" s="20" t="s">
        <v>14</v>
      </c>
      <c r="S144" t="s">
        <v>14</v>
      </c>
      <c r="T144" t="s">
        <v>14</v>
      </c>
      <c r="U144" t="s">
        <v>14</v>
      </c>
      <c r="V144" s="12" t="s">
        <v>14</v>
      </c>
      <c r="W144" t="s">
        <v>14</v>
      </c>
      <c r="X144" t="s">
        <v>14</v>
      </c>
      <c r="Y144" t="s">
        <v>14</v>
      </c>
      <c r="Z144" s="12" t="s">
        <v>14</v>
      </c>
      <c r="AA144" t="s">
        <v>14</v>
      </c>
      <c r="AB144" t="s">
        <v>14</v>
      </c>
      <c r="AC144" t="s">
        <v>14</v>
      </c>
      <c r="AD144" s="20" t="s">
        <v>14</v>
      </c>
      <c r="AE144" t="s">
        <v>14</v>
      </c>
      <c r="AF144" t="s">
        <v>14</v>
      </c>
      <c r="AG144" t="s">
        <v>14</v>
      </c>
      <c r="AH144" s="20" t="s">
        <v>14</v>
      </c>
      <c r="AI144" t="s">
        <v>14</v>
      </c>
      <c r="AJ144" t="s">
        <v>14</v>
      </c>
      <c r="AK144" t="s">
        <v>14</v>
      </c>
      <c r="AL144" s="11">
        <v>99.5</v>
      </c>
      <c r="AM144" s="9" t="s">
        <v>14</v>
      </c>
      <c r="AN144" s="11">
        <v>73.569999999999993</v>
      </c>
      <c r="AO144" s="11">
        <v>61.14</v>
      </c>
      <c r="AP144" s="20" t="s">
        <v>14</v>
      </c>
      <c r="AQ144" t="s">
        <v>14</v>
      </c>
      <c r="AR144" t="s">
        <v>14</v>
      </c>
      <c r="AS144" t="s">
        <v>14</v>
      </c>
      <c r="AT144" s="20" t="s">
        <v>14</v>
      </c>
      <c r="AU144" s="24" t="s">
        <v>14</v>
      </c>
      <c r="AV144" s="24" t="s">
        <v>14</v>
      </c>
      <c r="AW144" s="24" t="s">
        <v>14</v>
      </c>
    </row>
    <row r="145" spans="2:49">
      <c r="B145" s="2" t="s">
        <v>13</v>
      </c>
      <c r="C145" s="2" t="s">
        <v>12</v>
      </c>
      <c r="D145" s="4" t="s">
        <v>14</v>
      </c>
      <c r="E145" s="4" t="s">
        <v>14</v>
      </c>
      <c r="F145" s="4" t="s">
        <v>14</v>
      </c>
      <c r="G145" s="4" t="s">
        <v>14</v>
      </c>
      <c r="H145" s="15" t="s">
        <v>14</v>
      </c>
      <c r="I145" s="4" t="s">
        <v>14</v>
      </c>
      <c r="J145" s="4" t="s">
        <v>14</v>
      </c>
      <c r="K145" s="4" t="s">
        <v>14</v>
      </c>
      <c r="L145" s="15" t="s">
        <v>14</v>
      </c>
      <c r="M145" t="s">
        <v>14</v>
      </c>
      <c r="N145" t="s">
        <v>14</v>
      </c>
      <c r="O145" t="s">
        <v>14</v>
      </c>
      <c r="P145" t="s">
        <v>14</v>
      </c>
      <c r="Q145" s="12" t="s">
        <v>14</v>
      </c>
      <c r="R145" s="20" t="s">
        <v>14</v>
      </c>
      <c r="S145" t="s">
        <v>14</v>
      </c>
      <c r="T145" t="s">
        <v>14</v>
      </c>
      <c r="U145" t="s">
        <v>14</v>
      </c>
      <c r="V145" s="12" t="s">
        <v>14</v>
      </c>
      <c r="W145" t="s">
        <v>14</v>
      </c>
      <c r="X145" t="s">
        <v>14</v>
      </c>
      <c r="Y145" t="s">
        <v>14</v>
      </c>
      <c r="Z145" s="12" t="s">
        <v>14</v>
      </c>
      <c r="AA145" t="s">
        <v>14</v>
      </c>
      <c r="AB145" t="s">
        <v>14</v>
      </c>
      <c r="AC145" t="s">
        <v>14</v>
      </c>
      <c r="AD145" s="20" t="s">
        <v>14</v>
      </c>
      <c r="AE145" t="s">
        <v>14</v>
      </c>
      <c r="AF145" t="s">
        <v>14</v>
      </c>
      <c r="AG145" t="s">
        <v>14</v>
      </c>
      <c r="AH145" s="20" t="s">
        <v>14</v>
      </c>
      <c r="AI145" t="s">
        <v>14</v>
      </c>
      <c r="AJ145" t="s">
        <v>14</v>
      </c>
      <c r="AK145" t="s">
        <v>14</v>
      </c>
      <c r="AL145" t="s">
        <v>14</v>
      </c>
      <c r="AM145" t="s">
        <v>14</v>
      </c>
      <c r="AN145" t="s">
        <v>14</v>
      </c>
      <c r="AO145" t="s">
        <v>14</v>
      </c>
      <c r="AP145" s="20" t="s">
        <v>14</v>
      </c>
      <c r="AQ145" t="s">
        <v>14</v>
      </c>
      <c r="AR145" t="s">
        <v>14</v>
      </c>
      <c r="AS145" t="s">
        <v>14</v>
      </c>
      <c r="AT145" s="20" t="s">
        <v>14</v>
      </c>
      <c r="AU145" s="24" t="s">
        <v>14</v>
      </c>
      <c r="AV145" s="24" t="s">
        <v>14</v>
      </c>
      <c r="AW145" s="24" t="s">
        <v>14</v>
      </c>
    </row>
    <row r="146" spans="2:49">
      <c r="B146" s="2" t="s">
        <v>15</v>
      </c>
      <c r="C146" s="2" t="s">
        <v>12</v>
      </c>
      <c r="D146" s="4" t="s">
        <v>14</v>
      </c>
      <c r="E146" s="4" t="s">
        <v>14</v>
      </c>
      <c r="F146" s="4" t="s">
        <v>14</v>
      </c>
      <c r="G146" s="4" t="s">
        <v>14</v>
      </c>
      <c r="H146" s="15" t="s">
        <v>14</v>
      </c>
      <c r="I146" s="4" t="s">
        <v>14</v>
      </c>
      <c r="J146" s="4" t="s">
        <v>14</v>
      </c>
      <c r="K146" s="4" t="s">
        <v>14</v>
      </c>
      <c r="L146" s="15" t="s">
        <v>14</v>
      </c>
      <c r="M146" t="s">
        <v>14</v>
      </c>
      <c r="N146" t="s">
        <v>14</v>
      </c>
      <c r="O146" t="s">
        <v>14</v>
      </c>
      <c r="P146" t="s">
        <v>14</v>
      </c>
      <c r="Q146" s="12" t="s">
        <v>14</v>
      </c>
      <c r="R146" s="20" t="s">
        <v>14</v>
      </c>
      <c r="S146" t="s">
        <v>14</v>
      </c>
      <c r="T146" t="s">
        <v>14</v>
      </c>
      <c r="U146" t="s">
        <v>14</v>
      </c>
      <c r="V146" s="12" t="s">
        <v>14</v>
      </c>
      <c r="W146" t="s">
        <v>14</v>
      </c>
      <c r="X146" t="s">
        <v>14</v>
      </c>
      <c r="Y146" t="s">
        <v>14</v>
      </c>
      <c r="Z146" s="12" t="s">
        <v>14</v>
      </c>
      <c r="AA146" t="s">
        <v>14</v>
      </c>
      <c r="AB146" t="s">
        <v>14</v>
      </c>
      <c r="AC146" t="s">
        <v>14</v>
      </c>
      <c r="AD146" s="20" t="s">
        <v>14</v>
      </c>
      <c r="AE146" t="s">
        <v>14</v>
      </c>
      <c r="AF146" t="s">
        <v>14</v>
      </c>
      <c r="AG146" t="s">
        <v>14</v>
      </c>
      <c r="AH146" s="20" t="s">
        <v>14</v>
      </c>
      <c r="AI146" t="s">
        <v>14</v>
      </c>
      <c r="AJ146" t="s">
        <v>14</v>
      </c>
      <c r="AK146" t="s">
        <v>14</v>
      </c>
      <c r="AL146" t="s">
        <v>14</v>
      </c>
      <c r="AM146" t="s">
        <v>14</v>
      </c>
      <c r="AN146" t="s">
        <v>14</v>
      </c>
      <c r="AO146" t="s">
        <v>14</v>
      </c>
      <c r="AP146" s="20" t="s">
        <v>14</v>
      </c>
      <c r="AQ146" t="s">
        <v>14</v>
      </c>
      <c r="AR146" t="s">
        <v>14</v>
      </c>
      <c r="AS146" t="s">
        <v>14</v>
      </c>
      <c r="AT146" s="20" t="s">
        <v>14</v>
      </c>
      <c r="AU146" s="24" t="s">
        <v>14</v>
      </c>
      <c r="AV146" s="24" t="s">
        <v>14</v>
      </c>
      <c r="AW146" s="24" t="s">
        <v>14</v>
      </c>
    </row>
    <row r="147" spans="2:49">
      <c r="B147" s="2" t="s">
        <v>16</v>
      </c>
      <c r="C147" s="2" t="s">
        <v>12</v>
      </c>
      <c r="D147" s="4" t="s">
        <v>14</v>
      </c>
      <c r="E147" s="4" t="s">
        <v>14</v>
      </c>
      <c r="F147" s="4" t="s">
        <v>14</v>
      </c>
      <c r="G147" s="4" t="s">
        <v>14</v>
      </c>
      <c r="H147" s="15" t="s">
        <v>14</v>
      </c>
      <c r="I147" s="4" t="s">
        <v>14</v>
      </c>
      <c r="J147" s="4" t="s">
        <v>14</v>
      </c>
      <c r="K147" s="4" t="s">
        <v>14</v>
      </c>
      <c r="L147" s="15" t="s">
        <v>14</v>
      </c>
      <c r="M147" t="s">
        <v>14</v>
      </c>
      <c r="N147" t="s">
        <v>14</v>
      </c>
      <c r="O147" t="s">
        <v>14</v>
      </c>
      <c r="P147" t="s">
        <v>14</v>
      </c>
      <c r="Q147" s="12" t="s">
        <v>14</v>
      </c>
      <c r="R147" s="20" t="s">
        <v>14</v>
      </c>
      <c r="S147" t="s">
        <v>14</v>
      </c>
      <c r="T147" t="s">
        <v>14</v>
      </c>
      <c r="U147" t="s">
        <v>14</v>
      </c>
      <c r="V147" s="12" t="s">
        <v>14</v>
      </c>
      <c r="W147" t="s">
        <v>14</v>
      </c>
      <c r="X147" t="s">
        <v>14</v>
      </c>
      <c r="Y147" t="s">
        <v>14</v>
      </c>
      <c r="Z147" s="12" t="s">
        <v>14</v>
      </c>
      <c r="AA147" t="s">
        <v>14</v>
      </c>
      <c r="AB147" t="s">
        <v>14</v>
      </c>
      <c r="AC147" t="s">
        <v>14</v>
      </c>
      <c r="AD147" s="20" t="s">
        <v>14</v>
      </c>
      <c r="AE147" t="s">
        <v>14</v>
      </c>
      <c r="AF147" t="s">
        <v>14</v>
      </c>
      <c r="AG147" t="s">
        <v>14</v>
      </c>
      <c r="AH147" s="20" t="s">
        <v>14</v>
      </c>
      <c r="AI147" t="s">
        <v>14</v>
      </c>
      <c r="AJ147" t="s">
        <v>14</v>
      </c>
      <c r="AK147" t="s">
        <v>14</v>
      </c>
      <c r="AL147" t="s">
        <v>14</v>
      </c>
      <c r="AM147" t="s">
        <v>14</v>
      </c>
      <c r="AN147" t="s">
        <v>14</v>
      </c>
      <c r="AO147" t="s">
        <v>14</v>
      </c>
      <c r="AP147" s="20" t="s">
        <v>14</v>
      </c>
      <c r="AQ147" t="s">
        <v>14</v>
      </c>
      <c r="AR147" t="s">
        <v>14</v>
      </c>
      <c r="AS147" t="s">
        <v>14</v>
      </c>
      <c r="AT147" s="20" t="s">
        <v>14</v>
      </c>
      <c r="AU147" s="24" t="s">
        <v>14</v>
      </c>
      <c r="AV147" s="24" t="s">
        <v>14</v>
      </c>
      <c r="AW147" s="24" t="s">
        <v>14</v>
      </c>
    </row>
    <row r="148" spans="2:49">
      <c r="B148" s="2" t="s">
        <v>17</v>
      </c>
      <c r="C148" s="2" t="s">
        <v>12</v>
      </c>
      <c r="D148" s="4" t="s">
        <v>14</v>
      </c>
      <c r="E148" s="4" t="s">
        <v>14</v>
      </c>
      <c r="F148" s="4" t="s">
        <v>14</v>
      </c>
      <c r="G148" s="4" t="s">
        <v>14</v>
      </c>
      <c r="H148" s="15" t="s">
        <v>14</v>
      </c>
      <c r="I148" s="4" t="s">
        <v>14</v>
      </c>
      <c r="J148" s="4" t="s">
        <v>14</v>
      </c>
      <c r="K148" s="4" t="s">
        <v>14</v>
      </c>
      <c r="L148" s="15" t="s">
        <v>14</v>
      </c>
      <c r="M148" t="s">
        <v>14</v>
      </c>
      <c r="N148" t="s">
        <v>14</v>
      </c>
      <c r="O148" t="s">
        <v>14</v>
      </c>
      <c r="P148" t="s">
        <v>14</v>
      </c>
      <c r="Q148" s="12" t="s">
        <v>14</v>
      </c>
      <c r="R148" s="20" t="s">
        <v>14</v>
      </c>
      <c r="S148" t="s">
        <v>14</v>
      </c>
      <c r="T148" t="s">
        <v>14</v>
      </c>
      <c r="U148" t="s">
        <v>14</v>
      </c>
      <c r="V148" s="12" t="s">
        <v>14</v>
      </c>
      <c r="W148" t="s">
        <v>14</v>
      </c>
      <c r="X148" t="s">
        <v>14</v>
      </c>
      <c r="Y148" t="s">
        <v>14</v>
      </c>
      <c r="Z148" s="12" t="s">
        <v>14</v>
      </c>
      <c r="AA148" t="s">
        <v>14</v>
      </c>
      <c r="AB148" t="s">
        <v>14</v>
      </c>
      <c r="AC148" t="s">
        <v>14</v>
      </c>
      <c r="AD148" s="20" t="s">
        <v>14</v>
      </c>
      <c r="AE148" t="s">
        <v>14</v>
      </c>
      <c r="AF148" t="s">
        <v>14</v>
      </c>
      <c r="AG148" t="s">
        <v>14</v>
      </c>
      <c r="AH148" s="20" t="s">
        <v>14</v>
      </c>
      <c r="AI148" t="s">
        <v>14</v>
      </c>
      <c r="AJ148" t="s">
        <v>14</v>
      </c>
      <c r="AK148" t="s">
        <v>14</v>
      </c>
      <c r="AL148" t="s">
        <v>14</v>
      </c>
      <c r="AM148" t="s">
        <v>14</v>
      </c>
      <c r="AN148" t="s">
        <v>14</v>
      </c>
      <c r="AO148" t="s">
        <v>14</v>
      </c>
      <c r="AP148" s="20" t="s">
        <v>14</v>
      </c>
      <c r="AQ148" t="s">
        <v>14</v>
      </c>
      <c r="AR148" t="s">
        <v>14</v>
      </c>
      <c r="AS148" t="s">
        <v>14</v>
      </c>
      <c r="AT148" s="20" t="s">
        <v>14</v>
      </c>
      <c r="AU148" s="24" t="s">
        <v>14</v>
      </c>
      <c r="AV148" s="24" t="s">
        <v>14</v>
      </c>
      <c r="AW148" s="24" t="s">
        <v>14</v>
      </c>
    </row>
    <row r="149" spans="2:49">
      <c r="B149" s="2" t="s">
        <v>18</v>
      </c>
      <c r="C149" s="2" t="s">
        <v>12</v>
      </c>
      <c r="D149" s="4" t="s">
        <v>14</v>
      </c>
      <c r="E149" s="4" t="s">
        <v>14</v>
      </c>
      <c r="F149" s="4" t="s">
        <v>14</v>
      </c>
      <c r="G149" s="4" t="s">
        <v>14</v>
      </c>
      <c r="H149" s="15" t="s">
        <v>14</v>
      </c>
      <c r="I149" s="4" t="s">
        <v>14</v>
      </c>
      <c r="J149" s="4" t="s">
        <v>14</v>
      </c>
      <c r="K149" s="4" t="s">
        <v>14</v>
      </c>
      <c r="L149" s="15" t="s">
        <v>14</v>
      </c>
      <c r="M149" t="s">
        <v>14</v>
      </c>
      <c r="N149" t="s">
        <v>14</v>
      </c>
      <c r="O149" t="s">
        <v>14</v>
      </c>
      <c r="P149" t="s">
        <v>14</v>
      </c>
      <c r="Q149" s="12" t="s">
        <v>14</v>
      </c>
      <c r="R149" s="20" t="s">
        <v>14</v>
      </c>
      <c r="S149" t="s">
        <v>14</v>
      </c>
      <c r="T149" t="s">
        <v>14</v>
      </c>
      <c r="U149" t="s">
        <v>14</v>
      </c>
      <c r="V149" s="12" t="s">
        <v>14</v>
      </c>
      <c r="W149" t="s">
        <v>14</v>
      </c>
      <c r="X149" t="s">
        <v>14</v>
      </c>
      <c r="Y149" t="s">
        <v>14</v>
      </c>
      <c r="Z149" s="12" t="s">
        <v>14</v>
      </c>
      <c r="AA149" t="s">
        <v>14</v>
      </c>
      <c r="AB149" t="s">
        <v>14</v>
      </c>
      <c r="AC149" t="s">
        <v>14</v>
      </c>
      <c r="AD149" s="20" t="s">
        <v>14</v>
      </c>
      <c r="AE149" t="s">
        <v>14</v>
      </c>
      <c r="AF149" t="s">
        <v>14</v>
      </c>
      <c r="AG149" t="s">
        <v>14</v>
      </c>
      <c r="AH149" s="20" t="s">
        <v>14</v>
      </c>
      <c r="AI149" t="s">
        <v>14</v>
      </c>
      <c r="AJ149" t="s">
        <v>14</v>
      </c>
      <c r="AK149" t="s">
        <v>14</v>
      </c>
      <c r="AL149" t="s">
        <v>14</v>
      </c>
      <c r="AM149" t="s">
        <v>14</v>
      </c>
      <c r="AN149" t="s">
        <v>14</v>
      </c>
      <c r="AO149" t="s">
        <v>14</v>
      </c>
      <c r="AP149" s="20" t="s">
        <v>14</v>
      </c>
      <c r="AQ149" t="s">
        <v>14</v>
      </c>
      <c r="AR149" t="s">
        <v>14</v>
      </c>
      <c r="AS149" t="s">
        <v>14</v>
      </c>
      <c r="AT149" s="20" t="s">
        <v>14</v>
      </c>
      <c r="AU149" s="24" t="s">
        <v>14</v>
      </c>
      <c r="AV149" s="24" t="s">
        <v>14</v>
      </c>
      <c r="AW149" s="24" t="s">
        <v>14</v>
      </c>
    </row>
    <row r="150" spans="2:49">
      <c r="B150" s="2" t="s">
        <v>19</v>
      </c>
      <c r="C150" s="2" t="s">
        <v>12</v>
      </c>
      <c r="D150" s="4" t="s">
        <v>14</v>
      </c>
      <c r="E150" s="4" t="s">
        <v>14</v>
      </c>
      <c r="F150" s="4" t="s">
        <v>14</v>
      </c>
      <c r="G150" s="4" t="s">
        <v>14</v>
      </c>
      <c r="H150" s="15" t="s">
        <v>14</v>
      </c>
      <c r="I150" s="4" t="s">
        <v>14</v>
      </c>
      <c r="J150" s="4" t="s">
        <v>14</v>
      </c>
      <c r="K150" s="4" t="s">
        <v>14</v>
      </c>
      <c r="L150" s="15" t="s">
        <v>14</v>
      </c>
      <c r="M150" t="s">
        <v>14</v>
      </c>
      <c r="N150" t="s">
        <v>14</v>
      </c>
      <c r="O150" t="s">
        <v>14</v>
      </c>
      <c r="P150" t="s">
        <v>14</v>
      </c>
      <c r="Q150" s="12" t="s">
        <v>14</v>
      </c>
      <c r="R150" s="20" t="s">
        <v>14</v>
      </c>
      <c r="S150" t="s">
        <v>14</v>
      </c>
      <c r="T150" t="s">
        <v>14</v>
      </c>
      <c r="U150" t="s">
        <v>14</v>
      </c>
      <c r="V150" s="12" t="s">
        <v>14</v>
      </c>
      <c r="W150" t="s">
        <v>14</v>
      </c>
      <c r="X150" t="s">
        <v>14</v>
      </c>
      <c r="Y150" t="s">
        <v>14</v>
      </c>
      <c r="Z150" s="12" t="s">
        <v>14</v>
      </c>
      <c r="AA150" t="s">
        <v>14</v>
      </c>
      <c r="AB150" t="s">
        <v>14</v>
      </c>
      <c r="AC150" t="s">
        <v>14</v>
      </c>
      <c r="AD150" s="20" t="s">
        <v>14</v>
      </c>
      <c r="AE150" t="s">
        <v>14</v>
      </c>
      <c r="AF150" t="s">
        <v>14</v>
      </c>
      <c r="AG150" t="s">
        <v>14</v>
      </c>
      <c r="AH150" s="20" t="s">
        <v>14</v>
      </c>
      <c r="AI150" t="s">
        <v>14</v>
      </c>
      <c r="AJ150" t="s">
        <v>14</v>
      </c>
      <c r="AK150" t="s">
        <v>14</v>
      </c>
      <c r="AL150" t="s">
        <v>14</v>
      </c>
      <c r="AM150" t="s">
        <v>14</v>
      </c>
      <c r="AN150" t="s">
        <v>14</v>
      </c>
      <c r="AO150" t="s">
        <v>14</v>
      </c>
      <c r="AP150" s="20" t="s">
        <v>14</v>
      </c>
      <c r="AQ150" t="s">
        <v>14</v>
      </c>
      <c r="AR150" t="s">
        <v>14</v>
      </c>
      <c r="AS150" t="s">
        <v>14</v>
      </c>
      <c r="AT150" s="20" t="s">
        <v>14</v>
      </c>
      <c r="AU150" s="24" t="s">
        <v>14</v>
      </c>
      <c r="AV150" s="24" t="s">
        <v>14</v>
      </c>
      <c r="AW150" s="24" t="s">
        <v>14</v>
      </c>
    </row>
    <row r="151" spans="2:49">
      <c r="B151" s="2" t="s">
        <v>20</v>
      </c>
      <c r="C151" s="2" t="s">
        <v>12</v>
      </c>
      <c r="D151" s="4" t="s">
        <v>14</v>
      </c>
      <c r="E151" s="4" t="s">
        <v>14</v>
      </c>
      <c r="F151" s="4" t="s">
        <v>14</v>
      </c>
      <c r="G151" s="4" t="s">
        <v>14</v>
      </c>
      <c r="H151" s="15" t="s">
        <v>14</v>
      </c>
      <c r="I151" s="4" t="s">
        <v>14</v>
      </c>
      <c r="J151" s="4" t="s">
        <v>14</v>
      </c>
      <c r="K151" s="4" t="s">
        <v>14</v>
      </c>
      <c r="L151" s="15" t="s">
        <v>14</v>
      </c>
      <c r="M151" t="s">
        <v>14</v>
      </c>
      <c r="N151" t="s">
        <v>14</v>
      </c>
      <c r="O151" t="s">
        <v>14</v>
      </c>
      <c r="P151" t="s">
        <v>14</v>
      </c>
      <c r="Q151" s="12" t="s">
        <v>14</v>
      </c>
      <c r="R151" s="20" t="s">
        <v>14</v>
      </c>
      <c r="S151" t="s">
        <v>14</v>
      </c>
      <c r="T151" t="s">
        <v>14</v>
      </c>
      <c r="U151" t="s">
        <v>14</v>
      </c>
      <c r="V151" s="12" t="s">
        <v>14</v>
      </c>
      <c r="W151" t="s">
        <v>14</v>
      </c>
      <c r="X151" t="s">
        <v>14</v>
      </c>
      <c r="Y151" t="s">
        <v>14</v>
      </c>
      <c r="Z151" s="12" t="s">
        <v>14</v>
      </c>
      <c r="AA151" t="s">
        <v>14</v>
      </c>
      <c r="AB151" t="s">
        <v>14</v>
      </c>
      <c r="AC151" t="s">
        <v>14</v>
      </c>
      <c r="AD151" s="20" t="s">
        <v>14</v>
      </c>
      <c r="AE151" t="s">
        <v>14</v>
      </c>
      <c r="AF151" t="s">
        <v>14</v>
      </c>
      <c r="AG151" t="s">
        <v>14</v>
      </c>
      <c r="AH151" s="20" t="s">
        <v>14</v>
      </c>
      <c r="AI151" t="s">
        <v>14</v>
      </c>
      <c r="AJ151" t="s">
        <v>14</v>
      </c>
      <c r="AK151" t="s">
        <v>14</v>
      </c>
      <c r="AL151" t="s">
        <v>14</v>
      </c>
      <c r="AM151" t="s">
        <v>14</v>
      </c>
      <c r="AN151" t="s">
        <v>14</v>
      </c>
      <c r="AO151" t="s">
        <v>14</v>
      </c>
      <c r="AP151" s="20" t="s">
        <v>14</v>
      </c>
      <c r="AQ151" t="s">
        <v>14</v>
      </c>
      <c r="AR151" t="s">
        <v>14</v>
      </c>
      <c r="AS151" t="s">
        <v>14</v>
      </c>
      <c r="AT151" s="20" t="s">
        <v>14</v>
      </c>
      <c r="AU151" s="24" t="s">
        <v>14</v>
      </c>
      <c r="AV151" s="24" t="s">
        <v>14</v>
      </c>
      <c r="AW151" s="24" t="s">
        <v>14</v>
      </c>
    </row>
    <row r="152" spans="2:49">
      <c r="B152" s="2" t="s">
        <v>21</v>
      </c>
      <c r="C152" s="2" t="s">
        <v>12</v>
      </c>
      <c r="D152" s="4" t="s">
        <v>14</v>
      </c>
      <c r="E152" s="4" t="s">
        <v>14</v>
      </c>
      <c r="F152" s="4" t="s">
        <v>14</v>
      </c>
      <c r="G152" s="4" t="s">
        <v>14</v>
      </c>
      <c r="H152" s="15" t="s">
        <v>14</v>
      </c>
      <c r="I152" s="4" t="s">
        <v>14</v>
      </c>
      <c r="J152" s="4" t="s">
        <v>14</v>
      </c>
      <c r="K152" s="4" t="s">
        <v>14</v>
      </c>
      <c r="L152" s="15" t="s">
        <v>14</v>
      </c>
      <c r="M152" t="s">
        <v>14</v>
      </c>
      <c r="N152" t="s">
        <v>14</v>
      </c>
      <c r="O152" t="s">
        <v>14</v>
      </c>
      <c r="P152" t="s">
        <v>14</v>
      </c>
      <c r="Q152" s="12" t="s">
        <v>14</v>
      </c>
      <c r="R152" s="20" t="s">
        <v>14</v>
      </c>
      <c r="S152" t="s">
        <v>14</v>
      </c>
      <c r="T152" t="s">
        <v>14</v>
      </c>
      <c r="U152" t="s">
        <v>14</v>
      </c>
      <c r="V152" s="12" t="s">
        <v>14</v>
      </c>
      <c r="W152" t="s">
        <v>14</v>
      </c>
      <c r="X152" t="s">
        <v>14</v>
      </c>
      <c r="Y152" t="s">
        <v>14</v>
      </c>
      <c r="Z152" s="12" t="s">
        <v>14</v>
      </c>
      <c r="AA152" t="s">
        <v>14</v>
      </c>
      <c r="AB152" t="s">
        <v>14</v>
      </c>
      <c r="AC152" t="s">
        <v>14</v>
      </c>
      <c r="AD152" s="20" t="s">
        <v>14</v>
      </c>
      <c r="AE152" t="s">
        <v>14</v>
      </c>
      <c r="AF152" t="s">
        <v>14</v>
      </c>
      <c r="AG152" t="s">
        <v>14</v>
      </c>
      <c r="AH152" s="20" t="s">
        <v>14</v>
      </c>
      <c r="AI152" t="s">
        <v>14</v>
      </c>
      <c r="AJ152" t="s">
        <v>14</v>
      </c>
      <c r="AK152" t="s">
        <v>14</v>
      </c>
      <c r="AL152" t="s">
        <v>14</v>
      </c>
      <c r="AM152" t="s">
        <v>14</v>
      </c>
      <c r="AN152" t="s">
        <v>14</v>
      </c>
      <c r="AO152" t="s">
        <v>14</v>
      </c>
      <c r="AP152" s="20" t="s">
        <v>14</v>
      </c>
      <c r="AQ152" t="s">
        <v>14</v>
      </c>
      <c r="AR152" t="s">
        <v>14</v>
      </c>
      <c r="AS152" t="s">
        <v>14</v>
      </c>
      <c r="AT152" s="20" t="s">
        <v>14</v>
      </c>
      <c r="AU152" s="24" t="s">
        <v>14</v>
      </c>
      <c r="AV152" s="24" t="s">
        <v>14</v>
      </c>
      <c r="AW152" s="24" t="s">
        <v>14</v>
      </c>
    </row>
    <row r="153" spans="2:49">
      <c r="B153" s="2" t="s">
        <v>22</v>
      </c>
      <c r="C153" s="2" t="s">
        <v>12</v>
      </c>
      <c r="D153" s="4" t="s">
        <v>14</v>
      </c>
      <c r="E153" s="4" t="s">
        <v>14</v>
      </c>
      <c r="F153" s="4" t="s">
        <v>14</v>
      </c>
      <c r="G153" s="4" t="s">
        <v>14</v>
      </c>
      <c r="H153" s="15" t="s">
        <v>14</v>
      </c>
      <c r="I153" s="4" t="s">
        <v>14</v>
      </c>
      <c r="J153" s="4" t="s">
        <v>14</v>
      </c>
      <c r="K153" s="4" t="s">
        <v>14</v>
      </c>
      <c r="L153" s="15" t="s">
        <v>14</v>
      </c>
      <c r="M153" t="s">
        <v>14</v>
      </c>
      <c r="N153" t="s">
        <v>14</v>
      </c>
      <c r="O153" t="s">
        <v>14</v>
      </c>
      <c r="P153" t="s">
        <v>14</v>
      </c>
      <c r="Q153" s="12" t="s">
        <v>14</v>
      </c>
      <c r="R153" s="20" t="s">
        <v>14</v>
      </c>
      <c r="S153" t="s">
        <v>14</v>
      </c>
      <c r="T153" t="s">
        <v>14</v>
      </c>
      <c r="U153" t="s">
        <v>14</v>
      </c>
      <c r="V153" s="12" t="s">
        <v>14</v>
      </c>
      <c r="W153" t="s">
        <v>14</v>
      </c>
      <c r="X153" t="s">
        <v>14</v>
      </c>
      <c r="Y153" t="s">
        <v>14</v>
      </c>
      <c r="Z153" s="12" t="s">
        <v>14</v>
      </c>
      <c r="AA153" t="s">
        <v>14</v>
      </c>
      <c r="AB153" t="s">
        <v>14</v>
      </c>
      <c r="AC153" t="s">
        <v>14</v>
      </c>
      <c r="AD153" s="20" t="s">
        <v>14</v>
      </c>
      <c r="AE153" t="s">
        <v>14</v>
      </c>
      <c r="AF153" t="s">
        <v>14</v>
      </c>
      <c r="AG153" t="s">
        <v>14</v>
      </c>
      <c r="AH153" s="20" t="s">
        <v>14</v>
      </c>
      <c r="AI153" t="s">
        <v>14</v>
      </c>
      <c r="AJ153" t="s">
        <v>14</v>
      </c>
      <c r="AK153" t="s">
        <v>14</v>
      </c>
      <c r="AL153" t="s">
        <v>14</v>
      </c>
      <c r="AM153" t="s">
        <v>14</v>
      </c>
      <c r="AN153" t="s">
        <v>14</v>
      </c>
      <c r="AO153" t="s">
        <v>14</v>
      </c>
      <c r="AP153" s="20" t="s">
        <v>14</v>
      </c>
      <c r="AQ153" t="s">
        <v>14</v>
      </c>
      <c r="AR153" t="s">
        <v>14</v>
      </c>
      <c r="AS153" t="s">
        <v>14</v>
      </c>
      <c r="AT153" s="20" t="s">
        <v>14</v>
      </c>
      <c r="AU153" s="24" t="s">
        <v>14</v>
      </c>
      <c r="AV153" s="24" t="s">
        <v>14</v>
      </c>
      <c r="AW153" s="24" t="s">
        <v>14</v>
      </c>
    </row>
    <row r="154" spans="2:49">
      <c r="B154" s="2" t="s">
        <v>23</v>
      </c>
      <c r="C154" s="2" t="s">
        <v>12</v>
      </c>
      <c r="D154" s="4" t="s">
        <v>14</v>
      </c>
      <c r="E154" s="4" t="s">
        <v>14</v>
      </c>
      <c r="F154" s="4" t="s">
        <v>14</v>
      </c>
      <c r="G154" s="4" t="s">
        <v>14</v>
      </c>
      <c r="H154" s="15" t="s">
        <v>14</v>
      </c>
      <c r="I154" s="4" t="s">
        <v>14</v>
      </c>
      <c r="J154" s="4" t="s">
        <v>14</v>
      </c>
      <c r="K154" s="4" t="s">
        <v>14</v>
      </c>
      <c r="L154" s="15" t="s">
        <v>14</v>
      </c>
      <c r="M154" t="s">
        <v>14</v>
      </c>
      <c r="N154" t="s">
        <v>14</v>
      </c>
      <c r="O154" t="s">
        <v>14</v>
      </c>
      <c r="P154" t="s">
        <v>14</v>
      </c>
      <c r="Q154" s="12" t="s">
        <v>14</v>
      </c>
      <c r="R154" s="20" t="s">
        <v>14</v>
      </c>
      <c r="S154" t="s">
        <v>14</v>
      </c>
      <c r="T154" t="s">
        <v>14</v>
      </c>
      <c r="U154" t="s">
        <v>14</v>
      </c>
      <c r="V154" s="12" t="s">
        <v>14</v>
      </c>
      <c r="W154" t="s">
        <v>14</v>
      </c>
      <c r="X154" t="s">
        <v>14</v>
      </c>
      <c r="Y154" t="s">
        <v>14</v>
      </c>
      <c r="Z154" s="12" t="s">
        <v>14</v>
      </c>
      <c r="AA154" t="s">
        <v>14</v>
      </c>
      <c r="AB154" t="s">
        <v>14</v>
      </c>
      <c r="AC154" t="s">
        <v>14</v>
      </c>
      <c r="AD154" s="20" t="s">
        <v>14</v>
      </c>
      <c r="AE154" t="s">
        <v>14</v>
      </c>
      <c r="AF154" t="s">
        <v>14</v>
      </c>
      <c r="AG154" t="s">
        <v>14</v>
      </c>
      <c r="AH154" s="20" t="s">
        <v>14</v>
      </c>
      <c r="AI154" t="s">
        <v>14</v>
      </c>
      <c r="AJ154" t="s">
        <v>14</v>
      </c>
      <c r="AK154" t="s">
        <v>14</v>
      </c>
      <c r="AL154" t="s">
        <v>14</v>
      </c>
      <c r="AM154" t="s">
        <v>14</v>
      </c>
      <c r="AN154" t="s">
        <v>14</v>
      </c>
      <c r="AO154" t="s">
        <v>14</v>
      </c>
      <c r="AP154" s="20" t="s">
        <v>14</v>
      </c>
      <c r="AQ154" t="s">
        <v>14</v>
      </c>
      <c r="AR154" t="s">
        <v>14</v>
      </c>
      <c r="AS154" t="s">
        <v>14</v>
      </c>
      <c r="AT154" s="20" t="s">
        <v>14</v>
      </c>
      <c r="AU154" s="24" t="s">
        <v>14</v>
      </c>
      <c r="AV154" s="24" t="s">
        <v>14</v>
      </c>
      <c r="AW154" s="24" t="s">
        <v>14</v>
      </c>
    </row>
    <row r="155" spans="2:49">
      <c r="B155" s="2" t="s">
        <v>24</v>
      </c>
      <c r="C155" s="2" t="s">
        <v>12</v>
      </c>
      <c r="D155" s="4" t="s">
        <v>14</v>
      </c>
      <c r="E155" s="4" t="s">
        <v>14</v>
      </c>
      <c r="F155" s="4" t="s">
        <v>14</v>
      </c>
      <c r="G155" s="4" t="s">
        <v>14</v>
      </c>
      <c r="H155" s="15" t="s">
        <v>14</v>
      </c>
      <c r="I155" s="4" t="s">
        <v>14</v>
      </c>
      <c r="J155" s="4" t="s">
        <v>14</v>
      </c>
      <c r="K155" s="4" t="s">
        <v>14</v>
      </c>
      <c r="L155" s="15" t="s">
        <v>14</v>
      </c>
      <c r="M155" t="s">
        <v>14</v>
      </c>
      <c r="N155" t="s">
        <v>14</v>
      </c>
      <c r="O155" t="s">
        <v>14</v>
      </c>
      <c r="P155" t="s">
        <v>14</v>
      </c>
      <c r="Q155" s="12" t="s">
        <v>14</v>
      </c>
      <c r="R155" s="20" t="s">
        <v>14</v>
      </c>
      <c r="S155" t="s">
        <v>14</v>
      </c>
      <c r="T155" t="s">
        <v>14</v>
      </c>
      <c r="U155" t="s">
        <v>14</v>
      </c>
      <c r="V155" s="12" t="s">
        <v>14</v>
      </c>
      <c r="W155" t="s">
        <v>14</v>
      </c>
      <c r="X155" t="s">
        <v>14</v>
      </c>
      <c r="Y155" t="s">
        <v>14</v>
      </c>
      <c r="Z155" s="12" t="s">
        <v>14</v>
      </c>
      <c r="AA155" t="s">
        <v>14</v>
      </c>
      <c r="AB155" t="s">
        <v>14</v>
      </c>
      <c r="AC155" t="s">
        <v>14</v>
      </c>
      <c r="AD155" s="20" t="s">
        <v>14</v>
      </c>
      <c r="AE155" t="s">
        <v>14</v>
      </c>
      <c r="AF155" t="s">
        <v>14</v>
      </c>
      <c r="AG155" t="s">
        <v>14</v>
      </c>
      <c r="AH155" s="20" t="s">
        <v>14</v>
      </c>
      <c r="AI155" t="s">
        <v>14</v>
      </c>
      <c r="AJ155" t="s">
        <v>14</v>
      </c>
      <c r="AK155" t="s">
        <v>14</v>
      </c>
      <c r="AL155" t="s">
        <v>14</v>
      </c>
      <c r="AM155" t="s">
        <v>14</v>
      </c>
      <c r="AN155" t="s">
        <v>14</v>
      </c>
      <c r="AO155" t="s">
        <v>14</v>
      </c>
      <c r="AP155" s="20" t="s">
        <v>14</v>
      </c>
      <c r="AQ155" t="s">
        <v>14</v>
      </c>
      <c r="AR155" t="s">
        <v>14</v>
      </c>
      <c r="AS155" t="s">
        <v>14</v>
      </c>
      <c r="AT155" s="20" t="s">
        <v>14</v>
      </c>
      <c r="AU155" s="24" t="s">
        <v>14</v>
      </c>
      <c r="AV155" s="24" t="s">
        <v>14</v>
      </c>
      <c r="AW155" s="24" t="s">
        <v>14</v>
      </c>
    </row>
    <row r="156" spans="2:49">
      <c r="B156" s="2" t="s">
        <v>25</v>
      </c>
      <c r="C156" s="2" t="s">
        <v>12</v>
      </c>
      <c r="D156" s="4" t="s">
        <v>14</v>
      </c>
      <c r="E156" s="4" t="s">
        <v>14</v>
      </c>
      <c r="F156" s="4" t="s">
        <v>14</v>
      </c>
      <c r="G156" s="4" t="s">
        <v>14</v>
      </c>
      <c r="H156" s="15" t="s">
        <v>14</v>
      </c>
      <c r="I156" s="4" t="s">
        <v>14</v>
      </c>
      <c r="J156" s="4" t="s">
        <v>14</v>
      </c>
      <c r="K156" s="4" t="s">
        <v>14</v>
      </c>
      <c r="L156" s="15" t="s">
        <v>14</v>
      </c>
      <c r="M156" t="s">
        <v>14</v>
      </c>
      <c r="N156" t="s">
        <v>14</v>
      </c>
      <c r="O156" t="s">
        <v>14</v>
      </c>
      <c r="P156" t="s">
        <v>14</v>
      </c>
      <c r="Q156" s="12" t="s">
        <v>14</v>
      </c>
      <c r="R156" s="20" t="s">
        <v>14</v>
      </c>
      <c r="S156" t="s">
        <v>14</v>
      </c>
      <c r="T156" t="s">
        <v>14</v>
      </c>
      <c r="U156" t="s">
        <v>14</v>
      </c>
      <c r="V156" s="12" t="s">
        <v>14</v>
      </c>
      <c r="W156" t="s">
        <v>14</v>
      </c>
      <c r="X156" t="s">
        <v>14</v>
      </c>
      <c r="Y156" t="s">
        <v>14</v>
      </c>
      <c r="Z156" s="12" t="s">
        <v>14</v>
      </c>
      <c r="AA156" t="s">
        <v>14</v>
      </c>
      <c r="AB156" t="s">
        <v>14</v>
      </c>
      <c r="AC156" t="s">
        <v>14</v>
      </c>
      <c r="AD156" s="20" t="s">
        <v>14</v>
      </c>
      <c r="AE156" t="s">
        <v>14</v>
      </c>
      <c r="AF156" t="s">
        <v>14</v>
      </c>
      <c r="AG156" t="s">
        <v>14</v>
      </c>
      <c r="AH156" s="20" t="s">
        <v>14</v>
      </c>
      <c r="AI156" t="s">
        <v>14</v>
      </c>
      <c r="AJ156" t="s">
        <v>14</v>
      </c>
      <c r="AK156" t="s">
        <v>14</v>
      </c>
      <c r="AL156" t="s">
        <v>14</v>
      </c>
      <c r="AM156" t="s">
        <v>14</v>
      </c>
      <c r="AN156" t="s">
        <v>14</v>
      </c>
      <c r="AO156" t="s">
        <v>14</v>
      </c>
      <c r="AP156" s="20" t="s">
        <v>14</v>
      </c>
      <c r="AQ156" t="s">
        <v>14</v>
      </c>
      <c r="AR156" t="s">
        <v>14</v>
      </c>
      <c r="AS156" t="s">
        <v>14</v>
      </c>
      <c r="AT156" s="20" t="s">
        <v>14</v>
      </c>
      <c r="AU156" s="24" t="s">
        <v>14</v>
      </c>
      <c r="AV156" s="24" t="s">
        <v>14</v>
      </c>
      <c r="AW156" s="24" t="s">
        <v>14</v>
      </c>
    </row>
    <row r="157" spans="2:49">
      <c r="B157" s="2" t="s">
        <v>26</v>
      </c>
      <c r="C157" s="2" t="s">
        <v>12</v>
      </c>
      <c r="D157" s="4" t="s">
        <v>14</v>
      </c>
      <c r="E157" s="4" t="s">
        <v>14</v>
      </c>
      <c r="F157" s="4" t="s">
        <v>14</v>
      </c>
      <c r="G157" s="4" t="s">
        <v>14</v>
      </c>
      <c r="H157" s="15" t="s">
        <v>14</v>
      </c>
      <c r="I157" s="4" t="s">
        <v>14</v>
      </c>
      <c r="J157" s="4" t="s">
        <v>14</v>
      </c>
      <c r="K157" s="4" t="s">
        <v>14</v>
      </c>
      <c r="L157" s="15" t="s">
        <v>14</v>
      </c>
      <c r="M157" t="s">
        <v>14</v>
      </c>
      <c r="N157" t="s">
        <v>14</v>
      </c>
      <c r="O157" t="s">
        <v>14</v>
      </c>
      <c r="P157" t="s">
        <v>14</v>
      </c>
      <c r="Q157" s="12" t="s">
        <v>14</v>
      </c>
      <c r="R157" s="20" t="s">
        <v>14</v>
      </c>
      <c r="S157" t="s">
        <v>14</v>
      </c>
      <c r="T157" t="s">
        <v>14</v>
      </c>
      <c r="U157" t="s">
        <v>14</v>
      </c>
      <c r="V157" s="12" t="s">
        <v>14</v>
      </c>
      <c r="W157" t="s">
        <v>14</v>
      </c>
      <c r="X157" t="s">
        <v>14</v>
      </c>
      <c r="Y157" t="s">
        <v>14</v>
      </c>
      <c r="Z157" s="12" t="s">
        <v>14</v>
      </c>
      <c r="AA157" t="s">
        <v>14</v>
      </c>
      <c r="AB157" t="s">
        <v>14</v>
      </c>
      <c r="AC157" t="s">
        <v>14</v>
      </c>
      <c r="AD157" s="20" t="s">
        <v>14</v>
      </c>
      <c r="AE157" t="s">
        <v>14</v>
      </c>
      <c r="AF157" t="s">
        <v>14</v>
      </c>
      <c r="AG157" t="s">
        <v>14</v>
      </c>
      <c r="AH157" s="20" t="s">
        <v>14</v>
      </c>
      <c r="AI157" t="s">
        <v>14</v>
      </c>
      <c r="AJ157" t="s">
        <v>14</v>
      </c>
      <c r="AK157" t="s">
        <v>14</v>
      </c>
      <c r="AL157" t="s">
        <v>14</v>
      </c>
      <c r="AM157" t="s">
        <v>14</v>
      </c>
      <c r="AN157" t="s">
        <v>14</v>
      </c>
      <c r="AO157" t="s">
        <v>14</v>
      </c>
      <c r="AP157" s="20" t="s">
        <v>14</v>
      </c>
      <c r="AQ157" t="s">
        <v>14</v>
      </c>
      <c r="AR157" t="s">
        <v>14</v>
      </c>
      <c r="AS157" t="s">
        <v>14</v>
      </c>
      <c r="AT157" s="20" t="s">
        <v>14</v>
      </c>
      <c r="AU157" s="24" t="s">
        <v>14</v>
      </c>
      <c r="AV157" s="24" t="s">
        <v>14</v>
      </c>
      <c r="AW157" s="24" t="s">
        <v>14</v>
      </c>
    </row>
    <row r="158" spans="2:49">
      <c r="B158" s="2" t="s">
        <v>27</v>
      </c>
      <c r="C158" s="2" t="s">
        <v>12</v>
      </c>
      <c r="D158" s="4" t="s">
        <v>14</v>
      </c>
      <c r="E158" s="4" t="s">
        <v>14</v>
      </c>
      <c r="F158" s="4" t="s">
        <v>14</v>
      </c>
      <c r="G158" s="4" t="s">
        <v>14</v>
      </c>
      <c r="H158" s="15" t="s">
        <v>14</v>
      </c>
      <c r="I158" s="4" t="s">
        <v>14</v>
      </c>
      <c r="J158" s="4" t="s">
        <v>14</v>
      </c>
      <c r="K158" s="4" t="s">
        <v>14</v>
      </c>
      <c r="L158" s="15" t="s">
        <v>14</v>
      </c>
      <c r="M158" t="s">
        <v>14</v>
      </c>
      <c r="N158" t="s">
        <v>14</v>
      </c>
      <c r="O158" t="s">
        <v>14</v>
      </c>
      <c r="P158" t="s">
        <v>14</v>
      </c>
      <c r="Q158" s="12" t="s">
        <v>14</v>
      </c>
      <c r="R158" s="20" t="s">
        <v>14</v>
      </c>
      <c r="S158" t="s">
        <v>14</v>
      </c>
      <c r="T158" t="s">
        <v>14</v>
      </c>
      <c r="U158" t="s">
        <v>14</v>
      </c>
      <c r="V158" s="12" t="s">
        <v>14</v>
      </c>
      <c r="W158" t="s">
        <v>14</v>
      </c>
      <c r="X158" t="s">
        <v>14</v>
      </c>
      <c r="Y158" t="s">
        <v>14</v>
      </c>
      <c r="Z158" s="12" t="s">
        <v>14</v>
      </c>
      <c r="AA158" t="s">
        <v>14</v>
      </c>
      <c r="AB158" t="s">
        <v>14</v>
      </c>
      <c r="AC158" t="s">
        <v>14</v>
      </c>
      <c r="AD158" s="20" t="s">
        <v>14</v>
      </c>
      <c r="AE158" t="s">
        <v>14</v>
      </c>
      <c r="AF158" t="s">
        <v>14</v>
      </c>
      <c r="AG158" t="s">
        <v>14</v>
      </c>
      <c r="AH158" s="20" t="s">
        <v>14</v>
      </c>
      <c r="AI158" t="s">
        <v>14</v>
      </c>
      <c r="AJ158" t="s">
        <v>14</v>
      </c>
      <c r="AK158" t="s">
        <v>14</v>
      </c>
      <c r="AL158" t="s">
        <v>14</v>
      </c>
      <c r="AM158" t="s">
        <v>14</v>
      </c>
      <c r="AN158" t="s">
        <v>14</v>
      </c>
      <c r="AO158" t="s">
        <v>14</v>
      </c>
      <c r="AP158" s="20" t="s">
        <v>14</v>
      </c>
      <c r="AQ158" t="s">
        <v>14</v>
      </c>
      <c r="AR158" t="s">
        <v>14</v>
      </c>
      <c r="AS158" t="s">
        <v>14</v>
      </c>
      <c r="AT158" s="20" t="s">
        <v>14</v>
      </c>
      <c r="AU158" s="24" t="s">
        <v>14</v>
      </c>
      <c r="AV158" s="24" t="s">
        <v>14</v>
      </c>
      <c r="AW158" s="24" t="s">
        <v>14</v>
      </c>
    </row>
    <row r="159" spans="2:49">
      <c r="B159" s="2" t="s">
        <v>28</v>
      </c>
      <c r="C159" s="2" t="s">
        <v>12</v>
      </c>
      <c r="D159" s="4" t="s">
        <v>14</v>
      </c>
      <c r="E159" s="4" t="s">
        <v>14</v>
      </c>
      <c r="F159" s="4" t="s">
        <v>14</v>
      </c>
      <c r="G159" s="4" t="s">
        <v>14</v>
      </c>
      <c r="H159" s="15" t="s">
        <v>14</v>
      </c>
      <c r="I159" s="4" t="s">
        <v>14</v>
      </c>
      <c r="J159" s="4" t="s">
        <v>14</v>
      </c>
      <c r="K159" s="4" t="s">
        <v>14</v>
      </c>
      <c r="L159" s="15" t="s">
        <v>14</v>
      </c>
      <c r="M159" t="s">
        <v>14</v>
      </c>
      <c r="N159" t="s">
        <v>14</v>
      </c>
      <c r="O159" t="s">
        <v>14</v>
      </c>
      <c r="P159" t="s">
        <v>14</v>
      </c>
      <c r="Q159" s="12" t="s">
        <v>14</v>
      </c>
      <c r="R159" s="20" t="s">
        <v>14</v>
      </c>
      <c r="S159" t="s">
        <v>14</v>
      </c>
      <c r="T159" t="s">
        <v>14</v>
      </c>
      <c r="U159" t="s">
        <v>14</v>
      </c>
      <c r="V159" s="12" t="s">
        <v>14</v>
      </c>
      <c r="W159" t="s">
        <v>14</v>
      </c>
      <c r="X159" t="s">
        <v>14</v>
      </c>
      <c r="Y159" t="s">
        <v>14</v>
      </c>
      <c r="Z159" s="12" t="s">
        <v>14</v>
      </c>
      <c r="AA159" t="s">
        <v>14</v>
      </c>
      <c r="AB159" t="s">
        <v>14</v>
      </c>
      <c r="AC159" t="s">
        <v>14</v>
      </c>
      <c r="AD159" s="20" t="s">
        <v>14</v>
      </c>
      <c r="AE159" t="s">
        <v>14</v>
      </c>
      <c r="AF159" t="s">
        <v>14</v>
      </c>
      <c r="AG159" t="s">
        <v>14</v>
      </c>
      <c r="AH159" s="20" t="s">
        <v>14</v>
      </c>
      <c r="AI159" t="s">
        <v>14</v>
      </c>
      <c r="AJ159" t="s">
        <v>14</v>
      </c>
      <c r="AK159" t="s">
        <v>14</v>
      </c>
      <c r="AL159" t="s">
        <v>14</v>
      </c>
      <c r="AM159" t="s">
        <v>14</v>
      </c>
      <c r="AN159" t="s">
        <v>14</v>
      </c>
      <c r="AO159" t="s">
        <v>14</v>
      </c>
      <c r="AP159" s="20" t="s">
        <v>14</v>
      </c>
      <c r="AQ159" t="s">
        <v>14</v>
      </c>
      <c r="AR159" t="s">
        <v>14</v>
      </c>
      <c r="AS159" t="s">
        <v>14</v>
      </c>
      <c r="AT159" s="20" t="s">
        <v>14</v>
      </c>
      <c r="AU159" s="24" t="s">
        <v>14</v>
      </c>
      <c r="AV159" s="24" t="s">
        <v>14</v>
      </c>
      <c r="AW159" s="24" t="s">
        <v>14</v>
      </c>
    </row>
    <row r="160" spans="2:49">
      <c r="B160" s="2" t="s">
        <v>29</v>
      </c>
      <c r="C160" s="2" t="s">
        <v>12</v>
      </c>
      <c r="D160" s="4" t="s">
        <v>14</v>
      </c>
      <c r="E160" s="4" t="s">
        <v>14</v>
      </c>
      <c r="F160" s="4" t="s">
        <v>14</v>
      </c>
      <c r="G160" s="4" t="s">
        <v>14</v>
      </c>
      <c r="H160" s="15" t="s">
        <v>14</v>
      </c>
      <c r="I160" s="4" t="s">
        <v>14</v>
      </c>
      <c r="J160" s="4" t="s">
        <v>14</v>
      </c>
      <c r="K160" s="4" t="s">
        <v>14</v>
      </c>
      <c r="L160" s="15" t="s">
        <v>14</v>
      </c>
      <c r="M160" t="s">
        <v>14</v>
      </c>
      <c r="N160" t="s">
        <v>14</v>
      </c>
      <c r="O160" t="s">
        <v>14</v>
      </c>
      <c r="P160" t="s">
        <v>14</v>
      </c>
      <c r="Q160" s="12" t="s">
        <v>14</v>
      </c>
      <c r="R160" s="20" t="s">
        <v>14</v>
      </c>
      <c r="S160" t="s">
        <v>14</v>
      </c>
      <c r="T160" t="s">
        <v>14</v>
      </c>
      <c r="U160" t="s">
        <v>14</v>
      </c>
      <c r="V160" s="12" t="s">
        <v>14</v>
      </c>
      <c r="W160" t="s">
        <v>14</v>
      </c>
      <c r="X160" t="s">
        <v>14</v>
      </c>
      <c r="Y160" t="s">
        <v>14</v>
      </c>
      <c r="Z160" s="12" t="s">
        <v>14</v>
      </c>
      <c r="AA160" t="s">
        <v>14</v>
      </c>
      <c r="AB160" t="s">
        <v>14</v>
      </c>
      <c r="AC160" t="s">
        <v>14</v>
      </c>
      <c r="AD160" s="20" t="s">
        <v>14</v>
      </c>
      <c r="AE160" t="s">
        <v>14</v>
      </c>
      <c r="AF160" t="s">
        <v>14</v>
      </c>
      <c r="AG160" t="s">
        <v>14</v>
      </c>
      <c r="AH160" s="20" t="s">
        <v>14</v>
      </c>
      <c r="AI160" t="s">
        <v>14</v>
      </c>
      <c r="AJ160" t="s">
        <v>14</v>
      </c>
      <c r="AK160" t="s">
        <v>14</v>
      </c>
      <c r="AL160" t="s">
        <v>14</v>
      </c>
      <c r="AM160" t="s">
        <v>14</v>
      </c>
      <c r="AN160" t="s">
        <v>14</v>
      </c>
      <c r="AO160" t="s">
        <v>14</v>
      </c>
      <c r="AP160" s="20" t="s">
        <v>14</v>
      </c>
      <c r="AQ160" t="s">
        <v>14</v>
      </c>
      <c r="AR160" t="s">
        <v>14</v>
      </c>
      <c r="AS160" t="s">
        <v>14</v>
      </c>
      <c r="AT160" s="20" t="s">
        <v>14</v>
      </c>
      <c r="AU160" s="24" t="s">
        <v>14</v>
      </c>
      <c r="AV160" s="24" t="s">
        <v>14</v>
      </c>
      <c r="AW160" s="24" t="s">
        <v>14</v>
      </c>
    </row>
    <row r="161" spans="1:49">
      <c r="B161" s="2" t="s">
        <v>30</v>
      </c>
      <c r="C161" s="2" t="s">
        <v>12</v>
      </c>
      <c r="D161" s="4" t="s">
        <v>14</v>
      </c>
      <c r="E161" s="4" t="s">
        <v>14</v>
      </c>
      <c r="F161" s="4" t="s">
        <v>14</v>
      </c>
      <c r="G161" s="4" t="s">
        <v>14</v>
      </c>
      <c r="H161" s="15" t="s">
        <v>14</v>
      </c>
      <c r="I161" s="4" t="s">
        <v>14</v>
      </c>
      <c r="J161" s="4" t="s">
        <v>14</v>
      </c>
      <c r="K161" s="4" t="s">
        <v>14</v>
      </c>
      <c r="L161" s="15" t="s">
        <v>14</v>
      </c>
      <c r="M161" t="s">
        <v>14</v>
      </c>
      <c r="N161" t="s">
        <v>14</v>
      </c>
      <c r="O161" t="s">
        <v>14</v>
      </c>
      <c r="P161" t="s">
        <v>14</v>
      </c>
      <c r="Q161" s="12" t="s">
        <v>14</v>
      </c>
      <c r="R161" s="20" t="s">
        <v>14</v>
      </c>
      <c r="S161" t="s">
        <v>14</v>
      </c>
      <c r="T161" t="s">
        <v>14</v>
      </c>
      <c r="U161" t="s">
        <v>14</v>
      </c>
      <c r="V161" s="12" t="s">
        <v>14</v>
      </c>
      <c r="W161" t="s">
        <v>14</v>
      </c>
      <c r="X161" t="s">
        <v>14</v>
      </c>
      <c r="Y161" t="s">
        <v>14</v>
      </c>
      <c r="Z161" s="12" t="s">
        <v>14</v>
      </c>
      <c r="AA161" t="s">
        <v>14</v>
      </c>
      <c r="AB161" t="s">
        <v>14</v>
      </c>
      <c r="AC161" t="s">
        <v>14</v>
      </c>
      <c r="AD161" s="20" t="s">
        <v>14</v>
      </c>
      <c r="AE161" t="s">
        <v>14</v>
      </c>
      <c r="AF161" t="s">
        <v>14</v>
      </c>
      <c r="AG161" t="s">
        <v>14</v>
      </c>
      <c r="AH161" s="20" t="s">
        <v>14</v>
      </c>
      <c r="AI161" t="s">
        <v>14</v>
      </c>
      <c r="AJ161" t="s">
        <v>14</v>
      </c>
      <c r="AK161" t="s">
        <v>14</v>
      </c>
      <c r="AL161" t="s">
        <v>14</v>
      </c>
      <c r="AM161" t="s">
        <v>14</v>
      </c>
      <c r="AN161" t="s">
        <v>14</v>
      </c>
      <c r="AO161" t="s">
        <v>14</v>
      </c>
      <c r="AP161" s="20" t="s">
        <v>14</v>
      </c>
      <c r="AQ161" t="s">
        <v>14</v>
      </c>
      <c r="AR161" t="s">
        <v>14</v>
      </c>
      <c r="AS161" t="s">
        <v>14</v>
      </c>
      <c r="AT161" s="20" t="s">
        <v>14</v>
      </c>
      <c r="AU161" s="24" t="s">
        <v>14</v>
      </c>
      <c r="AV161" s="24" t="s">
        <v>14</v>
      </c>
      <c r="AW161" s="24" t="s">
        <v>14</v>
      </c>
    </row>
    <row r="162" spans="1:49">
      <c r="B162" s="2" t="s">
        <v>31</v>
      </c>
      <c r="C162" s="2" t="s">
        <v>12</v>
      </c>
      <c r="D162" s="4" t="s">
        <v>14</v>
      </c>
      <c r="E162" s="4" t="s">
        <v>14</v>
      </c>
      <c r="F162" s="4" t="s">
        <v>14</v>
      </c>
      <c r="G162" s="4" t="s">
        <v>14</v>
      </c>
      <c r="H162" s="15" t="s">
        <v>14</v>
      </c>
      <c r="I162" s="4" t="s">
        <v>14</v>
      </c>
      <c r="J162" s="4" t="s">
        <v>14</v>
      </c>
      <c r="K162" s="4" t="s">
        <v>14</v>
      </c>
      <c r="L162" s="15" t="s">
        <v>14</v>
      </c>
      <c r="M162" t="s">
        <v>14</v>
      </c>
      <c r="N162" t="s">
        <v>14</v>
      </c>
      <c r="O162" t="s">
        <v>14</v>
      </c>
      <c r="P162" t="s">
        <v>14</v>
      </c>
      <c r="Q162" s="12" t="s">
        <v>14</v>
      </c>
      <c r="R162" s="20" t="s">
        <v>14</v>
      </c>
      <c r="S162" t="s">
        <v>14</v>
      </c>
      <c r="T162" t="s">
        <v>14</v>
      </c>
      <c r="U162" t="s">
        <v>14</v>
      </c>
      <c r="V162" s="12" t="s">
        <v>14</v>
      </c>
      <c r="W162" t="s">
        <v>14</v>
      </c>
      <c r="X162" t="s">
        <v>14</v>
      </c>
      <c r="Y162" t="s">
        <v>14</v>
      </c>
      <c r="Z162" s="12" t="s">
        <v>14</v>
      </c>
      <c r="AA162" t="s">
        <v>14</v>
      </c>
      <c r="AB162" t="s">
        <v>14</v>
      </c>
      <c r="AC162" t="s">
        <v>14</v>
      </c>
      <c r="AD162" s="20" t="s">
        <v>14</v>
      </c>
      <c r="AE162" t="s">
        <v>14</v>
      </c>
      <c r="AF162" t="s">
        <v>14</v>
      </c>
      <c r="AG162" t="s">
        <v>14</v>
      </c>
      <c r="AH162" s="20" t="s">
        <v>14</v>
      </c>
      <c r="AI162" t="s">
        <v>14</v>
      </c>
      <c r="AJ162" t="s">
        <v>14</v>
      </c>
      <c r="AK162" t="s">
        <v>14</v>
      </c>
      <c r="AL162" t="s">
        <v>14</v>
      </c>
      <c r="AM162" t="s">
        <v>14</v>
      </c>
      <c r="AN162" t="s">
        <v>14</v>
      </c>
      <c r="AO162" t="s">
        <v>14</v>
      </c>
      <c r="AP162" s="20" t="s">
        <v>14</v>
      </c>
      <c r="AQ162" t="s">
        <v>14</v>
      </c>
      <c r="AR162" t="s">
        <v>14</v>
      </c>
      <c r="AS162" t="s">
        <v>14</v>
      </c>
      <c r="AT162" s="20" t="s">
        <v>14</v>
      </c>
      <c r="AU162" s="24" t="s">
        <v>14</v>
      </c>
      <c r="AV162" s="24" t="s">
        <v>14</v>
      </c>
      <c r="AW162" s="24" t="s">
        <v>14</v>
      </c>
    </row>
    <row r="163" spans="1:49">
      <c r="B163" s="2" t="s">
        <v>32</v>
      </c>
      <c r="C163" s="2" t="s">
        <v>12</v>
      </c>
      <c r="D163" s="4" t="s">
        <v>14</v>
      </c>
      <c r="E163" s="4" t="s">
        <v>14</v>
      </c>
      <c r="F163" s="4" t="s">
        <v>14</v>
      </c>
      <c r="G163" s="4" t="s">
        <v>14</v>
      </c>
      <c r="H163" s="15" t="s">
        <v>14</v>
      </c>
      <c r="I163" s="4" t="s">
        <v>14</v>
      </c>
      <c r="J163" s="4" t="s">
        <v>14</v>
      </c>
      <c r="K163" s="4" t="s">
        <v>14</v>
      </c>
      <c r="L163" s="15" t="s">
        <v>14</v>
      </c>
      <c r="M163" t="s">
        <v>14</v>
      </c>
      <c r="N163" t="s">
        <v>14</v>
      </c>
      <c r="O163" t="s">
        <v>14</v>
      </c>
      <c r="P163" t="s">
        <v>14</v>
      </c>
      <c r="Q163" s="12" t="s">
        <v>14</v>
      </c>
      <c r="R163" s="20" t="s">
        <v>14</v>
      </c>
      <c r="S163" t="s">
        <v>14</v>
      </c>
      <c r="T163" t="s">
        <v>14</v>
      </c>
      <c r="U163" t="s">
        <v>14</v>
      </c>
      <c r="V163" s="12" t="s">
        <v>14</v>
      </c>
      <c r="W163" t="s">
        <v>14</v>
      </c>
      <c r="X163" t="s">
        <v>14</v>
      </c>
      <c r="Y163" t="s">
        <v>14</v>
      </c>
      <c r="Z163" s="12" t="s">
        <v>14</v>
      </c>
      <c r="AA163" t="s">
        <v>14</v>
      </c>
      <c r="AB163" t="s">
        <v>14</v>
      </c>
      <c r="AC163" t="s">
        <v>14</v>
      </c>
      <c r="AD163" s="20" t="s">
        <v>14</v>
      </c>
      <c r="AE163" t="s">
        <v>14</v>
      </c>
      <c r="AF163" t="s">
        <v>14</v>
      </c>
      <c r="AG163" t="s">
        <v>14</v>
      </c>
      <c r="AH163" s="20" t="s">
        <v>14</v>
      </c>
      <c r="AI163" t="s">
        <v>14</v>
      </c>
      <c r="AJ163" t="s">
        <v>14</v>
      </c>
      <c r="AK163" t="s">
        <v>14</v>
      </c>
      <c r="AL163" t="s">
        <v>14</v>
      </c>
      <c r="AM163" t="s">
        <v>14</v>
      </c>
      <c r="AN163" t="s">
        <v>14</v>
      </c>
      <c r="AO163" t="s">
        <v>14</v>
      </c>
      <c r="AP163" s="20" t="s">
        <v>14</v>
      </c>
      <c r="AQ163" t="s">
        <v>14</v>
      </c>
      <c r="AR163" t="s">
        <v>14</v>
      </c>
      <c r="AS163" t="s">
        <v>14</v>
      </c>
      <c r="AT163" s="20" t="s">
        <v>14</v>
      </c>
      <c r="AU163" s="24" t="s">
        <v>14</v>
      </c>
      <c r="AV163" s="24" t="s">
        <v>14</v>
      </c>
      <c r="AW163" s="24" t="s">
        <v>14</v>
      </c>
    </row>
    <row r="164" spans="1:49">
      <c r="A164" s="2" t="s">
        <v>40</v>
      </c>
      <c r="B164" s="2" t="s">
        <v>11</v>
      </c>
      <c r="C164" s="2" t="s">
        <v>12</v>
      </c>
      <c r="D164" s="3">
        <v>55051</v>
      </c>
      <c r="E164" s="3">
        <v>10771</v>
      </c>
      <c r="F164" s="3">
        <v>14642</v>
      </c>
      <c r="G164" s="3">
        <v>977</v>
      </c>
      <c r="H164" s="14">
        <v>26390</v>
      </c>
      <c r="I164" s="3">
        <v>12660</v>
      </c>
      <c r="J164" s="3">
        <v>9923</v>
      </c>
      <c r="K164" s="3">
        <v>6017</v>
      </c>
      <c r="L164" s="14">
        <v>28599</v>
      </c>
      <c r="M164" t="s">
        <v>14</v>
      </c>
      <c r="N164" t="s">
        <v>14</v>
      </c>
      <c r="O164" t="s">
        <v>14</v>
      </c>
      <c r="P164" t="s">
        <v>14</v>
      </c>
      <c r="Q164" s="12" t="s">
        <v>14</v>
      </c>
      <c r="R164" s="20" t="s">
        <v>14</v>
      </c>
      <c r="S164" t="s">
        <v>14</v>
      </c>
      <c r="T164" t="s">
        <v>14</v>
      </c>
      <c r="U164" t="s">
        <v>14</v>
      </c>
      <c r="V164" s="12" t="s">
        <v>14</v>
      </c>
      <c r="W164" t="s">
        <v>14</v>
      </c>
      <c r="X164" t="s">
        <v>14</v>
      </c>
      <c r="Y164" t="s">
        <v>14</v>
      </c>
      <c r="Z164" s="12" t="s">
        <v>14</v>
      </c>
      <c r="AA164" t="s">
        <v>14</v>
      </c>
      <c r="AB164" t="s">
        <v>14</v>
      </c>
      <c r="AC164" t="s">
        <v>14</v>
      </c>
      <c r="AD164" s="20" t="s">
        <v>14</v>
      </c>
      <c r="AE164" t="s">
        <v>14</v>
      </c>
      <c r="AF164" t="s">
        <v>14</v>
      </c>
      <c r="AG164" t="s">
        <v>14</v>
      </c>
      <c r="AH164" s="20" t="s">
        <v>14</v>
      </c>
      <c r="AI164" t="s">
        <v>14</v>
      </c>
      <c r="AJ164" t="s">
        <v>14</v>
      </c>
      <c r="AK164" t="s">
        <v>14</v>
      </c>
      <c r="AL164" s="11">
        <v>100.69</v>
      </c>
      <c r="AM164" s="9" t="s">
        <v>14</v>
      </c>
      <c r="AN164" s="11">
        <v>73.56</v>
      </c>
      <c r="AO164" s="11">
        <v>61.16</v>
      </c>
      <c r="AP164" s="20" t="s">
        <v>14</v>
      </c>
      <c r="AQ164" t="s">
        <v>14</v>
      </c>
      <c r="AR164" t="s">
        <v>14</v>
      </c>
      <c r="AS164" t="s">
        <v>14</v>
      </c>
      <c r="AT164" s="20" t="s">
        <v>14</v>
      </c>
      <c r="AU164" s="24" t="s">
        <v>14</v>
      </c>
      <c r="AV164" s="24" t="s">
        <v>14</v>
      </c>
      <c r="AW164" s="24" t="s">
        <v>14</v>
      </c>
    </row>
    <row r="165" spans="1:49">
      <c r="B165" s="2" t="s">
        <v>13</v>
      </c>
      <c r="C165" s="2" t="s">
        <v>12</v>
      </c>
      <c r="D165" s="4" t="s">
        <v>14</v>
      </c>
      <c r="E165" s="4" t="s">
        <v>14</v>
      </c>
      <c r="F165" s="4" t="s">
        <v>14</v>
      </c>
      <c r="G165" s="4" t="s">
        <v>14</v>
      </c>
      <c r="H165" s="15" t="s">
        <v>14</v>
      </c>
      <c r="I165" s="4" t="s">
        <v>14</v>
      </c>
      <c r="J165" s="4" t="s">
        <v>14</v>
      </c>
      <c r="K165" s="4" t="s">
        <v>14</v>
      </c>
      <c r="L165" s="15" t="s">
        <v>14</v>
      </c>
      <c r="M165" t="s">
        <v>14</v>
      </c>
      <c r="N165" t="s">
        <v>14</v>
      </c>
      <c r="O165" t="s">
        <v>14</v>
      </c>
      <c r="P165" t="s">
        <v>14</v>
      </c>
      <c r="Q165" s="12" t="s">
        <v>14</v>
      </c>
      <c r="R165" s="20" t="s">
        <v>14</v>
      </c>
      <c r="S165" t="s">
        <v>14</v>
      </c>
      <c r="T165" t="s">
        <v>14</v>
      </c>
      <c r="U165" t="s">
        <v>14</v>
      </c>
      <c r="V165" s="12" t="s">
        <v>14</v>
      </c>
      <c r="W165" t="s">
        <v>14</v>
      </c>
      <c r="X165" t="s">
        <v>14</v>
      </c>
      <c r="Y165" t="s">
        <v>14</v>
      </c>
      <c r="Z165" s="12" t="s">
        <v>14</v>
      </c>
      <c r="AA165" t="s">
        <v>14</v>
      </c>
      <c r="AB165" t="s">
        <v>14</v>
      </c>
      <c r="AC165" t="s">
        <v>14</v>
      </c>
      <c r="AD165" s="20" t="s">
        <v>14</v>
      </c>
      <c r="AE165" t="s">
        <v>14</v>
      </c>
      <c r="AF165" t="s">
        <v>14</v>
      </c>
      <c r="AG165" t="s">
        <v>14</v>
      </c>
      <c r="AH165" s="20" t="s">
        <v>14</v>
      </c>
      <c r="AI165" t="s">
        <v>14</v>
      </c>
      <c r="AJ165" t="s">
        <v>14</v>
      </c>
      <c r="AK165" t="s">
        <v>14</v>
      </c>
      <c r="AL165" t="s">
        <v>14</v>
      </c>
      <c r="AM165" t="s">
        <v>14</v>
      </c>
      <c r="AN165" t="s">
        <v>14</v>
      </c>
      <c r="AO165" t="s">
        <v>14</v>
      </c>
      <c r="AP165" s="20" t="s">
        <v>14</v>
      </c>
      <c r="AQ165" t="s">
        <v>14</v>
      </c>
      <c r="AR165" t="s">
        <v>14</v>
      </c>
      <c r="AS165" t="s">
        <v>14</v>
      </c>
      <c r="AT165" s="20" t="s">
        <v>14</v>
      </c>
      <c r="AU165" s="24" t="s">
        <v>14</v>
      </c>
      <c r="AV165" s="24" t="s">
        <v>14</v>
      </c>
      <c r="AW165" s="24" t="s">
        <v>14</v>
      </c>
    </row>
    <row r="166" spans="1:49">
      <c r="B166" s="2" t="s">
        <v>15</v>
      </c>
      <c r="C166" s="2" t="s">
        <v>12</v>
      </c>
      <c r="D166" s="4" t="s">
        <v>14</v>
      </c>
      <c r="E166" s="4" t="s">
        <v>14</v>
      </c>
      <c r="F166" s="4" t="s">
        <v>14</v>
      </c>
      <c r="G166" s="4" t="s">
        <v>14</v>
      </c>
      <c r="H166" s="15" t="s">
        <v>14</v>
      </c>
      <c r="I166" s="4" t="s">
        <v>14</v>
      </c>
      <c r="J166" s="4" t="s">
        <v>14</v>
      </c>
      <c r="K166" s="4" t="s">
        <v>14</v>
      </c>
      <c r="L166" s="15" t="s">
        <v>14</v>
      </c>
      <c r="M166" t="s">
        <v>14</v>
      </c>
      <c r="N166" t="s">
        <v>14</v>
      </c>
      <c r="O166" t="s">
        <v>14</v>
      </c>
      <c r="P166" t="s">
        <v>14</v>
      </c>
      <c r="Q166" s="12" t="s">
        <v>14</v>
      </c>
      <c r="R166" s="20" t="s">
        <v>14</v>
      </c>
      <c r="S166" t="s">
        <v>14</v>
      </c>
      <c r="T166" t="s">
        <v>14</v>
      </c>
      <c r="U166" t="s">
        <v>14</v>
      </c>
      <c r="V166" s="12" t="s">
        <v>14</v>
      </c>
      <c r="W166" t="s">
        <v>14</v>
      </c>
      <c r="X166" t="s">
        <v>14</v>
      </c>
      <c r="Y166" t="s">
        <v>14</v>
      </c>
      <c r="Z166" s="12" t="s">
        <v>14</v>
      </c>
      <c r="AA166" t="s">
        <v>14</v>
      </c>
      <c r="AB166" t="s">
        <v>14</v>
      </c>
      <c r="AC166" t="s">
        <v>14</v>
      </c>
      <c r="AD166" s="20" t="s">
        <v>14</v>
      </c>
      <c r="AE166" t="s">
        <v>14</v>
      </c>
      <c r="AF166" t="s">
        <v>14</v>
      </c>
      <c r="AG166" t="s">
        <v>14</v>
      </c>
      <c r="AH166" s="20" t="s">
        <v>14</v>
      </c>
      <c r="AI166" t="s">
        <v>14</v>
      </c>
      <c r="AJ166" t="s">
        <v>14</v>
      </c>
      <c r="AK166" t="s">
        <v>14</v>
      </c>
      <c r="AL166" t="s">
        <v>14</v>
      </c>
      <c r="AM166" t="s">
        <v>14</v>
      </c>
      <c r="AN166" t="s">
        <v>14</v>
      </c>
      <c r="AO166" t="s">
        <v>14</v>
      </c>
      <c r="AP166" s="20" t="s">
        <v>14</v>
      </c>
      <c r="AQ166" t="s">
        <v>14</v>
      </c>
      <c r="AR166" t="s">
        <v>14</v>
      </c>
      <c r="AS166" t="s">
        <v>14</v>
      </c>
      <c r="AT166" s="20" t="s">
        <v>14</v>
      </c>
      <c r="AU166" s="24" t="s">
        <v>14</v>
      </c>
      <c r="AV166" s="24" t="s">
        <v>14</v>
      </c>
      <c r="AW166" s="24" t="s">
        <v>14</v>
      </c>
    </row>
    <row r="167" spans="1:49">
      <c r="B167" s="2" t="s">
        <v>16</v>
      </c>
      <c r="C167" s="2" t="s">
        <v>12</v>
      </c>
      <c r="D167" s="4" t="s">
        <v>14</v>
      </c>
      <c r="E167" s="4" t="s">
        <v>14</v>
      </c>
      <c r="F167" s="4" t="s">
        <v>14</v>
      </c>
      <c r="G167" s="4" t="s">
        <v>14</v>
      </c>
      <c r="H167" s="15" t="s">
        <v>14</v>
      </c>
      <c r="I167" s="4" t="s">
        <v>14</v>
      </c>
      <c r="J167" s="4" t="s">
        <v>14</v>
      </c>
      <c r="K167" s="4" t="s">
        <v>14</v>
      </c>
      <c r="L167" s="15" t="s">
        <v>14</v>
      </c>
      <c r="M167" t="s">
        <v>14</v>
      </c>
      <c r="N167" t="s">
        <v>14</v>
      </c>
      <c r="O167" t="s">
        <v>14</v>
      </c>
      <c r="P167" t="s">
        <v>14</v>
      </c>
      <c r="Q167" s="12" t="s">
        <v>14</v>
      </c>
      <c r="R167" s="20" t="s">
        <v>14</v>
      </c>
      <c r="S167" t="s">
        <v>14</v>
      </c>
      <c r="T167" t="s">
        <v>14</v>
      </c>
      <c r="U167" t="s">
        <v>14</v>
      </c>
      <c r="V167" s="12" t="s">
        <v>14</v>
      </c>
      <c r="W167" t="s">
        <v>14</v>
      </c>
      <c r="X167" t="s">
        <v>14</v>
      </c>
      <c r="Y167" t="s">
        <v>14</v>
      </c>
      <c r="Z167" s="12" t="s">
        <v>14</v>
      </c>
      <c r="AA167" t="s">
        <v>14</v>
      </c>
      <c r="AB167" t="s">
        <v>14</v>
      </c>
      <c r="AC167" t="s">
        <v>14</v>
      </c>
      <c r="AD167" s="20" t="s">
        <v>14</v>
      </c>
      <c r="AE167" t="s">
        <v>14</v>
      </c>
      <c r="AF167" t="s">
        <v>14</v>
      </c>
      <c r="AG167" t="s">
        <v>14</v>
      </c>
      <c r="AH167" s="20" t="s">
        <v>14</v>
      </c>
      <c r="AI167" t="s">
        <v>14</v>
      </c>
      <c r="AJ167" t="s">
        <v>14</v>
      </c>
      <c r="AK167" t="s">
        <v>14</v>
      </c>
      <c r="AL167" t="s">
        <v>14</v>
      </c>
      <c r="AM167" t="s">
        <v>14</v>
      </c>
      <c r="AN167" t="s">
        <v>14</v>
      </c>
      <c r="AO167" t="s">
        <v>14</v>
      </c>
      <c r="AP167" s="20" t="s">
        <v>14</v>
      </c>
      <c r="AQ167" t="s">
        <v>14</v>
      </c>
      <c r="AR167" t="s">
        <v>14</v>
      </c>
      <c r="AS167" t="s">
        <v>14</v>
      </c>
      <c r="AT167" s="20" t="s">
        <v>14</v>
      </c>
      <c r="AU167" s="24" t="s">
        <v>14</v>
      </c>
      <c r="AV167" s="24" t="s">
        <v>14</v>
      </c>
      <c r="AW167" s="24" t="s">
        <v>14</v>
      </c>
    </row>
    <row r="168" spans="1:49">
      <c r="B168" s="2" t="s">
        <v>17</v>
      </c>
      <c r="C168" s="2" t="s">
        <v>12</v>
      </c>
      <c r="D168" s="4" t="s">
        <v>14</v>
      </c>
      <c r="E168" s="4" t="s">
        <v>14</v>
      </c>
      <c r="F168" s="4" t="s">
        <v>14</v>
      </c>
      <c r="G168" s="4" t="s">
        <v>14</v>
      </c>
      <c r="H168" s="15" t="s">
        <v>14</v>
      </c>
      <c r="I168" s="4" t="s">
        <v>14</v>
      </c>
      <c r="J168" s="4" t="s">
        <v>14</v>
      </c>
      <c r="K168" s="4" t="s">
        <v>14</v>
      </c>
      <c r="L168" s="15" t="s">
        <v>14</v>
      </c>
      <c r="M168" t="s">
        <v>14</v>
      </c>
      <c r="N168" t="s">
        <v>14</v>
      </c>
      <c r="O168" t="s">
        <v>14</v>
      </c>
      <c r="P168" t="s">
        <v>14</v>
      </c>
      <c r="Q168" s="12" t="s">
        <v>14</v>
      </c>
      <c r="R168" s="20" t="s">
        <v>14</v>
      </c>
      <c r="S168" t="s">
        <v>14</v>
      </c>
      <c r="T168" t="s">
        <v>14</v>
      </c>
      <c r="U168" t="s">
        <v>14</v>
      </c>
      <c r="V168" s="12" t="s">
        <v>14</v>
      </c>
      <c r="W168" t="s">
        <v>14</v>
      </c>
      <c r="X168" t="s">
        <v>14</v>
      </c>
      <c r="Y168" t="s">
        <v>14</v>
      </c>
      <c r="Z168" s="12" t="s">
        <v>14</v>
      </c>
      <c r="AA168" t="s">
        <v>14</v>
      </c>
      <c r="AB168" t="s">
        <v>14</v>
      </c>
      <c r="AC168" t="s">
        <v>14</v>
      </c>
      <c r="AD168" s="20" t="s">
        <v>14</v>
      </c>
      <c r="AE168" t="s">
        <v>14</v>
      </c>
      <c r="AF168" t="s">
        <v>14</v>
      </c>
      <c r="AG168" t="s">
        <v>14</v>
      </c>
      <c r="AH168" s="20" t="s">
        <v>14</v>
      </c>
      <c r="AI168" t="s">
        <v>14</v>
      </c>
      <c r="AJ168" t="s">
        <v>14</v>
      </c>
      <c r="AK168" t="s">
        <v>14</v>
      </c>
      <c r="AL168" t="s">
        <v>14</v>
      </c>
      <c r="AM168" t="s">
        <v>14</v>
      </c>
      <c r="AN168" t="s">
        <v>14</v>
      </c>
      <c r="AO168" t="s">
        <v>14</v>
      </c>
      <c r="AP168" s="20" t="s">
        <v>14</v>
      </c>
      <c r="AQ168" t="s">
        <v>14</v>
      </c>
      <c r="AR168" t="s">
        <v>14</v>
      </c>
      <c r="AS168" t="s">
        <v>14</v>
      </c>
      <c r="AT168" s="20" t="s">
        <v>14</v>
      </c>
      <c r="AU168" s="24" t="s">
        <v>14</v>
      </c>
      <c r="AV168" s="24" t="s">
        <v>14</v>
      </c>
      <c r="AW168" s="24" t="s">
        <v>14</v>
      </c>
    </row>
    <row r="169" spans="1:49">
      <c r="B169" s="2" t="s">
        <v>18</v>
      </c>
      <c r="C169" s="2" t="s">
        <v>12</v>
      </c>
      <c r="D169" s="4" t="s">
        <v>14</v>
      </c>
      <c r="E169" s="4" t="s">
        <v>14</v>
      </c>
      <c r="F169" s="4" t="s">
        <v>14</v>
      </c>
      <c r="G169" s="4" t="s">
        <v>14</v>
      </c>
      <c r="H169" s="15" t="s">
        <v>14</v>
      </c>
      <c r="I169" s="4" t="s">
        <v>14</v>
      </c>
      <c r="J169" s="4" t="s">
        <v>14</v>
      </c>
      <c r="K169" s="4" t="s">
        <v>14</v>
      </c>
      <c r="L169" s="15" t="s">
        <v>14</v>
      </c>
      <c r="M169" t="s">
        <v>14</v>
      </c>
      <c r="N169" t="s">
        <v>14</v>
      </c>
      <c r="O169" t="s">
        <v>14</v>
      </c>
      <c r="P169" t="s">
        <v>14</v>
      </c>
      <c r="Q169" s="12" t="s">
        <v>14</v>
      </c>
      <c r="R169" s="20" t="s">
        <v>14</v>
      </c>
      <c r="S169" t="s">
        <v>14</v>
      </c>
      <c r="T169" t="s">
        <v>14</v>
      </c>
      <c r="U169" t="s">
        <v>14</v>
      </c>
      <c r="V169" s="12" t="s">
        <v>14</v>
      </c>
      <c r="W169" t="s">
        <v>14</v>
      </c>
      <c r="X169" t="s">
        <v>14</v>
      </c>
      <c r="Y169" t="s">
        <v>14</v>
      </c>
      <c r="Z169" s="12" t="s">
        <v>14</v>
      </c>
      <c r="AA169" t="s">
        <v>14</v>
      </c>
      <c r="AB169" t="s">
        <v>14</v>
      </c>
      <c r="AC169" t="s">
        <v>14</v>
      </c>
      <c r="AD169" s="20" t="s">
        <v>14</v>
      </c>
      <c r="AE169" t="s">
        <v>14</v>
      </c>
      <c r="AF169" t="s">
        <v>14</v>
      </c>
      <c r="AG169" t="s">
        <v>14</v>
      </c>
      <c r="AH169" s="20" t="s">
        <v>14</v>
      </c>
      <c r="AI169" t="s">
        <v>14</v>
      </c>
      <c r="AJ169" t="s">
        <v>14</v>
      </c>
      <c r="AK169" t="s">
        <v>14</v>
      </c>
      <c r="AL169" t="s">
        <v>14</v>
      </c>
      <c r="AM169" t="s">
        <v>14</v>
      </c>
      <c r="AN169" t="s">
        <v>14</v>
      </c>
      <c r="AO169" t="s">
        <v>14</v>
      </c>
      <c r="AP169" s="20" t="s">
        <v>14</v>
      </c>
      <c r="AQ169" t="s">
        <v>14</v>
      </c>
      <c r="AR169" t="s">
        <v>14</v>
      </c>
      <c r="AS169" t="s">
        <v>14</v>
      </c>
      <c r="AT169" s="20" t="s">
        <v>14</v>
      </c>
      <c r="AU169" s="24" t="s">
        <v>14</v>
      </c>
      <c r="AV169" s="24" t="s">
        <v>14</v>
      </c>
      <c r="AW169" s="24" t="s">
        <v>14</v>
      </c>
    </row>
    <row r="170" spans="1:49">
      <c r="B170" s="2" t="s">
        <v>19</v>
      </c>
      <c r="C170" s="2" t="s">
        <v>12</v>
      </c>
      <c r="D170" s="4" t="s">
        <v>14</v>
      </c>
      <c r="E170" s="4" t="s">
        <v>14</v>
      </c>
      <c r="F170" s="4" t="s">
        <v>14</v>
      </c>
      <c r="G170" s="4" t="s">
        <v>14</v>
      </c>
      <c r="H170" s="15" t="s">
        <v>14</v>
      </c>
      <c r="I170" s="4" t="s">
        <v>14</v>
      </c>
      <c r="J170" s="4" t="s">
        <v>14</v>
      </c>
      <c r="K170" s="4" t="s">
        <v>14</v>
      </c>
      <c r="L170" s="15" t="s">
        <v>14</v>
      </c>
      <c r="M170" t="s">
        <v>14</v>
      </c>
      <c r="N170" t="s">
        <v>14</v>
      </c>
      <c r="O170" t="s">
        <v>14</v>
      </c>
      <c r="P170" t="s">
        <v>14</v>
      </c>
      <c r="Q170" s="12" t="s">
        <v>14</v>
      </c>
      <c r="R170" s="20" t="s">
        <v>14</v>
      </c>
      <c r="S170" t="s">
        <v>14</v>
      </c>
      <c r="T170" t="s">
        <v>14</v>
      </c>
      <c r="U170" t="s">
        <v>14</v>
      </c>
      <c r="V170" s="12" t="s">
        <v>14</v>
      </c>
      <c r="W170" t="s">
        <v>14</v>
      </c>
      <c r="X170" t="s">
        <v>14</v>
      </c>
      <c r="Y170" t="s">
        <v>14</v>
      </c>
      <c r="Z170" s="12" t="s">
        <v>14</v>
      </c>
      <c r="AA170" t="s">
        <v>14</v>
      </c>
      <c r="AB170" t="s">
        <v>14</v>
      </c>
      <c r="AC170" t="s">
        <v>14</v>
      </c>
      <c r="AD170" s="20" t="s">
        <v>14</v>
      </c>
      <c r="AE170" t="s">
        <v>14</v>
      </c>
      <c r="AF170" t="s">
        <v>14</v>
      </c>
      <c r="AG170" t="s">
        <v>14</v>
      </c>
      <c r="AH170" s="20" t="s">
        <v>14</v>
      </c>
      <c r="AI170" t="s">
        <v>14</v>
      </c>
      <c r="AJ170" t="s">
        <v>14</v>
      </c>
      <c r="AK170" t="s">
        <v>14</v>
      </c>
      <c r="AL170" t="s">
        <v>14</v>
      </c>
      <c r="AM170" t="s">
        <v>14</v>
      </c>
      <c r="AN170" t="s">
        <v>14</v>
      </c>
      <c r="AO170" t="s">
        <v>14</v>
      </c>
      <c r="AP170" s="20" t="s">
        <v>14</v>
      </c>
      <c r="AQ170" t="s">
        <v>14</v>
      </c>
      <c r="AR170" t="s">
        <v>14</v>
      </c>
      <c r="AS170" t="s">
        <v>14</v>
      </c>
      <c r="AT170" s="20" t="s">
        <v>14</v>
      </c>
      <c r="AU170" s="24" t="s">
        <v>14</v>
      </c>
      <c r="AV170" s="24" t="s">
        <v>14</v>
      </c>
      <c r="AW170" s="24" t="s">
        <v>14</v>
      </c>
    </row>
    <row r="171" spans="1:49">
      <c r="B171" s="2" t="s">
        <v>20</v>
      </c>
      <c r="C171" s="2" t="s">
        <v>12</v>
      </c>
      <c r="D171" s="4" t="s">
        <v>14</v>
      </c>
      <c r="E171" s="4" t="s">
        <v>14</v>
      </c>
      <c r="F171" s="4" t="s">
        <v>14</v>
      </c>
      <c r="G171" s="4" t="s">
        <v>14</v>
      </c>
      <c r="H171" s="15" t="s">
        <v>14</v>
      </c>
      <c r="I171" s="4" t="s">
        <v>14</v>
      </c>
      <c r="J171" s="4" t="s">
        <v>14</v>
      </c>
      <c r="K171" s="4" t="s">
        <v>14</v>
      </c>
      <c r="L171" s="15" t="s">
        <v>14</v>
      </c>
      <c r="M171" t="s">
        <v>14</v>
      </c>
      <c r="N171" t="s">
        <v>14</v>
      </c>
      <c r="O171" t="s">
        <v>14</v>
      </c>
      <c r="P171" t="s">
        <v>14</v>
      </c>
      <c r="Q171" s="12" t="s">
        <v>14</v>
      </c>
      <c r="R171" s="20" t="s">
        <v>14</v>
      </c>
      <c r="S171" t="s">
        <v>14</v>
      </c>
      <c r="T171" t="s">
        <v>14</v>
      </c>
      <c r="U171" t="s">
        <v>14</v>
      </c>
      <c r="V171" s="12" t="s">
        <v>14</v>
      </c>
      <c r="W171" t="s">
        <v>14</v>
      </c>
      <c r="X171" t="s">
        <v>14</v>
      </c>
      <c r="Y171" t="s">
        <v>14</v>
      </c>
      <c r="Z171" s="12" t="s">
        <v>14</v>
      </c>
      <c r="AA171" t="s">
        <v>14</v>
      </c>
      <c r="AB171" t="s">
        <v>14</v>
      </c>
      <c r="AC171" t="s">
        <v>14</v>
      </c>
      <c r="AD171" s="20" t="s">
        <v>14</v>
      </c>
      <c r="AE171" t="s">
        <v>14</v>
      </c>
      <c r="AF171" t="s">
        <v>14</v>
      </c>
      <c r="AG171" t="s">
        <v>14</v>
      </c>
      <c r="AH171" s="20" t="s">
        <v>14</v>
      </c>
      <c r="AI171" t="s">
        <v>14</v>
      </c>
      <c r="AJ171" t="s">
        <v>14</v>
      </c>
      <c r="AK171" t="s">
        <v>14</v>
      </c>
      <c r="AL171" t="s">
        <v>14</v>
      </c>
      <c r="AM171" t="s">
        <v>14</v>
      </c>
      <c r="AN171" t="s">
        <v>14</v>
      </c>
      <c r="AO171" t="s">
        <v>14</v>
      </c>
      <c r="AP171" s="20" t="s">
        <v>14</v>
      </c>
      <c r="AQ171" t="s">
        <v>14</v>
      </c>
      <c r="AR171" t="s">
        <v>14</v>
      </c>
      <c r="AS171" t="s">
        <v>14</v>
      </c>
      <c r="AT171" s="20" t="s">
        <v>14</v>
      </c>
      <c r="AU171" s="24" t="s">
        <v>14</v>
      </c>
      <c r="AV171" s="24" t="s">
        <v>14</v>
      </c>
      <c r="AW171" s="24" t="s">
        <v>14</v>
      </c>
    </row>
    <row r="172" spans="1:49">
      <c r="B172" s="2" t="s">
        <v>21</v>
      </c>
      <c r="C172" s="2" t="s">
        <v>12</v>
      </c>
      <c r="D172" s="4" t="s">
        <v>14</v>
      </c>
      <c r="E172" s="4" t="s">
        <v>14</v>
      </c>
      <c r="F172" s="4" t="s">
        <v>14</v>
      </c>
      <c r="G172" s="4" t="s">
        <v>14</v>
      </c>
      <c r="H172" s="15" t="s">
        <v>14</v>
      </c>
      <c r="I172" s="4" t="s">
        <v>14</v>
      </c>
      <c r="J172" s="4" t="s">
        <v>14</v>
      </c>
      <c r="K172" s="4" t="s">
        <v>14</v>
      </c>
      <c r="L172" s="15" t="s">
        <v>14</v>
      </c>
      <c r="M172" t="s">
        <v>14</v>
      </c>
      <c r="N172" t="s">
        <v>14</v>
      </c>
      <c r="O172" t="s">
        <v>14</v>
      </c>
      <c r="P172" t="s">
        <v>14</v>
      </c>
      <c r="Q172" s="12" t="s">
        <v>14</v>
      </c>
      <c r="R172" s="20" t="s">
        <v>14</v>
      </c>
      <c r="S172" t="s">
        <v>14</v>
      </c>
      <c r="T172" t="s">
        <v>14</v>
      </c>
      <c r="U172" t="s">
        <v>14</v>
      </c>
      <c r="V172" s="12" t="s">
        <v>14</v>
      </c>
      <c r="W172" t="s">
        <v>14</v>
      </c>
      <c r="X172" t="s">
        <v>14</v>
      </c>
      <c r="Y172" t="s">
        <v>14</v>
      </c>
      <c r="Z172" s="12" t="s">
        <v>14</v>
      </c>
      <c r="AA172" t="s">
        <v>14</v>
      </c>
      <c r="AB172" t="s">
        <v>14</v>
      </c>
      <c r="AC172" t="s">
        <v>14</v>
      </c>
      <c r="AD172" s="20" t="s">
        <v>14</v>
      </c>
      <c r="AE172" t="s">
        <v>14</v>
      </c>
      <c r="AF172" t="s">
        <v>14</v>
      </c>
      <c r="AG172" t="s">
        <v>14</v>
      </c>
      <c r="AH172" s="20" t="s">
        <v>14</v>
      </c>
      <c r="AI172" t="s">
        <v>14</v>
      </c>
      <c r="AJ172" t="s">
        <v>14</v>
      </c>
      <c r="AK172" t="s">
        <v>14</v>
      </c>
      <c r="AL172" t="s">
        <v>14</v>
      </c>
      <c r="AM172" t="s">
        <v>14</v>
      </c>
      <c r="AN172" t="s">
        <v>14</v>
      </c>
      <c r="AO172" t="s">
        <v>14</v>
      </c>
      <c r="AP172" s="20" t="s">
        <v>14</v>
      </c>
      <c r="AQ172" t="s">
        <v>14</v>
      </c>
      <c r="AR172" t="s">
        <v>14</v>
      </c>
      <c r="AS172" t="s">
        <v>14</v>
      </c>
      <c r="AT172" s="20" t="s">
        <v>14</v>
      </c>
      <c r="AU172" s="24" t="s">
        <v>14</v>
      </c>
      <c r="AV172" s="24" t="s">
        <v>14</v>
      </c>
      <c r="AW172" s="24" t="s">
        <v>14</v>
      </c>
    </row>
    <row r="173" spans="1:49">
      <c r="B173" s="2" t="s">
        <v>22</v>
      </c>
      <c r="C173" s="2" t="s">
        <v>12</v>
      </c>
      <c r="D173" s="4" t="s">
        <v>14</v>
      </c>
      <c r="E173" s="4" t="s">
        <v>14</v>
      </c>
      <c r="F173" s="4" t="s">
        <v>14</v>
      </c>
      <c r="G173" s="4" t="s">
        <v>14</v>
      </c>
      <c r="H173" s="15" t="s">
        <v>14</v>
      </c>
      <c r="I173" s="4" t="s">
        <v>14</v>
      </c>
      <c r="J173" s="4" t="s">
        <v>14</v>
      </c>
      <c r="K173" s="4" t="s">
        <v>14</v>
      </c>
      <c r="L173" s="15" t="s">
        <v>14</v>
      </c>
      <c r="M173" t="s">
        <v>14</v>
      </c>
      <c r="N173" t="s">
        <v>14</v>
      </c>
      <c r="O173" t="s">
        <v>14</v>
      </c>
      <c r="P173" t="s">
        <v>14</v>
      </c>
      <c r="Q173" s="12" t="s">
        <v>14</v>
      </c>
      <c r="R173" s="20" t="s">
        <v>14</v>
      </c>
      <c r="S173" t="s">
        <v>14</v>
      </c>
      <c r="T173" t="s">
        <v>14</v>
      </c>
      <c r="U173" t="s">
        <v>14</v>
      </c>
      <c r="V173" s="12" t="s">
        <v>14</v>
      </c>
      <c r="W173" t="s">
        <v>14</v>
      </c>
      <c r="X173" t="s">
        <v>14</v>
      </c>
      <c r="Y173" t="s">
        <v>14</v>
      </c>
      <c r="Z173" s="12" t="s">
        <v>14</v>
      </c>
      <c r="AA173" t="s">
        <v>14</v>
      </c>
      <c r="AB173" t="s">
        <v>14</v>
      </c>
      <c r="AC173" t="s">
        <v>14</v>
      </c>
      <c r="AD173" s="20" t="s">
        <v>14</v>
      </c>
      <c r="AE173" t="s">
        <v>14</v>
      </c>
      <c r="AF173" t="s">
        <v>14</v>
      </c>
      <c r="AG173" t="s">
        <v>14</v>
      </c>
      <c r="AH173" s="20" t="s">
        <v>14</v>
      </c>
      <c r="AI173" t="s">
        <v>14</v>
      </c>
      <c r="AJ173" t="s">
        <v>14</v>
      </c>
      <c r="AK173" t="s">
        <v>14</v>
      </c>
      <c r="AL173" t="s">
        <v>14</v>
      </c>
      <c r="AM173" t="s">
        <v>14</v>
      </c>
      <c r="AN173" t="s">
        <v>14</v>
      </c>
      <c r="AO173" t="s">
        <v>14</v>
      </c>
      <c r="AP173" s="20" t="s">
        <v>14</v>
      </c>
      <c r="AQ173" t="s">
        <v>14</v>
      </c>
      <c r="AR173" t="s">
        <v>14</v>
      </c>
      <c r="AS173" t="s">
        <v>14</v>
      </c>
      <c r="AT173" s="20" t="s">
        <v>14</v>
      </c>
      <c r="AU173" s="24" t="s">
        <v>14</v>
      </c>
      <c r="AV173" s="24" t="s">
        <v>14</v>
      </c>
      <c r="AW173" s="24" t="s">
        <v>14</v>
      </c>
    </row>
    <row r="174" spans="1:49">
      <c r="B174" s="2" t="s">
        <v>23</v>
      </c>
      <c r="C174" s="2" t="s">
        <v>12</v>
      </c>
      <c r="D174" s="4" t="s">
        <v>14</v>
      </c>
      <c r="E174" s="4" t="s">
        <v>14</v>
      </c>
      <c r="F174" s="4" t="s">
        <v>14</v>
      </c>
      <c r="G174" s="4" t="s">
        <v>14</v>
      </c>
      <c r="H174" s="15" t="s">
        <v>14</v>
      </c>
      <c r="I174" s="4" t="s">
        <v>14</v>
      </c>
      <c r="J174" s="4" t="s">
        <v>14</v>
      </c>
      <c r="K174" s="4" t="s">
        <v>14</v>
      </c>
      <c r="L174" s="15" t="s">
        <v>14</v>
      </c>
      <c r="M174" t="s">
        <v>14</v>
      </c>
      <c r="N174" t="s">
        <v>14</v>
      </c>
      <c r="O174" t="s">
        <v>14</v>
      </c>
      <c r="P174" t="s">
        <v>14</v>
      </c>
      <c r="Q174" s="12" t="s">
        <v>14</v>
      </c>
      <c r="R174" s="20" t="s">
        <v>14</v>
      </c>
      <c r="S174" t="s">
        <v>14</v>
      </c>
      <c r="T174" t="s">
        <v>14</v>
      </c>
      <c r="U174" t="s">
        <v>14</v>
      </c>
      <c r="V174" s="12" t="s">
        <v>14</v>
      </c>
      <c r="W174" t="s">
        <v>14</v>
      </c>
      <c r="X174" t="s">
        <v>14</v>
      </c>
      <c r="Y174" t="s">
        <v>14</v>
      </c>
      <c r="Z174" s="12" t="s">
        <v>14</v>
      </c>
      <c r="AA174" t="s">
        <v>14</v>
      </c>
      <c r="AB174" t="s">
        <v>14</v>
      </c>
      <c r="AC174" t="s">
        <v>14</v>
      </c>
      <c r="AD174" s="20" t="s">
        <v>14</v>
      </c>
      <c r="AE174" t="s">
        <v>14</v>
      </c>
      <c r="AF174" t="s">
        <v>14</v>
      </c>
      <c r="AG174" t="s">
        <v>14</v>
      </c>
      <c r="AH174" s="20" t="s">
        <v>14</v>
      </c>
      <c r="AI174" t="s">
        <v>14</v>
      </c>
      <c r="AJ174" t="s">
        <v>14</v>
      </c>
      <c r="AK174" t="s">
        <v>14</v>
      </c>
      <c r="AL174" t="s">
        <v>14</v>
      </c>
      <c r="AM174" t="s">
        <v>14</v>
      </c>
      <c r="AN174" t="s">
        <v>14</v>
      </c>
      <c r="AO174" t="s">
        <v>14</v>
      </c>
      <c r="AP174" s="20" t="s">
        <v>14</v>
      </c>
      <c r="AQ174" t="s">
        <v>14</v>
      </c>
      <c r="AR174" t="s">
        <v>14</v>
      </c>
      <c r="AS174" t="s">
        <v>14</v>
      </c>
      <c r="AT174" s="20" t="s">
        <v>14</v>
      </c>
      <c r="AU174" s="24" t="s">
        <v>14</v>
      </c>
      <c r="AV174" s="24" t="s">
        <v>14</v>
      </c>
      <c r="AW174" s="24" t="s">
        <v>14</v>
      </c>
    </row>
    <row r="175" spans="1:49">
      <c r="B175" s="2" t="s">
        <v>24</v>
      </c>
      <c r="C175" s="2" t="s">
        <v>12</v>
      </c>
      <c r="D175" s="4" t="s">
        <v>14</v>
      </c>
      <c r="E175" s="4" t="s">
        <v>14</v>
      </c>
      <c r="F175" s="4" t="s">
        <v>14</v>
      </c>
      <c r="G175" s="4" t="s">
        <v>14</v>
      </c>
      <c r="H175" s="15" t="s">
        <v>14</v>
      </c>
      <c r="I175" s="4" t="s">
        <v>14</v>
      </c>
      <c r="J175" s="4" t="s">
        <v>14</v>
      </c>
      <c r="K175" s="4" t="s">
        <v>14</v>
      </c>
      <c r="L175" s="15" t="s">
        <v>14</v>
      </c>
      <c r="M175" t="s">
        <v>14</v>
      </c>
      <c r="N175" t="s">
        <v>14</v>
      </c>
      <c r="O175" t="s">
        <v>14</v>
      </c>
      <c r="P175" t="s">
        <v>14</v>
      </c>
      <c r="Q175" s="12" t="s">
        <v>14</v>
      </c>
      <c r="R175" s="20" t="s">
        <v>14</v>
      </c>
      <c r="S175" t="s">
        <v>14</v>
      </c>
      <c r="T175" t="s">
        <v>14</v>
      </c>
      <c r="U175" t="s">
        <v>14</v>
      </c>
      <c r="V175" s="12" t="s">
        <v>14</v>
      </c>
      <c r="W175" t="s">
        <v>14</v>
      </c>
      <c r="X175" t="s">
        <v>14</v>
      </c>
      <c r="Y175" t="s">
        <v>14</v>
      </c>
      <c r="Z175" s="12" t="s">
        <v>14</v>
      </c>
      <c r="AA175" t="s">
        <v>14</v>
      </c>
      <c r="AB175" t="s">
        <v>14</v>
      </c>
      <c r="AC175" t="s">
        <v>14</v>
      </c>
      <c r="AD175" s="20" t="s">
        <v>14</v>
      </c>
      <c r="AE175" t="s">
        <v>14</v>
      </c>
      <c r="AF175" t="s">
        <v>14</v>
      </c>
      <c r="AG175" t="s">
        <v>14</v>
      </c>
      <c r="AH175" s="20" t="s">
        <v>14</v>
      </c>
      <c r="AI175" t="s">
        <v>14</v>
      </c>
      <c r="AJ175" t="s">
        <v>14</v>
      </c>
      <c r="AK175" t="s">
        <v>14</v>
      </c>
      <c r="AL175" t="s">
        <v>14</v>
      </c>
      <c r="AM175" t="s">
        <v>14</v>
      </c>
      <c r="AN175" t="s">
        <v>14</v>
      </c>
      <c r="AO175" t="s">
        <v>14</v>
      </c>
      <c r="AP175" s="20" t="s">
        <v>14</v>
      </c>
      <c r="AQ175" t="s">
        <v>14</v>
      </c>
      <c r="AR175" t="s">
        <v>14</v>
      </c>
      <c r="AS175" t="s">
        <v>14</v>
      </c>
      <c r="AT175" s="20" t="s">
        <v>14</v>
      </c>
      <c r="AU175" s="24" t="s">
        <v>14</v>
      </c>
      <c r="AV175" s="24" t="s">
        <v>14</v>
      </c>
      <c r="AW175" s="24" t="s">
        <v>14</v>
      </c>
    </row>
    <row r="176" spans="1:49">
      <c r="B176" s="2" t="s">
        <v>25</v>
      </c>
      <c r="C176" s="2" t="s">
        <v>12</v>
      </c>
      <c r="D176" s="4" t="s">
        <v>14</v>
      </c>
      <c r="E176" s="4" t="s">
        <v>14</v>
      </c>
      <c r="F176" s="4" t="s">
        <v>14</v>
      </c>
      <c r="G176" s="4" t="s">
        <v>14</v>
      </c>
      <c r="H176" s="15" t="s">
        <v>14</v>
      </c>
      <c r="I176" s="4" t="s">
        <v>14</v>
      </c>
      <c r="J176" s="4" t="s">
        <v>14</v>
      </c>
      <c r="K176" s="4" t="s">
        <v>14</v>
      </c>
      <c r="L176" s="15" t="s">
        <v>14</v>
      </c>
      <c r="M176" t="s">
        <v>14</v>
      </c>
      <c r="N176" t="s">
        <v>14</v>
      </c>
      <c r="O176" t="s">
        <v>14</v>
      </c>
      <c r="P176" t="s">
        <v>14</v>
      </c>
      <c r="Q176" s="12" t="s">
        <v>14</v>
      </c>
      <c r="R176" s="20" t="s">
        <v>14</v>
      </c>
      <c r="S176" t="s">
        <v>14</v>
      </c>
      <c r="T176" t="s">
        <v>14</v>
      </c>
      <c r="U176" t="s">
        <v>14</v>
      </c>
      <c r="V176" s="12" t="s">
        <v>14</v>
      </c>
      <c r="W176" t="s">
        <v>14</v>
      </c>
      <c r="X176" t="s">
        <v>14</v>
      </c>
      <c r="Y176" t="s">
        <v>14</v>
      </c>
      <c r="Z176" s="12" t="s">
        <v>14</v>
      </c>
      <c r="AA176" t="s">
        <v>14</v>
      </c>
      <c r="AB176" t="s">
        <v>14</v>
      </c>
      <c r="AC176" t="s">
        <v>14</v>
      </c>
      <c r="AD176" s="20" t="s">
        <v>14</v>
      </c>
      <c r="AE176" t="s">
        <v>14</v>
      </c>
      <c r="AF176" t="s">
        <v>14</v>
      </c>
      <c r="AG176" t="s">
        <v>14</v>
      </c>
      <c r="AH176" s="20" t="s">
        <v>14</v>
      </c>
      <c r="AI176" t="s">
        <v>14</v>
      </c>
      <c r="AJ176" t="s">
        <v>14</v>
      </c>
      <c r="AK176" t="s">
        <v>14</v>
      </c>
      <c r="AL176" t="s">
        <v>14</v>
      </c>
      <c r="AM176" t="s">
        <v>14</v>
      </c>
      <c r="AN176" t="s">
        <v>14</v>
      </c>
      <c r="AO176" t="s">
        <v>14</v>
      </c>
      <c r="AP176" s="20" t="s">
        <v>14</v>
      </c>
      <c r="AQ176" t="s">
        <v>14</v>
      </c>
      <c r="AR176" t="s">
        <v>14</v>
      </c>
      <c r="AS176" t="s">
        <v>14</v>
      </c>
      <c r="AT176" s="20" t="s">
        <v>14</v>
      </c>
      <c r="AU176" s="24" t="s">
        <v>14</v>
      </c>
      <c r="AV176" s="24" t="s">
        <v>14</v>
      </c>
      <c r="AW176" s="24" t="s">
        <v>14</v>
      </c>
    </row>
    <row r="177" spans="1:49">
      <c r="B177" s="2" t="s">
        <v>26</v>
      </c>
      <c r="C177" s="2" t="s">
        <v>12</v>
      </c>
      <c r="D177" s="4" t="s">
        <v>14</v>
      </c>
      <c r="E177" s="4" t="s">
        <v>14</v>
      </c>
      <c r="F177" s="4" t="s">
        <v>14</v>
      </c>
      <c r="G177" s="4" t="s">
        <v>14</v>
      </c>
      <c r="H177" s="15" t="s">
        <v>14</v>
      </c>
      <c r="I177" s="4" t="s">
        <v>14</v>
      </c>
      <c r="J177" s="4" t="s">
        <v>14</v>
      </c>
      <c r="K177" s="4" t="s">
        <v>14</v>
      </c>
      <c r="L177" s="15" t="s">
        <v>14</v>
      </c>
      <c r="M177" t="s">
        <v>14</v>
      </c>
      <c r="N177" t="s">
        <v>14</v>
      </c>
      <c r="O177" t="s">
        <v>14</v>
      </c>
      <c r="P177" t="s">
        <v>14</v>
      </c>
      <c r="Q177" s="12" t="s">
        <v>14</v>
      </c>
      <c r="R177" s="20" t="s">
        <v>14</v>
      </c>
      <c r="S177" t="s">
        <v>14</v>
      </c>
      <c r="T177" t="s">
        <v>14</v>
      </c>
      <c r="U177" t="s">
        <v>14</v>
      </c>
      <c r="V177" s="12" t="s">
        <v>14</v>
      </c>
      <c r="W177" t="s">
        <v>14</v>
      </c>
      <c r="X177" t="s">
        <v>14</v>
      </c>
      <c r="Y177" t="s">
        <v>14</v>
      </c>
      <c r="Z177" s="12" t="s">
        <v>14</v>
      </c>
      <c r="AA177" t="s">
        <v>14</v>
      </c>
      <c r="AB177" t="s">
        <v>14</v>
      </c>
      <c r="AC177" t="s">
        <v>14</v>
      </c>
      <c r="AD177" s="20" t="s">
        <v>14</v>
      </c>
      <c r="AE177" t="s">
        <v>14</v>
      </c>
      <c r="AF177" t="s">
        <v>14</v>
      </c>
      <c r="AG177" t="s">
        <v>14</v>
      </c>
      <c r="AH177" s="20" t="s">
        <v>14</v>
      </c>
      <c r="AI177" t="s">
        <v>14</v>
      </c>
      <c r="AJ177" t="s">
        <v>14</v>
      </c>
      <c r="AK177" t="s">
        <v>14</v>
      </c>
      <c r="AL177" t="s">
        <v>14</v>
      </c>
      <c r="AM177" t="s">
        <v>14</v>
      </c>
      <c r="AN177" t="s">
        <v>14</v>
      </c>
      <c r="AO177" t="s">
        <v>14</v>
      </c>
      <c r="AP177" s="20" t="s">
        <v>14</v>
      </c>
      <c r="AQ177" t="s">
        <v>14</v>
      </c>
      <c r="AR177" t="s">
        <v>14</v>
      </c>
      <c r="AS177" t="s">
        <v>14</v>
      </c>
      <c r="AT177" s="20" t="s">
        <v>14</v>
      </c>
      <c r="AU177" s="24" t="s">
        <v>14</v>
      </c>
      <c r="AV177" s="24" t="s">
        <v>14</v>
      </c>
      <c r="AW177" s="24" t="s">
        <v>14</v>
      </c>
    </row>
    <row r="178" spans="1:49">
      <c r="B178" s="2" t="s">
        <v>27</v>
      </c>
      <c r="C178" s="2" t="s">
        <v>12</v>
      </c>
      <c r="D178" s="4" t="s">
        <v>14</v>
      </c>
      <c r="E178" s="4" t="s">
        <v>14</v>
      </c>
      <c r="F178" s="4" t="s">
        <v>14</v>
      </c>
      <c r="G178" s="4" t="s">
        <v>14</v>
      </c>
      <c r="H178" s="15" t="s">
        <v>14</v>
      </c>
      <c r="I178" s="4" t="s">
        <v>14</v>
      </c>
      <c r="J178" s="4" t="s">
        <v>14</v>
      </c>
      <c r="K178" s="4" t="s">
        <v>14</v>
      </c>
      <c r="L178" s="15" t="s">
        <v>14</v>
      </c>
      <c r="M178" t="s">
        <v>14</v>
      </c>
      <c r="N178" t="s">
        <v>14</v>
      </c>
      <c r="O178" t="s">
        <v>14</v>
      </c>
      <c r="P178" t="s">
        <v>14</v>
      </c>
      <c r="Q178" s="12" t="s">
        <v>14</v>
      </c>
      <c r="R178" s="20" t="s">
        <v>14</v>
      </c>
      <c r="S178" t="s">
        <v>14</v>
      </c>
      <c r="T178" t="s">
        <v>14</v>
      </c>
      <c r="U178" t="s">
        <v>14</v>
      </c>
      <c r="V178" s="12" t="s">
        <v>14</v>
      </c>
      <c r="W178" t="s">
        <v>14</v>
      </c>
      <c r="X178" t="s">
        <v>14</v>
      </c>
      <c r="Y178" t="s">
        <v>14</v>
      </c>
      <c r="Z178" s="12" t="s">
        <v>14</v>
      </c>
      <c r="AA178" t="s">
        <v>14</v>
      </c>
      <c r="AB178" t="s">
        <v>14</v>
      </c>
      <c r="AC178" t="s">
        <v>14</v>
      </c>
      <c r="AD178" s="20" t="s">
        <v>14</v>
      </c>
      <c r="AE178" t="s">
        <v>14</v>
      </c>
      <c r="AF178" t="s">
        <v>14</v>
      </c>
      <c r="AG178" t="s">
        <v>14</v>
      </c>
      <c r="AH178" s="20" t="s">
        <v>14</v>
      </c>
      <c r="AI178" t="s">
        <v>14</v>
      </c>
      <c r="AJ178" t="s">
        <v>14</v>
      </c>
      <c r="AK178" t="s">
        <v>14</v>
      </c>
      <c r="AL178" t="s">
        <v>14</v>
      </c>
      <c r="AM178" t="s">
        <v>14</v>
      </c>
      <c r="AN178" t="s">
        <v>14</v>
      </c>
      <c r="AO178" t="s">
        <v>14</v>
      </c>
      <c r="AP178" s="20" t="s">
        <v>14</v>
      </c>
      <c r="AQ178" t="s">
        <v>14</v>
      </c>
      <c r="AR178" t="s">
        <v>14</v>
      </c>
      <c r="AS178" t="s">
        <v>14</v>
      </c>
      <c r="AT178" s="20" t="s">
        <v>14</v>
      </c>
      <c r="AU178" s="24" t="s">
        <v>14</v>
      </c>
      <c r="AV178" s="24" t="s">
        <v>14</v>
      </c>
      <c r="AW178" s="24" t="s">
        <v>14</v>
      </c>
    </row>
    <row r="179" spans="1:49">
      <c r="B179" s="2" t="s">
        <v>28</v>
      </c>
      <c r="C179" s="2" t="s">
        <v>12</v>
      </c>
      <c r="D179" s="4" t="s">
        <v>14</v>
      </c>
      <c r="E179" s="4" t="s">
        <v>14</v>
      </c>
      <c r="F179" s="4" t="s">
        <v>14</v>
      </c>
      <c r="G179" s="4" t="s">
        <v>14</v>
      </c>
      <c r="H179" s="15" t="s">
        <v>14</v>
      </c>
      <c r="I179" s="4" t="s">
        <v>14</v>
      </c>
      <c r="J179" s="4" t="s">
        <v>14</v>
      </c>
      <c r="K179" s="4" t="s">
        <v>14</v>
      </c>
      <c r="L179" s="15" t="s">
        <v>14</v>
      </c>
      <c r="M179" t="s">
        <v>14</v>
      </c>
      <c r="N179" t="s">
        <v>14</v>
      </c>
      <c r="O179" t="s">
        <v>14</v>
      </c>
      <c r="P179" t="s">
        <v>14</v>
      </c>
      <c r="Q179" s="12" t="s">
        <v>14</v>
      </c>
      <c r="R179" s="20" t="s">
        <v>14</v>
      </c>
      <c r="S179" t="s">
        <v>14</v>
      </c>
      <c r="T179" t="s">
        <v>14</v>
      </c>
      <c r="U179" t="s">
        <v>14</v>
      </c>
      <c r="V179" s="12" t="s">
        <v>14</v>
      </c>
      <c r="W179" t="s">
        <v>14</v>
      </c>
      <c r="X179" t="s">
        <v>14</v>
      </c>
      <c r="Y179" t="s">
        <v>14</v>
      </c>
      <c r="Z179" s="12" t="s">
        <v>14</v>
      </c>
      <c r="AA179" t="s">
        <v>14</v>
      </c>
      <c r="AB179" t="s">
        <v>14</v>
      </c>
      <c r="AC179" t="s">
        <v>14</v>
      </c>
      <c r="AD179" s="20" t="s">
        <v>14</v>
      </c>
      <c r="AE179" t="s">
        <v>14</v>
      </c>
      <c r="AF179" t="s">
        <v>14</v>
      </c>
      <c r="AG179" t="s">
        <v>14</v>
      </c>
      <c r="AH179" s="20" t="s">
        <v>14</v>
      </c>
      <c r="AI179" t="s">
        <v>14</v>
      </c>
      <c r="AJ179" t="s">
        <v>14</v>
      </c>
      <c r="AK179" t="s">
        <v>14</v>
      </c>
      <c r="AL179" t="s">
        <v>14</v>
      </c>
      <c r="AM179" t="s">
        <v>14</v>
      </c>
      <c r="AN179" t="s">
        <v>14</v>
      </c>
      <c r="AO179" t="s">
        <v>14</v>
      </c>
      <c r="AP179" s="20" t="s">
        <v>14</v>
      </c>
      <c r="AQ179" t="s">
        <v>14</v>
      </c>
      <c r="AR179" t="s">
        <v>14</v>
      </c>
      <c r="AS179" t="s">
        <v>14</v>
      </c>
      <c r="AT179" s="20" t="s">
        <v>14</v>
      </c>
      <c r="AU179" s="24" t="s">
        <v>14</v>
      </c>
      <c r="AV179" s="24" t="s">
        <v>14</v>
      </c>
      <c r="AW179" s="24" t="s">
        <v>14</v>
      </c>
    </row>
    <row r="180" spans="1:49">
      <c r="B180" s="2" t="s">
        <v>29</v>
      </c>
      <c r="C180" s="2" t="s">
        <v>12</v>
      </c>
      <c r="D180" s="4" t="s">
        <v>14</v>
      </c>
      <c r="E180" s="4" t="s">
        <v>14</v>
      </c>
      <c r="F180" s="4" t="s">
        <v>14</v>
      </c>
      <c r="G180" s="4" t="s">
        <v>14</v>
      </c>
      <c r="H180" s="15" t="s">
        <v>14</v>
      </c>
      <c r="I180" s="4" t="s">
        <v>14</v>
      </c>
      <c r="J180" s="4" t="s">
        <v>14</v>
      </c>
      <c r="K180" s="4" t="s">
        <v>14</v>
      </c>
      <c r="L180" s="15" t="s">
        <v>14</v>
      </c>
      <c r="M180" t="s">
        <v>14</v>
      </c>
      <c r="N180" t="s">
        <v>14</v>
      </c>
      <c r="O180" t="s">
        <v>14</v>
      </c>
      <c r="P180" t="s">
        <v>14</v>
      </c>
      <c r="Q180" s="12" t="s">
        <v>14</v>
      </c>
      <c r="R180" s="20" t="s">
        <v>14</v>
      </c>
      <c r="S180" t="s">
        <v>14</v>
      </c>
      <c r="T180" t="s">
        <v>14</v>
      </c>
      <c r="U180" t="s">
        <v>14</v>
      </c>
      <c r="V180" s="12" t="s">
        <v>14</v>
      </c>
      <c r="W180" t="s">
        <v>14</v>
      </c>
      <c r="X180" t="s">
        <v>14</v>
      </c>
      <c r="Y180" t="s">
        <v>14</v>
      </c>
      <c r="Z180" s="12" t="s">
        <v>14</v>
      </c>
      <c r="AA180" t="s">
        <v>14</v>
      </c>
      <c r="AB180" t="s">
        <v>14</v>
      </c>
      <c r="AC180" t="s">
        <v>14</v>
      </c>
      <c r="AD180" s="20" t="s">
        <v>14</v>
      </c>
      <c r="AE180" t="s">
        <v>14</v>
      </c>
      <c r="AF180" t="s">
        <v>14</v>
      </c>
      <c r="AG180" t="s">
        <v>14</v>
      </c>
      <c r="AH180" s="20" t="s">
        <v>14</v>
      </c>
      <c r="AI180" t="s">
        <v>14</v>
      </c>
      <c r="AJ180" t="s">
        <v>14</v>
      </c>
      <c r="AK180" t="s">
        <v>14</v>
      </c>
      <c r="AL180" t="s">
        <v>14</v>
      </c>
      <c r="AM180" t="s">
        <v>14</v>
      </c>
      <c r="AN180" t="s">
        <v>14</v>
      </c>
      <c r="AO180" t="s">
        <v>14</v>
      </c>
      <c r="AP180" s="20" t="s">
        <v>14</v>
      </c>
      <c r="AQ180" t="s">
        <v>14</v>
      </c>
      <c r="AR180" t="s">
        <v>14</v>
      </c>
      <c r="AS180" t="s">
        <v>14</v>
      </c>
      <c r="AT180" s="20" t="s">
        <v>14</v>
      </c>
      <c r="AU180" s="24" t="s">
        <v>14</v>
      </c>
      <c r="AV180" s="24" t="s">
        <v>14</v>
      </c>
      <c r="AW180" s="24" t="s">
        <v>14</v>
      </c>
    </row>
    <row r="181" spans="1:49">
      <c r="B181" s="2" t="s">
        <v>30</v>
      </c>
      <c r="C181" s="2" t="s">
        <v>12</v>
      </c>
      <c r="D181" s="4" t="s">
        <v>14</v>
      </c>
      <c r="E181" s="4" t="s">
        <v>14</v>
      </c>
      <c r="F181" s="4" t="s">
        <v>14</v>
      </c>
      <c r="G181" s="4" t="s">
        <v>14</v>
      </c>
      <c r="H181" s="15" t="s">
        <v>14</v>
      </c>
      <c r="I181" s="4" t="s">
        <v>14</v>
      </c>
      <c r="J181" s="4" t="s">
        <v>14</v>
      </c>
      <c r="K181" s="4" t="s">
        <v>14</v>
      </c>
      <c r="L181" s="15" t="s">
        <v>14</v>
      </c>
      <c r="M181" t="s">
        <v>14</v>
      </c>
      <c r="N181" t="s">
        <v>14</v>
      </c>
      <c r="O181" t="s">
        <v>14</v>
      </c>
      <c r="P181" t="s">
        <v>14</v>
      </c>
      <c r="Q181" s="12" t="s">
        <v>14</v>
      </c>
      <c r="R181" s="20" t="s">
        <v>14</v>
      </c>
      <c r="S181" t="s">
        <v>14</v>
      </c>
      <c r="T181" t="s">
        <v>14</v>
      </c>
      <c r="U181" t="s">
        <v>14</v>
      </c>
      <c r="V181" s="12" t="s">
        <v>14</v>
      </c>
      <c r="W181" t="s">
        <v>14</v>
      </c>
      <c r="X181" t="s">
        <v>14</v>
      </c>
      <c r="Y181" t="s">
        <v>14</v>
      </c>
      <c r="Z181" s="12" t="s">
        <v>14</v>
      </c>
      <c r="AA181" t="s">
        <v>14</v>
      </c>
      <c r="AB181" t="s">
        <v>14</v>
      </c>
      <c r="AC181" t="s">
        <v>14</v>
      </c>
      <c r="AD181" s="20" t="s">
        <v>14</v>
      </c>
      <c r="AE181" t="s">
        <v>14</v>
      </c>
      <c r="AF181" t="s">
        <v>14</v>
      </c>
      <c r="AG181" t="s">
        <v>14</v>
      </c>
      <c r="AH181" s="20" t="s">
        <v>14</v>
      </c>
      <c r="AI181" t="s">
        <v>14</v>
      </c>
      <c r="AJ181" t="s">
        <v>14</v>
      </c>
      <c r="AK181" t="s">
        <v>14</v>
      </c>
      <c r="AL181" t="s">
        <v>14</v>
      </c>
      <c r="AM181" t="s">
        <v>14</v>
      </c>
      <c r="AN181" t="s">
        <v>14</v>
      </c>
      <c r="AO181" t="s">
        <v>14</v>
      </c>
      <c r="AP181" s="20" t="s">
        <v>14</v>
      </c>
      <c r="AQ181" t="s">
        <v>14</v>
      </c>
      <c r="AR181" t="s">
        <v>14</v>
      </c>
      <c r="AS181" t="s">
        <v>14</v>
      </c>
      <c r="AT181" s="20" t="s">
        <v>14</v>
      </c>
      <c r="AU181" s="24" t="s">
        <v>14</v>
      </c>
      <c r="AV181" s="24" t="s">
        <v>14</v>
      </c>
      <c r="AW181" s="24" t="s">
        <v>14</v>
      </c>
    </row>
    <row r="182" spans="1:49">
      <c r="B182" s="2" t="s">
        <v>31</v>
      </c>
      <c r="C182" s="2" t="s">
        <v>12</v>
      </c>
      <c r="D182" s="4" t="s">
        <v>14</v>
      </c>
      <c r="E182" s="4" t="s">
        <v>14</v>
      </c>
      <c r="F182" s="4" t="s">
        <v>14</v>
      </c>
      <c r="G182" s="4" t="s">
        <v>14</v>
      </c>
      <c r="H182" s="15" t="s">
        <v>14</v>
      </c>
      <c r="I182" s="4" t="s">
        <v>14</v>
      </c>
      <c r="J182" s="4" t="s">
        <v>14</v>
      </c>
      <c r="K182" s="4" t="s">
        <v>14</v>
      </c>
      <c r="L182" s="15" t="s">
        <v>14</v>
      </c>
      <c r="M182" t="s">
        <v>14</v>
      </c>
      <c r="N182" t="s">
        <v>14</v>
      </c>
      <c r="O182" t="s">
        <v>14</v>
      </c>
      <c r="P182" t="s">
        <v>14</v>
      </c>
      <c r="Q182" s="12" t="s">
        <v>14</v>
      </c>
      <c r="R182" s="20" t="s">
        <v>14</v>
      </c>
      <c r="S182" t="s">
        <v>14</v>
      </c>
      <c r="T182" t="s">
        <v>14</v>
      </c>
      <c r="U182" t="s">
        <v>14</v>
      </c>
      <c r="V182" s="12" t="s">
        <v>14</v>
      </c>
      <c r="W182" t="s">
        <v>14</v>
      </c>
      <c r="X182" t="s">
        <v>14</v>
      </c>
      <c r="Y182" t="s">
        <v>14</v>
      </c>
      <c r="Z182" s="12" t="s">
        <v>14</v>
      </c>
      <c r="AA182" t="s">
        <v>14</v>
      </c>
      <c r="AB182" t="s">
        <v>14</v>
      </c>
      <c r="AC182" t="s">
        <v>14</v>
      </c>
      <c r="AD182" s="20" t="s">
        <v>14</v>
      </c>
      <c r="AE182" t="s">
        <v>14</v>
      </c>
      <c r="AF182" t="s">
        <v>14</v>
      </c>
      <c r="AG182" t="s">
        <v>14</v>
      </c>
      <c r="AH182" s="20" t="s">
        <v>14</v>
      </c>
      <c r="AI182" t="s">
        <v>14</v>
      </c>
      <c r="AJ182" t="s">
        <v>14</v>
      </c>
      <c r="AK182" t="s">
        <v>14</v>
      </c>
      <c r="AL182" t="s">
        <v>14</v>
      </c>
      <c r="AM182" t="s">
        <v>14</v>
      </c>
      <c r="AN182" t="s">
        <v>14</v>
      </c>
      <c r="AO182" t="s">
        <v>14</v>
      </c>
      <c r="AP182" s="20" t="s">
        <v>14</v>
      </c>
      <c r="AQ182" t="s">
        <v>14</v>
      </c>
      <c r="AR182" t="s">
        <v>14</v>
      </c>
      <c r="AS182" t="s">
        <v>14</v>
      </c>
      <c r="AT182" s="20" t="s">
        <v>14</v>
      </c>
      <c r="AU182" s="24" t="s">
        <v>14</v>
      </c>
      <c r="AV182" s="24" t="s">
        <v>14</v>
      </c>
      <c r="AW182" s="24" t="s">
        <v>14</v>
      </c>
    </row>
    <row r="183" spans="1:49">
      <c r="B183" s="2" t="s">
        <v>32</v>
      </c>
      <c r="C183" s="2" t="s">
        <v>12</v>
      </c>
      <c r="D183" s="4" t="s">
        <v>14</v>
      </c>
      <c r="E183" s="4" t="s">
        <v>14</v>
      </c>
      <c r="F183" s="4" t="s">
        <v>14</v>
      </c>
      <c r="G183" s="4" t="s">
        <v>14</v>
      </c>
      <c r="H183" s="15" t="s">
        <v>14</v>
      </c>
      <c r="I183" s="4" t="s">
        <v>14</v>
      </c>
      <c r="J183" s="4" t="s">
        <v>14</v>
      </c>
      <c r="K183" s="4" t="s">
        <v>14</v>
      </c>
      <c r="L183" s="15" t="s">
        <v>14</v>
      </c>
      <c r="M183" t="s">
        <v>14</v>
      </c>
      <c r="N183" t="s">
        <v>14</v>
      </c>
      <c r="O183" t="s">
        <v>14</v>
      </c>
      <c r="P183" t="s">
        <v>14</v>
      </c>
      <c r="Q183" s="12" t="s">
        <v>14</v>
      </c>
      <c r="R183" s="20" t="s">
        <v>14</v>
      </c>
      <c r="S183" t="s">
        <v>14</v>
      </c>
      <c r="T183" t="s">
        <v>14</v>
      </c>
      <c r="U183" t="s">
        <v>14</v>
      </c>
      <c r="V183" s="12" t="s">
        <v>14</v>
      </c>
      <c r="W183" t="s">
        <v>14</v>
      </c>
      <c r="X183" t="s">
        <v>14</v>
      </c>
      <c r="Y183" t="s">
        <v>14</v>
      </c>
      <c r="Z183" s="12" t="s">
        <v>14</v>
      </c>
      <c r="AA183" t="s">
        <v>14</v>
      </c>
      <c r="AB183" t="s">
        <v>14</v>
      </c>
      <c r="AC183" t="s">
        <v>14</v>
      </c>
      <c r="AD183" s="20" t="s">
        <v>14</v>
      </c>
      <c r="AE183" t="s">
        <v>14</v>
      </c>
      <c r="AF183" t="s">
        <v>14</v>
      </c>
      <c r="AG183" t="s">
        <v>14</v>
      </c>
      <c r="AH183" s="20" t="s">
        <v>14</v>
      </c>
      <c r="AI183" t="s">
        <v>14</v>
      </c>
      <c r="AJ183" t="s">
        <v>14</v>
      </c>
      <c r="AK183" t="s">
        <v>14</v>
      </c>
      <c r="AL183" t="s">
        <v>14</v>
      </c>
      <c r="AM183" t="s">
        <v>14</v>
      </c>
      <c r="AN183" t="s">
        <v>14</v>
      </c>
      <c r="AO183" t="s">
        <v>14</v>
      </c>
      <c r="AP183" s="20" t="s">
        <v>14</v>
      </c>
      <c r="AQ183" t="s">
        <v>14</v>
      </c>
      <c r="AR183" t="s">
        <v>14</v>
      </c>
      <c r="AS183" t="s">
        <v>14</v>
      </c>
      <c r="AT183" s="20" t="s">
        <v>14</v>
      </c>
      <c r="AU183" s="24" t="s">
        <v>14</v>
      </c>
      <c r="AV183" s="24" t="s">
        <v>14</v>
      </c>
      <c r="AW183" s="24" t="s">
        <v>14</v>
      </c>
    </row>
    <row r="184" spans="1:49">
      <c r="A184" s="2" t="s">
        <v>41</v>
      </c>
      <c r="B184" s="2" t="s">
        <v>11</v>
      </c>
      <c r="C184" s="2" t="s">
        <v>12</v>
      </c>
      <c r="D184" s="3">
        <v>52572</v>
      </c>
      <c r="E184" s="3">
        <v>9819</v>
      </c>
      <c r="F184" s="3">
        <v>13445</v>
      </c>
      <c r="G184" s="3">
        <v>1089</v>
      </c>
      <c r="H184" s="14">
        <v>24353</v>
      </c>
      <c r="I184" s="3">
        <v>12513</v>
      </c>
      <c r="J184" s="3">
        <v>9629</v>
      </c>
      <c r="K184" s="3">
        <v>6057</v>
      </c>
      <c r="L184" s="14">
        <v>28198</v>
      </c>
      <c r="M184" t="s">
        <v>14</v>
      </c>
      <c r="N184" t="s">
        <v>14</v>
      </c>
      <c r="O184" t="s">
        <v>14</v>
      </c>
      <c r="P184" t="s">
        <v>14</v>
      </c>
      <c r="Q184" s="12" t="s">
        <v>14</v>
      </c>
      <c r="R184" s="20" t="s">
        <v>14</v>
      </c>
      <c r="S184" t="s">
        <v>14</v>
      </c>
      <c r="T184" t="s">
        <v>14</v>
      </c>
      <c r="U184" t="s">
        <v>14</v>
      </c>
      <c r="V184" s="12" t="s">
        <v>14</v>
      </c>
      <c r="W184" t="s">
        <v>14</v>
      </c>
      <c r="X184" t="s">
        <v>14</v>
      </c>
      <c r="Y184" t="s">
        <v>14</v>
      </c>
      <c r="Z184" s="12" t="s">
        <v>14</v>
      </c>
      <c r="AA184" t="s">
        <v>14</v>
      </c>
      <c r="AB184" t="s">
        <v>14</v>
      </c>
      <c r="AC184" t="s">
        <v>14</v>
      </c>
      <c r="AD184" s="20" t="s">
        <v>14</v>
      </c>
      <c r="AE184" t="s">
        <v>14</v>
      </c>
      <c r="AF184" t="s">
        <v>14</v>
      </c>
      <c r="AG184" t="s">
        <v>14</v>
      </c>
      <c r="AH184" s="20" t="s">
        <v>14</v>
      </c>
      <c r="AI184" t="s">
        <v>14</v>
      </c>
      <c r="AJ184" t="s">
        <v>14</v>
      </c>
      <c r="AK184" t="s">
        <v>14</v>
      </c>
      <c r="AL184" s="11">
        <v>101.89</v>
      </c>
      <c r="AM184" s="9" t="s">
        <v>14</v>
      </c>
      <c r="AN184" s="11">
        <v>70.989999999999995</v>
      </c>
      <c r="AO184" s="11">
        <v>58.68</v>
      </c>
      <c r="AP184" s="20" t="s">
        <v>14</v>
      </c>
      <c r="AQ184" t="s">
        <v>14</v>
      </c>
      <c r="AR184" t="s">
        <v>14</v>
      </c>
      <c r="AS184" t="s">
        <v>14</v>
      </c>
      <c r="AT184" s="20" t="s">
        <v>14</v>
      </c>
      <c r="AU184" s="24" t="s">
        <v>14</v>
      </c>
      <c r="AV184" s="24" t="s">
        <v>14</v>
      </c>
      <c r="AW184" s="24" t="s">
        <v>14</v>
      </c>
    </row>
    <row r="185" spans="1:49">
      <c r="B185" s="2" t="s">
        <v>13</v>
      </c>
      <c r="C185" s="2" t="s">
        <v>12</v>
      </c>
      <c r="D185" s="4" t="s">
        <v>14</v>
      </c>
      <c r="E185" s="4" t="s">
        <v>14</v>
      </c>
      <c r="F185" s="4" t="s">
        <v>14</v>
      </c>
      <c r="G185" s="4" t="s">
        <v>14</v>
      </c>
      <c r="H185" s="15" t="s">
        <v>14</v>
      </c>
      <c r="I185" s="4" t="s">
        <v>14</v>
      </c>
      <c r="J185" s="4" t="s">
        <v>14</v>
      </c>
      <c r="K185" s="4" t="s">
        <v>14</v>
      </c>
      <c r="L185" s="15" t="s">
        <v>14</v>
      </c>
      <c r="M185" t="s">
        <v>14</v>
      </c>
      <c r="N185" t="s">
        <v>14</v>
      </c>
      <c r="O185" t="s">
        <v>14</v>
      </c>
      <c r="P185" t="s">
        <v>14</v>
      </c>
      <c r="Q185" s="12" t="s">
        <v>14</v>
      </c>
      <c r="R185" s="20" t="s">
        <v>14</v>
      </c>
      <c r="S185" t="s">
        <v>14</v>
      </c>
      <c r="T185" t="s">
        <v>14</v>
      </c>
      <c r="U185" t="s">
        <v>14</v>
      </c>
      <c r="V185" s="12" t="s">
        <v>14</v>
      </c>
      <c r="W185" t="s">
        <v>14</v>
      </c>
      <c r="X185" t="s">
        <v>14</v>
      </c>
      <c r="Y185" t="s">
        <v>14</v>
      </c>
      <c r="Z185" s="12" t="s">
        <v>14</v>
      </c>
      <c r="AA185" t="s">
        <v>14</v>
      </c>
      <c r="AB185" t="s">
        <v>14</v>
      </c>
      <c r="AC185" t="s">
        <v>14</v>
      </c>
      <c r="AD185" s="20" t="s">
        <v>14</v>
      </c>
      <c r="AE185" t="s">
        <v>14</v>
      </c>
      <c r="AF185" t="s">
        <v>14</v>
      </c>
      <c r="AG185" t="s">
        <v>14</v>
      </c>
      <c r="AH185" s="20" t="s">
        <v>14</v>
      </c>
      <c r="AI185" t="s">
        <v>14</v>
      </c>
      <c r="AJ185" t="s">
        <v>14</v>
      </c>
      <c r="AK185" t="s">
        <v>14</v>
      </c>
      <c r="AL185" t="s">
        <v>14</v>
      </c>
      <c r="AM185" t="s">
        <v>14</v>
      </c>
      <c r="AN185" t="s">
        <v>14</v>
      </c>
      <c r="AO185" t="s">
        <v>14</v>
      </c>
      <c r="AP185" s="20" t="s">
        <v>14</v>
      </c>
      <c r="AQ185" t="s">
        <v>14</v>
      </c>
      <c r="AR185" t="s">
        <v>14</v>
      </c>
      <c r="AS185" t="s">
        <v>14</v>
      </c>
      <c r="AT185" s="20" t="s">
        <v>14</v>
      </c>
      <c r="AU185" s="24" t="s">
        <v>14</v>
      </c>
      <c r="AV185" s="24" t="s">
        <v>14</v>
      </c>
      <c r="AW185" s="24" t="s">
        <v>14</v>
      </c>
    </row>
    <row r="186" spans="1:49">
      <c r="B186" s="2" t="s">
        <v>15</v>
      </c>
      <c r="C186" s="2" t="s">
        <v>12</v>
      </c>
      <c r="D186" s="4" t="s">
        <v>14</v>
      </c>
      <c r="E186" s="4" t="s">
        <v>14</v>
      </c>
      <c r="F186" s="4" t="s">
        <v>14</v>
      </c>
      <c r="G186" s="4" t="s">
        <v>14</v>
      </c>
      <c r="H186" s="15" t="s">
        <v>14</v>
      </c>
      <c r="I186" s="4" t="s">
        <v>14</v>
      </c>
      <c r="J186" s="4" t="s">
        <v>14</v>
      </c>
      <c r="K186" s="4" t="s">
        <v>14</v>
      </c>
      <c r="L186" s="15" t="s">
        <v>14</v>
      </c>
      <c r="M186" t="s">
        <v>14</v>
      </c>
      <c r="N186" t="s">
        <v>14</v>
      </c>
      <c r="O186" t="s">
        <v>14</v>
      </c>
      <c r="P186" t="s">
        <v>14</v>
      </c>
      <c r="Q186" s="12" t="s">
        <v>14</v>
      </c>
      <c r="R186" s="20" t="s">
        <v>14</v>
      </c>
      <c r="S186" t="s">
        <v>14</v>
      </c>
      <c r="T186" t="s">
        <v>14</v>
      </c>
      <c r="U186" t="s">
        <v>14</v>
      </c>
      <c r="V186" s="12" t="s">
        <v>14</v>
      </c>
      <c r="W186" t="s">
        <v>14</v>
      </c>
      <c r="X186" t="s">
        <v>14</v>
      </c>
      <c r="Y186" t="s">
        <v>14</v>
      </c>
      <c r="Z186" s="12" t="s">
        <v>14</v>
      </c>
      <c r="AA186" t="s">
        <v>14</v>
      </c>
      <c r="AB186" t="s">
        <v>14</v>
      </c>
      <c r="AC186" t="s">
        <v>14</v>
      </c>
      <c r="AD186" s="20" t="s">
        <v>14</v>
      </c>
      <c r="AE186" t="s">
        <v>14</v>
      </c>
      <c r="AF186" t="s">
        <v>14</v>
      </c>
      <c r="AG186" t="s">
        <v>14</v>
      </c>
      <c r="AH186" s="20" t="s">
        <v>14</v>
      </c>
      <c r="AI186" t="s">
        <v>14</v>
      </c>
      <c r="AJ186" t="s">
        <v>14</v>
      </c>
      <c r="AK186" t="s">
        <v>14</v>
      </c>
      <c r="AL186" t="s">
        <v>14</v>
      </c>
      <c r="AM186" t="s">
        <v>14</v>
      </c>
      <c r="AN186" t="s">
        <v>14</v>
      </c>
      <c r="AO186" t="s">
        <v>14</v>
      </c>
      <c r="AP186" s="20" t="s">
        <v>14</v>
      </c>
      <c r="AQ186" t="s">
        <v>14</v>
      </c>
      <c r="AR186" t="s">
        <v>14</v>
      </c>
      <c r="AS186" t="s">
        <v>14</v>
      </c>
      <c r="AT186" s="20" t="s">
        <v>14</v>
      </c>
      <c r="AU186" s="24" t="s">
        <v>14</v>
      </c>
      <c r="AV186" s="24" t="s">
        <v>14</v>
      </c>
      <c r="AW186" s="24" t="s">
        <v>14</v>
      </c>
    </row>
    <row r="187" spans="1:49">
      <c r="B187" s="2" t="s">
        <v>16</v>
      </c>
      <c r="C187" s="2" t="s">
        <v>12</v>
      </c>
      <c r="D187" s="4" t="s">
        <v>14</v>
      </c>
      <c r="E187" s="4" t="s">
        <v>14</v>
      </c>
      <c r="F187" s="4" t="s">
        <v>14</v>
      </c>
      <c r="G187" s="4" t="s">
        <v>14</v>
      </c>
      <c r="H187" s="15" t="s">
        <v>14</v>
      </c>
      <c r="I187" s="4" t="s">
        <v>14</v>
      </c>
      <c r="J187" s="4" t="s">
        <v>14</v>
      </c>
      <c r="K187" s="4" t="s">
        <v>14</v>
      </c>
      <c r="L187" s="15" t="s">
        <v>14</v>
      </c>
      <c r="M187" t="s">
        <v>14</v>
      </c>
      <c r="N187" t="s">
        <v>14</v>
      </c>
      <c r="O187" t="s">
        <v>14</v>
      </c>
      <c r="P187" t="s">
        <v>14</v>
      </c>
      <c r="Q187" s="12" t="s">
        <v>14</v>
      </c>
      <c r="R187" s="20" t="s">
        <v>14</v>
      </c>
      <c r="S187" t="s">
        <v>14</v>
      </c>
      <c r="T187" t="s">
        <v>14</v>
      </c>
      <c r="U187" t="s">
        <v>14</v>
      </c>
      <c r="V187" s="12" t="s">
        <v>14</v>
      </c>
      <c r="W187" t="s">
        <v>14</v>
      </c>
      <c r="X187" t="s">
        <v>14</v>
      </c>
      <c r="Y187" t="s">
        <v>14</v>
      </c>
      <c r="Z187" s="12" t="s">
        <v>14</v>
      </c>
      <c r="AA187" t="s">
        <v>14</v>
      </c>
      <c r="AB187" t="s">
        <v>14</v>
      </c>
      <c r="AC187" t="s">
        <v>14</v>
      </c>
      <c r="AD187" s="20" t="s">
        <v>14</v>
      </c>
      <c r="AE187" t="s">
        <v>14</v>
      </c>
      <c r="AF187" t="s">
        <v>14</v>
      </c>
      <c r="AG187" t="s">
        <v>14</v>
      </c>
      <c r="AH187" s="20" t="s">
        <v>14</v>
      </c>
      <c r="AI187" t="s">
        <v>14</v>
      </c>
      <c r="AJ187" t="s">
        <v>14</v>
      </c>
      <c r="AK187" t="s">
        <v>14</v>
      </c>
      <c r="AL187" t="s">
        <v>14</v>
      </c>
      <c r="AM187" t="s">
        <v>14</v>
      </c>
      <c r="AN187" t="s">
        <v>14</v>
      </c>
      <c r="AO187" t="s">
        <v>14</v>
      </c>
      <c r="AP187" s="20" t="s">
        <v>14</v>
      </c>
      <c r="AQ187" t="s">
        <v>14</v>
      </c>
      <c r="AR187" t="s">
        <v>14</v>
      </c>
      <c r="AS187" t="s">
        <v>14</v>
      </c>
      <c r="AT187" s="20" t="s">
        <v>14</v>
      </c>
      <c r="AU187" s="24" t="s">
        <v>14</v>
      </c>
      <c r="AV187" s="24" t="s">
        <v>14</v>
      </c>
      <c r="AW187" s="24" t="s">
        <v>14</v>
      </c>
    </row>
    <row r="188" spans="1:49">
      <c r="B188" s="2" t="s">
        <v>17</v>
      </c>
      <c r="C188" s="2" t="s">
        <v>12</v>
      </c>
      <c r="D188" s="4" t="s">
        <v>14</v>
      </c>
      <c r="E188" s="4" t="s">
        <v>14</v>
      </c>
      <c r="F188" s="4" t="s">
        <v>14</v>
      </c>
      <c r="G188" s="4" t="s">
        <v>14</v>
      </c>
      <c r="H188" s="15" t="s">
        <v>14</v>
      </c>
      <c r="I188" s="4" t="s">
        <v>14</v>
      </c>
      <c r="J188" s="4" t="s">
        <v>14</v>
      </c>
      <c r="K188" s="4" t="s">
        <v>14</v>
      </c>
      <c r="L188" s="15" t="s">
        <v>14</v>
      </c>
      <c r="M188" t="s">
        <v>14</v>
      </c>
      <c r="N188" t="s">
        <v>14</v>
      </c>
      <c r="O188" t="s">
        <v>14</v>
      </c>
      <c r="P188" t="s">
        <v>14</v>
      </c>
      <c r="Q188" s="12" t="s">
        <v>14</v>
      </c>
      <c r="R188" s="20" t="s">
        <v>14</v>
      </c>
      <c r="S188" t="s">
        <v>14</v>
      </c>
      <c r="T188" t="s">
        <v>14</v>
      </c>
      <c r="U188" t="s">
        <v>14</v>
      </c>
      <c r="V188" s="12" t="s">
        <v>14</v>
      </c>
      <c r="W188" t="s">
        <v>14</v>
      </c>
      <c r="X188" t="s">
        <v>14</v>
      </c>
      <c r="Y188" t="s">
        <v>14</v>
      </c>
      <c r="Z188" s="12" t="s">
        <v>14</v>
      </c>
      <c r="AA188" t="s">
        <v>14</v>
      </c>
      <c r="AB188" t="s">
        <v>14</v>
      </c>
      <c r="AC188" t="s">
        <v>14</v>
      </c>
      <c r="AD188" s="20" t="s">
        <v>14</v>
      </c>
      <c r="AE188" t="s">
        <v>14</v>
      </c>
      <c r="AF188" t="s">
        <v>14</v>
      </c>
      <c r="AG188" t="s">
        <v>14</v>
      </c>
      <c r="AH188" s="20" t="s">
        <v>14</v>
      </c>
      <c r="AI188" t="s">
        <v>14</v>
      </c>
      <c r="AJ188" t="s">
        <v>14</v>
      </c>
      <c r="AK188" t="s">
        <v>14</v>
      </c>
      <c r="AL188" t="s">
        <v>14</v>
      </c>
      <c r="AM188" t="s">
        <v>14</v>
      </c>
      <c r="AN188" t="s">
        <v>14</v>
      </c>
      <c r="AO188" t="s">
        <v>14</v>
      </c>
      <c r="AP188" s="20" t="s">
        <v>14</v>
      </c>
      <c r="AQ188" t="s">
        <v>14</v>
      </c>
      <c r="AR188" t="s">
        <v>14</v>
      </c>
      <c r="AS188" t="s">
        <v>14</v>
      </c>
      <c r="AT188" s="20" t="s">
        <v>14</v>
      </c>
      <c r="AU188" s="24" t="s">
        <v>14</v>
      </c>
      <c r="AV188" s="24" t="s">
        <v>14</v>
      </c>
      <c r="AW188" s="24" t="s">
        <v>14</v>
      </c>
    </row>
    <row r="189" spans="1:49">
      <c r="B189" s="2" t="s">
        <v>18</v>
      </c>
      <c r="C189" s="2" t="s">
        <v>12</v>
      </c>
      <c r="D189" s="4" t="s">
        <v>14</v>
      </c>
      <c r="E189" s="4" t="s">
        <v>14</v>
      </c>
      <c r="F189" s="4" t="s">
        <v>14</v>
      </c>
      <c r="G189" s="4" t="s">
        <v>14</v>
      </c>
      <c r="H189" s="15" t="s">
        <v>14</v>
      </c>
      <c r="I189" s="4" t="s">
        <v>14</v>
      </c>
      <c r="J189" s="4" t="s">
        <v>14</v>
      </c>
      <c r="K189" s="4" t="s">
        <v>14</v>
      </c>
      <c r="L189" s="15" t="s">
        <v>14</v>
      </c>
      <c r="M189" t="s">
        <v>14</v>
      </c>
      <c r="N189" t="s">
        <v>14</v>
      </c>
      <c r="O189" t="s">
        <v>14</v>
      </c>
      <c r="P189" t="s">
        <v>14</v>
      </c>
      <c r="Q189" s="12" t="s">
        <v>14</v>
      </c>
      <c r="R189" s="20" t="s">
        <v>14</v>
      </c>
      <c r="S189" t="s">
        <v>14</v>
      </c>
      <c r="T189" t="s">
        <v>14</v>
      </c>
      <c r="U189" t="s">
        <v>14</v>
      </c>
      <c r="V189" s="12" t="s">
        <v>14</v>
      </c>
      <c r="W189" t="s">
        <v>14</v>
      </c>
      <c r="X189" t="s">
        <v>14</v>
      </c>
      <c r="Y189" t="s">
        <v>14</v>
      </c>
      <c r="Z189" s="12" t="s">
        <v>14</v>
      </c>
      <c r="AA189" t="s">
        <v>14</v>
      </c>
      <c r="AB189" t="s">
        <v>14</v>
      </c>
      <c r="AC189" t="s">
        <v>14</v>
      </c>
      <c r="AD189" s="20" t="s">
        <v>14</v>
      </c>
      <c r="AE189" t="s">
        <v>14</v>
      </c>
      <c r="AF189" t="s">
        <v>14</v>
      </c>
      <c r="AG189" t="s">
        <v>14</v>
      </c>
      <c r="AH189" s="20" t="s">
        <v>14</v>
      </c>
      <c r="AI189" t="s">
        <v>14</v>
      </c>
      <c r="AJ189" t="s">
        <v>14</v>
      </c>
      <c r="AK189" t="s">
        <v>14</v>
      </c>
      <c r="AL189" t="s">
        <v>14</v>
      </c>
      <c r="AM189" t="s">
        <v>14</v>
      </c>
      <c r="AN189" t="s">
        <v>14</v>
      </c>
      <c r="AO189" t="s">
        <v>14</v>
      </c>
      <c r="AP189" s="20" t="s">
        <v>14</v>
      </c>
      <c r="AQ189" t="s">
        <v>14</v>
      </c>
      <c r="AR189" t="s">
        <v>14</v>
      </c>
      <c r="AS189" t="s">
        <v>14</v>
      </c>
      <c r="AT189" s="20" t="s">
        <v>14</v>
      </c>
      <c r="AU189" s="24" t="s">
        <v>14</v>
      </c>
      <c r="AV189" s="24" t="s">
        <v>14</v>
      </c>
      <c r="AW189" s="24" t="s">
        <v>14</v>
      </c>
    </row>
    <row r="190" spans="1:49">
      <c r="B190" s="2" t="s">
        <v>19</v>
      </c>
      <c r="C190" s="2" t="s">
        <v>12</v>
      </c>
      <c r="D190" s="4" t="s">
        <v>14</v>
      </c>
      <c r="E190" s="4" t="s">
        <v>14</v>
      </c>
      <c r="F190" s="4" t="s">
        <v>14</v>
      </c>
      <c r="G190" s="4" t="s">
        <v>14</v>
      </c>
      <c r="H190" s="15" t="s">
        <v>14</v>
      </c>
      <c r="I190" s="4" t="s">
        <v>14</v>
      </c>
      <c r="J190" s="4" t="s">
        <v>14</v>
      </c>
      <c r="K190" s="4" t="s">
        <v>14</v>
      </c>
      <c r="L190" s="15" t="s">
        <v>14</v>
      </c>
      <c r="M190" t="s">
        <v>14</v>
      </c>
      <c r="N190" t="s">
        <v>14</v>
      </c>
      <c r="O190" t="s">
        <v>14</v>
      </c>
      <c r="P190" t="s">
        <v>14</v>
      </c>
      <c r="Q190" s="12" t="s">
        <v>14</v>
      </c>
      <c r="R190" s="20" t="s">
        <v>14</v>
      </c>
      <c r="S190" t="s">
        <v>14</v>
      </c>
      <c r="T190" t="s">
        <v>14</v>
      </c>
      <c r="U190" t="s">
        <v>14</v>
      </c>
      <c r="V190" s="12" t="s">
        <v>14</v>
      </c>
      <c r="W190" t="s">
        <v>14</v>
      </c>
      <c r="X190" t="s">
        <v>14</v>
      </c>
      <c r="Y190" t="s">
        <v>14</v>
      </c>
      <c r="Z190" s="12" t="s">
        <v>14</v>
      </c>
      <c r="AA190" t="s">
        <v>14</v>
      </c>
      <c r="AB190" t="s">
        <v>14</v>
      </c>
      <c r="AC190" t="s">
        <v>14</v>
      </c>
      <c r="AD190" s="20" t="s">
        <v>14</v>
      </c>
      <c r="AE190" t="s">
        <v>14</v>
      </c>
      <c r="AF190" t="s">
        <v>14</v>
      </c>
      <c r="AG190" t="s">
        <v>14</v>
      </c>
      <c r="AH190" s="20" t="s">
        <v>14</v>
      </c>
      <c r="AI190" t="s">
        <v>14</v>
      </c>
      <c r="AJ190" t="s">
        <v>14</v>
      </c>
      <c r="AK190" t="s">
        <v>14</v>
      </c>
      <c r="AL190" t="s">
        <v>14</v>
      </c>
      <c r="AM190" t="s">
        <v>14</v>
      </c>
      <c r="AN190" t="s">
        <v>14</v>
      </c>
      <c r="AO190" t="s">
        <v>14</v>
      </c>
      <c r="AP190" s="20" t="s">
        <v>14</v>
      </c>
      <c r="AQ190" t="s">
        <v>14</v>
      </c>
      <c r="AR190" t="s">
        <v>14</v>
      </c>
      <c r="AS190" t="s">
        <v>14</v>
      </c>
      <c r="AT190" s="20" t="s">
        <v>14</v>
      </c>
      <c r="AU190" s="24" t="s">
        <v>14</v>
      </c>
      <c r="AV190" s="24" t="s">
        <v>14</v>
      </c>
      <c r="AW190" s="24" t="s">
        <v>14</v>
      </c>
    </row>
    <row r="191" spans="1:49">
      <c r="B191" s="2" t="s">
        <v>20</v>
      </c>
      <c r="C191" s="2" t="s">
        <v>12</v>
      </c>
      <c r="D191" s="4" t="s">
        <v>14</v>
      </c>
      <c r="E191" s="4" t="s">
        <v>14</v>
      </c>
      <c r="F191" s="4" t="s">
        <v>14</v>
      </c>
      <c r="G191" s="4" t="s">
        <v>14</v>
      </c>
      <c r="H191" s="15" t="s">
        <v>14</v>
      </c>
      <c r="I191" s="4" t="s">
        <v>14</v>
      </c>
      <c r="J191" s="4" t="s">
        <v>14</v>
      </c>
      <c r="K191" s="4" t="s">
        <v>14</v>
      </c>
      <c r="L191" s="15" t="s">
        <v>14</v>
      </c>
      <c r="M191" t="s">
        <v>14</v>
      </c>
      <c r="N191" t="s">
        <v>14</v>
      </c>
      <c r="O191" t="s">
        <v>14</v>
      </c>
      <c r="P191" t="s">
        <v>14</v>
      </c>
      <c r="Q191" s="12" t="s">
        <v>14</v>
      </c>
      <c r="R191" s="20" t="s">
        <v>14</v>
      </c>
      <c r="S191" t="s">
        <v>14</v>
      </c>
      <c r="T191" t="s">
        <v>14</v>
      </c>
      <c r="U191" t="s">
        <v>14</v>
      </c>
      <c r="V191" s="12" t="s">
        <v>14</v>
      </c>
      <c r="W191" t="s">
        <v>14</v>
      </c>
      <c r="X191" t="s">
        <v>14</v>
      </c>
      <c r="Y191" t="s">
        <v>14</v>
      </c>
      <c r="Z191" s="12" t="s">
        <v>14</v>
      </c>
      <c r="AA191" t="s">
        <v>14</v>
      </c>
      <c r="AB191" t="s">
        <v>14</v>
      </c>
      <c r="AC191" t="s">
        <v>14</v>
      </c>
      <c r="AD191" s="20" t="s">
        <v>14</v>
      </c>
      <c r="AE191" t="s">
        <v>14</v>
      </c>
      <c r="AF191" t="s">
        <v>14</v>
      </c>
      <c r="AG191" t="s">
        <v>14</v>
      </c>
      <c r="AH191" s="20" t="s">
        <v>14</v>
      </c>
      <c r="AI191" t="s">
        <v>14</v>
      </c>
      <c r="AJ191" t="s">
        <v>14</v>
      </c>
      <c r="AK191" t="s">
        <v>14</v>
      </c>
      <c r="AL191" t="s">
        <v>14</v>
      </c>
      <c r="AM191" t="s">
        <v>14</v>
      </c>
      <c r="AN191" t="s">
        <v>14</v>
      </c>
      <c r="AO191" t="s">
        <v>14</v>
      </c>
      <c r="AP191" s="20" t="s">
        <v>14</v>
      </c>
      <c r="AQ191" t="s">
        <v>14</v>
      </c>
      <c r="AR191" t="s">
        <v>14</v>
      </c>
      <c r="AS191" t="s">
        <v>14</v>
      </c>
      <c r="AT191" s="20" t="s">
        <v>14</v>
      </c>
      <c r="AU191" s="24" t="s">
        <v>14</v>
      </c>
      <c r="AV191" s="24" t="s">
        <v>14</v>
      </c>
      <c r="AW191" s="24" t="s">
        <v>14</v>
      </c>
    </row>
    <row r="192" spans="1:49">
      <c r="B192" s="2" t="s">
        <v>21</v>
      </c>
      <c r="C192" s="2" t="s">
        <v>12</v>
      </c>
      <c r="D192" s="4" t="s">
        <v>14</v>
      </c>
      <c r="E192" s="4" t="s">
        <v>14</v>
      </c>
      <c r="F192" s="4" t="s">
        <v>14</v>
      </c>
      <c r="G192" s="4" t="s">
        <v>14</v>
      </c>
      <c r="H192" s="15" t="s">
        <v>14</v>
      </c>
      <c r="I192" s="4" t="s">
        <v>14</v>
      </c>
      <c r="J192" s="4" t="s">
        <v>14</v>
      </c>
      <c r="K192" s="4" t="s">
        <v>14</v>
      </c>
      <c r="L192" s="15" t="s">
        <v>14</v>
      </c>
      <c r="M192" t="s">
        <v>14</v>
      </c>
      <c r="N192" t="s">
        <v>14</v>
      </c>
      <c r="O192" t="s">
        <v>14</v>
      </c>
      <c r="P192" t="s">
        <v>14</v>
      </c>
      <c r="Q192" s="12" t="s">
        <v>14</v>
      </c>
      <c r="R192" s="20" t="s">
        <v>14</v>
      </c>
      <c r="S192" t="s">
        <v>14</v>
      </c>
      <c r="T192" t="s">
        <v>14</v>
      </c>
      <c r="U192" t="s">
        <v>14</v>
      </c>
      <c r="V192" s="12" t="s">
        <v>14</v>
      </c>
      <c r="W192" t="s">
        <v>14</v>
      </c>
      <c r="X192" t="s">
        <v>14</v>
      </c>
      <c r="Y192" t="s">
        <v>14</v>
      </c>
      <c r="Z192" s="12" t="s">
        <v>14</v>
      </c>
      <c r="AA192" t="s">
        <v>14</v>
      </c>
      <c r="AB192" t="s">
        <v>14</v>
      </c>
      <c r="AC192" t="s">
        <v>14</v>
      </c>
      <c r="AD192" s="20" t="s">
        <v>14</v>
      </c>
      <c r="AE192" t="s">
        <v>14</v>
      </c>
      <c r="AF192" t="s">
        <v>14</v>
      </c>
      <c r="AG192" t="s">
        <v>14</v>
      </c>
      <c r="AH192" s="20" t="s">
        <v>14</v>
      </c>
      <c r="AI192" t="s">
        <v>14</v>
      </c>
      <c r="AJ192" t="s">
        <v>14</v>
      </c>
      <c r="AK192" t="s">
        <v>14</v>
      </c>
      <c r="AL192" t="s">
        <v>14</v>
      </c>
      <c r="AM192" t="s">
        <v>14</v>
      </c>
      <c r="AN192" t="s">
        <v>14</v>
      </c>
      <c r="AO192" t="s">
        <v>14</v>
      </c>
      <c r="AP192" s="20" t="s">
        <v>14</v>
      </c>
      <c r="AQ192" t="s">
        <v>14</v>
      </c>
      <c r="AR192" t="s">
        <v>14</v>
      </c>
      <c r="AS192" t="s">
        <v>14</v>
      </c>
      <c r="AT192" s="20" t="s">
        <v>14</v>
      </c>
      <c r="AU192" s="24" t="s">
        <v>14</v>
      </c>
      <c r="AV192" s="24" t="s">
        <v>14</v>
      </c>
      <c r="AW192" s="24" t="s">
        <v>14</v>
      </c>
    </row>
    <row r="193" spans="1:49">
      <c r="B193" s="2" t="s">
        <v>22</v>
      </c>
      <c r="C193" s="2" t="s">
        <v>12</v>
      </c>
      <c r="D193" s="4" t="s">
        <v>14</v>
      </c>
      <c r="E193" s="4" t="s">
        <v>14</v>
      </c>
      <c r="F193" s="4" t="s">
        <v>14</v>
      </c>
      <c r="G193" s="4" t="s">
        <v>14</v>
      </c>
      <c r="H193" s="15" t="s">
        <v>14</v>
      </c>
      <c r="I193" s="4" t="s">
        <v>14</v>
      </c>
      <c r="J193" s="4" t="s">
        <v>14</v>
      </c>
      <c r="K193" s="4" t="s">
        <v>14</v>
      </c>
      <c r="L193" s="15" t="s">
        <v>14</v>
      </c>
      <c r="M193" t="s">
        <v>14</v>
      </c>
      <c r="N193" t="s">
        <v>14</v>
      </c>
      <c r="O193" t="s">
        <v>14</v>
      </c>
      <c r="P193" t="s">
        <v>14</v>
      </c>
      <c r="Q193" s="12" t="s">
        <v>14</v>
      </c>
      <c r="R193" s="20" t="s">
        <v>14</v>
      </c>
      <c r="S193" t="s">
        <v>14</v>
      </c>
      <c r="T193" t="s">
        <v>14</v>
      </c>
      <c r="U193" t="s">
        <v>14</v>
      </c>
      <c r="V193" s="12" t="s">
        <v>14</v>
      </c>
      <c r="W193" t="s">
        <v>14</v>
      </c>
      <c r="X193" t="s">
        <v>14</v>
      </c>
      <c r="Y193" t="s">
        <v>14</v>
      </c>
      <c r="Z193" s="12" t="s">
        <v>14</v>
      </c>
      <c r="AA193" t="s">
        <v>14</v>
      </c>
      <c r="AB193" t="s">
        <v>14</v>
      </c>
      <c r="AC193" t="s">
        <v>14</v>
      </c>
      <c r="AD193" s="20" t="s">
        <v>14</v>
      </c>
      <c r="AE193" t="s">
        <v>14</v>
      </c>
      <c r="AF193" t="s">
        <v>14</v>
      </c>
      <c r="AG193" t="s">
        <v>14</v>
      </c>
      <c r="AH193" s="20" t="s">
        <v>14</v>
      </c>
      <c r="AI193" t="s">
        <v>14</v>
      </c>
      <c r="AJ193" t="s">
        <v>14</v>
      </c>
      <c r="AK193" t="s">
        <v>14</v>
      </c>
      <c r="AL193" t="s">
        <v>14</v>
      </c>
      <c r="AM193" t="s">
        <v>14</v>
      </c>
      <c r="AN193" t="s">
        <v>14</v>
      </c>
      <c r="AO193" t="s">
        <v>14</v>
      </c>
      <c r="AP193" s="20" t="s">
        <v>14</v>
      </c>
      <c r="AQ193" t="s">
        <v>14</v>
      </c>
      <c r="AR193" t="s">
        <v>14</v>
      </c>
      <c r="AS193" t="s">
        <v>14</v>
      </c>
      <c r="AT193" s="20" t="s">
        <v>14</v>
      </c>
      <c r="AU193" s="24" t="s">
        <v>14</v>
      </c>
      <c r="AV193" s="24" t="s">
        <v>14</v>
      </c>
      <c r="AW193" s="24" t="s">
        <v>14</v>
      </c>
    </row>
    <row r="194" spans="1:49">
      <c r="B194" s="2" t="s">
        <v>23</v>
      </c>
      <c r="C194" s="2" t="s">
        <v>12</v>
      </c>
      <c r="D194" s="4" t="s">
        <v>14</v>
      </c>
      <c r="E194" s="4" t="s">
        <v>14</v>
      </c>
      <c r="F194" s="4" t="s">
        <v>14</v>
      </c>
      <c r="G194" s="4" t="s">
        <v>14</v>
      </c>
      <c r="H194" s="15" t="s">
        <v>14</v>
      </c>
      <c r="I194" s="4" t="s">
        <v>14</v>
      </c>
      <c r="J194" s="4" t="s">
        <v>14</v>
      </c>
      <c r="K194" s="4" t="s">
        <v>14</v>
      </c>
      <c r="L194" s="15" t="s">
        <v>14</v>
      </c>
      <c r="M194" t="s">
        <v>14</v>
      </c>
      <c r="N194" t="s">
        <v>14</v>
      </c>
      <c r="O194" t="s">
        <v>14</v>
      </c>
      <c r="P194" t="s">
        <v>14</v>
      </c>
      <c r="Q194" s="12" t="s">
        <v>14</v>
      </c>
      <c r="R194" s="20" t="s">
        <v>14</v>
      </c>
      <c r="S194" t="s">
        <v>14</v>
      </c>
      <c r="T194" t="s">
        <v>14</v>
      </c>
      <c r="U194" t="s">
        <v>14</v>
      </c>
      <c r="V194" s="12" t="s">
        <v>14</v>
      </c>
      <c r="W194" t="s">
        <v>14</v>
      </c>
      <c r="X194" t="s">
        <v>14</v>
      </c>
      <c r="Y194" t="s">
        <v>14</v>
      </c>
      <c r="Z194" s="12" t="s">
        <v>14</v>
      </c>
      <c r="AA194" t="s">
        <v>14</v>
      </c>
      <c r="AB194" t="s">
        <v>14</v>
      </c>
      <c r="AC194" t="s">
        <v>14</v>
      </c>
      <c r="AD194" s="20" t="s">
        <v>14</v>
      </c>
      <c r="AE194" t="s">
        <v>14</v>
      </c>
      <c r="AF194" t="s">
        <v>14</v>
      </c>
      <c r="AG194" t="s">
        <v>14</v>
      </c>
      <c r="AH194" s="20" t="s">
        <v>14</v>
      </c>
      <c r="AI194" t="s">
        <v>14</v>
      </c>
      <c r="AJ194" t="s">
        <v>14</v>
      </c>
      <c r="AK194" t="s">
        <v>14</v>
      </c>
      <c r="AL194" t="s">
        <v>14</v>
      </c>
      <c r="AM194" t="s">
        <v>14</v>
      </c>
      <c r="AN194" t="s">
        <v>14</v>
      </c>
      <c r="AO194" t="s">
        <v>14</v>
      </c>
      <c r="AP194" s="20" t="s">
        <v>14</v>
      </c>
      <c r="AQ194" t="s">
        <v>14</v>
      </c>
      <c r="AR194" t="s">
        <v>14</v>
      </c>
      <c r="AS194" t="s">
        <v>14</v>
      </c>
      <c r="AT194" s="20" t="s">
        <v>14</v>
      </c>
      <c r="AU194" s="24" t="s">
        <v>14</v>
      </c>
      <c r="AV194" s="24" t="s">
        <v>14</v>
      </c>
      <c r="AW194" s="24" t="s">
        <v>14</v>
      </c>
    </row>
    <row r="195" spans="1:49">
      <c r="B195" s="2" t="s">
        <v>24</v>
      </c>
      <c r="C195" s="2" t="s">
        <v>12</v>
      </c>
      <c r="D195" s="4" t="s">
        <v>14</v>
      </c>
      <c r="E195" s="4" t="s">
        <v>14</v>
      </c>
      <c r="F195" s="4" t="s">
        <v>14</v>
      </c>
      <c r="G195" s="4" t="s">
        <v>14</v>
      </c>
      <c r="H195" s="15" t="s">
        <v>14</v>
      </c>
      <c r="I195" s="4" t="s">
        <v>14</v>
      </c>
      <c r="J195" s="4" t="s">
        <v>14</v>
      </c>
      <c r="K195" s="4" t="s">
        <v>14</v>
      </c>
      <c r="L195" s="15" t="s">
        <v>14</v>
      </c>
      <c r="M195" t="s">
        <v>14</v>
      </c>
      <c r="N195" t="s">
        <v>14</v>
      </c>
      <c r="O195" t="s">
        <v>14</v>
      </c>
      <c r="P195" t="s">
        <v>14</v>
      </c>
      <c r="Q195" s="12" t="s">
        <v>14</v>
      </c>
      <c r="R195" s="20" t="s">
        <v>14</v>
      </c>
      <c r="S195" t="s">
        <v>14</v>
      </c>
      <c r="T195" t="s">
        <v>14</v>
      </c>
      <c r="U195" t="s">
        <v>14</v>
      </c>
      <c r="V195" s="12" t="s">
        <v>14</v>
      </c>
      <c r="W195" t="s">
        <v>14</v>
      </c>
      <c r="X195" t="s">
        <v>14</v>
      </c>
      <c r="Y195" t="s">
        <v>14</v>
      </c>
      <c r="Z195" s="12" t="s">
        <v>14</v>
      </c>
      <c r="AA195" t="s">
        <v>14</v>
      </c>
      <c r="AB195" t="s">
        <v>14</v>
      </c>
      <c r="AC195" t="s">
        <v>14</v>
      </c>
      <c r="AD195" s="20" t="s">
        <v>14</v>
      </c>
      <c r="AE195" t="s">
        <v>14</v>
      </c>
      <c r="AF195" t="s">
        <v>14</v>
      </c>
      <c r="AG195" t="s">
        <v>14</v>
      </c>
      <c r="AH195" s="20" t="s">
        <v>14</v>
      </c>
      <c r="AI195" t="s">
        <v>14</v>
      </c>
      <c r="AJ195" t="s">
        <v>14</v>
      </c>
      <c r="AK195" t="s">
        <v>14</v>
      </c>
      <c r="AL195" t="s">
        <v>14</v>
      </c>
      <c r="AM195" t="s">
        <v>14</v>
      </c>
      <c r="AN195" t="s">
        <v>14</v>
      </c>
      <c r="AO195" t="s">
        <v>14</v>
      </c>
      <c r="AP195" s="20" t="s">
        <v>14</v>
      </c>
      <c r="AQ195" t="s">
        <v>14</v>
      </c>
      <c r="AR195" t="s">
        <v>14</v>
      </c>
      <c r="AS195" t="s">
        <v>14</v>
      </c>
      <c r="AT195" s="20" t="s">
        <v>14</v>
      </c>
      <c r="AU195" s="24" t="s">
        <v>14</v>
      </c>
      <c r="AV195" s="24" t="s">
        <v>14</v>
      </c>
      <c r="AW195" s="24" t="s">
        <v>14</v>
      </c>
    </row>
    <row r="196" spans="1:49">
      <c r="B196" s="2" t="s">
        <v>25</v>
      </c>
      <c r="C196" s="2" t="s">
        <v>12</v>
      </c>
      <c r="D196" s="4" t="s">
        <v>14</v>
      </c>
      <c r="E196" s="4" t="s">
        <v>14</v>
      </c>
      <c r="F196" s="4" t="s">
        <v>14</v>
      </c>
      <c r="G196" s="4" t="s">
        <v>14</v>
      </c>
      <c r="H196" s="15" t="s">
        <v>14</v>
      </c>
      <c r="I196" s="4" t="s">
        <v>14</v>
      </c>
      <c r="J196" s="4" t="s">
        <v>14</v>
      </c>
      <c r="K196" s="4" t="s">
        <v>14</v>
      </c>
      <c r="L196" s="15" t="s">
        <v>14</v>
      </c>
      <c r="M196" t="s">
        <v>14</v>
      </c>
      <c r="N196" t="s">
        <v>14</v>
      </c>
      <c r="O196" t="s">
        <v>14</v>
      </c>
      <c r="P196" t="s">
        <v>14</v>
      </c>
      <c r="Q196" s="12" t="s">
        <v>14</v>
      </c>
      <c r="R196" s="20" t="s">
        <v>14</v>
      </c>
      <c r="S196" t="s">
        <v>14</v>
      </c>
      <c r="T196" t="s">
        <v>14</v>
      </c>
      <c r="U196" t="s">
        <v>14</v>
      </c>
      <c r="V196" s="12" t="s">
        <v>14</v>
      </c>
      <c r="W196" t="s">
        <v>14</v>
      </c>
      <c r="X196" t="s">
        <v>14</v>
      </c>
      <c r="Y196" t="s">
        <v>14</v>
      </c>
      <c r="Z196" s="12" t="s">
        <v>14</v>
      </c>
      <c r="AA196" t="s">
        <v>14</v>
      </c>
      <c r="AB196" t="s">
        <v>14</v>
      </c>
      <c r="AC196" t="s">
        <v>14</v>
      </c>
      <c r="AD196" s="20" t="s">
        <v>14</v>
      </c>
      <c r="AE196" t="s">
        <v>14</v>
      </c>
      <c r="AF196" t="s">
        <v>14</v>
      </c>
      <c r="AG196" t="s">
        <v>14</v>
      </c>
      <c r="AH196" s="20" t="s">
        <v>14</v>
      </c>
      <c r="AI196" t="s">
        <v>14</v>
      </c>
      <c r="AJ196" t="s">
        <v>14</v>
      </c>
      <c r="AK196" t="s">
        <v>14</v>
      </c>
      <c r="AL196" t="s">
        <v>14</v>
      </c>
      <c r="AM196" t="s">
        <v>14</v>
      </c>
      <c r="AN196" t="s">
        <v>14</v>
      </c>
      <c r="AO196" t="s">
        <v>14</v>
      </c>
      <c r="AP196" s="20" t="s">
        <v>14</v>
      </c>
      <c r="AQ196" t="s">
        <v>14</v>
      </c>
      <c r="AR196" t="s">
        <v>14</v>
      </c>
      <c r="AS196" t="s">
        <v>14</v>
      </c>
      <c r="AT196" s="20" t="s">
        <v>14</v>
      </c>
      <c r="AU196" s="24" t="s">
        <v>14</v>
      </c>
      <c r="AV196" s="24" t="s">
        <v>14</v>
      </c>
      <c r="AW196" s="24" t="s">
        <v>14</v>
      </c>
    </row>
    <row r="197" spans="1:49">
      <c r="B197" s="2" t="s">
        <v>26</v>
      </c>
      <c r="C197" s="2" t="s">
        <v>12</v>
      </c>
      <c r="D197" s="4" t="s">
        <v>14</v>
      </c>
      <c r="E197" s="4" t="s">
        <v>14</v>
      </c>
      <c r="F197" s="4" t="s">
        <v>14</v>
      </c>
      <c r="G197" s="4" t="s">
        <v>14</v>
      </c>
      <c r="H197" s="15" t="s">
        <v>14</v>
      </c>
      <c r="I197" s="4" t="s">
        <v>14</v>
      </c>
      <c r="J197" s="4" t="s">
        <v>14</v>
      </c>
      <c r="K197" s="4" t="s">
        <v>14</v>
      </c>
      <c r="L197" s="15" t="s">
        <v>14</v>
      </c>
      <c r="M197" t="s">
        <v>14</v>
      </c>
      <c r="N197" t="s">
        <v>14</v>
      </c>
      <c r="O197" t="s">
        <v>14</v>
      </c>
      <c r="P197" t="s">
        <v>14</v>
      </c>
      <c r="Q197" s="12" t="s">
        <v>14</v>
      </c>
      <c r="R197" s="20" t="s">
        <v>14</v>
      </c>
      <c r="S197" t="s">
        <v>14</v>
      </c>
      <c r="T197" t="s">
        <v>14</v>
      </c>
      <c r="U197" t="s">
        <v>14</v>
      </c>
      <c r="V197" s="12" t="s">
        <v>14</v>
      </c>
      <c r="W197" t="s">
        <v>14</v>
      </c>
      <c r="X197" t="s">
        <v>14</v>
      </c>
      <c r="Y197" t="s">
        <v>14</v>
      </c>
      <c r="Z197" s="12" t="s">
        <v>14</v>
      </c>
      <c r="AA197" t="s">
        <v>14</v>
      </c>
      <c r="AB197" t="s">
        <v>14</v>
      </c>
      <c r="AC197" t="s">
        <v>14</v>
      </c>
      <c r="AD197" s="20" t="s">
        <v>14</v>
      </c>
      <c r="AE197" t="s">
        <v>14</v>
      </c>
      <c r="AF197" t="s">
        <v>14</v>
      </c>
      <c r="AG197" t="s">
        <v>14</v>
      </c>
      <c r="AH197" s="20" t="s">
        <v>14</v>
      </c>
      <c r="AI197" t="s">
        <v>14</v>
      </c>
      <c r="AJ197" t="s">
        <v>14</v>
      </c>
      <c r="AK197" t="s">
        <v>14</v>
      </c>
      <c r="AL197" t="s">
        <v>14</v>
      </c>
      <c r="AM197" t="s">
        <v>14</v>
      </c>
      <c r="AN197" t="s">
        <v>14</v>
      </c>
      <c r="AO197" t="s">
        <v>14</v>
      </c>
      <c r="AP197" s="20" t="s">
        <v>14</v>
      </c>
      <c r="AQ197" t="s">
        <v>14</v>
      </c>
      <c r="AR197" t="s">
        <v>14</v>
      </c>
      <c r="AS197" t="s">
        <v>14</v>
      </c>
      <c r="AT197" s="20" t="s">
        <v>14</v>
      </c>
      <c r="AU197" s="24" t="s">
        <v>14</v>
      </c>
      <c r="AV197" s="24" t="s">
        <v>14</v>
      </c>
      <c r="AW197" s="24" t="s">
        <v>14</v>
      </c>
    </row>
    <row r="198" spans="1:49">
      <c r="B198" s="2" t="s">
        <v>27</v>
      </c>
      <c r="C198" s="2" t="s">
        <v>12</v>
      </c>
      <c r="D198" s="4" t="s">
        <v>14</v>
      </c>
      <c r="E198" s="4" t="s">
        <v>14</v>
      </c>
      <c r="F198" s="4" t="s">
        <v>14</v>
      </c>
      <c r="G198" s="4" t="s">
        <v>14</v>
      </c>
      <c r="H198" s="15" t="s">
        <v>14</v>
      </c>
      <c r="I198" s="4" t="s">
        <v>14</v>
      </c>
      <c r="J198" s="4" t="s">
        <v>14</v>
      </c>
      <c r="K198" s="4" t="s">
        <v>14</v>
      </c>
      <c r="L198" s="15" t="s">
        <v>14</v>
      </c>
      <c r="M198" t="s">
        <v>14</v>
      </c>
      <c r="N198" t="s">
        <v>14</v>
      </c>
      <c r="O198" t="s">
        <v>14</v>
      </c>
      <c r="P198" t="s">
        <v>14</v>
      </c>
      <c r="Q198" s="12" t="s">
        <v>14</v>
      </c>
      <c r="R198" s="20" t="s">
        <v>14</v>
      </c>
      <c r="S198" t="s">
        <v>14</v>
      </c>
      <c r="T198" t="s">
        <v>14</v>
      </c>
      <c r="U198" t="s">
        <v>14</v>
      </c>
      <c r="V198" s="12" t="s">
        <v>14</v>
      </c>
      <c r="W198" t="s">
        <v>14</v>
      </c>
      <c r="X198" t="s">
        <v>14</v>
      </c>
      <c r="Y198" t="s">
        <v>14</v>
      </c>
      <c r="Z198" s="12" t="s">
        <v>14</v>
      </c>
      <c r="AA198" t="s">
        <v>14</v>
      </c>
      <c r="AB198" t="s">
        <v>14</v>
      </c>
      <c r="AC198" t="s">
        <v>14</v>
      </c>
      <c r="AD198" s="20" t="s">
        <v>14</v>
      </c>
      <c r="AE198" t="s">
        <v>14</v>
      </c>
      <c r="AF198" t="s">
        <v>14</v>
      </c>
      <c r="AG198" t="s">
        <v>14</v>
      </c>
      <c r="AH198" s="20" t="s">
        <v>14</v>
      </c>
      <c r="AI198" t="s">
        <v>14</v>
      </c>
      <c r="AJ198" t="s">
        <v>14</v>
      </c>
      <c r="AK198" t="s">
        <v>14</v>
      </c>
      <c r="AL198" t="s">
        <v>14</v>
      </c>
      <c r="AM198" t="s">
        <v>14</v>
      </c>
      <c r="AN198" t="s">
        <v>14</v>
      </c>
      <c r="AO198" t="s">
        <v>14</v>
      </c>
      <c r="AP198" s="20" t="s">
        <v>14</v>
      </c>
      <c r="AQ198" t="s">
        <v>14</v>
      </c>
      <c r="AR198" t="s">
        <v>14</v>
      </c>
      <c r="AS198" t="s">
        <v>14</v>
      </c>
      <c r="AT198" s="20" t="s">
        <v>14</v>
      </c>
      <c r="AU198" s="24" t="s">
        <v>14</v>
      </c>
      <c r="AV198" s="24" t="s">
        <v>14</v>
      </c>
      <c r="AW198" s="24" t="s">
        <v>14</v>
      </c>
    </row>
    <row r="199" spans="1:49">
      <c r="B199" s="2" t="s">
        <v>28</v>
      </c>
      <c r="C199" s="2" t="s">
        <v>12</v>
      </c>
      <c r="D199" s="4" t="s">
        <v>14</v>
      </c>
      <c r="E199" s="4" t="s">
        <v>14</v>
      </c>
      <c r="F199" s="4" t="s">
        <v>14</v>
      </c>
      <c r="G199" s="4" t="s">
        <v>14</v>
      </c>
      <c r="H199" s="15" t="s">
        <v>14</v>
      </c>
      <c r="I199" s="4" t="s">
        <v>14</v>
      </c>
      <c r="J199" s="4" t="s">
        <v>14</v>
      </c>
      <c r="K199" s="4" t="s">
        <v>14</v>
      </c>
      <c r="L199" s="15" t="s">
        <v>14</v>
      </c>
      <c r="M199" t="s">
        <v>14</v>
      </c>
      <c r="N199" t="s">
        <v>14</v>
      </c>
      <c r="O199" t="s">
        <v>14</v>
      </c>
      <c r="P199" t="s">
        <v>14</v>
      </c>
      <c r="Q199" s="12" t="s">
        <v>14</v>
      </c>
      <c r="R199" s="20" t="s">
        <v>14</v>
      </c>
      <c r="S199" t="s">
        <v>14</v>
      </c>
      <c r="T199" t="s">
        <v>14</v>
      </c>
      <c r="U199" t="s">
        <v>14</v>
      </c>
      <c r="V199" s="12" t="s">
        <v>14</v>
      </c>
      <c r="W199" t="s">
        <v>14</v>
      </c>
      <c r="X199" t="s">
        <v>14</v>
      </c>
      <c r="Y199" t="s">
        <v>14</v>
      </c>
      <c r="Z199" s="12" t="s">
        <v>14</v>
      </c>
      <c r="AA199" t="s">
        <v>14</v>
      </c>
      <c r="AB199" t="s">
        <v>14</v>
      </c>
      <c r="AC199" t="s">
        <v>14</v>
      </c>
      <c r="AD199" s="20" t="s">
        <v>14</v>
      </c>
      <c r="AE199" t="s">
        <v>14</v>
      </c>
      <c r="AF199" t="s">
        <v>14</v>
      </c>
      <c r="AG199" t="s">
        <v>14</v>
      </c>
      <c r="AH199" s="20" t="s">
        <v>14</v>
      </c>
      <c r="AI199" t="s">
        <v>14</v>
      </c>
      <c r="AJ199" t="s">
        <v>14</v>
      </c>
      <c r="AK199" t="s">
        <v>14</v>
      </c>
      <c r="AL199" t="s">
        <v>14</v>
      </c>
      <c r="AM199" t="s">
        <v>14</v>
      </c>
      <c r="AN199" t="s">
        <v>14</v>
      </c>
      <c r="AO199" t="s">
        <v>14</v>
      </c>
      <c r="AP199" s="20" t="s">
        <v>14</v>
      </c>
      <c r="AQ199" t="s">
        <v>14</v>
      </c>
      <c r="AR199" t="s">
        <v>14</v>
      </c>
      <c r="AS199" t="s">
        <v>14</v>
      </c>
      <c r="AT199" s="20" t="s">
        <v>14</v>
      </c>
      <c r="AU199" s="24" t="s">
        <v>14</v>
      </c>
      <c r="AV199" s="24" t="s">
        <v>14</v>
      </c>
      <c r="AW199" s="24" t="s">
        <v>14</v>
      </c>
    </row>
    <row r="200" spans="1:49">
      <c r="B200" s="2" t="s">
        <v>29</v>
      </c>
      <c r="C200" s="2" t="s">
        <v>12</v>
      </c>
      <c r="D200" s="4" t="s">
        <v>14</v>
      </c>
      <c r="E200" s="4" t="s">
        <v>14</v>
      </c>
      <c r="F200" s="4" t="s">
        <v>14</v>
      </c>
      <c r="G200" s="4" t="s">
        <v>14</v>
      </c>
      <c r="H200" s="15" t="s">
        <v>14</v>
      </c>
      <c r="I200" s="4" t="s">
        <v>14</v>
      </c>
      <c r="J200" s="4" t="s">
        <v>14</v>
      </c>
      <c r="K200" s="4" t="s">
        <v>14</v>
      </c>
      <c r="L200" s="15" t="s">
        <v>14</v>
      </c>
      <c r="M200" t="s">
        <v>14</v>
      </c>
      <c r="N200" t="s">
        <v>14</v>
      </c>
      <c r="O200" t="s">
        <v>14</v>
      </c>
      <c r="P200" t="s">
        <v>14</v>
      </c>
      <c r="Q200" s="12" t="s">
        <v>14</v>
      </c>
      <c r="R200" s="20" t="s">
        <v>14</v>
      </c>
      <c r="S200" t="s">
        <v>14</v>
      </c>
      <c r="T200" t="s">
        <v>14</v>
      </c>
      <c r="U200" t="s">
        <v>14</v>
      </c>
      <c r="V200" s="12" t="s">
        <v>14</v>
      </c>
      <c r="W200" t="s">
        <v>14</v>
      </c>
      <c r="X200" t="s">
        <v>14</v>
      </c>
      <c r="Y200" t="s">
        <v>14</v>
      </c>
      <c r="Z200" s="12" t="s">
        <v>14</v>
      </c>
      <c r="AA200" t="s">
        <v>14</v>
      </c>
      <c r="AB200" t="s">
        <v>14</v>
      </c>
      <c r="AC200" t="s">
        <v>14</v>
      </c>
      <c r="AD200" s="20" t="s">
        <v>14</v>
      </c>
      <c r="AE200" t="s">
        <v>14</v>
      </c>
      <c r="AF200" t="s">
        <v>14</v>
      </c>
      <c r="AG200" t="s">
        <v>14</v>
      </c>
      <c r="AH200" s="20" t="s">
        <v>14</v>
      </c>
      <c r="AI200" t="s">
        <v>14</v>
      </c>
      <c r="AJ200" t="s">
        <v>14</v>
      </c>
      <c r="AK200" t="s">
        <v>14</v>
      </c>
      <c r="AL200" t="s">
        <v>14</v>
      </c>
      <c r="AM200" t="s">
        <v>14</v>
      </c>
      <c r="AN200" t="s">
        <v>14</v>
      </c>
      <c r="AO200" t="s">
        <v>14</v>
      </c>
      <c r="AP200" s="20" t="s">
        <v>14</v>
      </c>
      <c r="AQ200" t="s">
        <v>14</v>
      </c>
      <c r="AR200" t="s">
        <v>14</v>
      </c>
      <c r="AS200" t="s">
        <v>14</v>
      </c>
      <c r="AT200" s="20" t="s">
        <v>14</v>
      </c>
      <c r="AU200" s="24" t="s">
        <v>14</v>
      </c>
      <c r="AV200" s="24" t="s">
        <v>14</v>
      </c>
      <c r="AW200" s="24" t="s">
        <v>14</v>
      </c>
    </row>
    <row r="201" spans="1:49">
      <c r="B201" s="2" t="s">
        <v>30</v>
      </c>
      <c r="C201" s="2" t="s">
        <v>12</v>
      </c>
      <c r="D201" s="4" t="s">
        <v>14</v>
      </c>
      <c r="E201" s="4" t="s">
        <v>14</v>
      </c>
      <c r="F201" s="4" t="s">
        <v>14</v>
      </c>
      <c r="G201" s="4" t="s">
        <v>14</v>
      </c>
      <c r="H201" s="15" t="s">
        <v>14</v>
      </c>
      <c r="I201" s="4" t="s">
        <v>14</v>
      </c>
      <c r="J201" s="4" t="s">
        <v>14</v>
      </c>
      <c r="K201" s="4" t="s">
        <v>14</v>
      </c>
      <c r="L201" s="15" t="s">
        <v>14</v>
      </c>
      <c r="M201" t="s">
        <v>14</v>
      </c>
      <c r="N201" t="s">
        <v>14</v>
      </c>
      <c r="O201" t="s">
        <v>14</v>
      </c>
      <c r="P201" t="s">
        <v>14</v>
      </c>
      <c r="Q201" s="12" t="s">
        <v>14</v>
      </c>
      <c r="R201" s="20" t="s">
        <v>14</v>
      </c>
      <c r="S201" t="s">
        <v>14</v>
      </c>
      <c r="T201" t="s">
        <v>14</v>
      </c>
      <c r="U201" t="s">
        <v>14</v>
      </c>
      <c r="V201" s="12" t="s">
        <v>14</v>
      </c>
      <c r="W201" t="s">
        <v>14</v>
      </c>
      <c r="X201" t="s">
        <v>14</v>
      </c>
      <c r="Y201" t="s">
        <v>14</v>
      </c>
      <c r="Z201" s="12" t="s">
        <v>14</v>
      </c>
      <c r="AA201" t="s">
        <v>14</v>
      </c>
      <c r="AB201" t="s">
        <v>14</v>
      </c>
      <c r="AC201" t="s">
        <v>14</v>
      </c>
      <c r="AD201" s="20" t="s">
        <v>14</v>
      </c>
      <c r="AE201" t="s">
        <v>14</v>
      </c>
      <c r="AF201" t="s">
        <v>14</v>
      </c>
      <c r="AG201" t="s">
        <v>14</v>
      </c>
      <c r="AH201" s="20" t="s">
        <v>14</v>
      </c>
      <c r="AI201" t="s">
        <v>14</v>
      </c>
      <c r="AJ201" t="s">
        <v>14</v>
      </c>
      <c r="AK201" t="s">
        <v>14</v>
      </c>
      <c r="AL201" t="s">
        <v>14</v>
      </c>
      <c r="AM201" t="s">
        <v>14</v>
      </c>
      <c r="AN201" t="s">
        <v>14</v>
      </c>
      <c r="AO201" t="s">
        <v>14</v>
      </c>
      <c r="AP201" s="20" t="s">
        <v>14</v>
      </c>
      <c r="AQ201" t="s">
        <v>14</v>
      </c>
      <c r="AR201" t="s">
        <v>14</v>
      </c>
      <c r="AS201" t="s">
        <v>14</v>
      </c>
      <c r="AT201" s="20" t="s">
        <v>14</v>
      </c>
      <c r="AU201" s="24" t="s">
        <v>14</v>
      </c>
      <c r="AV201" s="24" t="s">
        <v>14</v>
      </c>
      <c r="AW201" s="24" t="s">
        <v>14</v>
      </c>
    </row>
    <row r="202" spans="1:49">
      <c r="B202" s="2" t="s">
        <v>31</v>
      </c>
      <c r="C202" s="2" t="s">
        <v>12</v>
      </c>
      <c r="D202" s="4" t="s">
        <v>14</v>
      </c>
      <c r="E202" s="4" t="s">
        <v>14</v>
      </c>
      <c r="F202" s="4" t="s">
        <v>14</v>
      </c>
      <c r="G202" s="4" t="s">
        <v>14</v>
      </c>
      <c r="H202" s="15" t="s">
        <v>14</v>
      </c>
      <c r="I202" s="4" t="s">
        <v>14</v>
      </c>
      <c r="J202" s="4" t="s">
        <v>14</v>
      </c>
      <c r="K202" s="4" t="s">
        <v>14</v>
      </c>
      <c r="L202" s="15" t="s">
        <v>14</v>
      </c>
      <c r="M202" t="s">
        <v>14</v>
      </c>
      <c r="N202" t="s">
        <v>14</v>
      </c>
      <c r="O202" t="s">
        <v>14</v>
      </c>
      <c r="P202" t="s">
        <v>14</v>
      </c>
      <c r="Q202" s="12" t="s">
        <v>14</v>
      </c>
      <c r="R202" s="20" t="s">
        <v>14</v>
      </c>
      <c r="S202" t="s">
        <v>14</v>
      </c>
      <c r="T202" t="s">
        <v>14</v>
      </c>
      <c r="U202" t="s">
        <v>14</v>
      </c>
      <c r="V202" s="12" t="s">
        <v>14</v>
      </c>
      <c r="W202" t="s">
        <v>14</v>
      </c>
      <c r="X202" t="s">
        <v>14</v>
      </c>
      <c r="Y202" t="s">
        <v>14</v>
      </c>
      <c r="Z202" s="12" t="s">
        <v>14</v>
      </c>
      <c r="AA202" t="s">
        <v>14</v>
      </c>
      <c r="AB202" t="s">
        <v>14</v>
      </c>
      <c r="AC202" t="s">
        <v>14</v>
      </c>
      <c r="AD202" s="20" t="s">
        <v>14</v>
      </c>
      <c r="AE202" t="s">
        <v>14</v>
      </c>
      <c r="AF202" t="s">
        <v>14</v>
      </c>
      <c r="AG202" t="s">
        <v>14</v>
      </c>
      <c r="AH202" s="20" t="s">
        <v>14</v>
      </c>
      <c r="AI202" t="s">
        <v>14</v>
      </c>
      <c r="AJ202" t="s">
        <v>14</v>
      </c>
      <c r="AK202" t="s">
        <v>14</v>
      </c>
      <c r="AL202" t="s">
        <v>14</v>
      </c>
      <c r="AM202" t="s">
        <v>14</v>
      </c>
      <c r="AN202" t="s">
        <v>14</v>
      </c>
      <c r="AO202" t="s">
        <v>14</v>
      </c>
      <c r="AP202" s="20" t="s">
        <v>14</v>
      </c>
      <c r="AQ202" t="s">
        <v>14</v>
      </c>
      <c r="AR202" t="s">
        <v>14</v>
      </c>
      <c r="AS202" t="s">
        <v>14</v>
      </c>
      <c r="AT202" s="20" t="s">
        <v>14</v>
      </c>
      <c r="AU202" s="24" t="s">
        <v>14</v>
      </c>
      <c r="AV202" s="24" t="s">
        <v>14</v>
      </c>
      <c r="AW202" s="24" t="s">
        <v>14</v>
      </c>
    </row>
    <row r="203" spans="1:49">
      <c r="B203" s="2" t="s">
        <v>32</v>
      </c>
      <c r="C203" s="2" t="s">
        <v>12</v>
      </c>
      <c r="D203" s="4" t="s">
        <v>14</v>
      </c>
      <c r="E203" s="4" t="s">
        <v>14</v>
      </c>
      <c r="F203" s="4" t="s">
        <v>14</v>
      </c>
      <c r="G203" s="4" t="s">
        <v>14</v>
      </c>
      <c r="H203" s="15" t="s">
        <v>14</v>
      </c>
      <c r="I203" s="4" t="s">
        <v>14</v>
      </c>
      <c r="J203" s="4" t="s">
        <v>14</v>
      </c>
      <c r="K203" s="4" t="s">
        <v>14</v>
      </c>
      <c r="L203" s="15" t="s">
        <v>14</v>
      </c>
      <c r="M203" t="s">
        <v>14</v>
      </c>
      <c r="N203" t="s">
        <v>14</v>
      </c>
      <c r="O203" t="s">
        <v>14</v>
      </c>
      <c r="P203" t="s">
        <v>14</v>
      </c>
      <c r="Q203" s="12" t="s">
        <v>14</v>
      </c>
      <c r="R203" s="20" t="s">
        <v>14</v>
      </c>
      <c r="S203" t="s">
        <v>14</v>
      </c>
      <c r="T203" t="s">
        <v>14</v>
      </c>
      <c r="U203" t="s">
        <v>14</v>
      </c>
      <c r="V203" s="12" t="s">
        <v>14</v>
      </c>
      <c r="W203" t="s">
        <v>14</v>
      </c>
      <c r="X203" t="s">
        <v>14</v>
      </c>
      <c r="Y203" t="s">
        <v>14</v>
      </c>
      <c r="Z203" s="12" t="s">
        <v>14</v>
      </c>
      <c r="AA203" t="s">
        <v>14</v>
      </c>
      <c r="AB203" t="s">
        <v>14</v>
      </c>
      <c r="AC203" t="s">
        <v>14</v>
      </c>
      <c r="AD203" s="20" t="s">
        <v>14</v>
      </c>
      <c r="AE203" t="s">
        <v>14</v>
      </c>
      <c r="AF203" t="s">
        <v>14</v>
      </c>
      <c r="AG203" t="s">
        <v>14</v>
      </c>
      <c r="AH203" s="20" t="s">
        <v>14</v>
      </c>
      <c r="AI203" t="s">
        <v>14</v>
      </c>
      <c r="AJ203" t="s">
        <v>14</v>
      </c>
      <c r="AK203" t="s">
        <v>14</v>
      </c>
      <c r="AL203" t="s">
        <v>14</v>
      </c>
      <c r="AM203" t="s">
        <v>14</v>
      </c>
      <c r="AN203" t="s">
        <v>14</v>
      </c>
      <c r="AO203" t="s">
        <v>14</v>
      </c>
      <c r="AP203" s="20" t="s">
        <v>14</v>
      </c>
      <c r="AQ203" t="s">
        <v>14</v>
      </c>
      <c r="AR203" t="s">
        <v>14</v>
      </c>
      <c r="AS203" t="s">
        <v>14</v>
      </c>
      <c r="AT203" s="20" t="s">
        <v>14</v>
      </c>
      <c r="AU203" s="24" t="s">
        <v>14</v>
      </c>
      <c r="AV203" s="24" t="s">
        <v>14</v>
      </c>
      <c r="AW203" s="24" t="s">
        <v>14</v>
      </c>
    </row>
    <row r="204" spans="1:49">
      <c r="A204" s="2" t="s">
        <v>42</v>
      </c>
      <c r="B204" s="2" t="s">
        <v>11</v>
      </c>
      <c r="C204" s="2" t="s">
        <v>12</v>
      </c>
      <c r="D204" s="3">
        <v>50823</v>
      </c>
      <c r="E204" s="3">
        <v>10200</v>
      </c>
      <c r="F204" s="3">
        <v>12570</v>
      </c>
      <c r="G204" s="3">
        <v>963</v>
      </c>
      <c r="H204" s="14">
        <v>23734</v>
      </c>
      <c r="I204" s="3">
        <v>12171</v>
      </c>
      <c r="J204" s="3">
        <v>8938</v>
      </c>
      <c r="K204" s="3">
        <v>5904</v>
      </c>
      <c r="L204" s="14">
        <v>27013</v>
      </c>
      <c r="M204" t="s">
        <v>14</v>
      </c>
      <c r="N204" t="s">
        <v>14</v>
      </c>
      <c r="O204" t="s">
        <v>14</v>
      </c>
      <c r="P204" t="s">
        <v>14</v>
      </c>
      <c r="Q204" s="12" t="s">
        <v>14</v>
      </c>
      <c r="R204" s="20" t="s">
        <v>14</v>
      </c>
      <c r="S204" t="s">
        <v>14</v>
      </c>
      <c r="T204" t="s">
        <v>14</v>
      </c>
      <c r="U204" t="s">
        <v>14</v>
      </c>
      <c r="V204" s="12" t="s">
        <v>14</v>
      </c>
      <c r="W204" t="s">
        <v>14</v>
      </c>
      <c r="X204" t="s">
        <v>14</v>
      </c>
      <c r="Y204" t="s">
        <v>14</v>
      </c>
      <c r="Z204" s="12" t="s">
        <v>14</v>
      </c>
      <c r="AA204" t="s">
        <v>14</v>
      </c>
      <c r="AB204" t="s">
        <v>14</v>
      </c>
      <c r="AC204" t="s">
        <v>14</v>
      </c>
      <c r="AD204" s="20" t="s">
        <v>14</v>
      </c>
      <c r="AE204" t="s">
        <v>14</v>
      </c>
      <c r="AF204" t="s">
        <v>14</v>
      </c>
      <c r="AG204" t="s">
        <v>14</v>
      </c>
      <c r="AH204" s="20" t="s">
        <v>14</v>
      </c>
      <c r="AI204" t="s">
        <v>14</v>
      </c>
      <c r="AJ204" t="s">
        <v>14</v>
      </c>
      <c r="AK204" t="s">
        <v>14</v>
      </c>
      <c r="AL204" s="11">
        <v>103.08</v>
      </c>
      <c r="AM204" s="9" t="s">
        <v>14</v>
      </c>
      <c r="AN204" s="11">
        <v>69.06</v>
      </c>
      <c r="AO204" s="11">
        <v>56.94</v>
      </c>
      <c r="AP204" s="20" t="s">
        <v>14</v>
      </c>
      <c r="AQ204" t="s">
        <v>14</v>
      </c>
      <c r="AR204" t="s">
        <v>14</v>
      </c>
      <c r="AS204" t="s">
        <v>14</v>
      </c>
      <c r="AT204" s="20" t="s">
        <v>14</v>
      </c>
      <c r="AU204" s="24" t="s">
        <v>14</v>
      </c>
      <c r="AV204" s="24" t="s">
        <v>14</v>
      </c>
      <c r="AW204" s="24" t="s">
        <v>14</v>
      </c>
    </row>
    <row r="205" spans="1:49">
      <c r="B205" s="2" t="s">
        <v>13</v>
      </c>
      <c r="C205" s="2" t="s">
        <v>12</v>
      </c>
      <c r="D205" s="4" t="s">
        <v>14</v>
      </c>
      <c r="E205" s="4" t="s">
        <v>14</v>
      </c>
      <c r="F205" s="4" t="s">
        <v>14</v>
      </c>
      <c r="G205" s="4" t="s">
        <v>14</v>
      </c>
      <c r="H205" s="15" t="s">
        <v>14</v>
      </c>
      <c r="I205" s="4" t="s">
        <v>14</v>
      </c>
      <c r="J205" s="4" t="s">
        <v>14</v>
      </c>
      <c r="K205" s="4" t="s">
        <v>14</v>
      </c>
      <c r="L205" s="15" t="s">
        <v>14</v>
      </c>
      <c r="M205" t="s">
        <v>14</v>
      </c>
      <c r="N205" t="s">
        <v>14</v>
      </c>
      <c r="O205" t="s">
        <v>14</v>
      </c>
      <c r="P205" t="s">
        <v>14</v>
      </c>
      <c r="Q205" s="12" t="s">
        <v>14</v>
      </c>
      <c r="R205" s="20" t="s">
        <v>14</v>
      </c>
      <c r="S205" t="s">
        <v>14</v>
      </c>
      <c r="T205" t="s">
        <v>14</v>
      </c>
      <c r="U205" t="s">
        <v>14</v>
      </c>
      <c r="V205" s="12" t="s">
        <v>14</v>
      </c>
      <c r="W205" t="s">
        <v>14</v>
      </c>
      <c r="X205" t="s">
        <v>14</v>
      </c>
      <c r="Y205" t="s">
        <v>14</v>
      </c>
      <c r="Z205" s="12" t="s">
        <v>14</v>
      </c>
      <c r="AA205" t="s">
        <v>14</v>
      </c>
      <c r="AB205" t="s">
        <v>14</v>
      </c>
      <c r="AC205" t="s">
        <v>14</v>
      </c>
      <c r="AD205" s="20" t="s">
        <v>14</v>
      </c>
      <c r="AE205" t="s">
        <v>14</v>
      </c>
      <c r="AF205" t="s">
        <v>14</v>
      </c>
      <c r="AG205" t="s">
        <v>14</v>
      </c>
      <c r="AH205" s="20" t="s">
        <v>14</v>
      </c>
      <c r="AI205" t="s">
        <v>14</v>
      </c>
      <c r="AJ205" t="s">
        <v>14</v>
      </c>
      <c r="AK205" t="s">
        <v>14</v>
      </c>
      <c r="AL205" t="s">
        <v>14</v>
      </c>
      <c r="AM205" t="s">
        <v>14</v>
      </c>
      <c r="AN205" t="s">
        <v>14</v>
      </c>
      <c r="AO205" t="s">
        <v>14</v>
      </c>
      <c r="AP205" s="20" t="s">
        <v>14</v>
      </c>
      <c r="AQ205" t="s">
        <v>14</v>
      </c>
      <c r="AR205" t="s">
        <v>14</v>
      </c>
      <c r="AS205" t="s">
        <v>14</v>
      </c>
      <c r="AT205" s="20" t="s">
        <v>14</v>
      </c>
      <c r="AU205" s="24" t="s">
        <v>14</v>
      </c>
      <c r="AV205" s="24" t="s">
        <v>14</v>
      </c>
      <c r="AW205" s="24" t="s">
        <v>14</v>
      </c>
    </row>
    <row r="206" spans="1:49">
      <c r="B206" s="2" t="s">
        <v>15</v>
      </c>
      <c r="C206" s="2" t="s">
        <v>12</v>
      </c>
      <c r="D206" s="4" t="s">
        <v>14</v>
      </c>
      <c r="E206" s="4" t="s">
        <v>14</v>
      </c>
      <c r="F206" s="4" t="s">
        <v>14</v>
      </c>
      <c r="G206" s="4" t="s">
        <v>14</v>
      </c>
      <c r="H206" s="15" t="s">
        <v>14</v>
      </c>
      <c r="I206" s="4" t="s">
        <v>14</v>
      </c>
      <c r="J206" s="4" t="s">
        <v>14</v>
      </c>
      <c r="K206" s="4" t="s">
        <v>14</v>
      </c>
      <c r="L206" s="15" t="s">
        <v>14</v>
      </c>
      <c r="M206" t="s">
        <v>14</v>
      </c>
      <c r="N206" t="s">
        <v>14</v>
      </c>
      <c r="O206" t="s">
        <v>14</v>
      </c>
      <c r="P206" t="s">
        <v>14</v>
      </c>
      <c r="Q206" s="12" t="s">
        <v>14</v>
      </c>
      <c r="R206" s="20" t="s">
        <v>14</v>
      </c>
      <c r="S206" t="s">
        <v>14</v>
      </c>
      <c r="T206" t="s">
        <v>14</v>
      </c>
      <c r="U206" t="s">
        <v>14</v>
      </c>
      <c r="V206" s="12" t="s">
        <v>14</v>
      </c>
      <c r="W206" t="s">
        <v>14</v>
      </c>
      <c r="X206" t="s">
        <v>14</v>
      </c>
      <c r="Y206" t="s">
        <v>14</v>
      </c>
      <c r="Z206" s="12" t="s">
        <v>14</v>
      </c>
      <c r="AA206" t="s">
        <v>14</v>
      </c>
      <c r="AB206" t="s">
        <v>14</v>
      </c>
      <c r="AC206" t="s">
        <v>14</v>
      </c>
      <c r="AD206" s="20" t="s">
        <v>14</v>
      </c>
      <c r="AE206" t="s">
        <v>14</v>
      </c>
      <c r="AF206" t="s">
        <v>14</v>
      </c>
      <c r="AG206" t="s">
        <v>14</v>
      </c>
      <c r="AH206" s="20" t="s">
        <v>14</v>
      </c>
      <c r="AI206" t="s">
        <v>14</v>
      </c>
      <c r="AJ206" t="s">
        <v>14</v>
      </c>
      <c r="AK206" t="s">
        <v>14</v>
      </c>
      <c r="AL206" t="s">
        <v>14</v>
      </c>
      <c r="AM206" t="s">
        <v>14</v>
      </c>
      <c r="AN206" t="s">
        <v>14</v>
      </c>
      <c r="AO206" t="s">
        <v>14</v>
      </c>
      <c r="AP206" s="20" t="s">
        <v>14</v>
      </c>
      <c r="AQ206" t="s">
        <v>14</v>
      </c>
      <c r="AR206" t="s">
        <v>14</v>
      </c>
      <c r="AS206" t="s">
        <v>14</v>
      </c>
      <c r="AT206" s="20" t="s">
        <v>14</v>
      </c>
      <c r="AU206" s="24" t="s">
        <v>14</v>
      </c>
      <c r="AV206" s="24" t="s">
        <v>14</v>
      </c>
      <c r="AW206" s="24" t="s">
        <v>14</v>
      </c>
    </row>
    <row r="207" spans="1:49">
      <c r="B207" s="2" t="s">
        <v>16</v>
      </c>
      <c r="C207" s="2" t="s">
        <v>12</v>
      </c>
      <c r="D207" s="4" t="s">
        <v>14</v>
      </c>
      <c r="E207" s="4" t="s">
        <v>14</v>
      </c>
      <c r="F207" s="4" t="s">
        <v>14</v>
      </c>
      <c r="G207" s="4" t="s">
        <v>14</v>
      </c>
      <c r="H207" s="15" t="s">
        <v>14</v>
      </c>
      <c r="I207" s="4" t="s">
        <v>14</v>
      </c>
      <c r="J207" s="4" t="s">
        <v>14</v>
      </c>
      <c r="K207" s="4" t="s">
        <v>14</v>
      </c>
      <c r="L207" s="15" t="s">
        <v>14</v>
      </c>
      <c r="M207" t="s">
        <v>14</v>
      </c>
      <c r="N207" t="s">
        <v>14</v>
      </c>
      <c r="O207" t="s">
        <v>14</v>
      </c>
      <c r="P207" t="s">
        <v>14</v>
      </c>
      <c r="Q207" s="12" t="s">
        <v>14</v>
      </c>
      <c r="R207" s="20" t="s">
        <v>14</v>
      </c>
      <c r="S207" t="s">
        <v>14</v>
      </c>
      <c r="T207" t="s">
        <v>14</v>
      </c>
      <c r="U207" t="s">
        <v>14</v>
      </c>
      <c r="V207" s="12" t="s">
        <v>14</v>
      </c>
      <c r="W207" t="s">
        <v>14</v>
      </c>
      <c r="X207" t="s">
        <v>14</v>
      </c>
      <c r="Y207" t="s">
        <v>14</v>
      </c>
      <c r="Z207" s="12" t="s">
        <v>14</v>
      </c>
      <c r="AA207" t="s">
        <v>14</v>
      </c>
      <c r="AB207" t="s">
        <v>14</v>
      </c>
      <c r="AC207" t="s">
        <v>14</v>
      </c>
      <c r="AD207" s="20" t="s">
        <v>14</v>
      </c>
      <c r="AE207" t="s">
        <v>14</v>
      </c>
      <c r="AF207" t="s">
        <v>14</v>
      </c>
      <c r="AG207" t="s">
        <v>14</v>
      </c>
      <c r="AH207" s="20" t="s">
        <v>14</v>
      </c>
      <c r="AI207" t="s">
        <v>14</v>
      </c>
      <c r="AJ207" t="s">
        <v>14</v>
      </c>
      <c r="AK207" t="s">
        <v>14</v>
      </c>
      <c r="AL207" t="s">
        <v>14</v>
      </c>
      <c r="AM207" t="s">
        <v>14</v>
      </c>
      <c r="AN207" t="s">
        <v>14</v>
      </c>
      <c r="AO207" t="s">
        <v>14</v>
      </c>
      <c r="AP207" s="20" t="s">
        <v>14</v>
      </c>
      <c r="AQ207" t="s">
        <v>14</v>
      </c>
      <c r="AR207" t="s">
        <v>14</v>
      </c>
      <c r="AS207" t="s">
        <v>14</v>
      </c>
      <c r="AT207" s="20" t="s">
        <v>14</v>
      </c>
      <c r="AU207" s="24" t="s">
        <v>14</v>
      </c>
      <c r="AV207" s="24" t="s">
        <v>14</v>
      </c>
      <c r="AW207" s="24" t="s">
        <v>14</v>
      </c>
    </row>
    <row r="208" spans="1:49">
      <c r="B208" s="2" t="s">
        <v>17</v>
      </c>
      <c r="C208" s="2" t="s">
        <v>12</v>
      </c>
      <c r="D208" s="4" t="s">
        <v>14</v>
      </c>
      <c r="E208" s="4" t="s">
        <v>14</v>
      </c>
      <c r="F208" s="4" t="s">
        <v>14</v>
      </c>
      <c r="G208" s="4" t="s">
        <v>14</v>
      </c>
      <c r="H208" s="15" t="s">
        <v>14</v>
      </c>
      <c r="I208" s="4" t="s">
        <v>14</v>
      </c>
      <c r="J208" s="4" t="s">
        <v>14</v>
      </c>
      <c r="K208" s="4" t="s">
        <v>14</v>
      </c>
      <c r="L208" s="15" t="s">
        <v>14</v>
      </c>
      <c r="M208" t="s">
        <v>14</v>
      </c>
      <c r="N208" t="s">
        <v>14</v>
      </c>
      <c r="O208" t="s">
        <v>14</v>
      </c>
      <c r="P208" t="s">
        <v>14</v>
      </c>
      <c r="Q208" s="12" t="s">
        <v>14</v>
      </c>
      <c r="R208" s="20" t="s">
        <v>14</v>
      </c>
      <c r="S208" t="s">
        <v>14</v>
      </c>
      <c r="T208" t="s">
        <v>14</v>
      </c>
      <c r="U208" t="s">
        <v>14</v>
      </c>
      <c r="V208" s="12" t="s">
        <v>14</v>
      </c>
      <c r="W208" t="s">
        <v>14</v>
      </c>
      <c r="X208" t="s">
        <v>14</v>
      </c>
      <c r="Y208" t="s">
        <v>14</v>
      </c>
      <c r="Z208" s="12" t="s">
        <v>14</v>
      </c>
      <c r="AA208" t="s">
        <v>14</v>
      </c>
      <c r="AB208" t="s">
        <v>14</v>
      </c>
      <c r="AC208" t="s">
        <v>14</v>
      </c>
      <c r="AD208" s="20" t="s">
        <v>14</v>
      </c>
      <c r="AE208" t="s">
        <v>14</v>
      </c>
      <c r="AF208" t="s">
        <v>14</v>
      </c>
      <c r="AG208" t="s">
        <v>14</v>
      </c>
      <c r="AH208" s="20" t="s">
        <v>14</v>
      </c>
      <c r="AI208" t="s">
        <v>14</v>
      </c>
      <c r="AJ208" t="s">
        <v>14</v>
      </c>
      <c r="AK208" t="s">
        <v>14</v>
      </c>
      <c r="AL208" t="s">
        <v>14</v>
      </c>
      <c r="AM208" t="s">
        <v>14</v>
      </c>
      <c r="AN208" t="s">
        <v>14</v>
      </c>
      <c r="AO208" t="s">
        <v>14</v>
      </c>
      <c r="AP208" s="20" t="s">
        <v>14</v>
      </c>
      <c r="AQ208" t="s">
        <v>14</v>
      </c>
      <c r="AR208" t="s">
        <v>14</v>
      </c>
      <c r="AS208" t="s">
        <v>14</v>
      </c>
      <c r="AT208" s="20" t="s">
        <v>14</v>
      </c>
      <c r="AU208" s="24" t="s">
        <v>14</v>
      </c>
      <c r="AV208" s="24" t="s">
        <v>14</v>
      </c>
      <c r="AW208" s="24" t="s">
        <v>14</v>
      </c>
    </row>
    <row r="209" spans="1:49">
      <c r="B209" s="2" t="s">
        <v>18</v>
      </c>
      <c r="C209" s="2" t="s">
        <v>12</v>
      </c>
      <c r="D209" s="4" t="s">
        <v>14</v>
      </c>
      <c r="E209" s="4" t="s">
        <v>14</v>
      </c>
      <c r="F209" s="4" t="s">
        <v>14</v>
      </c>
      <c r="G209" s="4" t="s">
        <v>14</v>
      </c>
      <c r="H209" s="15" t="s">
        <v>14</v>
      </c>
      <c r="I209" s="4" t="s">
        <v>14</v>
      </c>
      <c r="J209" s="4" t="s">
        <v>14</v>
      </c>
      <c r="K209" s="4" t="s">
        <v>14</v>
      </c>
      <c r="L209" s="15" t="s">
        <v>14</v>
      </c>
      <c r="M209" t="s">
        <v>14</v>
      </c>
      <c r="N209" t="s">
        <v>14</v>
      </c>
      <c r="O209" t="s">
        <v>14</v>
      </c>
      <c r="P209" t="s">
        <v>14</v>
      </c>
      <c r="Q209" s="12" t="s">
        <v>14</v>
      </c>
      <c r="R209" s="20" t="s">
        <v>14</v>
      </c>
      <c r="S209" t="s">
        <v>14</v>
      </c>
      <c r="T209" t="s">
        <v>14</v>
      </c>
      <c r="U209" t="s">
        <v>14</v>
      </c>
      <c r="V209" s="12" t="s">
        <v>14</v>
      </c>
      <c r="W209" t="s">
        <v>14</v>
      </c>
      <c r="X209" t="s">
        <v>14</v>
      </c>
      <c r="Y209" t="s">
        <v>14</v>
      </c>
      <c r="Z209" s="12" t="s">
        <v>14</v>
      </c>
      <c r="AA209" t="s">
        <v>14</v>
      </c>
      <c r="AB209" t="s">
        <v>14</v>
      </c>
      <c r="AC209" t="s">
        <v>14</v>
      </c>
      <c r="AD209" s="20" t="s">
        <v>14</v>
      </c>
      <c r="AE209" t="s">
        <v>14</v>
      </c>
      <c r="AF209" t="s">
        <v>14</v>
      </c>
      <c r="AG209" t="s">
        <v>14</v>
      </c>
      <c r="AH209" s="20" t="s">
        <v>14</v>
      </c>
      <c r="AI209" t="s">
        <v>14</v>
      </c>
      <c r="AJ209" t="s">
        <v>14</v>
      </c>
      <c r="AK209" t="s">
        <v>14</v>
      </c>
      <c r="AL209" t="s">
        <v>14</v>
      </c>
      <c r="AM209" t="s">
        <v>14</v>
      </c>
      <c r="AN209" t="s">
        <v>14</v>
      </c>
      <c r="AO209" t="s">
        <v>14</v>
      </c>
      <c r="AP209" s="20" t="s">
        <v>14</v>
      </c>
      <c r="AQ209" t="s">
        <v>14</v>
      </c>
      <c r="AR209" t="s">
        <v>14</v>
      </c>
      <c r="AS209" t="s">
        <v>14</v>
      </c>
      <c r="AT209" s="20" t="s">
        <v>14</v>
      </c>
      <c r="AU209" s="24" t="s">
        <v>14</v>
      </c>
      <c r="AV209" s="24" t="s">
        <v>14</v>
      </c>
      <c r="AW209" s="24" t="s">
        <v>14</v>
      </c>
    </row>
    <row r="210" spans="1:49">
      <c r="B210" s="2" t="s">
        <v>19</v>
      </c>
      <c r="C210" s="2" t="s">
        <v>12</v>
      </c>
      <c r="D210" s="4" t="s">
        <v>14</v>
      </c>
      <c r="E210" s="4" t="s">
        <v>14</v>
      </c>
      <c r="F210" s="4" t="s">
        <v>14</v>
      </c>
      <c r="G210" s="4" t="s">
        <v>14</v>
      </c>
      <c r="H210" s="15" t="s">
        <v>14</v>
      </c>
      <c r="I210" s="4" t="s">
        <v>14</v>
      </c>
      <c r="J210" s="4" t="s">
        <v>14</v>
      </c>
      <c r="K210" s="4" t="s">
        <v>14</v>
      </c>
      <c r="L210" s="15" t="s">
        <v>14</v>
      </c>
      <c r="M210" t="s">
        <v>14</v>
      </c>
      <c r="N210" t="s">
        <v>14</v>
      </c>
      <c r="O210" t="s">
        <v>14</v>
      </c>
      <c r="P210" t="s">
        <v>14</v>
      </c>
      <c r="Q210" s="12" t="s">
        <v>14</v>
      </c>
      <c r="R210" s="20" t="s">
        <v>14</v>
      </c>
      <c r="S210" t="s">
        <v>14</v>
      </c>
      <c r="T210" t="s">
        <v>14</v>
      </c>
      <c r="U210" t="s">
        <v>14</v>
      </c>
      <c r="V210" s="12" t="s">
        <v>14</v>
      </c>
      <c r="W210" t="s">
        <v>14</v>
      </c>
      <c r="X210" t="s">
        <v>14</v>
      </c>
      <c r="Y210" t="s">
        <v>14</v>
      </c>
      <c r="Z210" s="12" t="s">
        <v>14</v>
      </c>
      <c r="AA210" t="s">
        <v>14</v>
      </c>
      <c r="AB210" t="s">
        <v>14</v>
      </c>
      <c r="AC210" t="s">
        <v>14</v>
      </c>
      <c r="AD210" s="20" t="s">
        <v>14</v>
      </c>
      <c r="AE210" t="s">
        <v>14</v>
      </c>
      <c r="AF210" t="s">
        <v>14</v>
      </c>
      <c r="AG210" t="s">
        <v>14</v>
      </c>
      <c r="AH210" s="20" t="s">
        <v>14</v>
      </c>
      <c r="AI210" t="s">
        <v>14</v>
      </c>
      <c r="AJ210" t="s">
        <v>14</v>
      </c>
      <c r="AK210" t="s">
        <v>14</v>
      </c>
      <c r="AL210" t="s">
        <v>14</v>
      </c>
      <c r="AM210" t="s">
        <v>14</v>
      </c>
      <c r="AN210" t="s">
        <v>14</v>
      </c>
      <c r="AO210" t="s">
        <v>14</v>
      </c>
      <c r="AP210" s="20" t="s">
        <v>14</v>
      </c>
      <c r="AQ210" t="s">
        <v>14</v>
      </c>
      <c r="AR210" t="s">
        <v>14</v>
      </c>
      <c r="AS210" t="s">
        <v>14</v>
      </c>
      <c r="AT210" s="20" t="s">
        <v>14</v>
      </c>
      <c r="AU210" s="24" t="s">
        <v>14</v>
      </c>
      <c r="AV210" s="24" t="s">
        <v>14</v>
      </c>
      <c r="AW210" s="24" t="s">
        <v>14</v>
      </c>
    </row>
    <row r="211" spans="1:49">
      <c r="B211" s="2" t="s">
        <v>20</v>
      </c>
      <c r="C211" s="2" t="s">
        <v>12</v>
      </c>
      <c r="D211" s="4" t="s">
        <v>14</v>
      </c>
      <c r="E211" s="4" t="s">
        <v>14</v>
      </c>
      <c r="F211" s="4" t="s">
        <v>14</v>
      </c>
      <c r="G211" s="4" t="s">
        <v>14</v>
      </c>
      <c r="H211" s="15" t="s">
        <v>14</v>
      </c>
      <c r="I211" s="4" t="s">
        <v>14</v>
      </c>
      <c r="J211" s="4" t="s">
        <v>14</v>
      </c>
      <c r="K211" s="4" t="s">
        <v>14</v>
      </c>
      <c r="L211" s="15" t="s">
        <v>14</v>
      </c>
      <c r="M211" t="s">
        <v>14</v>
      </c>
      <c r="N211" t="s">
        <v>14</v>
      </c>
      <c r="O211" t="s">
        <v>14</v>
      </c>
      <c r="P211" t="s">
        <v>14</v>
      </c>
      <c r="Q211" s="12" t="s">
        <v>14</v>
      </c>
      <c r="R211" s="20" t="s">
        <v>14</v>
      </c>
      <c r="S211" t="s">
        <v>14</v>
      </c>
      <c r="T211" t="s">
        <v>14</v>
      </c>
      <c r="U211" t="s">
        <v>14</v>
      </c>
      <c r="V211" s="12" t="s">
        <v>14</v>
      </c>
      <c r="W211" t="s">
        <v>14</v>
      </c>
      <c r="X211" t="s">
        <v>14</v>
      </c>
      <c r="Y211" t="s">
        <v>14</v>
      </c>
      <c r="Z211" s="12" t="s">
        <v>14</v>
      </c>
      <c r="AA211" t="s">
        <v>14</v>
      </c>
      <c r="AB211" t="s">
        <v>14</v>
      </c>
      <c r="AC211" t="s">
        <v>14</v>
      </c>
      <c r="AD211" s="20" t="s">
        <v>14</v>
      </c>
      <c r="AE211" t="s">
        <v>14</v>
      </c>
      <c r="AF211" t="s">
        <v>14</v>
      </c>
      <c r="AG211" t="s">
        <v>14</v>
      </c>
      <c r="AH211" s="20" t="s">
        <v>14</v>
      </c>
      <c r="AI211" t="s">
        <v>14</v>
      </c>
      <c r="AJ211" t="s">
        <v>14</v>
      </c>
      <c r="AK211" t="s">
        <v>14</v>
      </c>
      <c r="AL211" t="s">
        <v>14</v>
      </c>
      <c r="AM211" t="s">
        <v>14</v>
      </c>
      <c r="AN211" t="s">
        <v>14</v>
      </c>
      <c r="AO211" t="s">
        <v>14</v>
      </c>
      <c r="AP211" s="20" t="s">
        <v>14</v>
      </c>
      <c r="AQ211" t="s">
        <v>14</v>
      </c>
      <c r="AR211" t="s">
        <v>14</v>
      </c>
      <c r="AS211" t="s">
        <v>14</v>
      </c>
      <c r="AT211" s="20" t="s">
        <v>14</v>
      </c>
      <c r="AU211" s="24" t="s">
        <v>14</v>
      </c>
      <c r="AV211" s="24" t="s">
        <v>14</v>
      </c>
      <c r="AW211" s="24" t="s">
        <v>14</v>
      </c>
    </row>
    <row r="212" spans="1:49">
      <c r="B212" s="2" t="s">
        <v>21</v>
      </c>
      <c r="C212" s="2" t="s">
        <v>12</v>
      </c>
      <c r="D212" s="4" t="s">
        <v>14</v>
      </c>
      <c r="E212" s="4" t="s">
        <v>14</v>
      </c>
      <c r="F212" s="4" t="s">
        <v>14</v>
      </c>
      <c r="G212" s="4" t="s">
        <v>14</v>
      </c>
      <c r="H212" s="15" t="s">
        <v>14</v>
      </c>
      <c r="I212" s="4" t="s">
        <v>14</v>
      </c>
      <c r="J212" s="4" t="s">
        <v>14</v>
      </c>
      <c r="K212" s="4" t="s">
        <v>14</v>
      </c>
      <c r="L212" s="15" t="s">
        <v>14</v>
      </c>
      <c r="M212" t="s">
        <v>14</v>
      </c>
      <c r="N212" t="s">
        <v>14</v>
      </c>
      <c r="O212" t="s">
        <v>14</v>
      </c>
      <c r="P212" t="s">
        <v>14</v>
      </c>
      <c r="Q212" s="12" t="s">
        <v>14</v>
      </c>
      <c r="R212" s="20" t="s">
        <v>14</v>
      </c>
      <c r="S212" t="s">
        <v>14</v>
      </c>
      <c r="T212" t="s">
        <v>14</v>
      </c>
      <c r="U212" t="s">
        <v>14</v>
      </c>
      <c r="V212" s="12" t="s">
        <v>14</v>
      </c>
      <c r="W212" t="s">
        <v>14</v>
      </c>
      <c r="X212" t="s">
        <v>14</v>
      </c>
      <c r="Y212" t="s">
        <v>14</v>
      </c>
      <c r="Z212" s="12" t="s">
        <v>14</v>
      </c>
      <c r="AA212" t="s">
        <v>14</v>
      </c>
      <c r="AB212" t="s">
        <v>14</v>
      </c>
      <c r="AC212" t="s">
        <v>14</v>
      </c>
      <c r="AD212" s="20" t="s">
        <v>14</v>
      </c>
      <c r="AE212" t="s">
        <v>14</v>
      </c>
      <c r="AF212" t="s">
        <v>14</v>
      </c>
      <c r="AG212" t="s">
        <v>14</v>
      </c>
      <c r="AH212" s="20" t="s">
        <v>14</v>
      </c>
      <c r="AI212" t="s">
        <v>14</v>
      </c>
      <c r="AJ212" t="s">
        <v>14</v>
      </c>
      <c r="AK212" t="s">
        <v>14</v>
      </c>
      <c r="AL212" t="s">
        <v>14</v>
      </c>
      <c r="AM212" t="s">
        <v>14</v>
      </c>
      <c r="AN212" t="s">
        <v>14</v>
      </c>
      <c r="AO212" t="s">
        <v>14</v>
      </c>
      <c r="AP212" s="20" t="s">
        <v>14</v>
      </c>
      <c r="AQ212" t="s">
        <v>14</v>
      </c>
      <c r="AR212" t="s">
        <v>14</v>
      </c>
      <c r="AS212" t="s">
        <v>14</v>
      </c>
      <c r="AT212" s="20" t="s">
        <v>14</v>
      </c>
      <c r="AU212" s="24" t="s">
        <v>14</v>
      </c>
      <c r="AV212" s="24" t="s">
        <v>14</v>
      </c>
      <c r="AW212" s="24" t="s">
        <v>14</v>
      </c>
    </row>
    <row r="213" spans="1:49">
      <c r="B213" s="2" t="s">
        <v>22</v>
      </c>
      <c r="C213" s="2" t="s">
        <v>12</v>
      </c>
      <c r="D213" s="4" t="s">
        <v>14</v>
      </c>
      <c r="E213" s="4" t="s">
        <v>14</v>
      </c>
      <c r="F213" s="4" t="s">
        <v>14</v>
      </c>
      <c r="G213" s="4" t="s">
        <v>14</v>
      </c>
      <c r="H213" s="15" t="s">
        <v>14</v>
      </c>
      <c r="I213" s="4" t="s">
        <v>14</v>
      </c>
      <c r="J213" s="4" t="s">
        <v>14</v>
      </c>
      <c r="K213" s="4" t="s">
        <v>14</v>
      </c>
      <c r="L213" s="15" t="s">
        <v>14</v>
      </c>
      <c r="M213" t="s">
        <v>14</v>
      </c>
      <c r="N213" t="s">
        <v>14</v>
      </c>
      <c r="O213" t="s">
        <v>14</v>
      </c>
      <c r="P213" t="s">
        <v>14</v>
      </c>
      <c r="Q213" s="12" t="s">
        <v>14</v>
      </c>
      <c r="R213" s="20" t="s">
        <v>14</v>
      </c>
      <c r="S213" t="s">
        <v>14</v>
      </c>
      <c r="T213" t="s">
        <v>14</v>
      </c>
      <c r="U213" t="s">
        <v>14</v>
      </c>
      <c r="V213" s="12" t="s">
        <v>14</v>
      </c>
      <c r="W213" t="s">
        <v>14</v>
      </c>
      <c r="X213" t="s">
        <v>14</v>
      </c>
      <c r="Y213" t="s">
        <v>14</v>
      </c>
      <c r="Z213" s="12" t="s">
        <v>14</v>
      </c>
      <c r="AA213" t="s">
        <v>14</v>
      </c>
      <c r="AB213" t="s">
        <v>14</v>
      </c>
      <c r="AC213" t="s">
        <v>14</v>
      </c>
      <c r="AD213" s="20" t="s">
        <v>14</v>
      </c>
      <c r="AE213" t="s">
        <v>14</v>
      </c>
      <c r="AF213" t="s">
        <v>14</v>
      </c>
      <c r="AG213" t="s">
        <v>14</v>
      </c>
      <c r="AH213" s="20" t="s">
        <v>14</v>
      </c>
      <c r="AI213" t="s">
        <v>14</v>
      </c>
      <c r="AJ213" t="s">
        <v>14</v>
      </c>
      <c r="AK213" t="s">
        <v>14</v>
      </c>
      <c r="AL213" t="s">
        <v>14</v>
      </c>
      <c r="AM213" t="s">
        <v>14</v>
      </c>
      <c r="AN213" t="s">
        <v>14</v>
      </c>
      <c r="AO213" t="s">
        <v>14</v>
      </c>
      <c r="AP213" s="20" t="s">
        <v>14</v>
      </c>
      <c r="AQ213" t="s">
        <v>14</v>
      </c>
      <c r="AR213" t="s">
        <v>14</v>
      </c>
      <c r="AS213" t="s">
        <v>14</v>
      </c>
      <c r="AT213" s="20" t="s">
        <v>14</v>
      </c>
      <c r="AU213" s="24" t="s">
        <v>14</v>
      </c>
      <c r="AV213" s="24" t="s">
        <v>14</v>
      </c>
      <c r="AW213" s="24" t="s">
        <v>14</v>
      </c>
    </row>
    <row r="214" spans="1:49">
      <c r="B214" s="2" t="s">
        <v>23</v>
      </c>
      <c r="C214" s="2" t="s">
        <v>12</v>
      </c>
      <c r="D214" s="4" t="s">
        <v>14</v>
      </c>
      <c r="E214" s="4" t="s">
        <v>14</v>
      </c>
      <c r="F214" s="4" t="s">
        <v>14</v>
      </c>
      <c r="G214" s="4" t="s">
        <v>14</v>
      </c>
      <c r="H214" s="15" t="s">
        <v>14</v>
      </c>
      <c r="I214" s="4" t="s">
        <v>14</v>
      </c>
      <c r="J214" s="4" t="s">
        <v>14</v>
      </c>
      <c r="K214" s="4" t="s">
        <v>14</v>
      </c>
      <c r="L214" s="15" t="s">
        <v>14</v>
      </c>
      <c r="M214" t="s">
        <v>14</v>
      </c>
      <c r="N214" t="s">
        <v>14</v>
      </c>
      <c r="O214" t="s">
        <v>14</v>
      </c>
      <c r="P214" t="s">
        <v>14</v>
      </c>
      <c r="Q214" s="12" t="s">
        <v>14</v>
      </c>
      <c r="R214" s="20" t="s">
        <v>14</v>
      </c>
      <c r="S214" t="s">
        <v>14</v>
      </c>
      <c r="T214" t="s">
        <v>14</v>
      </c>
      <c r="U214" t="s">
        <v>14</v>
      </c>
      <c r="V214" s="12" t="s">
        <v>14</v>
      </c>
      <c r="W214" t="s">
        <v>14</v>
      </c>
      <c r="X214" t="s">
        <v>14</v>
      </c>
      <c r="Y214" t="s">
        <v>14</v>
      </c>
      <c r="Z214" s="12" t="s">
        <v>14</v>
      </c>
      <c r="AA214" t="s">
        <v>14</v>
      </c>
      <c r="AB214" t="s">
        <v>14</v>
      </c>
      <c r="AC214" t="s">
        <v>14</v>
      </c>
      <c r="AD214" s="20" t="s">
        <v>14</v>
      </c>
      <c r="AE214" t="s">
        <v>14</v>
      </c>
      <c r="AF214" t="s">
        <v>14</v>
      </c>
      <c r="AG214" t="s">
        <v>14</v>
      </c>
      <c r="AH214" s="20" t="s">
        <v>14</v>
      </c>
      <c r="AI214" t="s">
        <v>14</v>
      </c>
      <c r="AJ214" t="s">
        <v>14</v>
      </c>
      <c r="AK214" t="s">
        <v>14</v>
      </c>
      <c r="AL214" t="s">
        <v>14</v>
      </c>
      <c r="AM214" t="s">
        <v>14</v>
      </c>
      <c r="AN214" t="s">
        <v>14</v>
      </c>
      <c r="AO214" t="s">
        <v>14</v>
      </c>
      <c r="AP214" s="20" t="s">
        <v>14</v>
      </c>
      <c r="AQ214" t="s">
        <v>14</v>
      </c>
      <c r="AR214" t="s">
        <v>14</v>
      </c>
      <c r="AS214" t="s">
        <v>14</v>
      </c>
      <c r="AT214" s="20" t="s">
        <v>14</v>
      </c>
      <c r="AU214" s="24" t="s">
        <v>14</v>
      </c>
      <c r="AV214" s="24" t="s">
        <v>14</v>
      </c>
      <c r="AW214" s="24" t="s">
        <v>14</v>
      </c>
    </row>
    <row r="215" spans="1:49">
      <c r="B215" s="2" t="s">
        <v>24</v>
      </c>
      <c r="C215" s="2" t="s">
        <v>12</v>
      </c>
      <c r="D215" s="4" t="s">
        <v>14</v>
      </c>
      <c r="E215" s="4" t="s">
        <v>14</v>
      </c>
      <c r="F215" s="4" t="s">
        <v>14</v>
      </c>
      <c r="G215" s="4" t="s">
        <v>14</v>
      </c>
      <c r="H215" s="15" t="s">
        <v>14</v>
      </c>
      <c r="I215" s="4" t="s">
        <v>14</v>
      </c>
      <c r="J215" s="4" t="s">
        <v>14</v>
      </c>
      <c r="K215" s="4" t="s">
        <v>14</v>
      </c>
      <c r="L215" s="15" t="s">
        <v>14</v>
      </c>
      <c r="M215" t="s">
        <v>14</v>
      </c>
      <c r="N215" t="s">
        <v>14</v>
      </c>
      <c r="O215" t="s">
        <v>14</v>
      </c>
      <c r="P215" t="s">
        <v>14</v>
      </c>
      <c r="Q215" s="12" t="s">
        <v>14</v>
      </c>
      <c r="R215" s="20" t="s">
        <v>14</v>
      </c>
      <c r="S215" t="s">
        <v>14</v>
      </c>
      <c r="T215" t="s">
        <v>14</v>
      </c>
      <c r="U215" t="s">
        <v>14</v>
      </c>
      <c r="V215" s="12" t="s">
        <v>14</v>
      </c>
      <c r="W215" t="s">
        <v>14</v>
      </c>
      <c r="X215" t="s">
        <v>14</v>
      </c>
      <c r="Y215" t="s">
        <v>14</v>
      </c>
      <c r="Z215" s="12" t="s">
        <v>14</v>
      </c>
      <c r="AA215" t="s">
        <v>14</v>
      </c>
      <c r="AB215" t="s">
        <v>14</v>
      </c>
      <c r="AC215" t="s">
        <v>14</v>
      </c>
      <c r="AD215" s="20" t="s">
        <v>14</v>
      </c>
      <c r="AE215" t="s">
        <v>14</v>
      </c>
      <c r="AF215" t="s">
        <v>14</v>
      </c>
      <c r="AG215" t="s">
        <v>14</v>
      </c>
      <c r="AH215" s="20" t="s">
        <v>14</v>
      </c>
      <c r="AI215" t="s">
        <v>14</v>
      </c>
      <c r="AJ215" t="s">
        <v>14</v>
      </c>
      <c r="AK215" t="s">
        <v>14</v>
      </c>
      <c r="AL215" t="s">
        <v>14</v>
      </c>
      <c r="AM215" t="s">
        <v>14</v>
      </c>
      <c r="AN215" t="s">
        <v>14</v>
      </c>
      <c r="AO215" t="s">
        <v>14</v>
      </c>
      <c r="AP215" s="20" t="s">
        <v>14</v>
      </c>
      <c r="AQ215" t="s">
        <v>14</v>
      </c>
      <c r="AR215" t="s">
        <v>14</v>
      </c>
      <c r="AS215" t="s">
        <v>14</v>
      </c>
      <c r="AT215" s="20" t="s">
        <v>14</v>
      </c>
      <c r="AU215" s="24" t="s">
        <v>14</v>
      </c>
      <c r="AV215" s="24" t="s">
        <v>14</v>
      </c>
      <c r="AW215" s="24" t="s">
        <v>14</v>
      </c>
    </row>
    <row r="216" spans="1:49">
      <c r="B216" s="2" t="s">
        <v>25</v>
      </c>
      <c r="C216" s="2" t="s">
        <v>12</v>
      </c>
      <c r="D216" s="4" t="s">
        <v>14</v>
      </c>
      <c r="E216" s="4" t="s">
        <v>14</v>
      </c>
      <c r="F216" s="4" t="s">
        <v>14</v>
      </c>
      <c r="G216" s="4" t="s">
        <v>14</v>
      </c>
      <c r="H216" s="15" t="s">
        <v>14</v>
      </c>
      <c r="I216" s="4" t="s">
        <v>14</v>
      </c>
      <c r="J216" s="4" t="s">
        <v>14</v>
      </c>
      <c r="K216" s="4" t="s">
        <v>14</v>
      </c>
      <c r="L216" s="15" t="s">
        <v>14</v>
      </c>
      <c r="M216" t="s">
        <v>14</v>
      </c>
      <c r="N216" t="s">
        <v>14</v>
      </c>
      <c r="O216" t="s">
        <v>14</v>
      </c>
      <c r="P216" t="s">
        <v>14</v>
      </c>
      <c r="Q216" s="12" t="s">
        <v>14</v>
      </c>
      <c r="R216" s="20" t="s">
        <v>14</v>
      </c>
      <c r="S216" t="s">
        <v>14</v>
      </c>
      <c r="T216" t="s">
        <v>14</v>
      </c>
      <c r="U216" t="s">
        <v>14</v>
      </c>
      <c r="V216" s="12" t="s">
        <v>14</v>
      </c>
      <c r="W216" t="s">
        <v>14</v>
      </c>
      <c r="X216" t="s">
        <v>14</v>
      </c>
      <c r="Y216" t="s">
        <v>14</v>
      </c>
      <c r="Z216" s="12" t="s">
        <v>14</v>
      </c>
      <c r="AA216" t="s">
        <v>14</v>
      </c>
      <c r="AB216" t="s">
        <v>14</v>
      </c>
      <c r="AC216" t="s">
        <v>14</v>
      </c>
      <c r="AD216" s="20" t="s">
        <v>14</v>
      </c>
      <c r="AE216" t="s">
        <v>14</v>
      </c>
      <c r="AF216" t="s">
        <v>14</v>
      </c>
      <c r="AG216" t="s">
        <v>14</v>
      </c>
      <c r="AH216" s="20" t="s">
        <v>14</v>
      </c>
      <c r="AI216" t="s">
        <v>14</v>
      </c>
      <c r="AJ216" t="s">
        <v>14</v>
      </c>
      <c r="AK216" t="s">
        <v>14</v>
      </c>
      <c r="AL216" t="s">
        <v>14</v>
      </c>
      <c r="AM216" t="s">
        <v>14</v>
      </c>
      <c r="AN216" t="s">
        <v>14</v>
      </c>
      <c r="AO216" t="s">
        <v>14</v>
      </c>
      <c r="AP216" s="20" t="s">
        <v>14</v>
      </c>
      <c r="AQ216" t="s">
        <v>14</v>
      </c>
      <c r="AR216" t="s">
        <v>14</v>
      </c>
      <c r="AS216" t="s">
        <v>14</v>
      </c>
      <c r="AT216" s="20" t="s">
        <v>14</v>
      </c>
      <c r="AU216" s="24" t="s">
        <v>14</v>
      </c>
      <c r="AV216" s="24" t="s">
        <v>14</v>
      </c>
      <c r="AW216" s="24" t="s">
        <v>14</v>
      </c>
    </row>
    <row r="217" spans="1:49">
      <c r="B217" s="2" t="s">
        <v>26</v>
      </c>
      <c r="C217" s="2" t="s">
        <v>12</v>
      </c>
      <c r="D217" s="4" t="s">
        <v>14</v>
      </c>
      <c r="E217" s="4" t="s">
        <v>14</v>
      </c>
      <c r="F217" s="4" t="s">
        <v>14</v>
      </c>
      <c r="G217" s="4" t="s">
        <v>14</v>
      </c>
      <c r="H217" s="15" t="s">
        <v>14</v>
      </c>
      <c r="I217" s="4" t="s">
        <v>14</v>
      </c>
      <c r="J217" s="4" t="s">
        <v>14</v>
      </c>
      <c r="K217" s="4" t="s">
        <v>14</v>
      </c>
      <c r="L217" s="15" t="s">
        <v>14</v>
      </c>
      <c r="M217" t="s">
        <v>14</v>
      </c>
      <c r="N217" t="s">
        <v>14</v>
      </c>
      <c r="O217" t="s">
        <v>14</v>
      </c>
      <c r="P217" t="s">
        <v>14</v>
      </c>
      <c r="Q217" s="12" t="s">
        <v>14</v>
      </c>
      <c r="R217" s="20" t="s">
        <v>14</v>
      </c>
      <c r="S217" t="s">
        <v>14</v>
      </c>
      <c r="T217" t="s">
        <v>14</v>
      </c>
      <c r="U217" t="s">
        <v>14</v>
      </c>
      <c r="V217" s="12" t="s">
        <v>14</v>
      </c>
      <c r="W217" t="s">
        <v>14</v>
      </c>
      <c r="X217" t="s">
        <v>14</v>
      </c>
      <c r="Y217" t="s">
        <v>14</v>
      </c>
      <c r="Z217" s="12" t="s">
        <v>14</v>
      </c>
      <c r="AA217" t="s">
        <v>14</v>
      </c>
      <c r="AB217" t="s">
        <v>14</v>
      </c>
      <c r="AC217" t="s">
        <v>14</v>
      </c>
      <c r="AD217" s="20" t="s">
        <v>14</v>
      </c>
      <c r="AE217" t="s">
        <v>14</v>
      </c>
      <c r="AF217" t="s">
        <v>14</v>
      </c>
      <c r="AG217" t="s">
        <v>14</v>
      </c>
      <c r="AH217" s="20" t="s">
        <v>14</v>
      </c>
      <c r="AI217" t="s">
        <v>14</v>
      </c>
      <c r="AJ217" t="s">
        <v>14</v>
      </c>
      <c r="AK217" t="s">
        <v>14</v>
      </c>
      <c r="AL217" t="s">
        <v>14</v>
      </c>
      <c r="AM217" t="s">
        <v>14</v>
      </c>
      <c r="AN217" t="s">
        <v>14</v>
      </c>
      <c r="AO217" t="s">
        <v>14</v>
      </c>
      <c r="AP217" s="20" t="s">
        <v>14</v>
      </c>
      <c r="AQ217" t="s">
        <v>14</v>
      </c>
      <c r="AR217" t="s">
        <v>14</v>
      </c>
      <c r="AS217" t="s">
        <v>14</v>
      </c>
      <c r="AT217" s="20" t="s">
        <v>14</v>
      </c>
      <c r="AU217" s="24" t="s">
        <v>14</v>
      </c>
      <c r="AV217" s="24" t="s">
        <v>14</v>
      </c>
      <c r="AW217" s="24" t="s">
        <v>14</v>
      </c>
    </row>
    <row r="218" spans="1:49">
      <c r="B218" s="2" t="s">
        <v>27</v>
      </c>
      <c r="C218" s="2" t="s">
        <v>12</v>
      </c>
      <c r="D218" s="4" t="s">
        <v>14</v>
      </c>
      <c r="E218" s="4" t="s">
        <v>14</v>
      </c>
      <c r="F218" s="4" t="s">
        <v>14</v>
      </c>
      <c r="G218" s="4" t="s">
        <v>14</v>
      </c>
      <c r="H218" s="15" t="s">
        <v>14</v>
      </c>
      <c r="I218" s="4" t="s">
        <v>14</v>
      </c>
      <c r="J218" s="4" t="s">
        <v>14</v>
      </c>
      <c r="K218" s="4" t="s">
        <v>14</v>
      </c>
      <c r="L218" s="15" t="s">
        <v>14</v>
      </c>
      <c r="M218" t="s">
        <v>14</v>
      </c>
      <c r="N218" t="s">
        <v>14</v>
      </c>
      <c r="O218" t="s">
        <v>14</v>
      </c>
      <c r="P218" t="s">
        <v>14</v>
      </c>
      <c r="Q218" s="12" t="s">
        <v>14</v>
      </c>
      <c r="R218" s="20" t="s">
        <v>14</v>
      </c>
      <c r="S218" t="s">
        <v>14</v>
      </c>
      <c r="T218" t="s">
        <v>14</v>
      </c>
      <c r="U218" t="s">
        <v>14</v>
      </c>
      <c r="V218" s="12" t="s">
        <v>14</v>
      </c>
      <c r="W218" t="s">
        <v>14</v>
      </c>
      <c r="X218" t="s">
        <v>14</v>
      </c>
      <c r="Y218" t="s">
        <v>14</v>
      </c>
      <c r="Z218" s="12" t="s">
        <v>14</v>
      </c>
      <c r="AA218" t="s">
        <v>14</v>
      </c>
      <c r="AB218" t="s">
        <v>14</v>
      </c>
      <c r="AC218" t="s">
        <v>14</v>
      </c>
      <c r="AD218" s="20" t="s">
        <v>14</v>
      </c>
      <c r="AE218" t="s">
        <v>14</v>
      </c>
      <c r="AF218" t="s">
        <v>14</v>
      </c>
      <c r="AG218" t="s">
        <v>14</v>
      </c>
      <c r="AH218" s="20" t="s">
        <v>14</v>
      </c>
      <c r="AI218" t="s">
        <v>14</v>
      </c>
      <c r="AJ218" t="s">
        <v>14</v>
      </c>
      <c r="AK218" t="s">
        <v>14</v>
      </c>
      <c r="AL218" t="s">
        <v>14</v>
      </c>
      <c r="AM218" t="s">
        <v>14</v>
      </c>
      <c r="AN218" t="s">
        <v>14</v>
      </c>
      <c r="AO218" t="s">
        <v>14</v>
      </c>
      <c r="AP218" s="20" t="s">
        <v>14</v>
      </c>
      <c r="AQ218" t="s">
        <v>14</v>
      </c>
      <c r="AR218" t="s">
        <v>14</v>
      </c>
      <c r="AS218" t="s">
        <v>14</v>
      </c>
      <c r="AT218" s="20" t="s">
        <v>14</v>
      </c>
      <c r="AU218" s="24" t="s">
        <v>14</v>
      </c>
      <c r="AV218" s="24" t="s">
        <v>14</v>
      </c>
      <c r="AW218" s="24" t="s">
        <v>14</v>
      </c>
    </row>
    <row r="219" spans="1:49">
      <c r="B219" s="2" t="s">
        <v>28</v>
      </c>
      <c r="C219" s="2" t="s">
        <v>12</v>
      </c>
      <c r="D219" s="4" t="s">
        <v>14</v>
      </c>
      <c r="E219" s="4" t="s">
        <v>14</v>
      </c>
      <c r="F219" s="4" t="s">
        <v>14</v>
      </c>
      <c r="G219" s="4" t="s">
        <v>14</v>
      </c>
      <c r="H219" s="15" t="s">
        <v>14</v>
      </c>
      <c r="I219" s="4" t="s">
        <v>14</v>
      </c>
      <c r="J219" s="4" t="s">
        <v>14</v>
      </c>
      <c r="K219" s="4" t="s">
        <v>14</v>
      </c>
      <c r="L219" s="15" t="s">
        <v>14</v>
      </c>
      <c r="M219" t="s">
        <v>14</v>
      </c>
      <c r="N219" t="s">
        <v>14</v>
      </c>
      <c r="O219" t="s">
        <v>14</v>
      </c>
      <c r="P219" t="s">
        <v>14</v>
      </c>
      <c r="Q219" s="12" t="s">
        <v>14</v>
      </c>
      <c r="R219" s="20" t="s">
        <v>14</v>
      </c>
      <c r="S219" t="s">
        <v>14</v>
      </c>
      <c r="T219" t="s">
        <v>14</v>
      </c>
      <c r="U219" t="s">
        <v>14</v>
      </c>
      <c r="V219" s="12" t="s">
        <v>14</v>
      </c>
      <c r="W219" t="s">
        <v>14</v>
      </c>
      <c r="X219" t="s">
        <v>14</v>
      </c>
      <c r="Y219" t="s">
        <v>14</v>
      </c>
      <c r="Z219" s="12" t="s">
        <v>14</v>
      </c>
      <c r="AA219" t="s">
        <v>14</v>
      </c>
      <c r="AB219" t="s">
        <v>14</v>
      </c>
      <c r="AC219" t="s">
        <v>14</v>
      </c>
      <c r="AD219" s="20" t="s">
        <v>14</v>
      </c>
      <c r="AE219" t="s">
        <v>14</v>
      </c>
      <c r="AF219" t="s">
        <v>14</v>
      </c>
      <c r="AG219" t="s">
        <v>14</v>
      </c>
      <c r="AH219" s="20" t="s">
        <v>14</v>
      </c>
      <c r="AI219" t="s">
        <v>14</v>
      </c>
      <c r="AJ219" t="s">
        <v>14</v>
      </c>
      <c r="AK219" t="s">
        <v>14</v>
      </c>
      <c r="AL219" t="s">
        <v>14</v>
      </c>
      <c r="AM219" t="s">
        <v>14</v>
      </c>
      <c r="AN219" t="s">
        <v>14</v>
      </c>
      <c r="AO219" t="s">
        <v>14</v>
      </c>
      <c r="AP219" s="20" t="s">
        <v>14</v>
      </c>
      <c r="AQ219" t="s">
        <v>14</v>
      </c>
      <c r="AR219" t="s">
        <v>14</v>
      </c>
      <c r="AS219" t="s">
        <v>14</v>
      </c>
      <c r="AT219" s="20" t="s">
        <v>14</v>
      </c>
      <c r="AU219" s="24" t="s">
        <v>14</v>
      </c>
      <c r="AV219" s="24" t="s">
        <v>14</v>
      </c>
      <c r="AW219" s="24" t="s">
        <v>14</v>
      </c>
    </row>
    <row r="220" spans="1:49">
      <c r="B220" s="2" t="s">
        <v>29</v>
      </c>
      <c r="C220" s="2" t="s">
        <v>12</v>
      </c>
      <c r="D220" s="4" t="s">
        <v>14</v>
      </c>
      <c r="E220" s="4" t="s">
        <v>14</v>
      </c>
      <c r="F220" s="4" t="s">
        <v>14</v>
      </c>
      <c r="G220" s="4" t="s">
        <v>14</v>
      </c>
      <c r="H220" s="15" t="s">
        <v>14</v>
      </c>
      <c r="I220" s="4" t="s">
        <v>14</v>
      </c>
      <c r="J220" s="4" t="s">
        <v>14</v>
      </c>
      <c r="K220" s="4" t="s">
        <v>14</v>
      </c>
      <c r="L220" s="15" t="s">
        <v>14</v>
      </c>
      <c r="M220" t="s">
        <v>14</v>
      </c>
      <c r="N220" t="s">
        <v>14</v>
      </c>
      <c r="O220" t="s">
        <v>14</v>
      </c>
      <c r="P220" t="s">
        <v>14</v>
      </c>
      <c r="Q220" s="12" t="s">
        <v>14</v>
      </c>
      <c r="R220" s="20" t="s">
        <v>14</v>
      </c>
      <c r="S220" t="s">
        <v>14</v>
      </c>
      <c r="T220" t="s">
        <v>14</v>
      </c>
      <c r="U220" t="s">
        <v>14</v>
      </c>
      <c r="V220" s="12" t="s">
        <v>14</v>
      </c>
      <c r="W220" t="s">
        <v>14</v>
      </c>
      <c r="X220" t="s">
        <v>14</v>
      </c>
      <c r="Y220" t="s">
        <v>14</v>
      </c>
      <c r="Z220" s="12" t="s">
        <v>14</v>
      </c>
      <c r="AA220" t="s">
        <v>14</v>
      </c>
      <c r="AB220" t="s">
        <v>14</v>
      </c>
      <c r="AC220" t="s">
        <v>14</v>
      </c>
      <c r="AD220" s="20" t="s">
        <v>14</v>
      </c>
      <c r="AE220" t="s">
        <v>14</v>
      </c>
      <c r="AF220" t="s">
        <v>14</v>
      </c>
      <c r="AG220" t="s">
        <v>14</v>
      </c>
      <c r="AH220" s="20" t="s">
        <v>14</v>
      </c>
      <c r="AI220" t="s">
        <v>14</v>
      </c>
      <c r="AJ220" t="s">
        <v>14</v>
      </c>
      <c r="AK220" t="s">
        <v>14</v>
      </c>
      <c r="AL220" t="s">
        <v>14</v>
      </c>
      <c r="AM220" t="s">
        <v>14</v>
      </c>
      <c r="AN220" t="s">
        <v>14</v>
      </c>
      <c r="AO220" t="s">
        <v>14</v>
      </c>
      <c r="AP220" s="20" t="s">
        <v>14</v>
      </c>
      <c r="AQ220" t="s">
        <v>14</v>
      </c>
      <c r="AR220" t="s">
        <v>14</v>
      </c>
      <c r="AS220" t="s">
        <v>14</v>
      </c>
      <c r="AT220" s="20" t="s">
        <v>14</v>
      </c>
      <c r="AU220" s="24" t="s">
        <v>14</v>
      </c>
      <c r="AV220" s="24" t="s">
        <v>14</v>
      </c>
      <c r="AW220" s="24" t="s">
        <v>14</v>
      </c>
    </row>
    <row r="221" spans="1:49">
      <c r="B221" s="2" t="s">
        <v>30</v>
      </c>
      <c r="C221" s="2" t="s">
        <v>12</v>
      </c>
      <c r="D221" s="4" t="s">
        <v>14</v>
      </c>
      <c r="E221" s="4" t="s">
        <v>14</v>
      </c>
      <c r="F221" s="4" t="s">
        <v>14</v>
      </c>
      <c r="G221" s="4" t="s">
        <v>14</v>
      </c>
      <c r="H221" s="15" t="s">
        <v>14</v>
      </c>
      <c r="I221" s="4" t="s">
        <v>14</v>
      </c>
      <c r="J221" s="4" t="s">
        <v>14</v>
      </c>
      <c r="K221" s="4" t="s">
        <v>14</v>
      </c>
      <c r="L221" s="15" t="s">
        <v>14</v>
      </c>
      <c r="M221" t="s">
        <v>14</v>
      </c>
      <c r="N221" t="s">
        <v>14</v>
      </c>
      <c r="O221" t="s">
        <v>14</v>
      </c>
      <c r="P221" t="s">
        <v>14</v>
      </c>
      <c r="Q221" s="12" t="s">
        <v>14</v>
      </c>
      <c r="R221" s="20" t="s">
        <v>14</v>
      </c>
      <c r="S221" t="s">
        <v>14</v>
      </c>
      <c r="T221" t="s">
        <v>14</v>
      </c>
      <c r="U221" t="s">
        <v>14</v>
      </c>
      <c r="V221" s="12" t="s">
        <v>14</v>
      </c>
      <c r="W221" t="s">
        <v>14</v>
      </c>
      <c r="X221" t="s">
        <v>14</v>
      </c>
      <c r="Y221" t="s">
        <v>14</v>
      </c>
      <c r="Z221" s="12" t="s">
        <v>14</v>
      </c>
      <c r="AA221" t="s">
        <v>14</v>
      </c>
      <c r="AB221" t="s">
        <v>14</v>
      </c>
      <c r="AC221" t="s">
        <v>14</v>
      </c>
      <c r="AD221" s="20" t="s">
        <v>14</v>
      </c>
      <c r="AE221" t="s">
        <v>14</v>
      </c>
      <c r="AF221" t="s">
        <v>14</v>
      </c>
      <c r="AG221" t="s">
        <v>14</v>
      </c>
      <c r="AH221" s="20" t="s">
        <v>14</v>
      </c>
      <c r="AI221" t="s">
        <v>14</v>
      </c>
      <c r="AJ221" t="s">
        <v>14</v>
      </c>
      <c r="AK221" t="s">
        <v>14</v>
      </c>
      <c r="AL221" t="s">
        <v>14</v>
      </c>
      <c r="AM221" t="s">
        <v>14</v>
      </c>
      <c r="AN221" t="s">
        <v>14</v>
      </c>
      <c r="AO221" t="s">
        <v>14</v>
      </c>
      <c r="AP221" s="20" t="s">
        <v>14</v>
      </c>
      <c r="AQ221" t="s">
        <v>14</v>
      </c>
      <c r="AR221" t="s">
        <v>14</v>
      </c>
      <c r="AS221" t="s">
        <v>14</v>
      </c>
      <c r="AT221" s="20" t="s">
        <v>14</v>
      </c>
      <c r="AU221" s="24" t="s">
        <v>14</v>
      </c>
      <c r="AV221" s="24" t="s">
        <v>14</v>
      </c>
      <c r="AW221" s="24" t="s">
        <v>14</v>
      </c>
    </row>
    <row r="222" spans="1:49">
      <c r="B222" s="2" t="s">
        <v>31</v>
      </c>
      <c r="C222" s="2" t="s">
        <v>12</v>
      </c>
      <c r="D222" s="4" t="s">
        <v>14</v>
      </c>
      <c r="E222" s="4" t="s">
        <v>14</v>
      </c>
      <c r="F222" s="4" t="s">
        <v>14</v>
      </c>
      <c r="G222" s="4" t="s">
        <v>14</v>
      </c>
      <c r="H222" s="15" t="s">
        <v>14</v>
      </c>
      <c r="I222" s="4" t="s">
        <v>14</v>
      </c>
      <c r="J222" s="4" t="s">
        <v>14</v>
      </c>
      <c r="K222" s="4" t="s">
        <v>14</v>
      </c>
      <c r="L222" s="15" t="s">
        <v>14</v>
      </c>
      <c r="M222" t="s">
        <v>14</v>
      </c>
      <c r="N222" t="s">
        <v>14</v>
      </c>
      <c r="O222" t="s">
        <v>14</v>
      </c>
      <c r="P222" t="s">
        <v>14</v>
      </c>
      <c r="Q222" s="12" t="s">
        <v>14</v>
      </c>
      <c r="R222" s="20" t="s">
        <v>14</v>
      </c>
      <c r="S222" t="s">
        <v>14</v>
      </c>
      <c r="T222" t="s">
        <v>14</v>
      </c>
      <c r="U222" t="s">
        <v>14</v>
      </c>
      <c r="V222" s="12" t="s">
        <v>14</v>
      </c>
      <c r="W222" t="s">
        <v>14</v>
      </c>
      <c r="X222" t="s">
        <v>14</v>
      </c>
      <c r="Y222" t="s">
        <v>14</v>
      </c>
      <c r="Z222" s="12" t="s">
        <v>14</v>
      </c>
      <c r="AA222" t="s">
        <v>14</v>
      </c>
      <c r="AB222" t="s">
        <v>14</v>
      </c>
      <c r="AC222" t="s">
        <v>14</v>
      </c>
      <c r="AD222" s="20" t="s">
        <v>14</v>
      </c>
      <c r="AE222" t="s">
        <v>14</v>
      </c>
      <c r="AF222" t="s">
        <v>14</v>
      </c>
      <c r="AG222" t="s">
        <v>14</v>
      </c>
      <c r="AH222" s="20" t="s">
        <v>14</v>
      </c>
      <c r="AI222" t="s">
        <v>14</v>
      </c>
      <c r="AJ222" t="s">
        <v>14</v>
      </c>
      <c r="AK222" t="s">
        <v>14</v>
      </c>
      <c r="AL222" t="s">
        <v>14</v>
      </c>
      <c r="AM222" t="s">
        <v>14</v>
      </c>
      <c r="AN222" t="s">
        <v>14</v>
      </c>
      <c r="AO222" t="s">
        <v>14</v>
      </c>
      <c r="AP222" s="20" t="s">
        <v>14</v>
      </c>
      <c r="AQ222" t="s">
        <v>14</v>
      </c>
      <c r="AR222" t="s">
        <v>14</v>
      </c>
      <c r="AS222" t="s">
        <v>14</v>
      </c>
      <c r="AT222" s="20" t="s">
        <v>14</v>
      </c>
      <c r="AU222" s="24" t="s">
        <v>14</v>
      </c>
      <c r="AV222" s="24" t="s">
        <v>14</v>
      </c>
      <c r="AW222" s="24" t="s">
        <v>14</v>
      </c>
    </row>
    <row r="223" spans="1:49">
      <c r="B223" s="2" t="s">
        <v>32</v>
      </c>
      <c r="C223" s="2" t="s">
        <v>12</v>
      </c>
      <c r="D223" s="4" t="s">
        <v>14</v>
      </c>
      <c r="E223" s="4" t="s">
        <v>14</v>
      </c>
      <c r="F223" s="4" t="s">
        <v>14</v>
      </c>
      <c r="G223" s="4" t="s">
        <v>14</v>
      </c>
      <c r="H223" s="15" t="s">
        <v>14</v>
      </c>
      <c r="I223" s="4" t="s">
        <v>14</v>
      </c>
      <c r="J223" s="4" t="s">
        <v>14</v>
      </c>
      <c r="K223" s="4" t="s">
        <v>14</v>
      </c>
      <c r="L223" s="15" t="s">
        <v>14</v>
      </c>
      <c r="M223" t="s">
        <v>14</v>
      </c>
      <c r="N223" t="s">
        <v>14</v>
      </c>
      <c r="O223" t="s">
        <v>14</v>
      </c>
      <c r="P223" t="s">
        <v>14</v>
      </c>
      <c r="Q223" s="12" t="s">
        <v>14</v>
      </c>
      <c r="R223" s="20" t="s">
        <v>14</v>
      </c>
      <c r="S223" t="s">
        <v>14</v>
      </c>
      <c r="T223" t="s">
        <v>14</v>
      </c>
      <c r="U223" t="s">
        <v>14</v>
      </c>
      <c r="V223" s="12" t="s">
        <v>14</v>
      </c>
      <c r="W223" t="s">
        <v>14</v>
      </c>
      <c r="X223" t="s">
        <v>14</v>
      </c>
      <c r="Y223" t="s">
        <v>14</v>
      </c>
      <c r="Z223" s="12" t="s">
        <v>14</v>
      </c>
      <c r="AA223" t="s">
        <v>14</v>
      </c>
      <c r="AB223" t="s">
        <v>14</v>
      </c>
      <c r="AC223" t="s">
        <v>14</v>
      </c>
      <c r="AD223" s="20" t="s">
        <v>14</v>
      </c>
      <c r="AE223" t="s">
        <v>14</v>
      </c>
      <c r="AF223" t="s">
        <v>14</v>
      </c>
      <c r="AG223" t="s">
        <v>14</v>
      </c>
      <c r="AH223" s="20" t="s">
        <v>14</v>
      </c>
      <c r="AI223" t="s">
        <v>14</v>
      </c>
      <c r="AJ223" t="s">
        <v>14</v>
      </c>
      <c r="AK223" t="s">
        <v>14</v>
      </c>
      <c r="AL223" t="s">
        <v>14</v>
      </c>
      <c r="AM223" t="s">
        <v>14</v>
      </c>
      <c r="AN223" t="s">
        <v>14</v>
      </c>
      <c r="AO223" t="s">
        <v>14</v>
      </c>
      <c r="AP223" s="20" t="s">
        <v>14</v>
      </c>
      <c r="AQ223" t="s">
        <v>14</v>
      </c>
      <c r="AR223" t="s">
        <v>14</v>
      </c>
      <c r="AS223" t="s">
        <v>14</v>
      </c>
      <c r="AT223" s="20" t="s">
        <v>14</v>
      </c>
      <c r="AU223" s="24" t="s">
        <v>14</v>
      </c>
      <c r="AV223" s="24" t="s">
        <v>14</v>
      </c>
      <c r="AW223" s="24" t="s">
        <v>14</v>
      </c>
    </row>
    <row r="224" spans="1:49">
      <c r="A224" s="2" t="s">
        <v>43</v>
      </c>
      <c r="B224" s="2" t="s">
        <v>11</v>
      </c>
      <c r="C224" s="2" t="s">
        <v>12</v>
      </c>
      <c r="D224" s="3">
        <v>57742</v>
      </c>
      <c r="E224" s="3">
        <v>12258</v>
      </c>
      <c r="F224" s="3">
        <v>14508</v>
      </c>
      <c r="G224" s="3">
        <v>1224</v>
      </c>
      <c r="H224" s="14">
        <v>27991</v>
      </c>
      <c r="I224" s="3">
        <v>13738</v>
      </c>
      <c r="J224" s="3">
        <v>9387</v>
      </c>
      <c r="K224" s="3">
        <v>6597</v>
      </c>
      <c r="L224" s="14">
        <v>29722</v>
      </c>
      <c r="M224" t="s">
        <v>14</v>
      </c>
      <c r="N224" t="s">
        <v>14</v>
      </c>
      <c r="O224" t="s">
        <v>14</v>
      </c>
      <c r="P224" t="s">
        <v>14</v>
      </c>
      <c r="Q224" s="12" t="s">
        <v>14</v>
      </c>
      <c r="R224" s="20" t="s">
        <v>14</v>
      </c>
      <c r="S224" t="s">
        <v>14</v>
      </c>
      <c r="T224" t="s">
        <v>14</v>
      </c>
      <c r="U224" t="s">
        <v>14</v>
      </c>
      <c r="V224" s="12" t="s">
        <v>14</v>
      </c>
      <c r="W224" t="s">
        <v>14</v>
      </c>
      <c r="X224" t="s">
        <v>14</v>
      </c>
      <c r="Y224" t="s">
        <v>14</v>
      </c>
      <c r="Z224" s="12" t="s">
        <v>14</v>
      </c>
      <c r="AA224" t="s">
        <v>14</v>
      </c>
      <c r="AB224" t="s">
        <v>14</v>
      </c>
      <c r="AC224" t="s">
        <v>14</v>
      </c>
      <c r="AD224" s="20" t="s">
        <v>14</v>
      </c>
      <c r="AE224" t="s">
        <v>14</v>
      </c>
      <c r="AF224" t="s">
        <v>14</v>
      </c>
      <c r="AG224" t="s">
        <v>14</v>
      </c>
      <c r="AH224" s="20" t="s">
        <v>14</v>
      </c>
      <c r="AI224" t="s">
        <v>14</v>
      </c>
      <c r="AJ224" t="s">
        <v>14</v>
      </c>
      <c r="AK224" t="s">
        <v>14</v>
      </c>
      <c r="AL224" s="11">
        <v>104.28</v>
      </c>
      <c r="AM224" s="9" t="s">
        <v>14</v>
      </c>
      <c r="AN224" s="11">
        <v>76.760000000000005</v>
      </c>
      <c r="AO224" s="11">
        <v>63.85</v>
      </c>
      <c r="AP224" s="20" t="s">
        <v>14</v>
      </c>
      <c r="AQ224" t="s">
        <v>14</v>
      </c>
      <c r="AR224" t="s">
        <v>14</v>
      </c>
      <c r="AS224" t="s">
        <v>14</v>
      </c>
      <c r="AT224" s="20" t="s">
        <v>14</v>
      </c>
      <c r="AU224" s="24" t="s">
        <v>14</v>
      </c>
      <c r="AV224" s="24" t="s">
        <v>14</v>
      </c>
      <c r="AW224" s="24" t="s">
        <v>14</v>
      </c>
    </row>
    <row r="225" spans="2:49">
      <c r="B225" s="2" t="s">
        <v>13</v>
      </c>
      <c r="C225" s="2" t="s">
        <v>12</v>
      </c>
      <c r="D225" s="4" t="s">
        <v>14</v>
      </c>
      <c r="E225" s="4" t="s">
        <v>14</v>
      </c>
      <c r="F225" s="4" t="s">
        <v>14</v>
      </c>
      <c r="G225" s="4" t="s">
        <v>14</v>
      </c>
      <c r="H225" s="15" t="s">
        <v>14</v>
      </c>
      <c r="I225" s="4" t="s">
        <v>14</v>
      </c>
      <c r="J225" s="4" t="s">
        <v>14</v>
      </c>
      <c r="K225" s="4" t="s">
        <v>14</v>
      </c>
      <c r="L225" s="15" t="s">
        <v>14</v>
      </c>
      <c r="M225" t="s">
        <v>14</v>
      </c>
      <c r="N225" t="s">
        <v>14</v>
      </c>
      <c r="O225" t="s">
        <v>14</v>
      </c>
      <c r="P225" t="s">
        <v>14</v>
      </c>
      <c r="Q225" s="12" t="s">
        <v>14</v>
      </c>
      <c r="R225" s="20" t="s">
        <v>14</v>
      </c>
      <c r="S225" t="s">
        <v>14</v>
      </c>
      <c r="T225" t="s">
        <v>14</v>
      </c>
      <c r="U225" t="s">
        <v>14</v>
      </c>
      <c r="V225" s="12" t="s">
        <v>14</v>
      </c>
      <c r="W225" t="s">
        <v>14</v>
      </c>
      <c r="X225" t="s">
        <v>14</v>
      </c>
      <c r="Y225" t="s">
        <v>14</v>
      </c>
      <c r="Z225" s="12" t="s">
        <v>14</v>
      </c>
      <c r="AA225" t="s">
        <v>14</v>
      </c>
      <c r="AB225" t="s">
        <v>14</v>
      </c>
      <c r="AC225" t="s">
        <v>14</v>
      </c>
      <c r="AD225" s="20" t="s">
        <v>14</v>
      </c>
      <c r="AE225" t="s">
        <v>14</v>
      </c>
      <c r="AF225" t="s">
        <v>14</v>
      </c>
      <c r="AG225" t="s">
        <v>14</v>
      </c>
      <c r="AH225" s="20" t="s">
        <v>14</v>
      </c>
      <c r="AI225" t="s">
        <v>14</v>
      </c>
      <c r="AJ225" t="s">
        <v>14</v>
      </c>
      <c r="AK225" t="s">
        <v>14</v>
      </c>
      <c r="AL225" t="s">
        <v>14</v>
      </c>
      <c r="AM225" t="s">
        <v>14</v>
      </c>
      <c r="AN225" t="s">
        <v>14</v>
      </c>
      <c r="AO225" t="s">
        <v>14</v>
      </c>
      <c r="AP225" s="20" t="s">
        <v>14</v>
      </c>
      <c r="AQ225" t="s">
        <v>14</v>
      </c>
      <c r="AR225" t="s">
        <v>14</v>
      </c>
      <c r="AS225" t="s">
        <v>14</v>
      </c>
      <c r="AT225" s="20" t="s">
        <v>14</v>
      </c>
      <c r="AU225" s="24" t="s">
        <v>14</v>
      </c>
      <c r="AV225" s="24" t="s">
        <v>14</v>
      </c>
      <c r="AW225" s="24" t="s">
        <v>14</v>
      </c>
    </row>
    <row r="226" spans="2:49">
      <c r="B226" s="2" t="s">
        <v>15</v>
      </c>
      <c r="C226" s="2" t="s">
        <v>12</v>
      </c>
      <c r="D226" s="4" t="s">
        <v>14</v>
      </c>
      <c r="E226" s="4" t="s">
        <v>14</v>
      </c>
      <c r="F226" s="4" t="s">
        <v>14</v>
      </c>
      <c r="G226" s="4" t="s">
        <v>14</v>
      </c>
      <c r="H226" s="15" t="s">
        <v>14</v>
      </c>
      <c r="I226" s="4" t="s">
        <v>14</v>
      </c>
      <c r="J226" s="4" t="s">
        <v>14</v>
      </c>
      <c r="K226" s="4" t="s">
        <v>14</v>
      </c>
      <c r="L226" s="15" t="s">
        <v>14</v>
      </c>
      <c r="M226" t="s">
        <v>14</v>
      </c>
      <c r="N226" t="s">
        <v>14</v>
      </c>
      <c r="O226" t="s">
        <v>14</v>
      </c>
      <c r="P226" t="s">
        <v>14</v>
      </c>
      <c r="Q226" s="12" t="s">
        <v>14</v>
      </c>
      <c r="R226" s="20" t="s">
        <v>14</v>
      </c>
      <c r="S226" t="s">
        <v>14</v>
      </c>
      <c r="T226" t="s">
        <v>14</v>
      </c>
      <c r="U226" t="s">
        <v>14</v>
      </c>
      <c r="V226" s="12" t="s">
        <v>14</v>
      </c>
      <c r="W226" t="s">
        <v>14</v>
      </c>
      <c r="X226" t="s">
        <v>14</v>
      </c>
      <c r="Y226" t="s">
        <v>14</v>
      </c>
      <c r="Z226" s="12" t="s">
        <v>14</v>
      </c>
      <c r="AA226" t="s">
        <v>14</v>
      </c>
      <c r="AB226" t="s">
        <v>14</v>
      </c>
      <c r="AC226" t="s">
        <v>14</v>
      </c>
      <c r="AD226" s="20" t="s">
        <v>14</v>
      </c>
      <c r="AE226" t="s">
        <v>14</v>
      </c>
      <c r="AF226" t="s">
        <v>14</v>
      </c>
      <c r="AG226" t="s">
        <v>14</v>
      </c>
      <c r="AH226" s="20" t="s">
        <v>14</v>
      </c>
      <c r="AI226" t="s">
        <v>14</v>
      </c>
      <c r="AJ226" t="s">
        <v>14</v>
      </c>
      <c r="AK226" t="s">
        <v>14</v>
      </c>
      <c r="AL226" t="s">
        <v>14</v>
      </c>
      <c r="AM226" t="s">
        <v>14</v>
      </c>
      <c r="AN226" t="s">
        <v>14</v>
      </c>
      <c r="AO226" t="s">
        <v>14</v>
      </c>
      <c r="AP226" s="20" t="s">
        <v>14</v>
      </c>
      <c r="AQ226" t="s">
        <v>14</v>
      </c>
      <c r="AR226" t="s">
        <v>14</v>
      </c>
      <c r="AS226" t="s">
        <v>14</v>
      </c>
      <c r="AT226" s="20" t="s">
        <v>14</v>
      </c>
      <c r="AU226" s="24" t="s">
        <v>14</v>
      </c>
      <c r="AV226" s="24" t="s">
        <v>14</v>
      </c>
      <c r="AW226" s="24" t="s">
        <v>14</v>
      </c>
    </row>
    <row r="227" spans="2:49">
      <c r="B227" s="2" t="s">
        <v>16</v>
      </c>
      <c r="C227" s="2" t="s">
        <v>12</v>
      </c>
      <c r="D227" s="4" t="s">
        <v>14</v>
      </c>
      <c r="E227" s="4" t="s">
        <v>14</v>
      </c>
      <c r="F227" s="4" t="s">
        <v>14</v>
      </c>
      <c r="G227" s="4" t="s">
        <v>14</v>
      </c>
      <c r="H227" s="15" t="s">
        <v>14</v>
      </c>
      <c r="I227" s="4" t="s">
        <v>14</v>
      </c>
      <c r="J227" s="4" t="s">
        <v>14</v>
      </c>
      <c r="K227" s="4" t="s">
        <v>14</v>
      </c>
      <c r="L227" s="15" t="s">
        <v>14</v>
      </c>
      <c r="M227" t="s">
        <v>14</v>
      </c>
      <c r="N227" t="s">
        <v>14</v>
      </c>
      <c r="O227" t="s">
        <v>14</v>
      </c>
      <c r="P227" t="s">
        <v>14</v>
      </c>
      <c r="Q227" s="12" t="s">
        <v>14</v>
      </c>
      <c r="R227" s="20" t="s">
        <v>14</v>
      </c>
      <c r="S227" t="s">
        <v>14</v>
      </c>
      <c r="T227" t="s">
        <v>14</v>
      </c>
      <c r="U227" t="s">
        <v>14</v>
      </c>
      <c r="V227" s="12" t="s">
        <v>14</v>
      </c>
      <c r="W227" t="s">
        <v>14</v>
      </c>
      <c r="X227" t="s">
        <v>14</v>
      </c>
      <c r="Y227" t="s">
        <v>14</v>
      </c>
      <c r="Z227" s="12" t="s">
        <v>14</v>
      </c>
      <c r="AA227" t="s">
        <v>14</v>
      </c>
      <c r="AB227" t="s">
        <v>14</v>
      </c>
      <c r="AC227" t="s">
        <v>14</v>
      </c>
      <c r="AD227" s="20" t="s">
        <v>14</v>
      </c>
      <c r="AE227" t="s">
        <v>14</v>
      </c>
      <c r="AF227" t="s">
        <v>14</v>
      </c>
      <c r="AG227" t="s">
        <v>14</v>
      </c>
      <c r="AH227" s="20" t="s">
        <v>14</v>
      </c>
      <c r="AI227" t="s">
        <v>14</v>
      </c>
      <c r="AJ227" t="s">
        <v>14</v>
      </c>
      <c r="AK227" t="s">
        <v>14</v>
      </c>
      <c r="AL227" t="s">
        <v>14</v>
      </c>
      <c r="AM227" t="s">
        <v>14</v>
      </c>
      <c r="AN227" t="s">
        <v>14</v>
      </c>
      <c r="AO227" t="s">
        <v>14</v>
      </c>
      <c r="AP227" s="20" t="s">
        <v>14</v>
      </c>
      <c r="AQ227" t="s">
        <v>14</v>
      </c>
      <c r="AR227" t="s">
        <v>14</v>
      </c>
      <c r="AS227" t="s">
        <v>14</v>
      </c>
      <c r="AT227" s="20" t="s">
        <v>14</v>
      </c>
      <c r="AU227" s="24" t="s">
        <v>14</v>
      </c>
      <c r="AV227" s="24" t="s">
        <v>14</v>
      </c>
      <c r="AW227" s="24" t="s">
        <v>14</v>
      </c>
    </row>
    <row r="228" spans="2:49">
      <c r="B228" s="2" t="s">
        <v>17</v>
      </c>
      <c r="C228" s="2" t="s">
        <v>12</v>
      </c>
      <c r="D228" s="4" t="s">
        <v>14</v>
      </c>
      <c r="E228" s="4" t="s">
        <v>14</v>
      </c>
      <c r="F228" s="4" t="s">
        <v>14</v>
      </c>
      <c r="G228" s="4" t="s">
        <v>14</v>
      </c>
      <c r="H228" s="15" t="s">
        <v>14</v>
      </c>
      <c r="I228" s="4" t="s">
        <v>14</v>
      </c>
      <c r="J228" s="4" t="s">
        <v>14</v>
      </c>
      <c r="K228" s="4" t="s">
        <v>14</v>
      </c>
      <c r="L228" s="15" t="s">
        <v>14</v>
      </c>
      <c r="M228" t="s">
        <v>14</v>
      </c>
      <c r="N228" t="s">
        <v>14</v>
      </c>
      <c r="O228" t="s">
        <v>14</v>
      </c>
      <c r="P228" t="s">
        <v>14</v>
      </c>
      <c r="Q228" s="12" t="s">
        <v>14</v>
      </c>
      <c r="R228" s="20" t="s">
        <v>14</v>
      </c>
      <c r="S228" t="s">
        <v>14</v>
      </c>
      <c r="T228" t="s">
        <v>14</v>
      </c>
      <c r="U228" t="s">
        <v>14</v>
      </c>
      <c r="V228" s="12" t="s">
        <v>14</v>
      </c>
      <c r="W228" t="s">
        <v>14</v>
      </c>
      <c r="X228" t="s">
        <v>14</v>
      </c>
      <c r="Y228" t="s">
        <v>14</v>
      </c>
      <c r="Z228" s="12" t="s">
        <v>14</v>
      </c>
      <c r="AA228" t="s">
        <v>14</v>
      </c>
      <c r="AB228" t="s">
        <v>14</v>
      </c>
      <c r="AC228" t="s">
        <v>14</v>
      </c>
      <c r="AD228" s="20" t="s">
        <v>14</v>
      </c>
      <c r="AE228" t="s">
        <v>14</v>
      </c>
      <c r="AF228" t="s">
        <v>14</v>
      </c>
      <c r="AG228" t="s">
        <v>14</v>
      </c>
      <c r="AH228" s="20" t="s">
        <v>14</v>
      </c>
      <c r="AI228" t="s">
        <v>14</v>
      </c>
      <c r="AJ228" t="s">
        <v>14</v>
      </c>
      <c r="AK228" t="s">
        <v>14</v>
      </c>
      <c r="AL228" t="s">
        <v>14</v>
      </c>
      <c r="AM228" t="s">
        <v>14</v>
      </c>
      <c r="AN228" t="s">
        <v>14</v>
      </c>
      <c r="AO228" t="s">
        <v>14</v>
      </c>
      <c r="AP228" s="20" t="s">
        <v>14</v>
      </c>
      <c r="AQ228" t="s">
        <v>14</v>
      </c>
      <c r="AR228" t="s">
        <v>14</v>
      </c>
      <c r="AS228" t="s">
        <v>14</v>
      </c>
      <c r="AT228" s="20" t="s">
        <v>14</v>
      </c>
      <c r="AU228" s="24" t="s">
        <v>14</v>
      </c>
      <c r="AV228" s="24" t="s">
        <v>14</v>
      </c>
      <c r="AW228" s="24" t="s">
        <v>14</v>
      </c>
    </row>
    <row r="229" spans="2:49">
      <c r="B229" s="2" t="s">
        <v>18</v>
      </c>
      <c r="C229" s="2" t="s">
        <v>12</v>
      </c>
      <c r="D229" s="4" t="s">
        <v>14</v>
      </c>
      <c r="E229" s="4" t="s">
        <v>14</v>
      </c>
      <c r="F229" s="4" t="s">
        <v>14</v>
      </c>
      <c r="G229" s="4" t="s">
        <v>14</v>
      </c>
      <c r="H229" s="15" t="s">
        <v>14</v>
      </c>
      <c r="I229" s="4" t="s">
        <v>14</v>
      </c>
      <c r="J229" s="4" t="s">
        <v>14</v>
      </c>
      <c r="K229" s="4" t="s">
        <v>14</v>
      </c>
      <c r="L229" s="15" t="s">
        <v>14</v>
      </c>
      <c r="M229" t="s">
        <v>14</v>
      </c>
      <c r="N229" t="s">
        <v>14</v>
      </c>
      <c r="O229" t="s">
        <v>14</v>
      </c>
      <c r="P229" t="s">
        <v>14</v>
      </c>
      <c r="Q229" s="12" t="s">
        <v>14</v>
      </c>
      <c r="R229" s="20" t="s">
        <v>14</v>
      </c>
      <c r="S229" t="s">
        <v>14</v>
      </c>
      <c r="T229" t="s">
        <v>14</v>
      </c>
      <c r="U229" t="s">
        <v>14</v>
      </c>
      <c r="V229" s="12" t="s">
        <v>14</v>
      </c>
      <c r="W229" t="s">
        <v>14</v>
      </c>
      <c r="X229" t="s">
        <v>14</v>
      </c>
      <c r="Y229" t="s">
        <v>14</v>
      </c>
      <c r="Z229" s="12" t="s">
        <v>14</v>
      </c>
      <c r="AA229" t="s">
        <v>14</v>
      </c>
      <c r="AB229" t="s">
        <v>14</v>
      </c>
      <c r="AC229" t="s">
        <v>14</v>
      </c>
      <c r="AD229" s="20" t="s">
        <v>14</v>
      </c>
      <c r="AE229" t="s">
        <v>14</v>
      </c>
      <c r="AF229" t="s">
        <v>14</v>
      </c>
      <c r="AG229" t="s">
        <v>14</v>
      </c>
      <c r="AH229" s="20" t="s">
        <v>14</v>
      </c>
      <c r="AI229" t="s">
        <v>14</v>
      </c>
      <c r="AJ229" t="s">
        <v>14</v>
      </c>
      <c r="AK229" t="s">
        <v>14</v>
      </c>
      <c r="AL229" t="s">
        <v>14</v>
      </c>
      <c r="AM229" t="s">
        <v>14</v>
      </c>
      <c r="AN229" t="s">
        <v>14</v>
      </c>
      <c r="AO229" t="s">
        <v>14</v>
      </c>
      <c r="AP229" s="20" t="s">
        <v>14</v>
      </c>
      <c r="AQ229" t="s">
        <v>14</v>
      </c>
      <c r="AR229" t="s">
        <v>14</v>
      </c>
      <c r="AS229" t="s">
        <v>14</v>
      </c>
      <c r="AT229" s="20" t="s">
        <v>14</v>
      </c>
      <c r="AU229" s="24" t="s">
        <v>14</v>
      </c>
      <c r="AV229" s="24" t="s">
        <v>14</v>
      </c>
      <c r="AW229" s="24" t="s">
        <v>14</v>
      </c>
    </row>
    <row r="230" spans="2:49">
      <c r="B230" s="2" t="s">
        <v>19</v>
      </c>
      <c r="C230" s="2" t="s">
        <v>12</v>
      </c>
      <c r="D230" s="4" t="s">
        <v>14</v>
      </c>
      <c r="E230" s="4" t="s">
        <v>14</v>
      </c>
      <c r="F230" s="4" t="s">
        <v>14</v>
      </c>
      <c r="G230" s="4" t="s">
        <v>14</v>
      </c>
      <c r="H230" s="15" t="s">
        <v>14</v>
      </c>
      <c r="I230" s="4" t="s">
        <v>14</v>
      </c>
      <c r="J230" s="4" t="s">
        <v>14</v>
      </c>
      <c r="K230" s="4" t="s">
        <v>14</v>
      </c>
      <c r="L230" s="15" t="s">
        <v>14</v>
      </c>
      <c r="M230" t="s">
        <v>14</v>
      </c>
      <c r="N230" t="s">
        <v>14</v>
      </c>
      <c r="O230" t="s">
        <v>14</v>
      </c>
      <c r="P230" t="s">
        <v>14</v>
      </c>
      <c r="Q230" s="12" t="s">
        <v>14</v>
      </c>
      <c r="R230" s="20" t="s">
        <v>14</v>
      </c>
      <c r="S230" t="s">
        <v>14</v>
      </c>
      <c r="T230" t="s">
        <v>14</v>
      </c>
      <c r="U230" t="s">
        <v>14</v>
      </c>
      <c r="V230" s="12" t="s">
        <v>14</v>
      </c>
      <c r="W230" t="s">
        <v>14</v>
      </c>
      <c r="X230" t="s">
        <v>14</v>
      </c>
      <c r="Y230" t="s">
        <v>14</v>
      </c>
      <c r="Z230" s="12" t="s">
        <v>14</v>
      </c>
      <c r="AA230" t="s">
        <v>14</v>
      </c>
      <c r="AB230" t="s">
        <v>14</v>
      </c>
      <c r="AC230" t="s">
        <v>14</v>
      </c>
      <c r="AD230" s="20" t="s">
        <v>14</v>
      </c>
      <c r="AE230" t="s">
        <v>14</v>
      </c>
      <c r="AF230" t="s">
        <v>14</v>
      </c>
      <c r="AG230" t="s">
        <v>14</v>
      </c>
      <c r="AH230" s="20" t="s">
        <v>14</v>
      </c>
      <c r="AI230" t="s">
        <v>14</v>
      </c>
      <c r="AJ230" t="s">
        <v>14</v>
      </c>
      <c r="AK230" t="s">
        <v>14</v>
      </c>
      <c r="AL230" t="s">
        <v>14</v>
      </c>
      <c r="AM230" t="s">
        <v>14</v>
      </c>
      <c r="AN230" t="s">
        <v>14</v>
      </c>
      <c r="AO230" t="s">
        <v>14</v>
      </c>
      <c r="AP230" s="20" t="s">
        <v>14</v>
      </c>
      <c r="AQ230" t="s">
        <v>14</v>
      </c>
      <c r="AR230" t="s">
        <v>14</v>
      </c>
      <c r="AS230" t="s">
        <v>14</v>
      </c>
      <c r="AT230" s="20" t="s">
        <v>14</v>
      </c>
      <c r="AU230" s="24" t="s">
        <v>14</v>
      </c>
      <c r="AV230" s="24" t="s">
        <v>14</v>
      </c>
      <c r="AW230" s="24" t="s">
        <v>14</v>
      </c>
    </row>
    <row r="231" spans="2:49">
      <c r="B231" s="2" t="s">
        <v>20</v>
      </c>
      <c r="C231" s="2" t="s">
        <v>12</v>
      </c>
      <c r="D231" s="4" t="s">
        <v>14</v>
      </c>
      <c r="E231" s="4" t="s">
        <v>14</v>
      </c>
      <c r="F231" s="4" t="s">
        <v>14</v>
      </c>
      <c r="G231" s="4" t="s">
        <v>14</v>
      </c>
      <c r="H231" s="15" t="s">
        <v>14</v>
      </c>
      <c r="I231" s="4" t="s">
        <v>14</v>
      </c>
      <c r="J231" s="4" t="s">
        <v>14</v>
      </c>
      <c r="K231" s="4" t="s">
        <v>14</v>
      </c>
      <c r="L231" s="15" t="s">
        <v>14</v>
      </c>
      <c r="M231" t="s">
        <v>14</v>
      </c>
      <c r="N231" t="s">
        <v>14</v>
      </c>
      <c r="O231" t="s">
        <v>14</v>
      </c>
      <c r="P231" t="s">
        <v>14</v>
      </c>
      <c r="Q231" s="12" t="s">
        <v>14</v>
      </c>
      <c r="R231" s="20" t="s">
        <v>14</v>
      </c>
      <c r="S231" t="s">
        <v>14</v>
      </c>
      <c r="T231" t="s">
        <v>14</v>
      </c>
      <c r="U231" t="s">
        <v>14</v>
      </c>
      <c r="V231" s="12" t="s">
        <v>14</v>
      </c>
      <c r="W231" t="s">
        <v>14</v>
      </c>
      <c r="X231" t="s">
        <v>14</v>
      </c>
      <c r="Y231" t="s">
        <v>14</v>
      </c>
      <c r="Z231" s="12" t="s">
        <v>14</v>
      </c>
      <c r="AA231" t="s">
        <v>14</v>
      </c>
      <c r="AB231" t="s">
        <v>14</v>
      </c>
      <c r="AC231" t="s">
        <v>14</v>
      </c>
      <c r="AD231" s="20" t="s">
        <v>14</v>
      </c>
      <c r="AE231" t="s">
        <v>14</v>
      </c>
      <c r="AF231" t="s">
        <v>14</v>
      </c>
      <c r="AG231" t="s">
        <v>14</v>
      </c>
      <c r="AH231" s="20" t="s">
        <v>14</v>
      </c>
      <c r="AI231" t="s">
        <v>14</v>
      </c>
      <c r="AJ231" t="s">
        <v>14</v>
      </c>
      <c r="AK231" t="s">
        <v>14</v>
      </c>
      <c r="AL231" t="s">
        <v>14</v>
      </c>
      <c r="AM231" t="s">
        <v>14</v>
      </c>
      <c r="AN231" t="s">
        <v>14</v>
      </c>
      <c r="AO231" t="s">
        <v>14</v>
      </c>
      <c r="AP231" s="20" t="s">
        <v>14</v>
      </c>
      <c r="AQ231" t="s">
        <v>14</v>
      </c>
      <c r="AR231" t="s">
        <v>14</v>
      </c>
      <c r="AS231" t="s">
        <v>14</v>
      </c>
      <c r="AT231" s="20" t="s">
        <v>14</v>
      </c>
      <c r="AU231" s="24" t="s">
        <v>14</v>
      </c>
      <c r="AV231" s="24" t="s">
        <v>14</v>
      </c>
      <c r="AW231" s="24" t="s">
        <v>14</v>
      </c>
    </row>
    <row r="232" spans="2:49">
      <c r="B232" s="2" t="s">
        <v>21</v>
      </c>
      <c r="C232" s="2" t="s">
        <v>12</v>
      </c>
      <c r="D232" s="4" t="s">
        <v>14</v>
      </c>
      <c r="E232" s="4" t="s">
        <v>14</v>
      </c>
      <c r="F232" s="4" t="s">
        <v>14</v>
      </c>
      <c r="G232" s="4" t="s">
        <v>14</v>
      </c>
      <c r="H232" s="15" t="s">
        <v>14</v>
      </c>
      <c r="I232" s="4" t="s">
        <v>14</v>
      </c>
      <c r="J232" s="4" t="s">
        <v>14</v>
      </c>
      <c r="K232" s="4" t="s">
        <v>14</v>
      </c>
      <c r="L232" s="15" t="s">
        <v>14</v>
      </c>
      <c r="M232" t="s">
        <v>14</v>
      </c>
      <c r="N232" t="s">
        <v>14</v>
      </c>
      <c r="O232" t="s">
        <v>14</v>
      </c>
      <c r="P232" t="s">
        <v>14</v>
      </c>
      <c r="Q232" s="12" t="s">
        <v>14</v>
      </c>
      <c r="R232" s="20" t="s">
        <v>14</v>
      </c>
      <c r="S232" t="s">
        <v>14</v>
      </c>
      <c r="T232" t="s">
        <v>14</v>
      </c>
      <c r="U232" t="s">
        <v>14</v>
      </c>
      <c r="V232" s="12" t="s">
        <v>14</v>
      </c>
      <c r="W232" t="s">
        <v>14</v>
      </c>
      <c r="X232" t="s">
        <v>14</v>
      </c>
      <c r="Y232" t="s">
        <v>14</v>
      </c>
      <c r="Z232" s="12" t="s">
        <v>14</v>
      </c>
      <c r="AA232" t="s">
        <v>14</v>
      </c>
      <c r="AB232" t="s">
        <v>14</v>
      </c>
      <c r="AC232" t="s">
        <v>14</v>
      </c>
      <c r="AD232" s="20" t="s">
        <v>14</v>
      </c>
      <c r="AE232" t="s">
        <v>14</v>
      </c>
      <c r="AF232" t="s">
        <v>14</v>
      </c>
      <c r="AG232" t="s">
        <v>14</v>
      </c>
      <c r="AH232" s="20" t="s">
        <v>14</v>
      </c>
      <c r="AI232" t="s">
        <v>14</v>
      </c>
      <c r="AJ232" t="s">
        <v>14</v>
      </c>
      <c r="AK232" t="s">
        <v>14</v>
      </c>
      <c r="AL232" t="s">
        <v>14</v>
      </c>
      <c r="AM232" t="s">
        <v>14</v>
      </c>
      <c r="AN232" t="s">
        <v>14</v>
      </c>
      <c r="AO232" t="s">
        <v>14</v>
      </c>
      <c r="AP232" s="20" t="s">
        <v>14</v>
      </c>
      <c r="AQ232" t="s">
        <v>14</v>
      </c>
      <c r="AR232" t="s">
        <v>14</v>
      </c>
      <c r="AS232" t="s">
        <v>14</v>
      </c>
      <c r="AT232" s="20" t="s">
        <v>14</v>
      </c>
      <c r="AU232" s="24" t="s">
        <v>14</v>
      </c>
      <c r="AV232" s="24" t="s">
        <v>14</v>
      </c>
      <c r="AW232" s="24" t="s">
        <v>14</v>
      </c>
    </row>
    <row r="233" spans="2:49">
      <c r="B233" s="2" t="s">
        <v>22</v>
      </c>
      <c r="C233" s="2" t="s">
        <v>12</v>
      </c>
      <c r="D233" s="4" t="s">
        <v>14</v>
      </c>
      <c r="E233" s="4" t="s">
        <v>14</v>
      </c>
      <c r="F233" s="4" t="s">
        <v>14</v>
      </c>
      <c r="G233" s="4" t="s">
        <v>14</v>
      </c>
      <c r="H233" s="15" t="s">
        <v>14</v>
      </c>
      <c r="I233" s="4" t="s">
        <v>14</v>
      </c>
      <c r="J233" s="4" t="s">
        <v>14</v>
      </c>
      <c r="K233" s="4" t="s">
        <v>14</v>
      </c>
      <c r="L233" s="15" t="s">
        <v>14</v>
      </c>
      <c r="M233" t="s">
        <v>14</v>
      </c>
      <c r="N233" t="s">
        <v>14</v>
      </c>
      <c r="O233" t="s">
        <v>14</v>
      </c>
      <c r="P233" t="s">
        <v>14</v>
      </c>
      <c r="Q233" s="12" t="s">
        <v>14</v>
      </c>
      <c r="R233" s="20" t="s">
        <v>14</v>
      </c>
      <c r="S233" t="s">
        <v>14</v>
      </c>
      <c r="T233" t="s">
        <v>14</v>
      </c>
      <c r="U233" t="s">
        <v>14</v>
      </c>
      <c r="V233" s="12" t="s">
        <v>14</v>
      </c>
      <c r="W233" t="s">
        <v>14</v>
      </c>
      <c r="X233" t="s">
        <v>14</v>
      </c>
      <c r="Y233" t="s">
        <v>14</v>
      </c>
      <c r="Z233" s="12" t="s">
        <v>14</v>
      </c>
      <c r="AA233" t="s">
        <v>14</v>
      </c>
      <c r="AB233" t="s">
        <v>14</v>
      </c>
      <c r="AC233" t="s">
        <v>14</v>
      </c>
      <c r="AD233" s="20" t="s">
        <v>14</v>
      </c>
      <c r="AE233" t="s">
        <v>14</v>
      </c>
      <c r="AF233" t="s">
        <v>14</v>
      </c>
      <c r="AG233" t="s">
        <v>14</v>
      </c>
      <c r="AH233" s="20" t="s">
        <v>14</v>
      </c>
      <c r="AI233" t="s">
        <v>14</v>
      </c>
      <c r="AJ233" t="s">
        <v>14</v>
      </c>
      <c r="AK233" t="s">
        <v>14</v>
      </c>
      <c r="AL233" t="s">
        <v>14</v>
      </c>
      <c r="AM233" t="s">
        <v>14</v>
      </c>
      <c r="AN233" t="s">
        <v>14</v>
      </c>
      <c r="AO233" t="s">
        <v>14</v>
      </c>
      <c r="AP233" s="20" t="s">
        <v>14</v>
      </c>
      <c r="AQ233" t="s">
        <v>14</v>
      </c>
      <c r="AR233" t="s">
        <v>14</v>
      </c>
      <c r="AS233" t="s">
        <v>14</v>
      </c>
      <c r="AT233" s="20" t="s">
        <v>14</v>
      </c>
      <c r="AU233" s="24" t="s">
        <v>14</v>
      </c>
      <c r="AV233" s="24" t="s">
        <v>14</v>
      </c>
      <c r="AW233" s="24" t="s">
        <v>14</v>
      </c>
    </row>
    <row r="234" spans="2:49">
      <c r="B234" s="2" t="s">
        <v>23</v>
      </c>
      <c r="C234" s="2" t="s">
        <v>12</v>
      </c>
      <c r="D234" s="4" t="s">
        <v>14</v>
      </c>
      <c r="E234" s="4" t="s">
        <v>14</v>
      </c>
      <c r="F234" s="4" t="s">
        <v>14</v>
      </c>
      <c r="G234" s="4" t="s">
        <v>14</v>
      </c>
      <c r="H234" s="15" t="s">
        <v>14</v>
      </c>
      <c r="I234" s="4" t="s">
        <v>14</v>
      </c>
      <c r="J234" s="4" t="s">
        <v>14</v>
      </c>
      <c r="K234" s="4" t="s">
        <v>14</v>
      </c>
      <c r="L234" s="15" t="s">
        <v>14</v>
      </c>
      <c r="M234" t="s">
        <v>14</v>
      </c>
      <c r="N234" t="s">
        <v>14</v>
      </c>
      <c r="O234" t="s">
        <v>14</v>
      </c>
      <c r="P234" t="s">
        <v>14</v>
      </c>
      <c r="Q234" s="12" t="s">
        <v>14</v>
      </c>
      <c r="R234" s="20" t="s">
        <v>14</v>
      </c>
      <c r="S234" t="s">
        <v>14</v>
      </c>
      <c r="T234" t="s">
        <v>14</v>
      </c>
      <c r="U234" t="s">
        <v>14</v>
      </c>
      <c r="V234" s="12" t="s">
        <v>14</v>
      </c>
      <c r="W234" t="s">
        <v>14</v>
      </c>
      <c r="X234" t="s">
        <v>14</v>
      </c>
      <c r="Y234" t="s">
        <v>14</v>
      </c>
      <c r="Z234" s="12" t="s">
        <v>14</v>
      </c>
      <c r="AA234" t="s">
        <v>14</v>
      </c>
      <c r="AB234" t="s">
        <v>14</v>
      </c>
      <c r="AC234" t="s">
        <v>14</v>
      </c>
      <c r="AD234" s="20" t="s">
        <v>14</v>
      </c>
      <c r="AE234" t="s">
        <v>14</v>
      </c>
      <c r="AF234" t="s">
        <v>14</v>
      </c>
      <c r="AG234" t="s">
        <v>14</v>
      </c>
      <c r="AH234" s="20" t="s">
        <v>14</v>
      </c>
      <c r="AI234" t="s">
        <v>14</v>
      </c>
      <c r="AJ234" t="s">
        <v>14</v>
      </c>
      <c r="AK234" t="s">
        <v>14</v>
      </c>
      <c r="AL234" t="s">
        <v>14</v>
      </c>
      <c r="AM234" t="s">
        <v>14</v>
      </c>
      <c r="AN234" t="s">
        <v>14</v>
      </c>
      <c r="AO234" t="s">
        <v>14</v>
      </c>
      <c r="AP234" s="20" t="s">
        <v>14</v>
      </c>
      <c r="AQ234" t="s">
        <v>14</v>
      </c>
      <c r="AR234" t="s">
        <v>14</v>
      </c>
      <c r="AS234" t="s">
        <v>14</v>
      </c>
      <c r="AT234" s="20" t="s">
        <v>14</v>
      </c>
      <c r="AU234" s="24" t="s">
        <v>14</v>
      </c>
      <c r="AV234" s="24" t="s">
        <v>14</v>
      </c>
      <c r="AW234" s="24" t="s">
        <v>14</v>
      </c>
    </row>
    <row r="235" spans="2:49">
      <c r="B235" s="2" t="s">
        <v>24</v>
      </c>
      <c r="C235" s="2" t="s">
        <v>12</v>
      </c>
      <c r="D235" s="4" t="s">
        <v>14</v>
      </c>
      <c r="E235" s="4" t="s">
        <v>14</v>
      </c>
      <c r="F235" s="4" t="s">
        <v>14</v>
      </c>
      <c r="G235" s="4" t="s">
        <v>14</v>
      </c>
      <c r="H235" s="15" t="s">
        <v>14</v>
      </c>
      <c r="I235" s="4" t="s">
        <v>14</v>
      </c>
      <c r="J235" s="4" t="s">
        <v>14</v>
      </c>
      <c r="K235" s="4" t="s">
        <v>14</v>
      </c>
      <c r="L235" s="15" t="s">
        <v>14</v>
      </c>
      <c r="M235" t="s">
        <v>14</v>
      </c>
      <c r="N235" t="s">
        <v>14</v>
      </c>
      <c r="O235" t="s">
        <v>14</v>
      </c>
      <c r="P235" t="s">
        <v>14</v>
      </c>
      <c r="Q235" s="12" t="s">
        <v>14</v>
      </c>
      <c r="R235" s="20" t="s">
        <v>14</v>
      </c>
      <c r="S235" t="s">
        <v>14</v>
      </c>
      <c r="T235" t="s">
        <v>14</v>
      </c>
      <c r="U235" t="s">
        <v>14</v>
      </c>
      <c r="V235" s="12" t="s">
        <v>14</v>
      </c>
      <c r="W235" t="s">
        <v>14</v>
      </c>
      <c r="X235" t="s">
        <v>14</v>
      </c>
      <c r="Y235" t="s">
        <v>14</v>
      </c>
      <c r="Z235" s="12" t="s">
        <v>14</v>
      </c>
      <c r="AA235" t="s">
        <v>14</v>
      </c>
      <c r="AB235" t="s">
        <v>14</v>
      </c>
      <c r="AC235" t="s">
        <v>14</v>
      </c>
      <c r="AD235" s="20" t="s">
        <v>14</v>
      </c>
      <c r="AE235" t="s">
        <v>14</v>
      </c>
      <c r="AF235" t="s">
        <v>14</v>
      </c>
      <c r="AG235" t="s">
        <v>14</v>
      </c>
      <c r="AH235" s="20" t="s">
        <v>14</v>
      </c>
      <c r="AI235" t="s">
        <v>14</v>
      </c>
      <c r="AJ235" t="s">
        <v>14</v>
      </c>
      <c r="AK235" t="s">
        <v>14</v>
      </c>
      <c r="AL235" t="s">
        <v>14</v>
      </c>
      <c r="AM235" t="s">
        <v>14</v>
      </c>
      <c r="AN235" t="s">
        <v>14</v>
      </c>
      <c r="AO235" t="s">
        <v>14</v>
      </c>
      <c r="AP235" s="20" t="s">
        <v>14</v>
      </c>
      <c r="AQ235" t="s">
        <v>14</v>
      </c>
      <c r="AR235" t="s">
        <v>14</v>
      </c>
      <c r="AS235" t="s">
        <v>14</v>
      </c>
      <c r="AT235" s="20" t="s">
        <v>14</v>
      </c>
      <c r="AU235" s="24" t="s">
        <v>14</v>
      </c>
      <c r="AV235" s="24" t="s">
        <v>14</v>
      </c>
      <c r="AW235" s="24" t="s">
        <v>14</v>
      </c>
    </row>
    <row r="236" spans="2:49">
      <c r="B236" s="2" t="s">
        <v>25</v>
      </c>
      <c r="C236" s="2" t="s">
        <v>12</v>
      </c>
      <c r="D236" s="4" t="s">
        <v>14</v>
      </c>
      <c r="E236" s="4" t="s">
        <v>14</v>
      </c>
      <c r="F236" s="4" t="s">
        <v>14</v>
      </c>
      <c r="G236" s="4" t="s">
        <v>14</v>
      </c>
      <c r="H236" s="15" t="s">
        <v>14</v>
      </c>
      <c r="I236" s="4" t="s">
        <v>14</v>
      </c>
      <c r="J236" s="4" t="s">
        <v>14</v>
      </c>
      <c r="K236" s="4" t="s">
        <v>14</v>
      </c>
      <c r="L236" s="15" t="s">
        <v>14</v>
      </c>
      <c r="M236" t="s">
        <v>14</v>
      </c>
      <c r="N236" t="s">
        <v>14</v>
      </c>
      <c r="O236" t="s">
        <v>14</v>
      </c>
      <c r="P236" t="s">
        <v>14</v>
      </c>
      <c r="Q236" s="12" t="s">
        <v>14</v>
      </c>
      <c r="R236" s="20" t="s">
        <v>14</v>
      </c>
      <c r="S236" t="s">
        <v>14</v>
      </c>
      <c r="T236" t="s">
        <v>14</v>
      </c>
      <c r="U236" t="s">
        <v>14</v>
      </c>
      <c r="V236" s="12" t="s">
        <v>14</v>
      </c>
      <c r="W236" t="s">
        <v>14</v>
      </c>
      <c r="X236" t="s">
        <v>14</v>
      </c>
      <c r="Y236" t="s">
        <v>14</v>
      </c>
      <c r="Z236" s="12" t="s">
        <v>14</v>
      </c>
      <c r="AA236" t="s">
        <v>14</v>
      </c>
      <c r="AB236" t="s">
        <v>14</v>
      </c>
      <c r="AC236" t="s">
        <v>14</v>
      </c>
      <c r="AD236" s="20" t="s">
        <v>14</v>
      </c>
      <c r="AE236" t="s">
        <v>14</v>
      </c>
      <c r="AF236" t="s">
        <v>14</v>
      </c>
      <c r="AG236" t="s">
        <v>14</v>
      </c>
      <c r="AH236" s="20" t="s">
        <v>14</v>
      </c>
      <c r="AI236" t="s">
        <v>14</v>
      </c>
      <c r="AJ236" t="s">
        <v>14</v>
      </c>
      <c r="AK236" t="s">
        <v>14</v>
      </c>
      <c r="AL236" t="s">
        <v>14</v>
      </c>
      <c r="AM236" t="s">
        <v>14</v>
      </c>
      <c r="AN236" t="s">
        <v>14</v>
      </c>
      <c r="AO236" t="s">
        <v>14</v>
      </c>
      <c r="AP236" s="20" t="s">
        <v>14</v>
      </c>
      <c r="AQ236" t="s">
        <v>14</v>
      </c>
      <c r="AR236" t="s">
        <v>14</v>
      </c>
      <c r="AS236" t="s">
        <v>14</v>
      </c>
      <c r="AT236" s="20" t="s">
        <v>14</v>
      </c>
      <c r="AU236" s="24" t="s">
        <v>14</v>
      </c>
      <c r="AV236" s="24" t="s">
        <v>14</v>
      </c>
      <c r="AW236" s="24" t="s">
        <v>14</v>
      </c>
    </row>
    <row r="237" spans="2:49">
      <c r="B237" s="2" t="s">
        <v>26</v>
      </c>
      <c r="C237" s="2" t="s">
        <v>12</v>
      </c>
      <c r="D237" s="4" t="s">
        <v>14</v>
      </c>
      <c r="E237" s="4" t="s">
        <v>14</v>
      </c>
      <c r="F237" s="4" t="s">
        <v>14</v>
      </c>
      <c r="G237" s="4" t="s">
        <v>14</v>
      </c>
      <c r="H237" s="15" t="s">
        <v>14</v>
      </c>
      <c r="I237" s="4" t="s">
        <v>14</v>
      </c>
      <c r="J237" s="4" t="s">
        <v>14</v>
      </c>
      <c r="K237" s="4" t="s">
        <v>14</v>
      </c>
      <c r="L237" s="15" t="s">
        <v>14</v>
      </c>
      <c r="M237" t="s">
        <v>14</v>
      </c>
      <c r="N237" t="s">
        <v>14</v>
      </c>
      <c r="O237" t="s">
        <v>14</v>
      </c>
      <c r="P237" t="s">
        <v>14</v>
      </c>
      <c r="Q237" s="12" t="s">
        <v>14</v>
      </c>
      <c r="R237" s="20" t="s">
        <v>14</v>
      </c>
      <c r="S237" t="s">
        <v>14</v>
      </c>
      <c r="T237" t="s">
        <v>14</v>
      </c>
      <c r="U237" t="s">
        <v>14</v>
      </c>
      <c r="V237" s="12" t="s">
        <v>14</v>
      </c>
      <c r="W237" t="s">
        <v>14</v>
      </c>
      <c r="X237" t="s">
        <v>14</v>
      </c>
      <c r="Y237" t="s">
        <v>14</v>
      </c>
      <c r="Z237" s="12" t="s">
        <v>14</v>
      </c>
      <c r="AA237" t="s">
        <v>14</v>
      </c>
      <c r="AB237" t="s">
        <v>14</v>
      </c>
      <c r="AC237" t="s">
        <v>14</v>
      </c>
      <c r="AD237" s="20" t="s">
        <v>14</v>
      </c>
      <c r="AE237" t="s">
        <v>14</v>
      </c>
      <c r="AF237" t="s">
        <v>14</v>
      </c>
      <c r="AG237" t="s">
        <v>14</v>
      </c>
      <c r="AH237" s="20" t="s">
        <v>14</v>
      </c>
      <c r="AI237" t="s">
        <v>14</v>
      </c>
      <c r="AJ237" t="s">
        <v>14</v>
      </c>
      <c r="AK237" t="s">
        <v>14</v>
      </c>
      <c r="AL237" t="s">
        <v>14</v>
      </c>
      <c r="AM237" t="s">
        <v>14</v>
      </c>
      <c r="AN237" t="s">
        <v>14</v>
      </c>
      <c r="AO237" t="s">
        <v>14</v>
      </c>
      <c r="AP237" s="20" t="s">
        <v>14</v>
      </c>
      <c r="AQ237" t="s">
        <v>14</v>
      </c>
      <c r="AR237" t="s">
        <v>14</v>
      </c>
      <c r="AS237" t="s">
        <v>14</v>
      </c>
      <c r="AT237" s="20" t="s">
        <v>14</v>
      </c>
      <c r="AU237" s="24" t="s">
        <v>14</v>
      </c>
      <c r="AV237" s="24" t="s">
        <v>14</v>
      </c>
      <c r="AW237" s="24" t="s">
        <v>14</v>
      </c>
    </row>
    <row r="238" spans="2:49">
      <c r="B238" s="2" t="s">
        <v>27</v>
      </c>
      <c r="C238" s="2" t="s">
        <v>12</v>
      </c>
      <c r="D238" s="4" t="s">
        <v>14</v>
      </c>
      <c r="E238" s="4" t="s">
        <v>14</v>
      </c>
      <c r="F238" s="4" t="s">
        <v>14</v>
      </c>
      <c r="G238" s="4" t="s">
        <v>14</v>
      </c>
      <c r="H238" s="15" t="s">
        <v>14</v>
      </c>
      <c r="I238" s="4" t="s">
        <v>14</v>
      </c>
      <c r="J238" s="4" t="s">
        <v>14</v>
      </c>
      <c r="K238" s="4" t="s">
        <v>14</v>
      </c>
      <c r="L238" s="15" t="s">
        <v>14</v>
      </c>
      <c r="M238" t="s">
        <v>14</v>
      </c>
      <c r="N238" t="s">
        <v>14</v>
      </c>
      <c r="O238" t="s">
        <v>14</v>
      </c>
      <c r="P238" t="s">
        <v>14</v>
      </c>
      <c r="Q238" s="12" t="s">
        <v>14</v>
      </c>
      <c r="R238" s="20" t="s">
        <v>14</v>
      </c>
      <c r="S238" t="s">
        <v>14</v>
      </c>
      <c r="T238" t="s">
        <v>14</v>
      </c>
      <c r="U238" t="s">
        <v>14</v>
      </c>
      <c r="V238" s="12" t="s">
        <v>14</v>
      </c>
      <c r="W238" t="s">
        <v>14</v>
      </c>
      <c r="X238" t="s">
        <v>14</v>
      </c>
      <c r="Y238" t="s">
        <v>14</v>
      </c>
      <c r="Z238" s="12" t="s">
        <v>14</v>
      </c>
      <c r="AA238" t="s">
        <v>14</v>
      </c>
      <c r="AB238" t="s">
        <v>14</v>
      </c>
      <c r="AC238" t="s">
        <v>14</v>
      </c>
      <c r="AD238" s="20" t="s">
        <v>14</v>
      </c>
      <c r="AE238" t="s">
        <v>14</v>
      </c>
      <c r="AF238" t="s">
        <v>14</v>
      </c>
      <c r="AG238" t="s">
        <v>14</v>
      </c>
      <c r="AH238" s="20" t="s">
        <v>14</v>
      </c>
      <c r="AI238" t="s">
        <v>14</v>
      </c>
      <c r="AJ238" t="s">
        <v>14</v>
      </c>
      <c r="AK238" t="s">
        <v>14</v>
      </c>
      <c r="AL238" t="s">
        <v>14</v>
      </c>
      <c r="AM238" t="s">
        <v>14</v>
      </c>
      <c r="AN238" t="s">
        <v>14</v>
      </c>
      <c r="AO238" t="s">
        <v>14</v>
      </c>
      <c r="AP238" s="20" t="s">
        <v>14</v>
      </c>
      <c r="AQ238" t="s">
        <v>14</v>
      </c>
      <c r="AR238" t="s">
        <v>14</v>
      </c>
      <c r="AS238" t="s">
        <v>14</v>
      </c>
      <c r="AT238" s="20" t="s">
        <v>14</v>
      </c>
      <c r="AU238" s="24" t="s">
        <v>14</v>
      </c>
      <c r="AV238" s="24" t="s">
        <v>14</v>
      </c>
      <c r="AW238" s="24" t="s">
        <v>14</v>
      </c>
    </row>
    <row r="239" spans="2:49">
      <c r="B239" s="2" t="s">
        <v>28</v>
      </c>
      <c r="C239" s="2" t="s">
        <v>12</v>
      </c>
      <c r="D239" s="4" t="s">
        <v>14</v>
      </c>
      <c r="E239" s="4" t="s">
        <v>14</v>
      </c>
      <c r="F239" s="4" t="s">
        <v>14</v>
      </c>
      <c r="G239" s="4" t="s">
        <v>14</v>
      </c>
      <c r="H239" s="15" t="s">
        <v>14</v>
      </c>
      <c r="I239" s="4" t="s">
        <v>14</v>
      </c>
      <c r="J239" s="4" t="s">
        <v>14</v>
      </c>
      <c r="K239" s="4" t="s">
        <v>14</v>
      </c>
      <c r="L239" s="15" t="s">
        <v>14</v>
      </c>
      <c r="M239" t="s">
        <v>14</v>
      </c>
      <c r="N239" t="s">
        <v>14</v>
      </c>
      <c r="O239" t="s">
        <v>14</v>
      </c>
      <c r="P239" t="s">
        <v>14</v>
      </c>
      <c r="Q239" s="12" t="s">
        <v>14</v>
      </c>
      <c r="R239" s="20" t="s">
        <v>14</v>
      </c>
      <c r="S239" t="s">
        <v>14</v>
      </c>
      <c r="T239" t="s">
        <v>14</v>
      </c>
      <c r="U239" t="s">
        <v>14</v>
      </c>
      <c r="V239" s="12" t="s">
        <v>14</v>
      </c>
      <c r="W239" t="s">
        <v>14</v>
      </c>
      <c r="X239" t="s">
        <v>14</v>
      </c>
      <c r="Y239" t="s">
        <v>14</v>
      </c>
      <c r="Z239" s="12" t="s">
        <v>14</v>
      </c>
      <c r="AA239" t="s">
        <v>14</v>
      </c>
      <c r="AB239" t="s">
        <v>14</v>
      </c>
      <c r="AC239" t="s">
        <v>14</v>
      </c>
      <c r="AD239" s="20" t="s">
        <v>14</v>
      </c>
      <c r="AE239" t="s">
        <v>14</v>
      </c>
      <c r="AF239" t="s">
        <v>14</v>
      </c>
      <c r="AG239" t="s">
        <v>14</v>
      </c>
      <c r="AH239" s="20" t="s">
        <v>14</v>
      </c>
      <c r="AI239" t="s">
        <v>14</v>
      </c>
      <c r="AJ239" t="s">
        <v>14</v>
      </c>
      <c r="AK239" t="s">
        <v>14</v>
      </c>
      <c r="AL239" t="s">
        <v>14</v>
      </c>
      <c r="AM239" t="s">
        <v>14</v>
      </c>
      <c r="AN239" t="s">
        <v>14</v>
      </c>
      <c r="AO239" t="s">
        <v>14</v>
      </c>
      <c r="AP239" s="20" t="s">
        <v>14</v>
      </c>
      <c r="AQ239" t="s">
        <v>14</v>
      </c>
      <c r="AR239" t="s">
        <v>14</v>
      </c>
      <c r="AS239" t="s">
        <v>14</v>
      </c>
      <c r="AT239" s="20" t="s">
        <v>14</v>
      </c>
      <c r="AU239" s="24" t="s">
        <v>14</v>
      </c>
      <c r="AV239" s="24" t="s">
        <v>14</v>
      </c>
      <c r="AW239" s="24" t="s">
        <v>14</v>
      </c>
    </row>
    <row r="240" spans="2:49">
      <c r="B240" s="2" t="s">
        <v>29</v>
      </c>
      <c r="C240" s="2" t="s">
        <v>12</v>
      </c>
      <c r="D240" s="4" t="s">
        <v>14</v>
      </c>
      <c r="E240" s="4" t="s">
        <v>14</v>
      </c>
      <c r="F240" s="4" t="s">
        <v>14</v>
      </c>
      <c r="G240" s="4" t="s">
        <v>14</v>
      </c>
      <c r="H240" s="15" t="s">
        <v>14</v>
      </c>
      <c r="I240" s="4" t="s">
        <v>14</v>
      </c>
      <c r="J240" s="4" t="s">
        <v>14</v>
      </c>
      <c r="K240" s="4" t="s">
        <v>14</v>
      </c>
      <c r="L240" s="15" t="s">
        <v>14</v>
      </c>
      <c r="M240" t="s">
        <v>14</v>
      </c>
      <c r="N240" t="s">
        <v>14</v>
      </c>
      <c r="O240" t="s">
        <v>14</v>
      </c>
      <c r="P240" t="s">
        <v>14</v>
      </c>
      <c r="Q240" s="12" t="s">
        <v>14</v>
      </c>
      <c r="R240" s="20" t="s">
        <v>14</v>
      </c>
      <c r="S240" t="s">
        <v>14</v>
      </c>
      <c r="T240" t="s">
        <v>14</v>
      </c>
      <c r="U240" t="s">
        <v>14</v>
      </c>
      <c r="V240" s="12" t="s">
        <v>14</v>
      </c>
      <c r="W240" t="s">
        <v>14</v>
      </c>
      <c r="X240" t="s">
        <v>14</v>
      </c>
      <c r="Y240" t="s">
        <v>14</v>
      </c>
      <c r="Z240" s="12" t="s">
        <v>14</v>
      </c>
      <c r="AA240" t="s">
        <v>14</v>
      </c>
      <c r="AB240" t="s">
        <v>14</v>
      </c>
      <c r="AC240" t="s">
        <v>14</v>
      </c>
      <c r="AD240" s="20" t="s">
        <v>14</v>
      </c>
      <c r="AE240" t="s">
        <v>14</v>
      </c>
      <c r="AF240" t="s">
        <v>14</v>
      </c>
      <c r="AG240" t="s">
        <v>14</v>
      </c>
      <c r="AH240" s="20" t="s">
        <v>14</v>
      </c>
      <c r="AI240" t="s">
        <v>14</v>
      </c>
      <c r="AJ240" t="s">
        <v>14</v>
      </c>
      <c r="AK240" t="s">
        <v>14</v>
      </c>
      <c r="AL240" t="s">
        <v>14</v>
      </c>
      <c r="AM240" t="s">
        <v>14</v>
      </c>
      <c r="AN240" t="s">
        <v>14</v>
      </c>
      <c r="AO240" t="s">
        <v>14</v>
      </c>
      <c r="AP240" s="20" t="s">
        <v>14</v>
      </c>
      <c r="AQ240" t="s">
        <v>14</v>
      </c>
      <c r="AR240" t="s">
        <v>14</v>
      </c>
      <c r="AS240" t="s">
        <v>14</v>
      </c>
      <c r="AT240" s="20" t="s">
        <v>14</v>
      </c>
      <c r="AU240" s="24" t="s">
        <v>14</v>
      </c>
      <c r="AV240" s="24" t="s">
        <v>14</v>
      </c>
      <c r="AW240" s="24" t="s">
        <v>14</v>
      </c>
    </row>
    <row r="241" spans="1:49">
      <c r="B241" s="2" t="s">
        <v>30</v>
      </c>
      <c r="C241" s="2" t="s">
        <v>12</v>
      </c>
      <c r="D241" s="4" t="s">
        <v>14</v>
      </c>
      <c r="E241" s="4" t="s">
        <v>14</v>
      </c>
      <c r="F241" s="4" t="s">
        <v>14</v>
      </c>
      <c r="G241" s="4" t="s">
        <v>14</v>
      </c>
      <c r="H241" s="15" t="s">
        <v>14</v>
      </c>
      <c r="I241" s="4" t="s">
        <v>14</v>
      </c>
      <c r="J241" s="4" t="s">
        <v>14</v>
      </c>
      <c r="K241" s="4" t="s">
        <v>14</v>
      </c>
      <c r="L241" s="15" t="s">
        <v>14</v>
      </c>
      <c r="M241" t="s">
        <v>14</v>
      </c>
      <c r="N241" t="s">
        <v>14</v>
      </c>
      <c r="O241" t="s">
        <v>14</v>
      </c>
      <c r="P241" t="s">
        <v>14</v>
      </c>
      <c r="Q241" s="12" t="s">
        <v>14</v>
      </c>
      <c r="R241" s="20" t="s">
        <v>14</v>
      </c>
      <c r="S241" t="s">
        <v>14</v>
      </c>
      <c r="T241" t="s">
        <v>14</v>
      </c>
      <c r="U241" t="s">
        <v>14</v>
      </c>
      <c r="V241" s="12" t="s">
        <v>14</v>
      </c>
      <c r="W241" t="s">
        <v>14</v>
      </c>
      <c r="X241" t="s">
        <v>14</v>
      </c>
      <c r="Y241" t="s">
        <v>14</v>
      </c>
      <c r="Z241" s="12" t="s">
        <v>14</v>
      </c>
      <c r="AA241" t="s">
        <v>14</v>
      </c>
      <c r="AB241" t="s">
        <v>14</v>
      </c>
      <c r="AC241" t="s">
        <v>14</v>
      </c>
      <c r="AD241" s="20" t="s">
        <v>14</v>
      </c>
      <c r="AE241" t="s">
        <v>14</v>
      </c>
      <c r="AF241" t="s">
        <v>14</v>
      </c>
      <c r="AG241" t="s">
        <v>14</v>
      </c>
      <c r="AH241" s="20" t="s">
        <v>14</v>
      </c>
      <c r="AI241" t="s">
        <v>14</v>
      </c>
      <c r="AJ241" t="s">
        <v>14</v>
      </c>
      <c r="AK241" t="s">
        <v>14</v>
      </c>
      <c r="AL241" t="s">
        <v>14</v>
      </c>
      <c r="AM241" t="s">
        <v>14</v>
      </c>
      <c r="AN241" t="s">
        <v>14</v>
      </c>
      <c r="AO241" t="s">
        <v>14</v>
      </c>
      <c r="AP241" s="20" t="s">
        <v>14</v>
      </c>
      <c r="AQ241" t="s">
        <v>14</v>
      </c>
      <c r="AR241" t="s">
        <v>14</v>
      </c>
      <c r="AS241" t="s">
        <v>14</v>
      </c>
      <c r="AT241" s="20" t="s">
        <v>14</v>
      </c>
      <c r="AU241" s="24" t="s">
        <v>14</v>
      </c>
      <c r="AV241" s="24" t="s">
        <v>14</v>
      </c>
      <c r="AW241" s="24" t="s">
        <v>14</v>
      </c>
    </row>
    <row r="242" spans="1:49">
      <c r="B242" s="2" t="s">
        <v>31</v>
      </c>
      <c r="C242" s="2" t="s">
        <v>12</v>
      </c>
      <c r="D242" s="4" t="s">
        <v>14</v>
      </c>
      <c r="E242" s="4" t="s">
        <v>14</v>
      </c>
      <c r="F242" s="4" t="s">
        <v>14</v>
      </c>
      <c r="G242" s="4" t="s">
        <v>14</v>
      </c>
      <c r="H242" s="15" t="s">
        <v>14</v>
      </c>
      <c r="I242" s="4" t="s">
        <v>14</v>
      </c>
      <c r="J242" s="4" t="s">
        <v>14</v>
      </c>
      <c r="K242" s="4" t="s">
        <v>14</v>
      </c>
      <c r="L242" s="15" t="s">
        <v>14</v>
      </c>
      <c r="M242" t="s">
        <v>14</v>
      </c>
      <c r="N242" t="s">
        <v>14</v>
      </c>
      <c r="O242" t="s">
        <v>14</v>
      </c>
      <c r="P242" t="s">
        <v>14</v>
      </c>
      <c r="Q242" s="12" t="s">
        <v>14</v>
      </c>
      <c r="R242" s="20" t="s">
        <v>14</v>
      </c>
      <c r="S242" t="s">
        <v>14</v>
      </c>
      <c r="T242" t="s">
        <v>14</v>
      </c>
      <c r="U242" t="s">
        <v>14</v>
      </c>
      <c r="V242" s="12" t="s">
        <v>14</v>
      </c>
      <c r="W242" t="s">
        <v>14</v>
      </c>
      <c r="X242" t="s">
        <v>14</v>
      </c>
      <c r="Y242" t="s">
        <v>14</v>
      </c>
      <c r="Z242" s="12" t="s">
        <v>14</v>
      </c>
      <c r="AA242" t="s">
        <v>14</v>
      </c>
      <c r="AB242" t="s">
        <v>14</v>
      </c>
      <c r="AC242" t="s">
        <v>14</v>
      </c>
      <c r="AD242" s="20" t="s">
        <v>14</v>
      </c>
      <c r="AE242" t="s">
        <v>14</v>
      </c>
      <c r="AF242" t="s">
        <v>14</v>
      </c>
      <c r="AG242" t="s">
        <v>14</v>
      </c>
      <c r="AH242" s="20" t="s">
        <v>14</v>
      </c>
      <c r="AI242" t="s">
        <v>14</v>
      </c>
      <c r="AJ242" t="s">
        <v>14</v>
      </c>
      <c r="AK242" t="s">
        <v>14</v>
      </c>
      <c r="AL242" t="s">
        <v>14</v>
      </c>
      <c r="AM242" t="s">
        <v>14</v>
      </c>
      <c r="AN242" t="s">
        <v>14</v>
      </c>
      <c r="AO242" t="s">
        <v>14</v>
      </c>
      <c r="AP242" s="20" t="s">
        <v>14</v>
      </c>
      <c r="AQ242" t="s">
        <v>14</v>
      </c>
      <c r="AR242" t="s">
        <v>14</v>
      </c>
      <c r="AS242" t="s">
        <v>14</v>
      </c>
      <c r="AT242" s="20" t="s">
        <v>14</v>
      </c>
      <c r="AU242" s="24" t="s">
        <v>14</v>
      </c>
      <c r="AV242" s="24" t="s">
        <v>14</v>
      </c>
      <c r="AW242" s="24" t="s">
        <v>14</v>
      </c>
    </row>
    <row r="243" spans="1:49">
      <c r="B243" s="2" t="s">
        <v>32</v>
      </c>
      <c r="C243" s="2" t="s">
        <v>12</v>
      </c>
      <c r="D243" s="4" t="s">
        <v>14</v>
      </c>
      <c r="E243" s="4" t="s">
        <v>14</v>
      </c>
      <c r="F243" s="4" t="s">
        <v>14</v>
      </c>
      <c r="G243" s="4" t="s">
        <v>14</v>
      </c>
      <c r="H243" s="15" t="s">
        <v>14</v>
      </c>
      <c r="I243" s="4" t="s">
        <v>14</v>
      </c>
      <c r="J243" s="4" t="s">
        <v>14</v>
      </c>
      <c r="K243" s="4" t="s">
        <v>14</v>
      </c>
      <c r="L243" s="15" t="s">
        <v>14</v>
      </c>
      <c r="M243" t="s">
        <v>14</v>
      </c>
      <c r="N243" t="s">
        <v>14</v>
      </c>
      <c r="O243" t="s">
        <v>14</v>
      </c>
      <c r="P243" t="s">
        <v>14</v>
      </c>
      <c r="Q243" s="12" t="s">
        <v>14</v>
      </c>
      <c r="R243" s="20" t="s">
        <v>14</v>
      </c>
      <c r="S243" t="s">
        <v>14</v>
      </c>
      <c r="T243" t="s">
        <v>14</v>
      </c>
      <c r="U243" t="s">
        <v>14</v>
      </c>
      <c r="V243" s="12" t="s">
        <v>14</v>
      </c>
      <c r="W243" t="s">
        <v>14</v>
      </c>
      <c r="X243" t="s">
        <v>14</v>
      </c>
      <c r="Y243" t="s">
        <v>14</v>
      </c>
      <c r="Z243" s="12" t="s">
        <v>14</v>
      </c>
      <c r="AA243" t="s">
        <v>14</v>
      </c>
      <c r="AB243" t="s">
        <v>14</v>
      </c>
      <c r="AC243" t="s">
        <v>14</v>
      </c>
      <c r="AD243" s="20" t="s">
        <v>14</v>
      </c>
      <c r="AE243" t="s">
        <v>14</v>
      </c>
      <c r="AF243" t="s">
        <v>14</v>
      </c>
      <c r="AG243" t="s">
        <v>14</v>
      </c>
      <c r="AH243" s="20" t="s">
        <v>14</v>
      </c>
      <c r="AI243" t="s">
        <v>14</v>
      </c>
      <c r="AJ243" t="s">
        <v>14</v>
      </c>
      <c r="AK243" t="s">
        <v>14</v>
      </c>
      <c r="AL243" t="s">
        <v>14</v>
      </c>
      <c r="AM243" t="s">
        <v>14</v>
      </c>
      <c r="AN243" t="s">
        <v>14</v>
      </c>
      <c r="AO243" t="s">
        <v>14</v>
      </c>
      <c r="AP243" s="20" t="s">
        <v>14</v>
      </c>
      <c r="AQ243" t="s">
        <v>14</v>
      </c>
      <c r="AR243" t="s">
        <v>14</v>
      </c>
      <c r="AS243" t="s">
        <v>14</v>
      </c>
      <c r="AT243" s="20" t="s">
        <v>14</v>
      </c>
      <c r="AU243" s="24" t="s">
        <v>14</v>
      </c>
      <c r="AV243" s="24" t="s">
        <v>14</v>
      </c>
      <c r="AW243" s="24" t="s">
        <v>14</v>
      </c>
    </row>
    <row r="244" spans="1:49">
      <c r="A244" s="2" t="s">
        <v>44</v>
      </c>
      <c r="B244" s="2" t="s">
        <v>11</v>
      </c>
      <c r="C244" s="2" t="s">
        <v>12</v>
      </c>
      <c r="D244" s="3">
        <v>51686</v>
      </c>
      <c r="E244" s="3">
        <v>9834</v>
      </c>
      <c r="F244" s="3">
        <v>10525</v>
      </c>
      <c r="G244" s="3">
        <v>1122</v>
      </c>
      <c r="H244" s="14">
        <v>21481</v>
      </c>
      <c r="I244" s="3">
        <v>14612</v>
      </c>
      <c r="J244" s="3">
        <v>8203</v>
      </c>
      <c r="K244" s="3">
        <v>7327</v>
      </c>
      <c r="L244" s="14">
        <v>30143</v>
      </c>
      <c r="M244" t="s">
        <v>14</v>
      </c>
      <c r="N244" t="s">
        <v>14</v>
      </c>
      <c r="O244" t="s">
        <v>14</v>
      </c>
      <c r="P244" t="s">
        <v>14</v>
      </c>
      <c r="Q244" s="12" t="s">
        <v>14</v>
      </c>
      <c r="R244" s="20" t="s">
        <v>14</v>
      </c>
      <c r="S244" t="s">
        <v>14</v>
      </c>
      <c r="T244" t="s">
        <v>14</v>
      </c>
      <c r="U244" t="s">
        <v>14</v>
      </c>
      <c r="V244" s="12" t="s">
        <v>14</v>
      </c>
      <c r="W244" t="s">
        <v>14</v>
      </c>
      <c r="X244" t="s">
        <v>14</v>
      </c>
      <c r="Y244" t="s">
        <v>14</v>
      </c>
      <c r="Z244" s="12" t="s">
        <v>14</v>
      </c>
      <c r="AA244" t="s">
        <v>14</v>
      </c>
      <c r="AB244" t="s">
        <v>14</v>
      </c>
      <c r="AC244" t="s">
        <v>14</v>
      </c>
      <c r="AD244" s="20" t="s">
        <v>14</v>
      </c>
      <c r="AE244" t="s">
        <v>14</v>
      </c>
      <c r="AF244" t="s">
        <v>14</v>
      </c>
      <c r="AG244" t="s">
        <v>14</v>
      </c>
      <c r="AH244" s="20" t="s">
        <v>14</v>
      </c>
      <c r="AI244" t="s">
        <v>14</v>
      </c>
      <c r="AJ244" t="s">
        <v>14</v>
      </c>
      <c r="AK244" t="s">
        <v>14</v>
      </c>
      <c r="AL244" s="11">
        <v>105.47</v>
      </c>
      <c r="AM244" s="9" t="s">
        <v>14</v>
      </c>
      <c r="AN244" s="11">
        <v>71.45</v>
      </c>
      <c r="AO244" s="11">
        <v>58.33</v>
      </c>
      <c r="AP244" s="20" t="s">
        <v>14</v>
      </c>
      <c r="AQ244" t="s">
        <v>14</v>
      </c>
      <c r="AR244" t="s">
        <v>14</v>
      </c>
      <c r="AS244" t="s">
        <v>14</v>
      </c>
      <c r="AT244" s="20" t="s">
        <v>14</v>
      </c>
      <c r="AU244" s="24" t="s">
        <v>14</v>
      </c>
      <c r="AV244" s="24" t="s">
        <v>14</v>
      </c>
      <c r="AW244" s="24" t="s">
        <v>14</v>
      </c>
    </row>
    <row r="245" spans="1:49">
      <c r="B245" s="2" t="s">
        <v>13</v>
      </c>
      <c r="C245" s="2" t="s">
        <v>12</v>
      </c>
      <c r="D245" s="4" t="s">
        <v>14</v>
      </c>
      <c r="E245" s="4" t="s">
        <v>14</v>
      </c>
      <c r="F245" s="4" t="s">
        <v>14</v>
      </c>
      <c r="G245" s="4" t="s">
        <v>14</v>
      </c>
      <c r="H245" s="15" t="s">
        <v>14</v>
      </c>
      <c r="I245" s="4" t="s">
        <v>14</v>
      </c>
      <c r="J245" s="4" t="s">
        <v>14</v>
      </c>
      <c r="K245" s="4" t="s">
        <v>14</v>
      </c>
      <c r="L245" s="15" t="s">
        <v>14</v>
      </c>
      <c r="M245" t="s">
        <v>14</v>
      </c>
      <c r="N245" t="s">
        <v>14</v>
      </c>
      <c r="O245" t="s">
        <v>14</v>
      </c>
      <c r="P245" t="s">
        <v>14</v>
      </c>
      <c r="Q245" s="12" t="s">
        <v>14</v>
      </c>
      <c r="R245" s="20" t="s">
        <v>14</v>
      </c>
      <c r="S245" t="s">
        <v>14</v>
      </c>
      <c r="T245" t="s">
        <v>14</v>
      </c>
      <c r="U245" t="s">
        <v>14</v>
      </c>
      <c r="V245" s="12" t="s">
        <v>14</v>
      </c>
      <c r="W245" t="s">
        <v>14</v>
      </c>
      <c r="X245" t="s">
        <v>14</v>
      </c>
      <c r="Y245" t="s">
        <v>14</v>
      </c>
      <c r="Z245" s="12" t="s">
        <v>14</v>
      </c>
      <c r="AA245" t="s">
        <v>14</v>
      </c>
      <c r="AB245" t="s">
        <v>14</v>
      </c>
      <c r="AC245" t="s">
        <v>14</v>
      </c>
      <c r="AD245" s="20" t="s">
        <v>14</v>
      </c>
      <c r="AE245" t="s">
        <v>14</v>
      </c>
      <c r="AF245" t="s">
        <v>14</v>
      </c>
      <c r="AG245" t="s">
        <v>14</v>
      </c>
      <c r="AH245" s="20" t="s">
        <v>14</v>
      </c>
      <c r="AI245" t="s">
        <v>14</v>
      </c>
      <c r="AJ245" t="s">
        <v>14</v>
      </c>
      <c r="AK245" t="s">
        <v>14</v>
      </c>
      <c r="AL245" t="s">
        <v>14</v>
      </c>
      <c r="AM245" t="s">
        <v>14</v>
      </c>
      <c r="AN245" t="s">
        <v>14</v>
      </c>
      <c r="AO245" t="s">
        <v>14</v>
      </c>
      <c r="AP245" s="20" t="s">
        <v>14</v>
      </c>
      <c r="AQ245" t="s">
        <v>14</v>
      </c>
      <c r="AR245" t="s">
        <v>14</v>
      </c>
      <c r="AS245" t="s">
        <v>14</v>
      </c>
      <c r="AT245" s="20" t="s">
        <v>14</v>
      </c>
      <c r="AU245" s="24" t="s">
        <v>14</v>
      </c>
      <c r="AV245" s="24" t="s">
        <v>14</v>
      </c>
      <c r="AW245" s="24" t="s">
        <v>14</v>
      </c>
    </row>
    <row r="246" spans="1:49">
      <c r="B246" s="2" t="s">
        <v>15</v>
      </c>
      <c r="C246" s="2" t="s">
        <v>12</v>
      </c>
      <c r="D246" s="4" t="s">
        <v>14</v>
      </c>
      <c r="E246" s="4" t="s">
        <v>14</v>
      </c>
      <c r="F246" s="4" t="s">
        <v>14</v>
      </c>
      <c r="G246" s="4" t="s">
        <v>14</v>
      </c>
      <c r="H246" s="15" t="s">
        <v>14</v>
      </c>
      <c r="I246" s="4" t="s">
        <v>14</v>
      </c>
      <c r="J246" s="4" t="s">
        <v>14</v>
      </c>
      <c r="K246" s="4" t="s">
        <v>14</v>
      </c>
      <c r="L246" s="15" t="s">
        <v>14</v>
      </c>
      <c r="M246" t="s">
        <v>14</v>
      </c>
      <c r="N246" t="s">
        <v>14</v>
      </c>
      <c r="O246" t="s">
        <v>14</v>
      </c>
      <c r="P246" t="s">
        <v>14</v>
      </c>
      <c r="Q246" s="12" t="s">
        <v>14</v>
      </c>
      <c r="R246" s="20" t="s">
        <v>14</v>
      </c>
      <c r="S246" t="s">
        <v>14</v>
      </c>
      <c r="T246" t="s">
        <v>14</v>
      </c>
      <c r="U246" t="s">
        <v>14</v>
      </c>
      <c r="V246" s="12" t="s">
        <v>14</v>
      </c>
      <c r="W246" t="s">
        <v>14</v>
      </c>
      <c r="X246" t="s">
        <v>14</v>
      </c>
      <c r="Y246" t="s">
        <v>14</v>
      </c>
      <c r="Z246" s="12" t="s">
        <v>14</v>
      </c>
      <c r="AA246" t="s">
        <v>14</v>
      </c>
      <c r="AB246" t="s">
        <v>14</v>
      </c>
      <c r="AC246" t="s">
        <v>14</v>
      </c>
      <c r="AD246" s="20" t="s">
        <v>14</v>
      </c>
      <c r="AE246" t="s">
        <v>14</v>
      </c>
      <c r="AF246" t="s">
        <v>14</v>
      </c>
      <c r="AG246" t="s">
        <v>14</v>
      </c>
      <c r="AH246" s="20" t="s">
        <v>14</v>
      </c>
      <c r="AI246" t="s">
        <v>14</v>
      </c>
      <c r="AJ246" t="s">
        <v>14</v>
      </c>
      <c r="AK246" t="s">
        <v>14</v>
      </c>
      <c r="AL246" t="s">
        <v>14</v>
      </c>
      <c r="AM246" t="s">
        <v>14</v>
      </c>
      <c r="AN246" t="s">
        <v>14</v>
      </c>
      <c r="AO246" t="s">
        <v>14</v>
      </c>
      <c r="AP246" s="20" t="s">
        <v>14</v>
      </c>
      <c r="AQ246" t="s">
        <v>14</v>
      </c>
      <c r="AR246" t="s">
        <v>14</v>
      </c>
      <c r="AS246" t="s">
        <v>14</v>
      </c>
      <c r="AT246" s="20" t="s">
        <v>14</v>
      </c>
      <c r="AU246" s="24" t="s">
        <v>14</v>
      </c>
      <c r="AV246" s="24" t="s">
        <v>14</v>
      </c>
      <c r="AW246" s="24" t="s">
        <v>14</v>
      </c>
    </row>
    <row r="247" spans="1:49">
      <c r="B247" s="2" t="s">
        <v>16</v>
      </c>
      <c r="C247" s="2" t="s">
        <v>12</v>
      </c>
      <c r="D247" s="4" t="s">
        <v>14</v>
      </c>
      <c r="E247" s="4" t="s">
        <v>14</v>
      </c>
      <c r="F247" s="4" t="s">
        <v>14</v>
      </c>
      <c r="G247" s="4" t="s">
        <v>14</v>
      </c>
      <c r="H247" s="15" t="s">
        <v>14</v>
      </c>
      <c r="I247" s="4" t="s">
        <v>14</v>
      </c>
      <c r="J247" s="4" t="s">
        <v>14</v>
      </c>
      <c r="K247" s="4" t="s">
        <v>14</v>
      </c>
      <c r="L247" s="15" t="s">
        <v>14</v>
      </c>
      <c r="M247" t="s">
        <v>14</v>
      </c>
      <c r="N247" t="s">
        <v>14</v>
      </c>
      <c r="O247" t="s">
        <v>14</v>
      </c>
      <c r="P247" t="s">
        <v>14</v>
      </c>
      <c r="Q247" s="12" t="s">
        <v>14</v>
      </c>
      <c r="R247" s="20" t="s">
        <v>14</v>
      </c>
      <c r="S247" t="s">
        <v>14</v>
      </c>
      <c r="T247" t="s">
        <v>14</v>
      </c>
      <c r="U247" t="s">
        <v>14</v>
      </c>
      <c r="V247" s="12" t="s">
        <v>14</v>
      </c>
      <c r="W247" t="s">
        <v>14</v>
      </c>
      <c r="X247" t="s">
        <v>14</v>
      </c>
      <c r="Y247" t="s">
        <v>14</v>
      </c>
      <c r="Z247" s="12" t="s">
        <v>14</v>
      </c>
      <c r="AA247" t="s">
        <v>14</v>
      </c>
      <c r="AB247" t="s">
        <v>14</v>
      </c>
      <c r="AC247" t="s">
        <v>14</v>
      </c>
      <c r="AD247" s="20" t="s">
        <v>14</v>
      </c>
      <c r="AE247" t="s">
        <v>14</v>
      </c>
      <c r="AF247" t="s">
        <v>14</v>
      </c>
      <c r="AG247" t="s">
        <v>14</v>
      </c>
      <c r="AH247" s="20" t="s">
        <v>14</v>
      </c>
      <c r="AI247" t="s">
        <v>14</v>
      </c>
      <c r="AJ247" t="s">
        <v>14</v>
      </c>
      <c r="AK247" t="s">
        <v>14</v>
      </c>
      <c r="AL247" t="s">
        <v>14</v>
      </c>
      <c r="AM247" t="s">
        <v>14</v>
      </c>
      <c r="AN247" t="s">
        <v>14</v>
      </c>
      <c r="AO247" t="s">
        <v>14</v>
      </c>
      <c r="AP247" s="20" t="s">
        <v>14</v>
      </c>
      <c r="AQ247" t="s">
        <v>14</v>
      </c>
      <c r="AR247" t="s">
        <v>14</v>
      </c>
      <c r="AS247" t="s">
        <v>14</v>
      </c>
      <c r="AT247" s="20" t="s">
        <v>14</v>
      </c>
      <c r="AU247" s="24" t="s">
        <v>14</v>
      </c>
      <c r="AV247" s="24" t="s">
        <v>14</v>
      </c>
      <c r="AW247" s="24" t="s">
        <v>14</v>
      </c>
    </row>
    <row r="248" spans="1:49">
      <c r="B248" s="2" t="s">
        <v>17</v>
      </c>
      <c r="C248" s="2" t="s">
        <v>12</v>
      </c>
      <c r="D248" s="4" t="s">
        <v>14</v>
      </c>
      <c r="E248" s="4" t="s">
        <v>14</v>
      </c>
      <c r="F248" s="4" t="s">
        <v>14</v>
      </c>
      <c r="G248" s="4" t="s">
        <v>14</v>
      </c>
      <c r="H248" s="15" t="s">
        <v>14</v>
      </c>
      <c r="I248" s="4" t="s">
        <v>14</v>
      </c>
      <c r="J248" s="4" t="s">
        <v>14</v>
      </c>
      <c r="K248" s="4" t="s">
        <v>14</v>
      </c>
      <c r="L248" s="15" t="s">
        <v>14</v>
      </c>
      <c r="M248" t="s">
        <v>14</v>
      </c>
      <c r="N248" t="s">
        <v>14</v>
      </c>
      <c r="O248" t="s">
        <v>14</v>
      </c>
      <c r="P248" t="s">
        <v>14</v>
      </c>
      <c r="Q248" s="12" t="s">
        <v>14</v>
      </c>
      <c r="R248" s="20" t="s">
        <v>14</v>
      </c>
      <c r="S248" t="s">
        <v>14</v>
      </c>
      <c r="T248" t="s">
        <v>14</v>
      </c>
      <c r="U248" t="s">
        <v>14</v>
      </c>
      <c r="V248" s="12" t="s">
        <v>14</v>
      </c>
      <c r="W248" t="s">
        <v>14</v>
      </c>
      <c r="X248" t="s">
        <v>14</v>
      </c>
      <c r="Y248" t="s">
        <v>14</v>
      </c>
      <c r="Z248" s="12" t="s">
        <v>14</v>
      </c>
      <c r="AA248" t="s">
        <v>14</v>
      </c>
      <c r="AB248" t="s">
        <v>14</v>
      </c>
      <c r="AC248" t="s">
        <v>14</v>
      </c>
      <c r="AD248" s="20" t="s">
        <v>14</v>
      </c>
      <c r="AE248" t="s">
        <v>14</v>
      </c>
      <c r="AF248" t="s">
        <v>14</v>
      </c>
      <c r="AG248" t="s">
        <v>14</v>
      </c>
      <c r="AH248" s="20" t="s">
        <v>14</v>
      </c>
      <c r="AI248" t="s">
        <v>14</v>
      </c>
      <c r="AJ248" t="s">
        <v>14</v>
      </c>
      <c r="AK248" t="s">
        <v>14</v>
      </c>
      <c r="AL248" t="s">
        <v>14</v>
      </c>
      <c r="AM248" t="s">
        <v>14</v>
      </c>
      <c r="AN248" t="s">
        <v>14</v>
      </c>
      <c r="AO248" t="s">
        <v>14</v>
      </c>
      <c r="AP248" s="20" t="s">
        <v>14</v>
      </c>
      <c r="AQ248" t="s">
        <v>14</v>
      </c>
      <c r="AR248" t="s">
        <v>14</v>
      </c>
      <c r="AS248" t="s">
        <v>14</v>
      </c>
      <c r="AT248" s="20" t="s">
        <v>14</v>
      </c>
      <c r="AU248" s="24" t="s">
        <v>14</v>
      </c>
      <c r="AV248" s="24" t="s">
        <v>14</v>
      </c>
      <c r="AW248" s="24" t="s">
        <v>14</v>
      </c>
    </row>
    <row r="249" spans="1:49">
      <c r="B249" s="2" t="s">
        <v>18</v>
      </c>
      <c r="C249" s="2" t="s">
        <v>12</v>
      </c>
      <c r="D249" s="4" t="s">
        <v>14</v>
      </c>
      <c r="E249" s="4" t="s">
        <v>14</v>
      </c>
      <c r="F249" s="4" t="s">
        <v>14</v>
      </c>
      <c r="G249" s="4" t="s">
        <v>14</v>
      </c>
      <c r="H249" s="15" t="s">
        <v>14</v>
      </c>
      <c r="I249" s="4" t="s">
        <v>14</v>
      </c>
      <c r="J249" s="4" t="s">
        <v>14</v>
      </c>
      <c r="K249" s="4" t="s">
        <v>14</v>
      </c>
      <c r="L249" s="15" t="s">
        <v>14</v>
      </c>
      <c r="M249" t="s">
        <v>14</v>
      </c>
      <c r="N249" t="s">
        <v>14</v>
      </c>
      <c r="O249" t="s">
        <v>14</v>
      </c>
      <c r="P249" t="s">
        <v>14</v>
      </c>
      <c r="Q249" s="12" t="s">
        <v>14</v>
      </c>
      <c r="R249" s="20" t="s">
        <v>14</v>
      </c>
      <c r="S249" t="s">
        <v>14</v>
      </c>
      <c r="T249" t="s">
        <v>14</v>
      </c>
      <c r="U249" t="s">
        <v>14</v>
      </c>
      <c r="V249" s="12" t="s">
        <v>14</v>
      </c>
      <c r="W249" t="s">
        <v>14</v>
      </c>
      <c r="X249" t="s">
        <v>14</v>
      </c>
      <c r="Y249" t="s">
        <v>14</v>
      </c>
      <c r="Z249" s="12" t="s">
        <v>14</v>
      </c>
      <c r="AA249" t="s">
        <v>14</v>
      </c>
      <c r="AB249" t="s">
        <v>14</v>
      </c>
      <c r="AC249" t="s">
        <v>14</v>
      </c>
      <c r="AD249" s="20" t="s">
        <v>14</v>
      </c>
      <c r="AE249" t="s">
        <v>14</v>
      </c>
      <c r="AF249" t="s">
        <v>14</v>
      </c>
      <c r="AG249" t="s">
        <v>14</v>
      </c>
      <c r="AH249" s="20" t="s">
        <v>14</v>
      </c>
      <c r="AI249" t="s">
        <v>14</v>
      </c>
      <c r="AJ249" t="s">
        <v>14</v>
      </c>
      <c r="AK249" t="s">
        <v>14</v>
      </c>
      <c r="AL249" t="s">
        <v>14</v>
      </c>
      <c r="AM249" t="s">
        <v>14</v>
      </c>
      <c r="AN249" t="s">
        <v>14</v>
      </c>
      <c r="AO249" t="s">
        <v>14</v>
      </c>
      <c r="AP249" s="20" t="s">
        <v>14</v>
      </c>
      <c r="AQ249" t="s">
        <v>14</v>
      </c>
      <c r="AR249" t="s">
        <v>14</v>
      </c>
      <c r="AS249" t="s">
        <v>14</v>
      </c>
      <c r="AT249" s="20" t="s">
        <v>14</v>
      </c>
      <c r="AU249" s="24" t="s">
        <v>14</v>
      </c>
      <c r="AV249" s="24" t="s">
        <v>14</v>
      </c>
      <c r="AW249" s="24" t="s">
        <v>14</v>
      </c>
    </row>
    <row r="250" spans="1:49">
      <c r="B250" s="2" t="s">
        <v>19</v>
      </c>
      <c r="C250" s="2" t="s">
        <v>12</v>
      </c>
      <c r="D250" s="4" t="s">
        <v>14</v>
      </c>
      <c r="E250" s="4" t="s">
        <v>14</v>
      </c>
      <c r="F250" s="4" t="s">
        <v>14</v>
      </c>
      <c r="G250" s="4" t="s">
        <v>14</v>
      </c>
      <c r="H250" s="15" t="s">
        <v>14</v>
      </c>
      <c r="I250" s="4" t="s">
        <v>14</v>
      </c>
      <c r="J250" s="4" t="s">
        <v>14</v>
      </c>
      <c r="K250" s="4" t="s">
        <v>14</v>
      </c>
      <c r="L250" s="15" t="s">
        <v>14</v>
      </c>
      <c r="M250" t="s">
        <v>14</v>
      </c>
      <c r="N250" t="s">
        <v>14</v>
      </c>
      <c r="O250" t="s">
        <v>14</v>
      </c>
      <c r="P250" t="s">
        <v>14</v>
      </c>
      <c r="Q250" s="12" t="s">
        <v>14</v>
      </c>
      <c r="R250" s="20" t="s">
        <v>14</v>
      </c>
      <c r="S250" t="s">
        <v>14</v>
      </c>
      <c r="T250" t="s">
        <v>14</v>
      </c>
      <c r="U250" t="s">
        <v>14</v>
      </c>
      <c r="V250" s="12" t="s">
        <v>14</v>
      </c>
      <c r="W250" t="s">
        <v>14</v>
      </c>
      <c r="X250" t="s">
        <v>14</v>
      </c>
      <c r="Y250" t="s">
        <v>14</v>
      </c>
      <c r="Z250" s="12" t="s">
        <v>14</v>
      </c>
      <c r="AA250" t="s">
        <v>14</v>
      </c>
      <c r="AB250" t="s">
        <v>14</v>
      </c>
      <c r="AC250" t="s">
        <v>14</v>
      </c>
      <c r="AD250" s="20" t="s">
        <v>14</v>
      </c>
      <c r="AE250" t="s">
        <v>14</v>
      </c>
      <c r="AF250" t="s">
        <v>14</v>
      </c>
      <c r="AG250" t="s">
        <v>14</v>
      </c>
      <c r="AH250" s="20" t="s">
        <v>14</v>
      </c>
      <c r="AI250" t="s">
        <v>14</v>
      </c>
      <c r="AJ250" t="s">
        <v>14</v>
      </c>
      <c r="AK250" t="s">
        <v>14</v>
      </c>
      <c r="AL250" t="s">
        <v>14</v>
      </c>
      <c r="AM250" t="s">
        <v>14</v>
      </c>
      <c r="AN250" t="s">
        <v>14</v>
      </c>
      <c r="AO250" t="s">
        <v>14</v>
      </c>
      <c r="AP250" s="20" t="s">
        <v>14</v>
      </c>
      <c r="AQ250" t="s">
        <v>14</v>
      </c>
      <c r="AR250" t="s">
        <v>14</v>
      </c>
      <c r="AS250" t="s">
        <v>14</v>
      </c>
      <c r="AT250" s="20" t="s">
        <v>14</v>
      </c>
      <c r="AU250" s="24" t="s">
        <v>14</v>
      </c>
      <c r="AV250" s="24" t="s">
        <v>14</v>
      </c>
      <c r="AW250" s="24" t="s">
        <v>14</v>
      </c>
    </row>
    <row r="251" spans="1:49">
      <c r="B251" s="2" t="s">
        <v>20</v>
      </c>
      <c r="C251" s="2" t="s">
        <v>12</v>
      </c>
      <c r="D251" s="4" t="s">
        <v>14</v>
      </c>
      <c r="E251" s="4" t="s">
        <v>14</v>
      </c>
      <c r="F251" s="4" t="s">
        <v>14</v>
      </c>
      <c r="G251" s="4" t="s">
        <v>14</v>
      </c>
      <c r="H251" s="15" t="s">
        <v>14</v>
      </c>
      <c r="I251" s="4" t="s">
        <v>14</v>
      </c>
      <c r="J251" s="4" t="s">
        <v>14</v>
      </c>
      <c r="K251" s="4" t="s">
        <v>14</v>
      </c>
      <c r="L251" s="15" t="s">
        <v>14</v>
      </c>
      <c r="M251" t="s">
        <v>14</v>
      </c>
      <c r="N251" t="s">
        <v>14</v>
      </c>
      <c r="O251" t="s">
        <v>14</v>
      </c>
      <c r="P251" t="s">
        <v>14</v>
      </c>
      <c r="Q251" s="12" t="s">
        <v>14</v>
      </c>
      <c r="R251" s="20" t="s">
        <v>14</v>
      </c>
      <c r="S251" t="s">
        <v>14</v>
      </c>
      <c r="T251" t="s">
        <v>14</v>
      </c>
      <c r="U251" t="s">
        <v>14</v>
      </c>
      <c r="V251" s="12" t="s">
        <v>14</v>
      </c>
      <c r="W251" t="s">
        <v>14</v>
      </c>
      <c r="X251" t="s">
        <v>14</v>
      </c>
      <c r="Y251" t="s">
        <v>14</v>
      </c>
      <c r="Z251" s="12" t="s">
        <v>14</v>
      </c>
      <c r="AA251" t="s">
        <v>14</v>
      </c>
      <c r="AB251" t="s">
        <v>14</v>
      </c>
      <c r="AC251" t="s">
        <v>14</v>
      </c>
      <c r="AD251" s="20" t="s">
        <v>14</v>
      </c>
      <c r="AE251" t="s">
        <v>14</v>
      </c>
      <c r="AF251" t="s">
        <v>14</v>
      </c>
      <c r="AG251" t="s">
        <v>14</v>
      </c>
      <c r="AH251" s="20" t="s">
        <v>14</v>
      </c>
      <c r="AI251" t="s">
        <v>14</v>
      </c>
      <c r="AJ251" t="s">
        <v>14</v>
      </c>
      <c r="AK251" t="s">
        <v>14</v>
      </c>
      <c r="AL251" t="s">
        <v>14</v>
      </c>
      <c r="AM251" t="s">
        <v>14</v>
      </c>
      <c r="AN251" t="s">
        <v>14</v>
      </c>
      <c r="AO251" t="s">
        <v>14</v>
      </c>
      <c r="AP251" s="20" t="s">
        <v>14</v>
      </c>
      <c r="AQ251" t="s">
        <v>14</v>
      </c>
      <c r="AR251" t="s">
        <v>14</v>
      </c>
      <c r="AS251" t="s">
        <v>14</v>
      </c>
      <c r="AT251" s="20" t="s">
        <v>14</v>
      </c>
      <c r="AU251" s="24" t="s">
        <v>14</v>
      </c>
      <c r="AV251" s="24" t="s">
        <v>14</v>
      </c>
      <c r="AW251" s="24" t="s">
        <v>14</v>
      </c>
    </row>
    <row r="252" spans="1:49">
      <c r="B252" s="2" t="s">
        <v>21</v>
      </c>
      <c r="C252" s="2" t="s">
        <v>12</v>
      </c>
      <c r="D252" s="4" t="s">
        <v>14</v>
      </c>
      <c r="E252" s="4" t="s">
        <v>14</v>
      </c>
      <c r="F252" s="4" t="s">
        <v>14</v>
      </c>
      <c r="G252" s="4" t="s">
        <v>14</v>
      </c>
      <c r="H252" s="15" t="s">
        <v>14</v>
      </c>
      <c r="I252" s="4" t="s">
        <v>14</v>
      </c>
      <c r="J252" s="4" t="s">
        <v>14</v>
      </c>
      <c r="K252" s="4" t="s">
        <v>14</v>
      </c>
      <c r="L252" s="15" t="s">
        <v>14</v>
      </c>
      <c r="M252" t="s">
        <v>14</v>
      </c>
      <c r="N252" t="s">
        <v>14</v>
      </c>
      <c r="O252" t="s">
        <v>14</v>
      </c>
      <c r="P252" t="s">
        <v>14</v>
      </c>
      <c r="Q252" s="12" t="s">
        <v>14</v>
      </c>
      <c r="R252" s="20" t="s">
        <v>14</v>
      </c>
      <c r="S252" t="s">
        <v>14</v>
      </c>
      <c r="T252" t="s">
        <v>14</v>
      </c>
      <c r="U252" t="s">
        <v>14</v>
      </c>
      <c r="V252" s="12" t="s">
        <v>14</v>
      </c>
      <c r="W252" t="s">
        <v>14</v>
      </c>
      <c r="X252" t="s">
        <v>14</v>
      </c>
      <c r="Y252" t="s">
        <v>14</v>
      </c>
      <c r="Z252" s="12" t="s">
        <v>14</v>
      </c>
      <c r="AA252" t="s">
        <v>14</v>
      </c>
      <c r="AB252" t="s">
        <v>14</v>
      </c>
      <c r="AC252" t="s">
        <v>14</v>
      </c>
      <c r="AD252" s="20" t="s">
        <v>14</v>
      </c>
      <c r="AE252" t="s">
        <v>14</v>
      </c>
      <c r="AF252" t="s">
        <v>14</v>
      </c>
      <c r="AG252" t="s">
        <v>14</v>
      </c>
      <c r="AH252" s="20" t="s">
        <v>14</v>
      </c>
      <c r="AI252" t="s">
        <v>14</v>
      </c>
      <c r="AJ252" t="s">
        <v>14</v>
      </c>
      <c r="AK252" t="s">
        <v>14</v>
      </c>
      <c r="AL252" t="s">
        <v>14</v>
      </c>
      <c r="AM252" t="s">
        <v>14</v>
      </c>
      <c r="AN252" t="s">
        <v>14</v>
      </c>
      <c r="AO252" t="s">
        <v>14</v>
      </c>
      <c r="AP252" s="20" t="s">
        <v>14</v>
      </c>
      <c r="AQ252" t="s">
        <v>14</v>
      </c>
      <c r="AR252" t="s">
        <v>14</v>
      </c>
      <c r="AS252" t="s">
        <v>14</v>
      </c>
      <c r="AT252" s="20" t="s">
        <v>14</v>
      </c>
      <c r="AU252" s="24" t="s">
        <v>14</v>
      </c>
      <c r="AV252" s="24" t="s">
        <v>14</v>
      </c>
      <c r="AW252" s="24" t="s">
        <v>14</v>
      </c>
    </row>
    <row r="253" spans="1:49">
      <c r="B253" s="2" t="s">
        <v>22</v>
      </c>
      <c r="C253" s="2" t="s">
        <v>12</v>
      </c>
      <c r="D253" s="4" t="s">
        <v>14</v>
      </c>
      <c r="E253" s="4" t="s">
        <v>14</v>
      </c>
      <c r="F253" s="4" t="s">
        <v>14</v>
      </c>
      <c r="G253" s="4" t="s">
        <v>14</v>
      </c>
      <c r="H253" s="15" t="s">
        <v>14</v>
      </c>
      <c r="I253" s="4" t="s">
        <v>14</v>
      </c>
      <c r="J253" s="4" t="s">
        <v>14</v>
      </c>
      <c r="K253" s="4" t="s">
        <v>14</v>
      </c>
      <c r="L253" s="15" t="s">
        <v>14</v>
      </c>
      <c r="M253" t="s">
        <v>14</v>
      </c>
      <c r="N253" t="s">
        <v>14</v>
      </c>
      <c r="O253" t="s">
        <v>14</v>
      </c>
      <c r="P253" t="s">
        <v>14</v>
      </c>
      <c r="Q253" s="12" t="s">
        <v>14</v>
      </c>
      <c r="R253" s="20" t="s">
        <v>14</v>
      </c>
      <c r="S253" t="s">
        <v>14</v>
      </c>
      <c r="T253" t="s">
        <v>14</v>
      </c>
      <c r="U253" t="s">
        <v>14</v>
      </c>
      <c r="V253" s="12" t="s">
        <v>14</v>
      </c>
      <c r="W253" t="s">
        <v>14</v>
      </c>
      <c r="X253" t="s">
        <v>14</v>
      </c>
      <c r="Y253" t="s">
        <v>14</v>
      </c>
      <c r="Z253" s="12" t="s">
        <v>14</v>
      </c>
      <c r="AA253" t="s">
        <v>14</v>
      </c>
      <c r="AB253" t="s">
        <v>14</v>
      </c>
      <c r="AC253" t="s">
        <v>14</v>
      </c>
      <c r="AD253" s="20" t="s">
        <v>14</v>
      </c>
      <c r="AE253" t="s">
        <v>14</v>
      </c>
      <c r="AF253" t="s">
        <v>14</v>
      </c>
      <c r="AG253" t="s">
        <v>14</v>
      </c>
      <c r="AH253" s="20" t="s">
        <v>14</v>
      </c>
      <c r="AI253" t="s">
        <v>14</v>
      </c>
      <c r="AJ253" t="s">
        <v>14</v>
      </c>
      <c r="AK253" t="s">
        <v>14</v>
      </c>
      <c r="AL253" t="s">
        <v>14</v>
      </c>
      <c r="AM253" t="s">
        <v>14</v>
      </c>
      <c r="AN253" t="s">
        <v>14</v>
      </c>
      <c r="AO253" t="s">
        <v>14</v>
      </c>
      <c r="AP253" s="20" t="s">
        <v>14</v>
      </c>
      <c r="AQ253" t="s">
        <v>14</v>
      </c>
      <c r="AR253" t="s">
        <v>14</v>
      </c>
      <c r="AS253" t="s">
        <v>14</v>
      </c>
      <c r="AT253" s="20" t="s">
        <v>14</v>
      </c>
      <c r="AU253" s="24" t="s">
        <v>14</v>
      </c>
      <c r="AV253" s="24" t="s">
        <v>14</v>
      </c>
      <c r="AW253" s="24" t="s">
        <v>14</v>
      </c>
    </row>
    <row r="254" spans="1:49">
      <c r="B254" s="2" t="s">
        <v>23</v>
      </c>
      <c r="C254" s="2" t="s">
        <v>12</v>
      </c>
      <c r="D254" s="4" t="s">
        <v>14</v>
      </c>
      <c r="E254" s="4" t="s">
        <v>14</v>
      </c>
      <c r="F254" s="4" t="s">
        <v>14</v>
      </c>
      <c r="G254" s="4" t="s">
        <v>14</v>
      </c>
      <c r="H254" s="15" t="s">
        <v>14</v>
      </c>
      <c r="I254" s="4" t="s">
        <v>14</v>
      </c>
      <c r="J254" s="4" t="s">
        <v>14</v>
      </c>
      <c r="K254" s="4" t="s">
        <v>14</v>
      </c>
      <c r="L254" s="15" t="s">
        <v>14</v>
      </c>
      <c r="M254" t="s">
        <v>14</v>
      </c>
      <c r="N254" t="s">
        <v>14</v>
      </c>
      <c r="O254" t="s">
        <v>14</v>
      </c>
      <c r="P254" t="s">
        <v>14</v>
      </c>
      <c r="Q254" s="12" t="s">
        <v>14</v>
      </c>
      <c r="R254" s="20" t="s">
        <v>14</v>
      </c>
      <c r="S254" t="s">
        <v>14</v>
      </c>
      <c r="T254" t="s">
        <v>14</v>
      </c>
      <c r="U254" t="s">
        <v>14</v>
      </c>
      <c r="V254" s="12" t="s">
        <v>14</v>
      </c>
      <c r="W254" t="s">
        <v>14</v>
      </c>
      <c r="X254" t="s">
        <v>14</v>
      </c>
      <c r="Y254" t="s">
        <v>14</v>
      </c>
      <c r="Z254" s="12" t="s">
        <v>14</v>
      </c>
      <c r="AA254" t="s">
        <v>14</v>
      </c>
      <c r="AB254" t="s">
        <v>14</v>
      </c>
      <c r="AC254" t="s">
        <v>14</v>
      </c>
      <c r="AD254" s="20" t="s">
        <v>14</v>
      </c>
      <c r="AE254" t="s">
        <v>14</v>
      </c>
      <c r="AF254" t="s">
        <v>14</v>
      </c>
      <c r="AG254" t="s">
        <v>14</v>
      </c>
      <c r="AH254" s="20" t="s">
        <v>14</v>
      </c>
      <c r="AI254" t="s">
        <v>14</v>
      </c>
      <c r="AJ254" t="s">
        <v>14</v>
      </c>
      <c r="AK254" t="s">
        <v>14</v>
      </c>
      <c r="AL254" t="s">
        <v>14</v>
      </c>
      <c r="AM254" t="s">
        <v>14</v>
      </c>
      <c r="AN254" t="s">
        <v>14</v>
      </c>
      <c r="AO254" t="s">
        <v>14</v>
      </c>
      <c r="AP254" s="20" t="s">
        <v>14</v>
      </c>
      <c r="AQ254" t="s">
        <v>14</v>
      </c>
      <c r="AR254" t="s">
        <v>14</v>
      </c>
      <c r="AS254" t="s">
        <v>14</v>
      </c>
      <c r="AT254" s="20" t="s">
        <v>14</v>
      </c>
      <c r="AU254" s="24" t="s">
        <v>14</v>
      </c>
      <c r="AV254" s="24" t="s">
        <v>14</v>
      </c>
      <c r="AW254" s="24" t="s">
        <v>14</v>
      </c>
    </row>
    <row r="255" spans="1:49">
      <c r="B255" s="2" t="s">
        <v>24</v>
      </c>
      <c r="C255" s="2" t="s">
        <v>12</v>
      </c>
      <c r="D255" s="4" t="s">
        <v>14</v>
      </c>
      <c r="E255" s="4" t="s">
        <v>14</v>
      </c>
      <c r="F255" s="4" t="s">
        <v>14</v>
      </c>
      <c r="G255" s="4" t="s">
        <v>14</v>
      </c>
      <c r="H255" s="15" t="s">
        <v>14</v>
      </c>
      <c r="I255" s="4" t="s">
        <v>14</v>
      </c>
      <c r="J255" s="4" t="s">
        <v>14</v>
      </c>
      <c r="K255" s="4" t="s">
        <v>14</v>
      </c>
      <c r="L255" s="15" t="s">
        <v>14</v>
      </c>
      <c r="M255" t="s">
        <v>14</v>
      </c>
      <c r="N255" t="s">
        <v>14</v>
      </c>
      <c r="O255" t="s">
        <v>14</v>
      </c>
      <c r="P255" t="s">
        <v>14</v>
      </c>
      <c r="Q255" s="12" t="s">
        <v>14</v>
      </c>
      <c r="R255" s="20" t="s">
        <v>14</v>
      </c>
      <c r="S255" t="s">
        <v>14</v>
      </c>
      <c r="T255" t="s">
        <v>14</v>
      </c>
      <c r="U255" t="s">
        <v>14</v>
      </c>
      <c r="V255" s="12" t="s">
        <v>14</v>
      </c>
      <c r="W255" t="s">
        <v>14</v>
      </c>
      <c r="X255" t="s">
        <v>14</v>
      </c>
      <c r="Y255" t="s">
        <v>14</v>
      </c>
      <c r="Z255" s="12" t="s">
        <v>14</v>
      </c>
      <c r="AA255" t="s">
        <v>14</v>
      </c>
      <c r="AB255" t="s">
        <v>14</v>
      </c>
      <c r="AC255" t="s">
        <v>14</v>
      </c>
      <c r="AD255" s="20" t="s">
        <v>14</v>
      </c>
      <c r="AE255" t="s">
        <v>14</v>
      </c>
      <c r="AF255" t="s">
        <v>14</v>
      </c>
      <c r="AG255" t="s">
        <v>14</v>
      </c>
      <c r="AH255" s="20" t="s">
        <v>14</v>
      </c>
      <c r="AI255" t="s">
        <v>14</v>
      </c>
      <c r="AJ255" t="s">
        <v>14</v>
      </c>
      <c r="AK255" t="s">
        <v>14</v>
      </c>
      <c r="AL255" t="s">
        <v>14</v>
      </c>
      <c r="AM255" t="s">
        <v>14</v>
      </c>
      <c r="AN255" t="s">
        <v>14</v>
      </c>
      <c r="AO255" t="s">
        <v>14</v>
      </c>
      <c r="AP255" s="20" t="s">
        <v>14</v>
      </c>
      <c r="AQ255" t="s">
        <v>14</v>
      </c>
      <c r="AR255" t="s">
        <v>14</v>
      </c>
      <c r="AS255" t="s">
        <v>14</v>
      </c>
      <c r="AT255" s="20" t="s">
        <v>14</v>
      </c>
      <c r="AU255" s="24" t="s">
        <v>14</v>
      </c>
      <c r="AV255" s="24" t="s">
        <v>14</v>
      </c>
      <c r="AW255" s="24" t="s">
        <v>14</v>
      </c>
    </row>
    <row r="256" spans="1:49">
      <c r="B256" s="2" t="s">
        <v>25</v>
      </c>
      <c r="C256" s="2" t="s">
        <v>12</v>
      </c>
      <c r="D256" s="4" t="s">
        <v>14</v>
      </c>
      <c r="E256" s="4" t="s">
        <v>14</v>
      </c>
      <c r="F256" s="4" t="s">
        <v>14</v>
      </c>
      <c r="G256" s="4" t="s">
        <v>14</v>
      </c>
      <c r="H256" s="15" t="s">
        <v>14</v>
      </c>
      <c r="I256" s="4" t="s">
        <v>14</v>
      </c>
      <c r="J256" s="4" t="s">
        <v>14</v>
      </c>
      <c r="K256" s="4" t="s">
        <v>14</v>
      </c>
      <c r="L256" s="15" t="s">
        <v>14</v>
      </c>
      <c r="M256" t="s">
        <v>14</v>
      </c>
      <c r="N256" t="s">
        <v>14</v>
      </c>
      <c r="O256" t="s">
        <v>14</v>
      </c>
      <c r="P256" t="s">
        <v>14</v>
      </c>
      <c r="Q256" s="12" t="s">
        <v>14</v>
      </c>
      <c r="R256" s="20" t="s">
        <v>14</v>
      </c>
      <c r="S256" t="s">
        <v>14</v>
      </c>
      <c r="T256" t="s">
        <v>14</v>
      </c>
      <c r="U256" t="s">
        <v>14</v>
      </c>
      <c r="V256" s="12" t="s">
        <v>14</v>
      </c>
      <c r="W256" t="s">
        <v>14</v>
      </c>
      <c r="X256" t="s">
        <v>14</v>
      </c>
      <c r="Y256" t="s">
        <v>14</v>
      </c>
      <c r="Z256" s="12" t="s">
        <v>14</v>
      </c>
      <c r="AA256" t="s">
        <v>14</v>
      </c>
      <c r="AB256" t="s">
        <v>14</v>
      </c>
      <c r="AC256" t="s">
        <v>14</v>
      </c>
      <c r="AD256" s="20" t="s">
        <v>14</v>
      </c>
      <c r="AE256" t="s">
        <v>14</v>
      </c>
      <c r="AF256" t="s">
        <v>14</v>
      </c>
      <c r="AG256" t="s">
        <v>14</v>
      </c>
      <c r="AH256" s="20" t="s">
        <v>14</v>
      </c>
      <c r="AI256" t="s">
        <v>14</v>
      </c>
      <c r="AJ256" t="s">
        <v>14</v>
      </c>
      <c r="AK256" t="s">
        <v>14</v>
      </c>
      <c r="AL256" t="s">
        <v>14</v>
      </c>
      <c r="AM256" t="s">
        <v>14</v>
      </c>
      <c r="AN256" t="s">
        <v>14</v>
      </c>
      <c r="AO256" t="s">
        <v>14</v>
      </c>
      <c r="AP256" s="20" t="s">
        <v>14</v>
      </c>
      <c r="AQ256" t="s">
        <v>14</v>
      </c>
      <c r="AR256" t="s">
        <v>14</v>
      </c>
      <c r="AS256" t="s">
        <v>14</v>
      </c>
      <c r="AT256" s="20" t="s">
        <v>14</v>
      </c>
      <c r="AU256" s="24" t="s">
        <v>14</v>
      </c>
      <c r="AV256" s="24" t="s">
        <v>14</v>
      </c>
      <c r="AW256" s="24" t="s">
        <v>14</v>
      </c>
    </row>
    <row r="257" spans="1:51">
      <c r="B257" s="2" t="s">
        <v>26</v>
      </c>
      <c r="C257" s="2" t="s">
        <v>12</v>
      </c>
      <c r="D257" s="4" t="s">
        <v>14</v>
      </c>
      <c r="E257" s="4" t="s">
        <v>14</v>
      </c>
      <c r="F257" s="4" t="s">
        <v>14</v>
      </c>
      <c r="G257" s="4" t="s">
        <v>14</v>
      </c>
      <c r="H257" s="15" t="s">
        <v>14</v>
      </c>
      <c r="I257" s="4" t="s">
        <v>14</v>
      </c>
      <c r="J257" s="4" t="s">
        <v>14</v>
      </c>
      <c r="K257" s="4" t="s">
        <v>14</v>
      </c>
      <c r="L257" s="15" t="s">
        <v>14</v>
      </c>
      <c r="M257" t="s">
        <v>14</v>
      </c>
      <c r="N257" t="s">
        <v>14</v>
      </c>
      <c r="O257" t="s">
        <v>14</v>
      </c>
      <c r="P257" t="s">
        <v>14</v>
      </c>
      <c r="Q257" s="12" t="s">
        <v>14</v>
      </c>
      <c r="R257" s="20" t="s">
        <v>14</v>
      </c>
      <c r="S257" t="s">
        <v>14</v>
      </c>
      <c r="T257" t="s">
        <v>14</v>
      </c>
      <c r="U257" t="s">
        <v>14</v>
      </c>
      <c r="V257" s="12" t="s">
        <v>14</v>
      </c>
      <c r="W257" t="s">
        <v>14</v>
      </c>
      <c r="X257" t="s">
        <v>14</v>
      </c>
      <c r="Y257" t="s">
        <v>14</v>
      </c>
      <c r="Z257" s="12" t="s">
        <v>14</v>
      </c>
      <c r="AA257" t="s">
        <v>14</v>
      </c>
      <c r="AB257" t="s">
        <v>14</v>
      </c>
      <c r="AC257" t="s">
        <v>14</v>
      </c>
      <c r="AD257" s="20" t="s">
        <v>14</v>
      </c>
      <c r="AE257" t="s">
        <v>14</v>
      </c>
      <c r="AF257" t="s">
        <v>14</v>
      </c>
      <c r="AG257" t="s">
        <v>14</v>
      </c>
      <c r="AH257" s="20" t="s">
        <v>14</v>
      </c>
      <c r="AI257" t="s">
        <v>14</v>
      </c>
      <c r="AJ257" t="s">
        <v>14</v>
      </c>
      <c r="AK257" t="s">
        <v>14</v>
      </c>
      <c r="AL257" t="s">
        <v>14</v>
      </c>
      <c r="AM257" t="s">
        <v>14</v>
      </c>
      <c r="AN257" t="s">
        <v>14</v>
      </c>
      <c r="AO257" t="s">
        <v>14</v>
      </c>
      <c r="AP257" s="20" t="s">
        <v>14</v>
      </c>
      <c r="AQ257" t="s">
        <v>14</v>
      </c>
      <c r="AR257" t="s">
        <v>14</v>
      </c>
      <c r="AS257" t="s">
        <v>14</v>
      </c>
      <c r="AT257" s="20" t="s">
        <v>14</v>
      </c>
      <c r="AU257" s="24" t="s">
        <v>14</v>
      </c>
      <c r="AV257" s="24" t="s">
        <v>14</v>
      </c>
      <c r="AW257" s="24" t="s">
        <v>14</v>
      </c>
    </row>
    <row r="258" spans="1:51">
      <c r="B258" s="2" t="s">
        <v>27</v>
      </c>
      <c r="C258" s="2" t="s">
        <v>12</v>
      </c>
      <c r="D258" s="4" t="s">
        <v>14</v>
      </c>
      <c r="E258" s="4" t="s">
        <v>14</v>
      </c>
      <c r="F258" s="4" t="s">
        <v>14</v>
      </c>
      <c r="G258" s="4" t="s">
        <v>14</v>
      </c>
      <c r="H258" s="15" t="s">
        <v>14</v>
      </c>
      <c r="I258" s="4" t="s">
        <v>14</v>
      </c>
      <c r="J258" s="4" t="s">
        <v>14</v>
      </c>
      <c r="K258" s="4" t="s">
        <v>14</v>
      </c>
      <c r="L258" s="15" t="s">
        <v>14</v>
      </c>
      <c r="M258" t="s">
        <v>14</v>
      </c>
      <c r="N258" t="s">
        <v>14</v>
      </c>
      <c r="O258" t="s">
        <v>14</v>
      </c>
      <c r="P258" t="s">
        <v>14</v>
      </c>
      <c r="Q258" s="12" t="s">
        <v>14</v>
      </c>
      <c r="R258" s="20" t="s">
        <v>14</v>
      </c>
      <c r="S258" t="s">
        <v>14</v>
      </c>
      <c r="T258" t="s">
        <v>14</v>
      </c>
      <c r="U258" t="s">
        <v>14</v>
      </c>
      <c r="V258" s="12" t="s">
        <v>14</v>
      </c>
      <c r="W258" t="s">
        <v>14</v>
      </c>
      <c r="X258" t="s">
        <v>14</v>
      </c>
      <c r="Y258" t="s">
        <v>14</v>
      </c>
      <c r="Z258" s="12" t="s">
        <v>14</v>
      </c>
      <c r="AA258" t="s">
        <v>14</v>
      </c>
      <c r="AB258" t="s">
        <v>14</v>
      </c>
      <c r="AC258" t="s">
        <v>14</v>
      </c>
      <c r="AD258" s="20" t="s">
        <v>14</v>
      </c>
      <c r="AE258" t="s">
        <v>14</v>
      </c>
      <c r="AF258" t="s">
        <v>14</v>
      </c>
      <c r="AG258" t="s">
        <v>14</v>
      </c>
      <c r="AH258" s="20" t="s">
        <v>14</v>
      </c>
      <c r="AI258" t="s">
        <v>14</v>
      </c>
      <c r="AJ258" t="s">
        <v>14</v>
      </c>
      <c r="AK258" t="s">
        <v>14</v>
      </c>
      <c r="AL258" t="s">
        <v>14</v>
      </c>
      <c r="AM258" t="s">
        <v>14</v>
      </c>
      <c r="AN258" t="s">
        <v>14</v>
      </c>
      <c r="AO258" t="s">
        <v>14</v>
      </c>
      <c r="AP258" s="20" t="s">
        <v>14</v>
      </c>
      <c r="AQ258" t="s">
        <v>14</v>
      </c>
      <c r="AR258" t="s">
        <v>14</v>
      </c>
      <c r="AS258" t="s">
        <v>14</v>
      </c>
      <c r="AT258" s="20" t="s">
        <v>14</v>
      </c>
      <c r="AU258" s="24" t="s">
        <v>14</v>
      </c>
      <c r="AV258" s="24" t="s">
        <v>14</v>
      </c>
      <c r="AW258" s="24" t="s">
        <v>14</v>
      </c>
    </row>
    <row r="259" spans="1:51">
      <c r="B259" s="2" t="s">
        <v>28</v>
      </c>
      <c r="C259" s="2" t="s">
        <v>12</v>
      </c>
      <c r="D259" s="4" t="s">
        <v>14</v>
      </c>
      <c r="E259" s="4" t="s">
        <v>14</v>
      </c>
      <c r="F259" s="4" t="s">
        <v>14</v>
      </c>
      <c r="G259" s="4" t="s">
        <v>14</v>
      </c>
      <c r="H259" s="15" t="s">
        <v>14</v>
      </c>
      <c r="I259" s="4" t="s">
        <v>14</v>
      </c>
      <c r="J259" s="4" t="s">
        <v>14</v>
      </c>
      <c r="K259" s="4" t="s">
        <v>14</v>
      </c>
      <c r="L259" s="15" t="s">
        <v>14</v>
      </c>
      <c r="M259" t="s">
        <v>14</v>
      </c>
      <c r="N259" t="s">
        <v>14</v>
      </c>
      <c r="O259" t="s">
        <v>14</v>
      </c>
      <c r="P259" t="s">
        <v>14</v>
      </c>
      <c r="Q259" s="12" t="s">
        <v>14</v>
      </c>
      <c r="R259" s="20" t="s">
        <v>14</v>
      </c>
      <c r="S259" t="s">
        <v>14</v>
      </c>
      <c r="T259" t="s">
        <v>14</v>
      </c>
      <c r="U259" t="s">
        <v>14</v>
      </c>
      <c r="V259" s="12" t="s">
        <v>14</v>
      </c>
      <c r="W259" t="s">
        <v>14</v>
      </c>
      <c r="X259" t="s">
        <v>14</v>
      </c>
      <c r="Y259" t="s">
        <v>14</v>
      </c>
      <c r="Z259" s="12" t="s">
        <v>14</v>
      </c>
      <c r="AA259" t="s">
        <v>14</v>
      </c>
      <c r="AB259" t="s">
        <v>14</v>
      </c>
      <c r="AC259" t="s">
        <v>14</v>
      </c>
      <c r="AD259" s="20" t="s">
        <v>14</v>
      </c>
      <c r="AE259" t="s">
        <v>14</v>
      </c>
      <c r="AF259" t="s">
        <v>14</v>
      </c>
      <c r="AG259" t="s">
        <v>14</v>
      </c>
      <c r="AH259" s="20" t="s">
        <v>14</v>
      </c>
      <c r="AI259" t="s">
        <v>14</v>
      </c>
      <c r="AJ259" t="s">
        <v>14</v>
      </c>
      <c r="AK259" t="s">
        <v>14</v>
      </c>
      <c r="AL259" t="s">
        <v>14</v>
      </c>
      <c r="AM259" t="s">
        <v>14</v>
      </c>
      <c r="AN259" t="s">
        <v>14</v>
      </c>
      <c r="AO259" t="s">
        <v>14</v>
      </c>
      <c r="AP259" s="20" t="s">
        <v>14</v>
      </c>
      <c r="AQ259" t="s">
        <v>14</v>
      </c>
      <c r="AR259" t="s">
        <v>14</v>
      </c>
      <c r="AS259" t="s">
        <v>14</v>
      </c>
      <c r="AT259" s="20" t="s">
        <v>14</v>
      </c>
      <c r="AU259" s="24" t="s">
        <v>14</v>
      </c>
      <c r="AV259" s="24" t="s">
        <v>14</v>
      </c>
      <c r="AW259" s="24" t="s">
        <v>14</v>
      </c>
    </row>
    <row r="260" spans="1:51">
      <c r="B260" s="2" t="s">
        <v>29</v>
      </c>
      <c r="C260" s="2" t="s">
        <v>12</v>
      </c>
      <c r="D260" s="4" t="s">
        <v>14</v>
      </c>
      <c r="E260" s="4" t="s">
        <v>14</v>
      </c>
      <c r="F260" s="4" t="s">
        <v>14</v>
      </c>
      <c r="G260" s="4" t="s">
        <v>14</v>
      </c>
      <c r="H260" s="15" t="s">
        <v>14</v>
      </c>
      <c r="I260" s="4" t="s">
        <v>14</v>
      </c>
      <c r="J260" s="4" t="s">
        <v>14</v>
      </c>
      <c r="K260" s="4" t="s">
        <v>14</v>
      </c>
      <c r="L260" s="15" t="s">
        <v>14</v>
      </c>
      <c r="M260" t="s">
        <v>14</v>
      </c>
      <c r="N260" t="s">
        <v>14</v>
      </c>
      <c r="O260" t="s">
        <v>14</v>
      </c>
      <c r="P260" t="s">
        <v>14</v>
      </c>
      <c r="Q260" s="12" t="s">
        <v>14</v>
      </c>
      <c r="R260" s="20" t="s">
        <v>14</v>
      </c>
      <c r="S260" t="s">
        <v>14</v>
      </c>
      <c r="T260" t="s">
        <v>14</v>
      </c>
      <c r="U260" t="s">
        <v>14</v>
      </c>
      <c r="V260" s="12" t="s">
        <v>14</v>
      </c>
      <c r="W260" t="s">
        <v>14</v>
      </c>
      <c r="X260" t="s">
        <v>14</v>
      </c>
      <c r="Y260" t="s">
        <v>14</v>
      </c>
      <c r="Z260" s="12" t="s">
        <v>14</v>
      </c>
      <c r="AA260" t="s">
        <v>14</v>
      </c>
      <c r="AB260" t="s">
        <v>14</v>
      </c>
      <c r="AC260" t="s">
        <v>14</v>
      </c>
      <c r="AD260" s="20" t="s">
        <v>14</v>
      </c>
      <c r="AE260" t="s">
        <v>14</v>
      </c>
      <c r="AF260" t="s">
        <v>14</v>
      </c>
      <c r="AG260" t="s">
        <v>14</v>
      </c>
      <c r="AH260" s="20" t="s">
        <v>14</v>
      </c>
      <c r="AI260" t="s">
        <v>14</v>
      </c>
      <c r="AJ260" t="s">
        <v>14</v>
      </c>
      <c r="AK260" t="s">
        <v>14</v>
      </c>
      <c r="AL260" t="s">
        <v>14</v>
      </c>
      <c r="AM260" t="s">
        <v>14</v>
      </c>
      <c r="AN260" t="s">
        <v>14</v>
      </c>
      <c r="AO260" t="s">
        <v>14</v>
      </c>
      <c r="AP260" s="20" t="s">
        <v>14</v>
      </c>
      <c r="AQ260" t="s">
        <v>14</v>
      </c>
      <c r="AR260" t="s">
        <v>14</v>
      </c>
      <c r="AS260" t="s">
        <v>14</v>
      </c>
      <c r="AT260" s="20" t="s">
        <v>14</v>
      </c>
      <c r="AU260" s="24" t="s">
        <v>14</v>
      </c>
      <c r="AV260" s="24" t="s">
        <v>14</v>
      </c>
      <c r="AW260" s="24" t="s">
        <v>14</v>
      </c>
    </row>
    <row r="261" spans="1:51">
      <c r="B261" s="2" t="s">
        <v>30</v>
      </c>
      <c r="C261" s="2" t="s">
        <v>12</v>
      </c>
      <c r="D261" s="4" t="s">
        <v>14</v>
      </c>
      <c r="E261" s="4" t="s">
        <v>14</v>
      </c>
      <c r="F261" s="4" t="s">
        <v>14</v>
      </c>
      <c r="G261" s="4" t="s">
        <v>14</v>
      </c>
      <c r="H261" s="15" t="s">
        <v>14</v>
      </c>
      <c r="I261" s="4" t="s">
        <v>14</v>
      </c>
      <c r="J261" s="4" t="s">
        <v>14</v>
      </c>
      <c r="K261" s="4" t="s">
        <v>14</v>
      </c>
      <c r="L261" s="15" t="s">
        <v>14</v>
      </c>
      <c r="M261" t="s">
        <v>14</v>
      </c>
      <c r="N261" t="s">
        <v>14</v>
      </c>
      <c r="O261" t="s">
        <v>14</v>
      </c>
      <c r="P261" t="s">
        <v>14</v>
      </c>
      <c r="Q261" s="12" t="s">
        <v>14</v>
      </c>
      <c r="R261" s="20" t="s">
        <v>14</v>
      </c>
      <c r="S261" t="s">
        <v>14</v>
      </c>
      <c r="T261" t="s">
        <v>14</v>
      </c>
      <c r="U261" t="s">
        <v>14</v>
      </c>
      <c r="V261" s="12" t="s">
        <v>14</v>
      </c>
      <c r="W261" t="s">
        <v>14</v>
      </c>
      <c r="X261" t="s">
        <v>14</v>
      </c>
      <c r="Y261" t="s">
        <v>14</v>
      </c>
      <c r="Z261" s="12" t="s">
        <v>14</v>
      </c>
      <c r="AA261" t="s">
        <v>14</v>
      </c>
      <c r="AB261" t="s">
        <v>14</v>
      </c>
      <c r="AC261" t="s">
        <v>14</v>
      </c>
      <c r="AD261" s="20" t="s">
        <v>14</v>
      </c>
      <c r="AE261" t="s">
        <v>14</v>
      </c>
      <c r="AF261" t="s">
        <v>14</v>
      </c>
      <c r="AG261" t="s">
        <v>14</v>
      </c>
      <c r="AH261" s="20" t="s">
        <v>14</v>
      </c>
      <c r="AI261" t="s">
        <v>14</v>
      </c>
      <c r="AJ261" t="s">
        <v>14</v>
      </c>
      <c r="AK261" t="s">
        <v>14</v>
      </c>
      <c r="AL261" t="s">
        <v>14</v>
      </c>
      <c r="AM261" t="s">
        <v>14</v>
      </c>
      <c r="AN261" t="s">
        <v>14</v>
      </c>
      <c r="AO261" t="s">
        <v>14</v>
      </c>
      <c r="AP261" s="20" t="s">
        <v>14</v>
      </c>
      <c r="AQ261" t="s">
        <v>14</v>
      </c>
      <c r="AR261" t="s">
        <v>14</v>
      </c>
      <c r="AS261" t="s">
        <v>14</v>
      </c>
      <c r="AT261" s="20" t="s">
        <v>14</v>
      </c>
      <c r="AU261" s="24" t="s">
        <v>14</v>
      </c>
      <c r="AV261" s="24" t="s">
        <v>14</v>
      </c>
      <c r="AW261" s="24" t="s">
        <v>14</v>
      </c>
    </row>
    <row r="262" spans="1:51">
      <c r="B262" s="2" t="s">
        <v>31</v>
      </c>
      <c r="C262" s="2" t="s">
        <v>12</v>
      </c>
      <c r="D262" s="4" t="s">
        <v>14</v>
      </c>
      <c r="E262" s="4" t="s">
        <v>14</v>
      </c>
      <c r="F262" s="4" t="s">
        <v>14</v>
      </c>
      <c r="G262" s="4" t="s">
        <v>14</v>
      </c>
      <c r="H262" s="15" t="s">
        <v>14</v>
      </c>
      <c r="I262" s="4" t="s">
        <v>14</v>
      </c>
      <c r="J262" s="4" t="s">
        <v>14</v>
      </c>
      <c r="K262" s="4" t="s">
        <v>14</v>
      </c>
      <c r="L262" s="15" t="s">
        <v>14</v>
      </c>
      <c r="M262" t="s">
        <v>14</v>
      </c>
      <c r="N262" t="s">
        <v>14</v>
      </c>
      <c r="O262" t="s">
        <v>14</v>
      </c>
      <c r="P262" t="s">
        <v>14</v>
      </c>
      <c r="Q262" s="12" t="s">
        <v>14</v>
      </c>
      <c r="R262" s="20" t="s">
        <v>14</v>
      </c>
      <c r="S262" t="s">
        <v>14</v>
      </c>
      <c r="T262" t="s">
        <v>14</v>
      </c>
      <c r="U262" t="s">
        <v>14</v>
      </c>
      <c r="V262" s="12" t="s">
        <v>14</v>
      </c>
      <c r="W262" t="s">
        <v>14</v>
      </c>
      <c r="X262" t="s">
        <v>14</v>
      </c>
      <c r="Y262" t="s">
        <v>14</v>
      </c>
      <c r="Z262" s="12" t="s">
        <v>14</v>
      </c>
      <c r="AA262" t="s">
        <v>14</v>
      </c>
      <c r="AB262" t="s">
        <v>14</v>
      </c>
      <c r="AC262" t="s">
        <v>14</v>
      </c>
      <c r="AD262" s="20" t="s">
        <v>14</v>
      </c>
      <c r="AE262" t="s">
        <v>14</v>
      </c>
      <c r="AF262" t="s">
        <v>14</v>
      </c>
      <c r="AG262" t="s">
        <v>14</v>
      </c>
      <c r="AH262" s="20" t="s">
        <v>14</v>
      </c>
      <c r="AI262" t="s">
        <v>14</v>
      </c>
      <c r="AJ262" t="s">
        <v>14</v>
      </c>
      <c r="AK262" t="s">
        <v>14</v>
      </c>
      <c r="AL262" t="s">
        <v>14</v>
      </c>
      <c r="AM262" t="s">
        <v>14</v>
      </c>
      <c r="AN262" t="s">
        <v>14</v>
      </c>
      <c r="AO262" t="s">
        <v>14</v>
      </c>
      <c r="AP262" s="20" t="s">
        <v>14</v>
      </c>
      <c r="AQ262" t="s">
        <v>14</v>
      </c>
      <c r="AR262" t="s">
        <v>14</v>
      </c>
      <c r="AS262" t="s">
        <v>14</v>
      </c>
      <c r="AT262" s="20" t="s">
        <v>14</v>
      </c>
      <c r="AU262" s="24" t="s">
        <v>14</v>
      </c>
      <c r="AV262" s="24" t="s">
        <v>14</v>
      </c>
      <c r="AW262" s="24" t="s">
        <v>14</v>
      </c>
      <c r="AY262" t="s">
        <v>86</v>
      </c>
    </row>
    <row r="263" spans="1:51">
      <c r="B263" s="2" t="s">
        <v>32</v>
      </c>
      <c r="C263" s="2" t="s">
        <v>12</v>
      </c>
      <c r="D263" s="4" t="s">
        <v>14</v>
      </c>
      <c r="E263" s="4" t="s">
        <v>14</v>
      </c>
      <c r="F263" s="4" t="s">
        <v>14</v>
      </c>
      <c r="G263" s="4" t="s">
        <v>14</v>
      </c>
      <c r="H263" s="15" t="s">
        <v>14</v>
      </c>
      <c r="I263" s="4" t="s">
        <v>14</v>
      </c>
      <c r="J263" s="4" t="s">
        <v>14</v>
      </c>
      <c r="K263" s="4" t="s">
        <v>14</v>
      </c>
      <c r="L263" s="15" t="s">
        <v>14</v>
      </c>
      <c r="M263" t="s">
        <v>14</v>
      </c>
      <c r="N263" t="s">
        <v>14</v>
      </c>
      <c r="O263" t="s">
        <v>14</v>
      </c>
      <c r="P263" t="s">
        <v>14</v>
      </c>
      <c r="Q263" s="12" t="s">
        <v>14</v>
      </c>
      <c r="R263" s="20" t="s">
        <v>14</v>
      </c>
      <c r="S263" t="s">
        <v>14</v>
      </c>
      <c r="T263" t="s">
        <v>14</v>
      </c>
      <c r="U263" t="s">
        <v>14</v>
      </c>
      <c r="V263" s="12" t="s">
        <v>14</v>
      </c>
      <c r="W263" t="s">
        <v>14</v>
      </c>
      <c r="X263" t="s">
        <v>14</v>
      </c>
      <c r="Y263" t="s">
        <v>14</v>
      </c>
      <c r="Z263" s="12" t="s">
        <v>14</v>
      </c>
      <c r="AA263" t="s">
        <v>14</v>
      </c>
      <c r="AB263" t="s">
        <v>14</v>
      </c>
      <c r="AC263" t="s">
        <v>14</v>
      </c>
      <c r="AD263" s="20" t="s">
        <v>14</v>
      </c>
      <c r="AE263" t="s">
        <v>14</v>
      </c>
      <c r="AF263" t="s">
        <v>14</v>
      </c>
      <c r="AG263" t="s">
        <v>14</v>
      </c>
      <c r="AH263" s="20" t="s">
        <v>14</v>
      </c>
      <c r="AI263" t="s">
        <v>14</v>
      </c>
      <c r="AJ263" t="s">
        <v>14</v>
      </c>
      <c r="AK263" t="s">
        <v>14</v>
      </c>
      <c r="AL263" t="s">
        <v>14</v>
      </c>
      <c r="AM263" t="s">
        <v>14</v>
      </c>
      <c r="AN263" t="s">
        <v>14</v>
      </c>
      <c r="AO263" t="s">
        <v>14</v>
      </c>
      <c r="AP263" s="20" t="s">
        <v>14</v>
      </c>
      <c r="AQ263" t="s">
        <v>14</v>
      </c>
      <c r="AR263" t="s">
        <v>14</v>
      </c>
      <c r="AS263" t="s">
        <v>14</v>
      </c>
      <c r="AT263" s="20" t="s">
        <v>14</v>
      </c>
      <c r="AU263" s="24" t="s">
        <v>14</v>
      </c>
      <c r="AV263" s="24" t="s">
        <v>14</v>
      </c>
      <c r="AW263" s="24" t="s">
        <v>14</v>
      </c>
      <c r="AY263" t="s">
        <v>87</v>
      </c>
    </row>
    <row r="264" spans="1:51">
      <c r="A264" s="2" t="s">
        <v>45</v>
      </c>
      <c r="B264" s="2" t="s">
        <v>11</v>
      </c>
      <c r="C264" s="2" t="s">
        <v>12</v>
      </c>
      <c r="D264" s="3">
        <v>41374</v>
      </c>
      <c r="E264" s="3">
        <v>7565</v>
      </c>
      <c r="F264" s="3">
        <v>8486</v>
      </c>
      <c r="G264" s="3">
        <v>750</v>
      </c>
      <c r="H264" s="14">
        <v>16802</v>
      </c>
      <c r="I264" s="3">
        <v>10952</v>
      </c>
      <c r="J264" s="3">
        <v>6949</v>
      </c>
      <c r="K264" s="3">
        <v>6322</v>
      </c>
      <c r="L264" s="14">
        <v>24223</v>
      </c>
      <c r="M264" t="s">
        <v>14</v>
      </c>
      <c r="N264" t="s">
        <v>14</v>
      </c>
      <c r="O264" t="s">
        <v>14</v>
      </c>
      <c r="P264" t="s">
        <v>14</v>
      </c>
      <c r="Q264" s="12" t="s">
        <v>14</v>
      </c>
      <c r="R264" s="20" t="s">
        <v>14</v>
      </c>
      <c r="S264" t="s">
        <v>14</v>
      </c>
      <c r="T264" t="s">
        <v>14</v>
      </c>
      <c r="U264" t="s">
        <v>14</v>
      </c>
      <c r="V264" s="12" t="s">
        <v>14</v>
      </c>
      <c r="W264" t="s">
        <v>14</v>
      </c>
      <c r="X264" t="s">
        <v>14</v>
      </c>
      <c r="Y264" t="s">
        <v>14</v>
      </c>
      <c r="Z264" s="12" t="s">
        <v>14</v>
      </c>
      <c r="AA264" t="s">
        <v>14</v>
      </c>
      <c r="AB264" t="s">
        <v>14</v>
      </c>
      <c r="AC264" t="s">
        <v>14</v>
      </c>
      <c r="AD264" s="20" t="s">
        <v>14</v>
      </c>
      <c r="AE264" t="s">
        <v>14</v>
      </c>
      <c r="AF264" t="s">
        <v>14</v>
      </c>
      <c r="AG264" t="s">
        <v>14</v>
      </c>
      <c r="AH264" s="20" t="s">
        <v>14</v>
      </c>
      <c r="AI264" t="s">
        <v>14</v>
      </c>
      <c r="AJ264" t="s">
        <v>14</v>
      </c>
      <c r="AK264" t="s">
        <v>14</v>
      </c>
      <c r="AL264" s="11">
        <v>105.94</v>
      </c>
      <c r="AM264" s="9" t="s">
        <v>14</v>
      </c>
      <c r="AN264" s="11">
        <v>60.33</v>
      </c>
      <c r="AO264" s="11">
        <v>48.3</v>
      </c>
      <c r="AP264" s="21">
        <v>454454</v>
      </c>
      <c r="AQ264" s="8">
        <v>137579</v>
      </c>
      <c r="AR264" s="8">
        <v>159995</v>
      </c>
      <c r="AS264" s="8">
        <v>37274</v>
      </c>
      <c r="AT264" s="21">
        <v>88766</v>
      </c>
      <c r="AU264" s="26">
        <v>15997</v>
      </c>
      <c r="AV264" s="26">
        <v>9</v>
      </c>
      <c r="AW264" s="26">
        <v>14835</v>
      </c>
      <c r="AY264" s="3">
        <f>AVERAGE(AT284,AT304,AT324,AT344,AT364,AT384,AT404,AT424,AT444,AT464)</f>
        <v>132554.6</v>
      </c>
    </row>
    <row r="265" spans="1:51">
      <c r="B265" s="2" t="s">
        <v>13</v>
      </c>
      <c r="C265" s="2" t="s">
        <v>12</v>
      </c>
      <c r="D265" s="4" t="s">
        <v>14</v>
      </c>
      <c r="E265" s="4" t="s">
        <v>14</v>
      </c>
      <c r="F265" s="4" t="s">
        <v>14</v>
      </c>
      <c r="G265" s="4" t="s">
        <v>14</v>
      </c>
      <c r="H265" s="15" t="s">
        <v>14</v>
      </c>
      <c r="I265" s="4" t="s">
        <v>14</v>
      </c>
      <c r="J265" s="4" t="s">
        <v>14</v>
      </c>
      <c r="K265" s="4" t="s">
        <v>14</v>
      </c>
      <c r="L265" s="15" t="s">
        <v>14</v>
      </c>
      <c r="M265" t="s">
        <v>14</v>
      </c>
      <c r="N265" t="s">
        <v>14</v>
      </c>
      <c r="O265" t="s">
        <v>14</v>
      </c>
      <c r="P265" t="s">
        <v>14</v>
      </c>
      <c r="Q265" s="12" t="s">
        <v>14</v>
      </c>
      <c r="R265" s="20" t="s">
        <v>14</v>
      </c>
      <c r="S265" t="s">
        <v>14</v>
      </c>
      <c r="T265" t="s">
        <v>14</v>
      </c>
      <c r="U265" t="s">
        <v>14</v>
      </c>
      <c r="V265" s="12" t="s">
        <v>14</v>
      </c>
      <c r="W265" t="s">
        <v>14</v>
      </c>
      <c r="X265" t="s">
        <v>14</v>
      </c>
      <c r="Y265" t="s">
        <v>14</v>
      </c>
      <c r="Z265" s="12" t="s">
        <v>14</v>
      </c>
      <c r="AA265" t="s">
        <v>14</v>
      </c>
      <c r="AB265" t="s">
        <v>14</v>
      </c>
      <c r="AC265" t="s">
        <v>14</v>
      </c>
      <c r="AD265" s="20" t="s">
        <v>14</v>
      </c>
      <c r="AE265" t="s">
        <v>14</v>
      </c>
      <c r="AF265" t="s">
        <v>14</v>
      </c>
      <c r="AG265" t="s">
        <v>14</v>
      </c>
      <c r="AH265" s="20" t="s">
        <v>14</v>
      </c>
      <c r="AI265" t="s">
        <v>14</v>
      </c>
      <c r="AJ265" t="s">
        <v>14</v>
      </c>
      <c r="AK265" t="s">
        <v>14</v>
      </c>
      <c r="AL265" t="s">
        <v>14</v>
      </c>
      <c r="AM265" t="s">
        <v>14</v>
      </c>
      <c r="AN265" t="s">
        <v>14</v>
      </c>
      <c r="AO265" t="s">
        <v>14</v>
      </c>
      <c r="AP265" s="21">
        <v>13178</v>
      </c>
      <c r="AQ265" s="8">
        <v>2871</v>
      </c>
      <c r="AR265" s="8">
        <v>4483</v>
      </c>
      <c r="AS265" s="8">
        <v>1299</v>
      </c>
      <c r="AT265" s="21">
        <v>3115</v>
      </c>
      <c r="AU265" s="26">
        <v>910</v>
      </c>
      <c r="AV265" s="27" t="s">
        <v>14</v>
      </c>
      <c r="AW265" s="26">
        <v>499</v>
      </c>
      <c r="AY265" s="3">
        <f t="shared" ref="AY265:AY282" si="0">AVERAGE(AT285,AT305,AT325,AT345,AT365,AT385,AT405,AT425,AT445,AT465)</f>
        <v>3990.9</v>
      </c>
    </row>
    <row r="266" spans="1:51">
      <c r="B266" s="2" t="s">
        <v>15</v>
      </c>
      <c r="C266" s="2" t="s">
        <v>12</v>
      </c>
      <c r="D266" s="4" t="s">
        <v>14</v>
      </c>
      <c r="E266" s="4" t="s">
        <v>14</v>
      </c>
      <c r="F266" s="4" t="s">
        <v>14</v>
      </c>
      <c r="G266" s="4" t="s">
        <v>14</v>
      </c>
      <c r="H266" s="15" t="s">
        <v>14</v>
      </c>
      <c r="I266" s="4" t="s">
        <v>14</v>
      </c>
      <c r="J266" s="4" t="s">
        <v>14</v>
      </c>
      <c r="K266" s="4" t="s">
        <v>14</v>
      </c>
      <c r="L266" s="15" t="s">
        <v>14</v>
      </c>
      <c r="M266" t="s">
        <v>14</v>
      </c>
      <c r="N266" t="s">
        <v>14</v>
      </c>
      <c r="O266" t="s">
        <v>14</v>
      </c>
      <c r="P266" t="s">
        <v>14</v>
      </c>
      <c r="Q266" s="12" t="s">
        <v>14</v>
      </c>
      <c r="R266" s="20" t="s">
        <v>14</v>
      </c>
      <c r="S266" t="s">
        <v>14</v>
      </c>
      <c r="T266" t="s">
        <v>14</v>
      </c>
      <c r="U266" t="s">
        <v>14</v>
      </c>
      <c r="V266" s="12" t="s">
        <v>14</v>
      </c>
      <c r="W266" t="s">
        <v>14</v>
      </c>
      <c r="X266" t="s">
        <v>14</v>
      </c>
      <c r="Y266" t="s">
        <v>14</v>
      </c>
      <c r="Z266" s="12" t="s">
        <v>14</v>
      </c>
      <c r="AA266" t="s">
        <v>14</v>
      </c>
      <c r="AB266" t="s">
        <v>14</v>
      </c>
      <c r="AC266" t="s">
        <v>14</v>
      </c>
      <c r="AD266" s="20" t="s">
        <v>14</v>
      </c>
      <c r="AE266" t="s">
        <v>14</v>
      </c>
      <c r="AF266" t="s">
        <v>14</v>
      </c>
      <c r="AG266" t="s">
        <v>14</v>
      </c>
      <c r="AH266" s="20" t="s">
        <v>14</v>
      </c>
      <c r="AI266" t="s">
        <v>14</v>
      </c>
      <c r="AJ266" t="s">
        <v>14</v>
      </c>
      <c r="AK266" t="s">
        <v>14</v>
      </c>
      <c r="AL266" t="s">
        <v>14</v>
      </c>
      <c r="AM266" t="s">
        <v>14</v>
      </c>
      <c r="AN266" t="s">
        <v>14</v>
      </c>
      <c r="AO266" t="s">
        <v>14</v>
      </c>
      <c r="AP266" s="21">
        <v>15043</v>
      </c>
      <c r="AQ266" s="8">
        <v>2988</v>
      </c>
      <c r="AR266" s="8">
        <v>6078</v>
      </c>
      <c r="AS266" s="8">
        <v>1749</v>
      </c>
      <c r="AT266" s="21">
        <v>2621</v>
      </c>
      <c r="AU266" s="26">
        <v>894</v>
      </c>
      <c r="AV266" s="27" t="s">
        <v>14</v>
      </c>
      <c r="AW266" s="26">
        <v>713</v>
      </c>
      <c r="AY266" s="3">
        <f t="shared" si="0"/>
        <v>3739.5</v>
      </c>
    </row>
    <row r="267" spans="1:51">
      <c r="B267" s="2" t="s">
        <v>16</v>
      </c>
      <c r="C267" s="2" t="s">
        <v>12</v>
      </c>
      <c r="D267" s="4" t="s">
        <v>14</v>
      </c>
      <c r="E267" s="4" t="s">
        <v>14</v>
      </c>
      <c r="F267" s="4" t="s">
        <v>14</v>
      </c>
      <c r="G267" s="4" t="s">
        <v>14</v>
      </c>
      <c r="H267" s="15" t="s">
        <v>14</v>
      </c>
      <c r="I267" s="4" t="s">
        <v>14</v>
      </c>
      <c r="J267" s="4" t="s">
        <v>14</v>
      </c>
      <c r="K267" s="4" t="s">
        <v>14</v>
      </c>
      <c r="L267" s="15" t="s">
        <v>14</v>
      </c>
      <c r="M267" t="s">
        <v>14</v>
      </c>
      <c r="N267" t="s">
        <v>14</v>
      </c>
      <c r="O267" t="s">
        <v>14</v>
      </c>
      <c r="P267" t="s">
        <v>14</v>
      </c>
      <c r="Q267" s="12" t="s">
        <v>14</v>
      </c>
      <c r="R267" s="20" t="s">
        <v>14</v>
      </c>
      <c r="S267" t="s">
        <v>14</v>
      </c>
      <c r="T267" t="s">
        <v>14</v>
      </c>
      <c r="U267" t="s">
        <v>14</v>
      </c>
      <c r="V267" s="12" t="s">
        <v>14</v>
      </c>
      <c r="W267" t="s">
        <v>14</v>
      </c>
      <c r="X267" t="s">
        <v>14</v>
      </c>
      <c r="Y267" t="s">
        <v>14</v>
      </c>
      <c r="Z267" s="12" t="s">
        <v>14</v>
      </c>
      <c r="AA267" t="s">
        <v>14</v>
      </c>
      <c r="AB267" t="s">
        <v>14</v>
      </c>
      <c r="AC267" t="s">
        <v>14</v>
      </c>
      <c r="AD267" s="20" t="s">
        <v>14</v>
      </c>
      <c r="AE267" t="s">
        <v>14</v>
      </c>
      <c r="AF267" t="s">
        <v>14</v>
      </c>
      <c r="AG267" t="s">
        <v>14</v>
      </c>
      <c r="AH267" s="20" t="s">
        <v>14</v>
      </c>
      <c r="AI267" t="s">
        <v>14</v>
      </c>
      <c r="AJ267" t="s">
        <v>14</v>
      </c>
      <c r="AK267" t="s">
        <v>14</v>
      </c>
      <c r="AL267" t="s">
        <v>14</v>
      </c>
      <c r="AM267" t="s">
        <v>14</v>
      </c>
      <c r="AN267" t="s">
        <v>14</v>
      </c>
      <c r="AO267" t="s">
        <v>14</v>
      </c>
      <c r="AP267" s="21">
        <v>13169</v>
      </c>
      <c r="AQ267" s="8">
        <v>3154</v>
      </c>
      <c r="AR267" s="8">
        <v>5299</v>
      </c>
      <c r="AS267" s="8">
        <v>1362</v>
      </c>
      <c r="AT267" s="21">
        <v>2322</v>
      </c>
      <c r="AU267" s="26">
        <v>524</v>
      </c>
      <c r="AV267" s="27" t="s">
        <v>14</v>
      </c>
      <c r="AW267" s="26">
        <v>508</v>
      </c>
      <c r="AY267" s="3">
        <f t="shared" si="0"/>
        <v>3599.4</v>
      </c>
    </row>
    <row r="268" spans="1:51">
      <c r="B268" s="2" t="s">
        <v>17</v>
      </c>
      <c r="C268" s="2" t="s">
        <v>12</v>
      </c>
      <c r="D268" s="4" t="s">
        <v>14</v>
      </c>
      <c r="E268" s="4" t="s">
        <v>14</v>
      </c>
      <c r="F268" s="4" t="s">
        <v>14</v>
      </c>
      <c r="G268" s="4" t="s">
        <v>14</v>
      </c>
      <c r="H268" s="15" t="s">
        <v>14</v>
      </c>
      <c r="I268" s="4" t="s">
        <v>14</v>
      </c>
      <c r="J268" s="4" t="s">
        <v>14</v>
      </c>
      <c r="K268" s="4" t="s">
        <v>14</v>
      </c>
      <c r="L268" s="15" t="s">
        <v>14</v>
      </c>
      <c r="M268" t="s">
        <v>14</v>
      </c>
      <c r="N268" t="s">
        <v>14</v>
      </c>
      <c r="O268" t="s">
        <v>14</v>
      </c>
      <c r="P268" t="s">
        <v>14</v>
      </c>
      <c r="Q268" s="12" t="s">
        <v>14</v>
      </c>
      <c r="R268" s="20" t="s">
        <v>14</v>
      </c>
      <c r="S268" t="s">
        <v>14</v>
      </c>
      <c r="T268" t="s">
        <v>14</v>
      </c>
      <c r="U268" t="s">
        <v>14</v>
      </c>
      <c r="V268" s="12" t="s">
        <v>14</v>
      </c>
      <c r="W268" t="s">
        <v>14</v>
      </c>
      <c r="X268" t="s">
        <v>14</v>
      </c>
      <c r="Y268" t="s">
        <v>14</v>
      </c>
      <c r="Z268" s="12" t="s">
        <v>14</v>
      </c>
      <c r="AA268" t="s">
        <v>14</v>
      </c>
      <c r="AB268" t="s">
        <v>14</v>
      </c>
      <c r="AC268" t="s">
        <v>14</v>
      </c>
      <c r="AD268" s="20" t="s">
        <v>14</v>
      </c>
      <c r="AE268" t="s">
        <v>14</v>
      </c>
      <c r="AF268" t="s">
        <v>14</v>
      </c>
      <c r="AG268" t="s">
        <v>14</v>
      </c>
      <c r="AH268" s="20" t="s">
        <v>14</v>
      </c>
      <c r="AI268" t="s">
        <v>14</v>
      </c>
      <c r="AJ268" t="s">
        <v>14</v>
      </c>
      <c r="AK268" t="s">
        <v>14</v>
      </c>
      <c r="AL268" t="s">
        <v>14</v>
      </c>
      <c r="AM268" t="s">
        <v>14</v>
      </c>
      <c r="AN268" t="s">
        <v>14</v>
      </c>
      <c r="AO268" t="s">
        <v>14</v>
      </c>
      <c r="AP268" s="21">
        <v>10756</v>
      </c>
      <c r="AQ268" s="8">
        <v>2461</v>
      </c>
      <c r="AR268" s="8">
        <v>4066</v>
      </c>
      <c r="AS268" s="8">
        <v>815</v>
      </c>
      <c r="AT268" s="21">
        <v>2840</v>
      </c>
      <c r="AU268" s="26">
        <v>287</v>
      </c>
      <c r="AV268" s="27" t="s">
        <v>14</v>
      </c>
      <c r="AW268" s="26">
        <v>287</v>
      </c>
      <c r="AY268" s="3">
        <f t="shared" si="0"/>
        <v>3657.2</v>
      </c>
    </row>
    <row r="269" spans="1:51">
      <c r="B269" s="2" t="s">
        <v>18</v>
      </c>
      <c r="C269" s="2" t="s">
        <v>12</v>
      </c>
      <c r="D269" s="4" t="s">
        <v>14</v>
      </c>
      <c r="E269" s="4" t="s">
        <v>14</v>
      </c>
      <c r="F269" s="4" t="s">
        <v>14</v>
      </c>
      <c r="G269" s="4" t="s">
        <v>14</v>
      </c>
      <c r="H269" s="15" t="s">
        <v>14</v>
      </c>
      <c r="I269" s="4" t="s">
        <v>14</v>
      </c>
      <c r="J269" s="4" t="s">
        <v>14</v>
      </c>
      <c r="K269" s="4" t="s">
        <v>14</v>
      </c>
      <c r="L269" s="15" t="s">
        <v>14</v>
      </c>
      <c r="M269" t="s">
        <v>14</v>
      </c>
      <c r="N269" t="s">
        <v>14</v>
      </c>
      <c r="O269" t="s">
        <v>14</v>
      </c>
      <c r="P269" t="s">
        <v>14</v>
      </c>
      <c r="Q269" s="12" t="s">
        <v>14</v>
      </c>
      <c r="R269" s="20" t="s">
        <v>14</v>
      </c>
      <c r="S269" t="s">
        <v>14</v>
      </c>
      <c r="T269" t="s">
        <v>14</v>
      </c>
      <c r="U269" t="s">
        <v>14</v>
      </c>
      <c r="V269" s="12" t="s">
        <v>14</v>
      </c>
      <c r="W269" t="s">
        <v>14</v>
      </c>
      <c r="X269" t="s">
        <v>14</v>
      </c>
      <c r="Y269" t="s">
        <v>14</v>
      </c>
      <c r="Z269" s="12" t="s">
        <v>14</v>
      </c>
      <c r="AA269" t="s">
        <v>14</v>
      </c>
      <c r="AB269" t="s">
        <v>14</v>
      </c>
      <c r="AC269" t="s">
        <v>14</v>
      </c>
      <c r="AD269" s="20" t="s">
        <v>14</v>
      </c>
      <c r="AE269" t="s">
        <v>14</v>
      </c>
      <c r="AF269" t="s">
        <v>14</v>
      </c>
      <c r="AG269" t="s">
        <v>14</v>
      </c>
      <c r="AH269" s="20" t="s">
        <v>14</v>
      </c>
      <c r="AI269" t="s">
        <v>14</v>
      </c>
      <c r="AJ269" t="s">
        <v>14</v>
      </c>
      <c r="AK269" t="s">
        <v>14</v>
      </c>
      <c r="AL269" t="s">
        <v>14</v>
      </c>
      <c r="AM269" t="s">
        <v>14</v>
      </c>
      <c r="AN269" t="s">
        <v>14</v>
      </c>
      <c r="AO269" t="s">
        <v>14</v>
      </c>
      <c r="AP269" s="21">
        <v>22296</v>
      </c>
      <c r="AQ269" s="8">
        <v>6333</v>
      </c>
      <c r="AR269" s="8">
        <v>8425</v>
      </c>
      <c r="AS269" s="8">
        <v>2021</v>
      </c>
      <c r="AT269" s="21">
        <v>4426</v>
      </c>
      <c r="AU269" s="26">
        <v>580</v>
      </c>
      <c r="AV269" s="27" t="s">
        <v>14</v>
      </c>
      <c r="AW269" s="26">
        <v>513</v>
      </c>
      <c r="AY269" s="3">
        <f t="shared" si="0"/>
        <v>7772.1</v>
      </c>
    </row>
    <row r="270" spans="1:51">
      <c r="B270" s="2" t="s">
        <v>19</v>
      </c>
      <c r="C270" s="2" t="s">
        <v>12</v>
      </c>
      <c r="D270" s="4" t="s">
        <v>14</v>
      </c>
      <c r="E270" s="4" t="s">
        <v>14</v>
      </c>
      <c r="F270" s="4" t="s">
        <v>14</v>
      </c>
      <c r="G270" s="4" t="s">
        <v>14</v>
      </c>
      <c r="H270" s="15" t="s">
        <v>14</v>
      </c>
      <c r="I270" s="4" t="s">
        <v>14</v>
      </c>
      <c r="J270" s="4" t="s">
        <v>14</v>
      </c>
      <c r="K270" s="4" t="s">
        <v>14</v>
      </c>
      <c r="L270" s="15" t="s">
        <v>14</v>
      </c>
      <c r="M270" t="s">
        <v>14</v>
      </c>
      <c r="N270" t="s">
        <v>14</v>
      </c>
      <c r="O270" t="s">
        <v>14</v>
      </c>
      <c r="P270" t="s">
        <v>14</v>
      </c>
      <c r="Q270" s="12" t="s">
        <v>14</v>
      </c>
      <c r="R270" s="20" t="s">
        <v>14</v>
      </c>
      <c r="S270" t="s">
        <v>14</v>
      </c>
      <c r="T270" t="s">
        <v>14</v>
      </c>
      <c r="U270" t="s">
        <v>14</v>
      </c>
      <c r="V270" s="12" t="s">
        <v>14</v>
      </c>
      <c r="W270" t="s">
        <v>14</v>
      </c>
      <c r="X270" t="s">
        <v>14</v>
      </c>
      <c r="Y270" t="s">
        <v>14</v>
      </c>
      <c r="Z270" s="12" t="s">
        <v>14</v>
      </c>
      <c r="AA270" t="s">
        <v>14</v>
      </c>
      <c r="AB270" t="s">
        <v>14</v>
      </c>
      <c r="AC270" t="s">
        <v>14</v>
      </c>
      <c r="AD270" s="20" t="s">
        <v>14</v>
      </c>
      <c r="AE270" t="s">
        <v>14</v>
      </c>
      <c r="AF270" t="s">
        <v>14</v>
      </c>
      <c r="AG270" t="s">
        <v>14</v>
      </c>
      <c r="AH270" s="20" t="s">
        <v>14</v>
      </c>
      <c r="AI270" t="s">
        <v>14</v>
      </c>
      <c r="AJ270" t="s">
        <v>14</v>
      </c>
      <c r="AK270" t="s">
        <v>14</v>
      </c>
      <c r="AL270" t="s">
        <v>14</v>
      </c>
      <c r="AM270" t="s">
        <v>14</v>
      </c>
      <c r="AN270" t="s">
        <v>14</v>
      </c>
      <c r="AO270" t="s">
        <v>14</v>
      </c>
      <c r="AP270" s="21">
        <v>12002</v>
      </c>
      <c r="AQ270" s="8">
        <v>3255</v>
      </c>
      <c r="AR270" s="8">
        <v>4759</v>
      </c>
      <c r="AS270" s="8">
        <v>1183</v>
      </c>
      <c r="AT270" s="21">
        <v>2428</v>
      </c>
      <c r="AU270" s="26">
        <v>201</v>
      </c>
      <c r="AV270" s="27" t="s">
        <v>14</v>
      </c>
      <c r="AW270" s="26">
        <v>176</v>
      </c>
      <c r="AY270" s="3">
        <f t="shared" si="0"/>
        <v>3731.1</v>
      </c>
    </row>
    <row r="271" spans="1:51">
      <c r="B271" s="2" t="s">
        <v>20</v>
      </c>
      <c r="C271" s="2" t="s">
        <v>12</v>
      </c>
      <c r="D271" s="4" t="s">
        <v>14</v>
      </c>
      <c r="E271" s="4" t="s">
        <v>14</v>
      </c>
      <c r="F271" s="4" t="s">
        <v>14</v>
      </c>
      <c r="G271" s="4" t="s">
        <v>14</v>
      </c>
      <c r="H271" s="15" t="s">
        <v>14</v>
      </c>
      <c r="I271" s="4" t="s">
        <v>14</v>
      </c>
      <c r="J271" s="4" t="s">
        <v>14</v>
      </c>
      <c r="K271" s="4" t="s">
        <v>14</v>
      </c>
      <c r="L271" s="15" t="s">
        <v>14</v>
      </c>
      <c r="M271" t="s">
        <v>14</v>
      </c>
      <c r="N271" t="s">
        <v>14</v>
      </c>
      <c r="O271" t="s">
        <v>14</v>
      </c>
      <c r="P271" t="s">
        <v>14</v>
      </c>
      <c r="Q271" s="12" t="s">
        <v>14</v>
      </c>
      <c r="R271" s="20" t="s">
        <v>14</v>
      </c>
      <c r="S271" t="s">
        <v>14</v>
      </c>
      <c r="T271" t="s">
        <v>14</v>
      </c>
      <c r="U271" t="s">
        <v>14</v>
      </c>
      <c r="V271" s="12" t="s">
        <v>14</v>
      </c>
      <c r="W271" t="s">
        <v>14</v>
      </c>
      <c r="X271" t="s">
        <v>14</v>
      </c>
      <c r="Y271" t="s">
        <v>14</v>
      </c>
      <c r="Z271" s="12" t="s">
        <v>14</v>
      </c>
      <c r="AA271" t="s">
        <v>14</v>
      </c>
      <c r="AB271" t="s">
        <v>14</v>
      </c>
      <c r="AC271" t="s">
        <v>14</v>
      </c>
      <c r="AD271" s="20" t="s">
        <v>14</v>
      </c>
      <c r="AE271" t="s">
        <v>14</v>
      </c>
      <c r="AF271" t="s">
        <v>14</v>
      </c>
      <c r="AG271" t="s">
        <v>14</v>
      </c>
      <c r="AH271" s="20" t="s">
        <v>14</v>
      </c>
      <c r="AI271" t="s">
        <v>14</v>
      </c>
      <c r="AJ271" t="s">
        <v>14</v>
      </c>
      <c r="AK271" t="s">
        <v>14</v>
      </c>
      <c r="AL271" t="s">
        <v>14</v>
      </c>
      <c r="AM271" t="s">
        <v>14</v>
      </c>
      <c r="AN271" t="s">
        <v>14</v>
      </c>
      <c r="AO271" t="s">
        <v>14</v>
      </c>
      <c r="AP271" s="21">
        <v>10336</v>
      </c>
      <c r="AQ271" s="8">
        <v>2497</v>
      </c>
      <c r="AR271" s="8">
        <v>4394</v>
      </c>
      <c r="AS271" s="8">
        <v>812</v>
      </c>
      <c r="AT271" s="21">
        <v>2118</v>
      </c>
      <c r="AU271" s="26">
        <v>334</v>
      </c>
      <c r="AV271" s="27" t="s">
        <v>14</v>
      </c>
      <c r="AW271" s="26">
        <v>181</v>
      </c>
      <c r="AY271" s="3">
        <f t="shared" si="0"/>
        <v>3187.4</v>
      </c>
    </row>
    <row r="272" spans="1:51">
      <c r="B272" s="2" t="s">
        <v>21</v>
      </c>
      <c r="C272" s="2" t="s">
        <v>12</v>
      </c>
      <c r="D272" s="4" t="s">
        <v>14</v>
      </c>
      <c r="E272" s="4" t="s">
        <v>14</v>
      </c>
      <c r="F272" s="4" t="s">
        <v>14</v>
      </c>
      <c r="G272" s="4" t="s">
        <v>14</v>
      </c>
      <c r="H272" s="15" t="s">
        <v>14</v>
      </c>
      <c r="I272" s="4" t="s">
        <v>14</v>
      </c>
      <c r="J272" s="4" t="s">
        <v>14</v>
      </c>
      <c r="K272" s="4" t="s">
        <v>14</v>
      </c>
      <c r="L272" s="15" t="s">
        <v>14</v>
      </c>
      <c r="M272" t="s">
        <v>14</v>
      </c>
      <c r="N272" t="s">
        <v>14</v>
      </c>
      <c r="O272" t="s">
        <v>14</v>
      </c>
      <c r="P272" t="s">
        <v>14</v>
      </c>
      <c r="Q272" s="12" t="s">
        <v>14</v>
      </c>
      <c r="R272" s="20" t="s">
        <v>14</v>
      </c>
      <c r="S272" t="s">
        <v>14</v>
      </c>
      <c r="T272" t="s">
        <v>14</v>
      </c>
      <c r="U272" t="s">
        <v>14</v>
      </c>
      <c r="V272" s="12" t="s">
        <v>14</v>
      </c>
      <c r="W272" t="s">
        <v>14</v>
      </c>
      <c r="X272" t="s">
        <v>14</v>
      </c>
      <c r="Y272" t="s">
        <v>14</v>
      </c>
      <c r="Z272" s="12" t="s">
        <v>14</v>
      </c>
      <c r="AA272" t="s">
        <v>14</v>
      </c>
      <c r="AB272" t="s">
        <v>14</v>
      </c>
      <c r="AC272" t="s">
        <v>14</v>
      </c>
      <c r="AD272" s="20" t="s">
        <v>14</v>
      </c>
      <c r="AE272" t="s">
        <v>14</v>
      </c>
      <c r="AF272" t="s">
        <v>14</v>
      </c>
      <c r="AG272" t="s">
        <v>14</v>
      </c>
      <c r="AH272" s="20" t="s">
        <v>14</v>
      </c>
      <c r="AI272" t="s">
        <v>14</v>
      </c>
      <c r="AJ272" t="s">
        <v>14</v>
      </c>
      <c r="AK272" t="s">
        <v>14</v>
      </c>
      <c r="AL272" t="s">
        <v>14</v>
      </c>
      <c r="AM272" t="s">
        <v>14</v>
      </c>
      <c r="AN272" t="s">
        <v>14</v>
      </c>
      <c r="AO272" t="s">
        <v>14</v>
      </c>
      <c r="AP272" s="21">
        <v>12456</v>
      </c>
      <c r="AQ272" s="8">
        <v>3175</v>
      </c>
      <c r="AR272" s="8">
        <v>5496</v>
      </c>
      <c r="AS272" s="8">
        <v>564</v>
      </c>
      <c r="AT272" s="21">
        <v>2704</v>
      </c>
      <c r="AU272" s="26">
        <v>321</v>
      </c>
      <c r="AV272" s="27" t="s">
        <v>14</v>
      </c>
      <c r="AW272" s="26">
        <v>195</v>
      </c>
      <c r="AY272" s="3">
        <f t="shared" si="0"/>
        <v>4584.7</v>
      </c>
    </row>
    <row r="273" spans="1:53">
      <c r="B273" s="2" t="s">
        <v>22</v>
      </c>
      <c r="C273" s="2" t="s">
        <v>12</v>
      </c>
      <c r="D273" s="4" t="s">
        <v>14</v>
      </c>
      <c r="E273" s="4" t="s">
        <v>14</v>
      </c>
      <c r="F273" s="4" t="s">
        <v>14</v>
      </c>
      <c r="G273" s="4" t="s">
        <v>14</v>
      </c>
      <c r="H273" s="15" t="s">
        <v>14</v>
      </c>
      <c r="I273" s="4" t="s">
        <v>14</v>
      </c>
      <c r="J273" s="4" t="s">
        <v>14</v>
      </c>
      <c r="K273" s="4" t="s">
        <v>14</v>
      </c>
      <c r="L273" s="15" t="s">
        <v>14</v>
      </c>
      <c r="M273" t="s">
        <v>14</v>
      </c>
      <c r="N273" t="s">
        <v>14</v>
      </c>
      <c r="O273" t="s">
        <v>14</v>
      </c>
      <c r="P273" t="s">
        <v>14</v>
      </c>
      <c r="Q273" s="12" t="s">
        <v>14</v>
      </c>
      <c r="R273" s="20" t="s">
        <v>14</v>
      </c>
      <c r="S273" t="s">
        <v>14</v>
      </c>
      <c r="T273" t="s">
        <v>14</v>
      </c>
      <c r="U273" t="s">
        <v>14</v>
      </c>
      <c r="V273" s="12" t="s">
        <v>14</v>
      </c>
      <c r="W273" t="s">
        <v>14</v>
      </c>
      <c r="X273" t="s">
        <v>14</v>
      </c>
      <c r="Y273" t="s">
        <v>14</v>
      </c>
      <c r="Z273" s="12" t="s">
        <v>14</v>
      </c>
      <c r="AA273" t="s">
        <v>14</v>
      </c>
      <c r="AB273" t="s">
        <v>14</v>
      </c>
      <c r="AC273" t="s">
        <v>14</v>
      </c>
      <c r="AD273" s="20" t="s">
        <v>14</v>
      </c>
      <c r="AE273" t="s">
        <v>14</v>
      </c>
      <c r="AF273" t="s">
        <v>14</v>
      </c>
      <c r="AG273" t="s">
        <v>14</v>
      </c>
      <c r="AH273" s="20" t="s">
        <v>14</v>
      </c>
      <c r="AI273" t="s">
        <v>14</v>
      </c>
      <c r="AJ273" t="s">
        <v>14</v>
      </c>
      <c r="AK273" t="s">
        <v>14</v>
      </c>
      <c r="AL273" t="s">
        <v>14</v>
      </c>
      <c r="AM273" t="s">
        <v>14</v>
      </c>
      <c r="AN273" t="s">
        <v>14</v>
      </c>
      <c r="AO273" t="s">
        <v>14</v>
      </c>
      <c r="AP273" s="21">
        <v>32923</v>
      </c>
      <c r="AQ273" s="8">
        <v>10497</v>
      </c>
      <c r="AR273" s="8">
        <v>12176</v>
      </c>
      <c r="AS273" s="8">
        <v>1889</v>
      </c>
      <c r="AT273" s="21">
        <v>7040</v>
      </c>
      <c r="AU273" s="26">
        <v>836</v>
      </c>
      <c r="AV273" s="26">
        <v>9</v>
      </c>
      <c r="AW273" s="26">
        <v>476</v>
      </c>
      <c r="AY273" s="3">
        <f t="shared" si="0"/>
        <v>11376.3</v>
      </c>
    </row>
    <row r="274" spans="1:53">
      <c r="B274" s="2" t="s">
        <v>23</v>
      </c>
      <c r="C274" s="2" t="s">
        <v>12</v>
      </c>
      <c r="D274" s="4" t="s">
        <v>14</v>
      </c>
      <c r="E274" s="4" t="s">
        <v>14</v>
      </c>
      <c r="F274" s="4" t="s">
        <v>14</v>
      </c>
      <c r="G274" s="4" t="s">
        <v>14</v>
      </c>
      <c r="H274" s="15" t="s">
        <v>14</v>
      </c>
      <c r="I274" s="4" t="s">
        <v>14</v>
      </c>
      <c r="J274" s="4" t="s">
        <v>14</v>
      </c>
      <c r="K274" s="4" t="s">
        <v>14</v>
      </c>
      <c r="L274" s="15" t="s">
        <v>14</v>
      </c>
      <c r="M274" t="s">
        <v>14</v>
      </c>
      <c r="N274" t="s">
        <v>14</v>
      </c>
      <c r="O274" t="s">
        <v>14</v>
      </c>
      <c r="P274" t="s">
        <v>14</v>
      </c>
      <c r="Q274" s="12" t="s">
        <v>14</v>
      </c>
      <c r="R274" s="20" t="s">
        <v>14</v>
      </c>
      <c r="S274" t="s">
        <v>14</v>
      </c>
      <c r="T274" t="s">
        <v>14</v>
      </c>
      <c r="U274" t="s">
        <v>14</v>
      </c>
      <c r="V274" s="12" t="s">
        <v>14</v>
      </c>
      <c r="W274" t="s">
        <v>14</v>
      </c>
      <c r="X274" t="s">
        <v>14</v>
      </c>
      <c r="Y274" t="s">
        <v>14</v>
      </c>
      <c r="Z274" s="12" t="s">
        <v>14</v>
      </c>
      <c r="AA274" t="s">
        <v>14</v>
      </c>
      <c r="AB274" t="s">
        <v>14</v>
      </c>
      <c r="AC274" t="s">
        <v>14</v>
      </c>
      <c r="AD274" s="20" t="s">
        <v>14</v>
      </c>
      <c r="AE274" t="s">
        <v>14</v>
      </c>
      <c r="AF274" t="s">
        <v>14</v>
      </c>
      <c r="AG274" t="s">
        <v>14</v>
      </c>
      <c r="AH274" s="20" t="s">
        <v>14</v>
      </c>
      <c r="AI274" t="s">
        <v>14</v>
      </c>
      <c r="AJ274" t="s">
        <v>14</v>
      </c>
      <c r="AK274" t="s">
        <v>14</v>
      </c>
      <c r="AL274" t="s">
        <v>14</v>
      </c>
      <c r="AM274" t="s">
        <v>14</v>
      </c>
      <c r="AN274" t="s">
        <v>14</v>
      </c>
      <c r="AO274" t="s">
        <v>14</v>
      </c>
      <c r="AP274" s="21">
        <v>37825</v>
      </c>
      <c r="AQ274" s="8">
        <v>12883</v>
      </c>
      <c r="AR274" s="8">
        <v>13775</v>
      </c>
      <c r="AS274" s="8">
        <v>1678</v>
      </c>
      <c r="AT274" s="21">
        <v>7427</v>
      </c>
      <c r="AU274" s="26">
        <v>261</v>
      </c>
      <c r="AV274" s="27" t="s">
        <v>14</v>
      </c>
      <c r="AW274" s="26">
        <v>1801</v>
      </c>
      <c r="AY274" s="3">
        <f t="shared" si="0"/>
        <v>11961.7</v>
      </c>
    </row>
    <row r="275" spans="1:53">
      <c r="B275" s="2" t="s">
        <v>24</v>
      </c>
      <c r="C275" s="2" t="s">
        <v>12</v>
      </c>
      <c r="D275" s="4" t="s">
        <v>14</v>
      </c>
      <c r="E275" s="4" t="s">
        <v>14</v>
      </c>
      <c r="F275" s="4" t="s">
        <v>14</v>
      </c>
      <c r="G275" s="4" t="s">
        <v>14</v>
      </c>
      <c r="H275" s="15" t="s">
        <v>14</v>
      </c>
      <c r="I275" s="4" t="s">
        <v>14</v>
      </c>
      <c r="J275" s="4" t="s">
        <v>14</v>
      </c>
      <c r="K275" s="4" t="s">
        <v>14</v>
      </c>
      <c r="L275" s="15" t="s">
        <v>14</v>
      </c>
      <c r="M275" t="s">
        <v>14</v>
      </c>
      <c r="N275" t="s">
        <v>14</v>
      </c>
      <c r="O275" t="s">
        <v>14</v>
      </c>
      <c r="P275" t="s">
        <v>14</v>
      </c>
      <c r="Q275" s="12" t="s">
        <v>14</v>
      </c>
      <c r="R275" s="20" t="s">
        <v>14</v>
      </c>
      <c r="S275" t="s">
        <v>14</v>
      </c>
      <c r="T275" t="s">
        <v>14</v>
      </c>
      <c r="U275" t="s">
        <v>14</v>
      </c>
      <c r="V275" s="12" t="s">
        <v>14</v>
      </c>
      <c r="W275" t="s">
        <v>14</v>
      </c>
      <c r="X275" t="s">
        <v>14</v>
      </c>
      <c r="Y275" t="s">
        <v>14</v>
      </c>
      <c r="Z275" s="12" t="s">
        <v>14</v>
      </c>
      <c r="AA275" t="s">
        <v>14</v>
      </c>
      <c r="AB275" t="s">
        <v>14</v>
      </c>
      <c r="AC275" t="s">
        <v>14</v>
      </c>
      <c r="AD275" s="20" t="s">
        <v>14</v>
      </c>
      <c r="AE275" t="s">
        <v>14</v>
      </c>
      <c r="AF275" t="s">
        <v>14</v>
      </c>
      <c r="AG275" t="s">
        <v>14</v>
      </c>
      <c r="AH275" s="20" t="s">
        <v>14</v>
      </c>
      <c r="AI275" t="s">
        <v>14</v>
      </c>
      <c r="AJ275" t="s">
        <v>14</v>
      </c>
      <c r="AK275" t="s">
        <v>14</v>
      </c>
      <c r="AL275" t="s">
        <v>14</v>
      </c>
      <c r="AM275" t="s">
        <v>14</v>
      </c>
      <c r="AN275" t="s">
        <v>14</v>
      </c>
      <c r="AO275" t="s">
        <v>14</v>
      </c>
      <c r="AP275" s="21">
        <v>34087</v>
      </c>
      <c r="AQ275" s="8">
        <v>9636</v>
      </c>
      <c r="AR275" s="8">
        <v>14855</v>
      </c>
      <c r="AS275" s="8">
        <v>2024</v>
      </c>
      <c r="AT275" s="21">
        <v>6573</v>
      </c>
      <c r="AU275" s="26">
        <v>344</v>
      </c>
      <c r="AV275" s="27" t="s">
        <v>14</v>
      </c>
      <c r="AW275" s="26">
        <v>655</v>
      </c>
      <c r="AY275" s="3">
        <f t="shared" si="0"/>
        <v>12163.4</v>
      </c>
    </row>
    <row r="276" spans="1:53">
      <c r="B276" s="2" t="s">
        <v>25</v>
      </c>
      <c r="C276" s="2" t="s">
        <v>12</v>
      </c>
      <c r="D276" s="4" t="s">
        <v>14</v>
      </c>
      <c r="E276" s="4" t="s">
        <v>14</v>
      </c>
      <c r="F276" s="4" t="s">
        <v>14</v>
      </c>
      <c r="G276" s="4" t="s">
        <v>14</v>
      </c>
      <c r="H276" s="15" t="s">
        <v>14</v>
      </c>
      <c r="I276" s="4" t="s">
        <v>14</v>
      </c>
      <c r="J276" s="4" t="s">
        <v>14</v>
      </c>
      <c r="K276" s="4" t="s">
        <v>14</v>
      </c>
      <c r="L276" s="15" t="s">
        <v>14</v>
      </c>
      <c r="M276" t="s">
        <v>14</v>
      </c>
      <c r="N276" t="s">
        <v>14</v>
      </c>
      <c r="O276" t="s">
        <v>14</v>
      </c>
      <c r="P276" t="s">
        <v>14</v>
      </c>
      <c r="Q276" s="12" t="s">
        <v>14</v>
      </c>
      <c r="R276" s="20" t="s">
        <v>14</v>
      </c>
      <c r="S276" t="s">
        <v>14</v>
      </c>
      <c r="T276" t="s">
        <v>14</v>
      </c>
      <c r="U276" t="s">
        <v>14</v>
      </c>
      <c r="V276" s="12" t="s">
        <v>14</v>
      </c>
      <c r="W276" t="s">
        <v>14</v>
      </c>
      <c r="X276" t="s">
        <v>14</v>
      </c>
      <c r="Y276" t="s">
        <v>14</v>
      </c>
      <c r="Z276" s="12" t="s">
        <v>14</v>
      </c>
      <c r="AA276" t="s">
        <v>14</v>
      </c>
      <c r="AB276" t="s">
        <v>14</v>
      </c>
      <c r="AC276" t="s">
        <v>14</v>
      </c>
      <c r="AD276" s="20" t="s">
        <v>14</v>
      </c>
      <c r="AE276" t="s">
        <v>14</v>
      </c>
      <c r="AF276" t="s">
        <v>14</v>
      </c>
      <c r="AG276" t="s">
        <v>14</v>
      </c>
      <c r="AH276" s="20" t="s">
        <v>14</v>
      </c>
      <c r="AI276" t="s">
        <v>14</v>
      </c>
      <c r="AJ276" t="s">
        <v>14</v>
      </c>
      <c r="AK276" t="s">
        <v>14</v>
      </c>
      <c r="AL276" t="s">
        <v>14</v>
      </c>
      <c r="AM276" t="s">
        <v>14</v>
      </c>
      <c r="AN276" t="s">
        <v>14</v>
      </c>
      <c r="AO276" t="s">
        <v>14</v>
      </c>
      <c r="AP276" s="21">
        <v>34674</v>
      </c>
      <c r="AQ276" s="8">
        <v>12476</v>
      </c>
      <c r="AR276" s="8">
        <v>11554</v>
      </c>
      <c r="AS276" s="8">
        <v>1640</v>
      </c>
      <c r="AT276" s="21">
        <v>7852</v>
      </c>
      <c r="AU276" s="26">
        <v>595</v>
      </c>
      <c r="AV276" s="27" t="s">
        <v>14</v>
      </c>
      <c r="AW276" s="26">
        <v>557</v>
      </c>
      <c r="AY276" s="3">
        <f t="shared" si="0"/>
        <v>11147.4</v>
      </c>
    </row>
    <row r="277" spans="1:53">
      <c r="B277" s="2" t="s">
        <v>26</v>
      </c>
      <c r="C277" s="2" t="s">
        <v>12</v>
      </c>
      <c r="D277" s="4" t="s">
        <v>14</v>
      </c>
      <c r="E277" s="4" t="s">
        <v>14</v>
      </c>
      <c r="F277" s="4" t="s">
        <v>14</v>
      </c>
      <c r="G277" s="4" t="s">
        <v>14</v>
      </c>
      <c r="H277" s="15" t="s">
        <v>14</v>
      </c>
      <c r="I277" s="4" t="s">
        <v>14</v>
      </c>
      <c r="J277" s="4" t="s">
        <v>14</v>
      </c>
      <c r="K277" s="4" t="s">
        <v>14</v>
      </c>
      <c r="L277" s="15" t="s">
        <v>14</v>
      </c>
      <c r="M277" t="s">
        <v>14</v>
      </c>
      <c r="N277" t="s">
        <v>14</v>
      </c>
      <c r="O277" t="s">
        <v>14</v>
      </c>
      <c r="P277" t="s">
        <v>14</v>
      </c>
      <c r="Q277" s="12" t="s">
        <v>14</v>
      </c>
      <c r="R277" s="20" t="s">
        <v>14</v>
      </c>
      <c r="S277" t="s">
        <v>14</v>
      </c>
      <c r="T277" t="s">
        <v>14</v>
      </c>
      <c r="U277" t="s">
        <v>14</v>
      </c>
      <c r="V277" s="12" t="s">
        <v>14</v>
      </c>
      <c r="W277" t="s">
        <v>14</v>
      </c>
      <c r="X277" t="s">
        <v>14</v>
      </c>
      <c r="Y277" t="s">
        <v>14</v>
      </c>
      <c r="Z277" s="12" t="s">
        <v>14</v>
      </c>
      <c r="AA277" t="s">
        <v>14</v>
      </c>
      <c r="AB277" t="s">
        <v>14</v>
      </c>
      <c r="AC277" t="s">
        <v>14</v>
      </c>
      <c r="AD277" s="20" t="s">
        <v>14</v>
      </c>
      <c r="AE277" t="s">
        <v>14</v>
      </c>
      <c r="AF277" t="s">
        <v>14</v>
      </c>
      <c r="AG277" t="s">
        <v>14</v>
      </c>
      <c r="AH277" s="20" t="s">
        <v>14</v>
      </c>
      <c r="AI277" t="s">
        <v>14</v>
      </c>
      <c r="AJ277" t="s">
        <v>14</v>
      </c>
      <c r="AK277" t="s">
        <v>14</v>
      </c>
      <c r="AL277" t="s">
        <v>14</v>
      </c>
      <c r="AM277" t="s">
        <v>14</v>
      </c>
      <c r="AN277" t="s">
        <v>14</v>
      </c>
      <c r="AO277" t="s">
        <v>14</v>
      </c>
      <c r="AP277" s="21">
        <v>18320</v>
      </c>
      <c r="AQ277" s="8">
        <v>4348</v>
      </c>
      <c r="AR277" s="8">
        <v>7716</v>
      </c>
      <c r="AS277" s="8">
        <v>992</v>
      </c>
      <c r="AT277" s="21">
        <v>3837</v>
      </c>
      <c r="AU277" s="26">
        <v>254</v>
      </c>
      <c r="AV277" s="27" t="s">
        <v>14</v>
      </c>
      <c r="AW277" s="26">
        <v>1172</v>
      </c>
      <c r="AY277" s="3">
        <f t="shared" si="0"/>
        <v>6618.2</v>
      </c>
    </row>
    <row r="278" spans="1:53">
      <c r="B278" s="2" t="s">
        <v>27</v>
      </c>
      <c r="C278" s="2" t="s">
        <v>12</v>
      </c>
      <c r="D278" s="4" t="s">
        <v>14</v>
      </c>
      <c r="E278" s="4" t="s">
        <v>14</v>
      </c>
      <c r="F278" s="4" t="s">
        <v>14</v>
      </c>
      <c r="G278" s="4" t="s">
        <v>14</v>
      </c>
      <c r="H278" s="15" t="s">
        <v>14</v>
      </c>
      <c r="I278" s="4" t="s">
        <v>14</v>
      </c>
      <c r="J278" s="4" t="s">
        <v>14</v>
      </c>
      <c r="K278" s="4" t="s">
        <v>14</v>
      </c>
      <c r="L278" s="15" t="s">
        <v>14</v>
      </c>
      <c r="M278" t="s">
        <v>14</v>
      </c>
      <c r="N278" t="s">
        <v>14</v>
      </c>
      <c r="O278" t="s">
        <v>14</v>
      </c>
      <c r="P278" t="s">
        <v>14</v>
      </c>
      <c r="Q278" s="12" t="s">
        <v>14</v>
      </c>
      <c r="R278" s="20" t="s">
        <v>14</v>
      </c>
      <c r="S278" t="s">
        <v>14</v>
      </c>
      <c r="T278" t="s">
        <v>14</v>
      </c>
      <c r="U278" t="s">
        <v>14</v>
      </c>
      <c r="V278" s="12" t="s">
        <v>14</v>
      </c>
      <c r="W278" t="s">
        <v>14</v>
      </c>
      <c r="X278" t="s">
        <v>14</v>
      </c>
      <c r="Y278" t="s">
        <v>14</v>
      </c>
      <c r="Z278" s="12" t="s">
        <v>14</v>
      </c>
      <c r="AA278" t="s">
        <v>14</v>
      </c>
      <c r="AB278" t="s">
        <v>14</v>
      </c>
      <c r="AC278" t="s">
        <v>14</v>
      </c>
      <c r="AD278" s="20" t="s">
        <v>14</v>
      </c>
      <c r="AE278" t="s">
        <v>14</v>
      </c>
      <c r="AF278" t="s">
        <v>14</v>
      </c>
      <c r="AG278" t="s">
        <v>14</v>
      </c>
      <c r="AH278" s="20" t="s">
        <v>14</v>
      </c>
      <c r="AI278" t="s">
        <v>14</v>
      </c>
      <c r="AJ278" t="s">
        <v>14</v>
      </c>
      <c r="AK278" t="s">
        <v>14</v>
      </c>
      <c r="AL278" t="s">
        <v>14</v>
      </c>
      <c r="AM278" t="s">
        <v>14</v>
      </c>
      <c r="AN278" t="s">
        <v>14</v>
      </c>
      <c r="AO278" t="s">
        <v>14</v>
      </c>
      <c r="AP278" s="21">
        <v>7910</v>
      </c>
      <c r="AQ278" s="8">
        <v>2619</v>
      </c>
      <c r="AR278" s="8">
        <v>2356</v>
      </c>
      <c r="AS278" s="8">
        <v>533</v>
      </c>
      <c r="AT278" s="21">
        <v>2049</v>
      </c>
      <c r="AU278" s="26">
        <v>101</v>
      </c>
      <c r="AV278" s="27" t="s">
        <v>14</v>
      </c>
      <c r="AW278" s="26">
        <v>253</v>
      </c>
      <c r="AY278" s="3">
        <f t="shared" si="0"/>
        <v>3656.1</v>
      </c>
    </row>
    <row r="279" spans="1:53">
      <c r="B279" s="2" t="s">
        <v>28</v>
      </c>
      <c r="C279" s="2" t="s">
        <v>12</v>
      </c>
      <c r="D279" s="4" t="s">
        <v>14</v>
      </c>
      <c r="E279" s="4" t="s">
        <v>14</v>
      </c>
      <c r="F279" s="4" t="s">
        <v>14</v>
      </c>
      <c r="G279" s="4" t="s">
        <v>14</v>
      </c>
      <c r="H279" s="15" t="s">
        <v>14</v>
      </c>
      <c r="I279" s="4" t="s">
        <v>14</v>
      </c>
      <c r="J279" s="4" t="s">
        <v>14</v>
      </c>
      <c r="K279" s="4" t="s">
        <v>14</v>
      </c>
      <c r="L279" s="15" t="s">
        <v>14</v>
      </c>
      <c r="M279" t="s">
        <v>14</v>
      </c>
      <c r="N279" t="s">
        <v>14</v>
      </c>
      <c r="O279" t="s">
        <v>14</v>
      </c>
      <c r="P279" t="s">
        <v>14</v>
      </c>
      <c r="Q279" s="12" t="s">
        <v>14</v>
      </c>
      <c r="R279" s="20" t="s">
        <v>14</v>
      </c>
      <c r="S279" t="s">
        <v>14</v>
      </c>
      <c r="T279" t="s">
        <v>14</v>
      </c>
      <c r="U279" t="s">
        <v>14</v>
      </c>
      <c r="V279" s="12" t="s">
        <v>14</v>
      </c>
      <c r="W279" t="s">
        <v>14</v>
      </c>
      <c r="X279" t="s">
        <v>14</v>
      </c>
      <c r="Y279" t="s">
        <v>14</v>
      </c>
      <c r="Z279" s="12" t="s">
        <v>14</v>
      </c>
      <c r="AA279" t="s">
        <v>14</v>
      </c>
      <c r="AB279" t="s">
        <v>14</v>
      </c>
      <c r="AC279" t="s">
        <v>14</v>
      </c>
      <c r="AD279" s="20" t="s">
        <v>14</v>
      </c>
      <c r="AE279" t="s">
        <v>14</v>
      </c>
      <c r="AF279" t="s">
        <v>14</v>
      </c>
      <c r="AG279" t="s">
        <v>14</v>
      </c>
      <c r="AH279" s="20" t="s">
        <v>14</v>
      </c>
      <c r="AI279" t="s">
        <v>14</v>
      </c>
      <c r="AJ279" t="s">
        <v>14</v>
      </c>
      <c r="AK279" t="s">
        <v>14</v>
      </c>
      <c r="AL279" t="s">
        <v>14</v>
      </c>
      <c r="AM279" t="s">
        <v>14</v>
      </c>
      <c r="AN279" t="s">
        <v>14</v>
      </c>
      <c r="AO279" t="s">
        <v>14</v>
      </c>
      <c r="AP279" s="21">
        <v>7465</v>
      </c>
      <c r="AQ279" s="8">
        <v>2170</v>
      </c>
      <c r="AR279" s="8">
        <v>2899</v>
      </c>
      <c r="AS279" s="8">
        <v>329</v>
      </c>
      <c r="AT279" s="21">
        <v>1269</v>
      </c>
      <c r="AU279" s="26">
        <v>129</v>
      </c>
      <c r="AV279" s="27" t="s">
        <v>14</v>
      </c>
      <c r="AW279" s="26">
        <v>668</v>
      </c>
      <c r="AY279" s="3">
        <f t="shared" si="0"/>
        <v>2108.1999999999998</v>
      </c>
    </row>
    <row r="280" spans="1:53">
      <c r="B280" s="2" t="s">
        <v>29</v>
      </c>
      <c r="C280" s="2" t="s">
        <v>12</v>
      </c>
      <c r="D280" s="4" t="s">
        <v>14</v>
      </c>
      <c r="E280" s="4" t="s">
        <v>14</v>
      </c>
      <c r="F280" s="4" t="s">
        <v>14</v>
      </c>
      <c r="G280" s="4" t="s">
        <v>14</v>
      </c>
      <c r="H280" s="15" t="s">
        <v>14</v>
      </c>
      <c r="I280" s="4" t="s">
        <v>14</v>
      </c>
      <c r="J280" s="4" t="s">
        <v>14</v>
      </c>
      <c r="K280" s="4" t="s">
        <v>14</v>
      </c>
      <c r="L280" s="15" t="s">
        <v>14</v>
      </c>
      <c r="M280" t="s">
        <v>14</v>
      </c>
      <c r="N280" t="s">
        <v>14</v>
      </c>
      <c r="O280" t="s">
        <v>14</v>
      </c>
      <c r="P280" t="s">
        <v>14</v>
      </c>
      <c r="Q280" s="12" t="s">
        <v>14</v>
      </c>
      <c r="R280" s="20" t="s">
        <v>14</v>
      </c>
      <c r="S280" t="s">
        <v>14</v>
      </c>
      <c r="T280" t="s">
        <v>14</v>
      </c>
      <c r="U280" t="s">
        <v>14</v>
      </c>
      <c r="V280" s="12" t="s">
        <v>14</v>
      </c>
      <c r="W280" t="s">
        <v>14</v>
      </c>
      <c r="X280" t="s">
        <v>14</v>
      </c>
      <c r="Y280" t="s">
        <v>14</v>
      </c>
      <c r="Z280" s="12" t="s">
        <v>14</v>
      </c>
      <c r="AA280" t="s">
        <v>14</v>
      </c>
      <c r="AB280" t="s">
        <v>14</v>
      </c>
      <c r="AC280" t="s">
        <v>14</v>
      </c>
      <c r="AD280" s="20" t="s">
        <v>14</v>
      </c>
      <c r="AE280" t="s">
        <v>14</v>
      </c>
      <c r="AF280" t="s">
        <v>14</v>
      </c>
      <c r="AG280" t="s">
        <v>14</v>
      </c>
      <c r="AH280" s="20" t="s">
        <v>14</v>
      </c>
      <c r="AI280" t="s">
        <v>14</v>
      </c>
      <c r="AJ280" t="s">
        <v>14</v>
      </c>
      <c r="AK280" t="s">
        <v>14</v>
      </c>
      <c r="AL280" t="s">
        <v>14</v>
      </c>
      <c r="AM280" t="s">
        <v>14</v>
      </c>
      <c r="AN280" t="s">
        <v>14</v>
      </c>
      <c r="AO280" t="s">
        <v>14</v>
      </c>
      <c r="AP280" s="21">
        <v>58714</v>
      </c>
      <c r="AQ280" s="8">
        <v>17957</v>
      </c>
      <c r="AR280" s="8">
        <v>21416</v>
      </c>
      <c r="AS280" s="8">
        <v>2946</v>
      </c>
      <c r="AT280" s="21">
        <v>11834</v>
      </c>
      <c r="AU280" s="26">
        <v>1064</v>
      </c>
      <c r="AV280" s="27" t="s">
        <v>14</v>
      </c>
      <c r="AW280" s="26">
        <v>3497</v>
      </c>
      <c r="AY280" s="3">
        <f t="shared" si="0"/>
        <v>16218.6</v>
      </c>
    </row>
    <row r="281" spans="1:53">
      <c r="B281" s="2" t="s">
        <v>30</v>
      </c>
      <c r="C281" s="2" t="s">
        <v>12</v>
      </c>
      <c r="D281" s="4" t="s">
        <v>14</v>
      </c>
      <c r="E281" s="4" t="s">
        <v>14</v>
      </c>
      <c r="F281" s="4" t="s">
        <v>14</v>
      </c>
      <c r="G281" s="4" t="s">
        <v>14</v>
      </c>
      <c r="H281" s="15" t="s">
        <v>14</v>
      </c>
      <c r="I281" s="4" t="s">
        <v>14</v>
      </c>
      <c r="J281" s="4" t="s">
        <v>14</v>
      </c>
      <c r="K281" s="4" t="s">
        <v>14</v>
      </c>
      <c r="L281" s="15" t="s">
        <v>14</v>
      </c>
      <c r="M281" t="s">
        <v>14</v>
      </c>
      <c r="N281" t="s">
        <v>14</v>
      </c>
      <c r="O281" t="s">
        <v>14</v>
      </c>
      <c r="P281" t="s">
        <v>14</v>
      </c>
      <c r="Q281" s="12" t="s">
        <v>14</v>
      </c>
      <c r="R281" s="20" t="s">
        <v>14</v>
      </c>
      <c r="S281" t="s">
        <v>14</v>
      </c>
      <c r="T281" t="s">
        <v>14</v>
      </c>
      <c r="U281" t="s">
        <v>14</v>
      </c>
      <c r="V281" s="12" t="s">
        <v>14</v>
      </c>
      <c r="W281" t="s">
        <v>14</v>
      </c>
      <c r="X281" t="s">
        <v>14</v>
      </c>
      <c r="Y281" t="s">
        <v>14</v>
      </c>
      <c r="Z281" s="12" t="s">
        <v>14</v>
      </c>
      <c r="AA281" t="s">
        <v>14</v>
      </c>
      <c r="AB281" t="s">
        <v>14</v>
      </c>
      <c r="AC281" t="s">
        <v>14</v>
      </c>
      <c r="AD281" s="20" t="s">
        <v>14</v>
      </c>
      <c r="AE281" t="s">
        <v>14</v>
      </c>
      <c r="AF281" t="s">
        <v>14</v>
      </c>
      <c r="AG281" t="s">
        <v>14</v>
      </c>
      <c r="AH281" s="20" t="s">
        <v>14</v>
      </c>
      <c r="AI281" t="s">
        <v>14</v>
      </c>
      <c r="AJ281" t="s">
        <v>14</v>
      </c>
      <c r="AK281" t="s">
        <v>14</v>
      </c>
      <c r="AL281" t="s">
        <v>14</v>
      </c>
      <c r="AM281" t="s">
        <v>14</v>
      </c>
      <c r="AN281" t="s">
        <v>14</v>
      </c>
      <c r="AO281" t="s">
        <v>14</v>
      </c>
      <c r="AP281" s="21">
        <v>39518</v>
      </c>
      <c r="AQ281" s="8">
        <v>17410</v>
      </c>
      <c r="AR281" s="8">
        <v>10209</v>
      </c>
      <c r="AS281" s="8">
        <v>2182</v>
      </c>
      <c r="AT281" s="21">
        <v>7694</v>
      </c>
      <c r="AU281" s="26">
        <v>1028</v>
      </c>
      <c r="AV281" s="27" t="s">
        <v>14</v>
      </c>
      <c r="AW281" s="26">
        <v>996</v>
      </c>
      <c r="AY281" s="3">
        <f t="shared" si="0"/>
        <v>9957.7000000000007</v>
      </c>
    </row>
    <row r="282" spans="1:53">
      <c r="B282" s="2" t="s">
        <v>31</v>
      </c>
      <c r="C282" s="2" t="s">
        <v>12</v>
      </c>
      <c r="D282" s="4" t="s">
        <v>14</v>
      </c>
      <c r="E282" s="4" t="s">
        <v>14</v>
      </c>
      <c r="F282" s="4" t="s">
        <v>14</v>
      </c>
      <c r="G282" s="4" t="s">
        <v>14</v>
      </c>
      <c r="H282" s="15" t="s">
        <v>14</v>
      </c>
      <c r="I282" s="4" t="s">
        <v>14</v>
      </c>
      <c r="J282" s="4" t="s">
        <v>14</v>
      </c>
      <c r="K282" s="4" t="s">
        <v>14</v>
      </c>
      <c r="L282" s="15" t="s">
        <v>14</v>
      </c>
      <c r="M282" t="s">
        <v>14</v>
      </c>
      <c r="N282" t="s">
        <v>14</v>
      </c>
      <c r="O282" t="s">
        <v>14</v>
      </c>
      <c r="P282" t="s">
        <v>14</v>
      </c>
      <c r="Q282" s="12" t="s">
        <v>14</v>
      </c>
      <c r="R282" s="20" t="s">
        <v>14</v>
      </c>
      <c r="S282" t="s">
        <v>14</v>
      </c>
      <c r="T282" t="s">
        <v>14</v>
      </c>
      <c r="U282" t="s">
        <v>14</v>
      </c>
      <c r="V282" s="12" t="s">
        <v>14</v>
      </c>
      <c r="W282" t="s">
        <v>14</v>
      </c>
      <c r="X282" t="s">
        <v>14</v>
      </c>
      <c r="Y282" t="s">
        <v>14</v>
      </c>
      <c r="Z282" s="12" t="s">
        <v>14</v>
      </c>
      <c r="AA282" t="s">
        <v>14</v>
      </c>
      <c r="AB282" t="s">
        <v>14</v>
      </c>
      <c r="AC282" t="s">
        <v>14</v>
      </c>
      <c r="AD282" s="20" t="s">
        <v>14</v>
      </c>
      <c r="AE282" t="s">
        <v>14</v>
      </c>
      <c r="AF282" t="s">
        <v>14</v>
      </c>
      <c r="AG282" t="s">
        <v>14</v>
      </c>
      <c r="AH282" s="20" t="s">
        <v>14</v>
      </c>
      <c r="AI282" t="s">
        <v>14</v>
      </c>
      <c r="AJ282" t="s">
        <v>14</v>
      </c>
      <c r="AK282" t="s">
        <v>14</v>
      </c>
      <c r="AL282" t="s">
        <v>14</v>
      </c>
      <c r="AM282" t="s">
        <v>14</v>
      </c>
      <c r="AN282" t="s">
        <v>14</v>
      </c>
      <c r="AO282" t="s">
        <v>14</v>
      </c>
      <c r="AP282" s="21">
        <v>73782</v>
      </c>
      <c r="AQ282" s="8">
        <v>20849</v>
      </c>
      <c r="AR282" s="8">
        <v>20038</v>
      </c>
      <c r="AS282" s="8">
        <v>13258</v>
      </c>
      <c r="AT282" s="21">
        <v>10616</v>
      </c>
      <c r="AU282" s="26">
        <v>7333</v>
      </c>
      <c r="AV282" s="27" t="s">
        <v>14</v>
      </c>
      <c r="AW282" s="26">
        <v>1689</v>
      </c>
      <c r="AY282" s="3">
        <f t="shared" si="0"/>
        <v>13085</v>
      </c>
    </row>
    <row r="283" spans="1:53">
      <c r="B283" s="2" t="s">
        <v>32</v>
      </c>
      <c r="C283" s="2" t="s">
        <v>12</v>
      </c>
      <c r="D283" s="4" t="s">
        <v>14</v>
      </c>
      <c r="E283" s="4" t="s">
        <v>14</v>
      </c>
      <c r="F283" s="4" t="s">
        <v>14</v>
      </c>
      <c r="G283" s="4" t="s">
        <v>14</v>
      </c>
      <c r="H283" s="15" t="s">
        <v>14</v>
      </c>
      <c r="I283" s="4" t="s">
        <v>14</v>
      </c>
      <c r="J283" s="4" t="s">
        <v>14</v>
      </c>
      <c r="K283" s="4" t="s">
        <v>14</v>
      </c>
      <c r="L283" s="15" t="s">
        <v>14</v>
      </c>
      <c r="M283" t="s">
        <v>14</v>
      </c>
      <c r="N283" t="s">
        <v>14</v>
      </c>
      <c r="O283" t="s">
        <v>14</v>
      </c>
      <c r="P283" t="s">
        <v>14</v>
      </c>
      <c r="Q283" s="12" t="s">
        <v>14</v>
      </c>
      <c r="R283" s="20" t="s">
        <v>14</v>
      </c>
      <c r="S283" t="s">
        <v>14</v>
      </c>
      <c r="T283" t="s">
        <v>14</v>
      </c>
      <c r="U283" t="s">
        <v>14</v>
      </c>
      <c r="V283" s="12" t="s">
        <v>14</v>
      </c>
      <c r="W283" t="s">
        <v>14</v>
      </c>
      <c r="X283" t="s">
        <v>14</v>
      </c>
      <c r="Y283" t="s">
        <v>14</v>
      </c>
      <c r="Z283" s="12" t="s">
        <v>14</v>
      </c>
      <c r="AA283" t="s">
        <v>14</v>
      </c>
      <c r="AB283" t="s">
        <v>14</v>
      </c>
      <c r="AC283" t="s">
        <v>14</v>
      </c>
      <c r="AD283" s="20" t="s">
        <v>14</v>
      </c>
      <c r="AE283" t="s">
        <v>14</v>
      </c>
      <c r="AF283" t="s">
        <v>14</v>
      </c>
      <c r="AG283" t="s">
        <v>14</v>
      </c>
      <c r="AH283" s="20" t="s">
        <v>14</v>
      </c>
      <c r="AI283" t="s">
        <v>14</v>
      </c>
      <c r="AJ283" t="s">
        <v>14</v>
      </c>
      <c r="AK283" t="s">
        <v>14</v>
      </c>
      <c r="AL283" t="s">
        <v>14</v>
      </c>
      <c r="AM283" t="s">
        <v>14</v>
      </c>
      <c r="AN283" t="s">
        <v>14</v>
      </c>
      <c r="AO283" t="s">
        <v>14</v>
      </c>
      <c r="AP283" s="22" t="s">
        <v>14</v>
      </c>
      <c r="AQ283" s="9" t="s">
        <v>14</v>
      </c>
      <c r="AR283" s="9" t="s">
        <v>14</v>
      </c>
      <c r="AS283" s="9" t="s">
        <v>14</v>
      </c>
      <c r="AT283" s="22" t="s">
        <v>14</v>
      </c>
      <c r="AU283" s="27" t="s">
        <v>14</v>
      </c>
      <c r="AV283" s="27" t="s">
        <v>14</v>
      </c>
      <c r="AW283" s="27" t="s">
        <v>14</v>
      </c>
    </row>
    <row r="284" spans="1:53">
      <c r="A284" s="2" t="s">
        <v>46</v>
      </c>
      <c r="B284" s="2" t="s">
        <v>11</v>
      </c>
      <c r="C284" s="2" t="s">
        <v>12</v>
      </c>
      <c r="D284" s="3">
        <v>51996</v>
      </c>
      <c r="E284" s="3">
        <v>9527</v>
      </c>
      <c r="F284" s="3">
        <v>11171</v>
      </c>
      <c r="G284" s="3">
        <v>884</v>
      </c>
      <c r="H284" s="14">
        <v>21582</v>
      </c>
      <c r="I284" s="3">
        <v>14226</v>
      </c>
      <c r="J284" s="3">
        <v>8398</v>
      </c>
      <c r="K284" s="3">
        <v>7415</v>
      </c>
      <c r="L284" s="14">
        <v>30040</v>
      </c>
      <c r="M284" t="s">
        <v>14</v>
      </c>
      <c r="N284" t="s">
        <v>14</v>
      </c>
      <c r="O284" t="s">
        <v>14</v>
      </c>
      <c r="P284" t="s">
        <v>14</v>
      </c>
      <c r="Q284" s="12" t="s">
        <v>14</v>
      </c>
      <c r="R284" s="20" t="s">
        <v>14</v>
      </c>
      <c r="S284" t="s">
        <v>14</v>
      </c>
      <c r="T284" t="s">
        <v>14</v>
      </c>
      <c r="U284" t="s">
        <v>14</v>
      </c>
      <c r="V284" s="12" t="s">
        <v>14</v>
      </c>
      <c r="W284" t="s">
        <v>14</v>
      </c>
      <c r="X284" t="s">
        <v>14</v>
      </c>
      <c r="Y284" t="s">
        <v>14</v>
      </c>
      <c r="Z284" s="12" t="s">
        <v>14</v>
      </c>
      <c r="AA284" t="s">
        <v>14</v>
      </c>
      <c r="AB284" t="s">
        <v>14</v>
      </c>
      <c r="AC284" t="s">
        <v>14</v>
      </c>
      <c r="AD284" s="20" t="s">
        <v>14</v>
      </c>
      <c r="AE284" t="s">
        <v>14</v>
      </c>
      <c r="AF284" t="s">
        <v>14</v>
      </c>
      <c r="AG284" t="s">
        <v>14</v>
      </c>
      <c r="AH284" s="20" t="s">
        <v>14</v>
      </c>
      <c r="AI284" t="s">
        <v>14</v>
      </c>
      <c r="AJ284" t="s">
        <v>14</v>
      </c>
      <c r="AK284" t="s">
        <v>14</v>
      </c>
      <c r="AL284" s="11">
        <v>106.41</v>
      </c>
      <c r="AM284" s="9" t="s">
        <v>14</v>
      </c>
      <c r="AN284" s="11">
        <v>72.97</v>
      </c>
      <c r="AO284" s="11">
        <v>59.69</v>
      </c>
      <c r="AP284" s="21">
        <v>723085</v>
      </c>
      <c r="AQ284" s="8">
        <v>181432</v>
      </c>
      <c r="AR284" s="8">
        <v>300238</v>
      </c>
      <c r="AS284" s="8">
        <v>47805</v>
      </c>
      <c r="AT284" s="21">
        <v>142844</v>
      </c>
      <c r="AU284" s="26">
        <v>21682</v>
      </c>
      <c r="AV284" s="26">
        <v>722</v>
      </c>
      <c r="AW284" s="26">
        <v>28362</v>
      </c>
    </row>
    <row r="285" spans="1:53">
      <c r="B285" s="2" t="s">
        <v>13</v>
      </c>
      <c r="C285" s="2" t="s">
        <v>12</v>
      </c>
      <c r="D285" s="4" t="s">
        <v>14</v>
      </c>
      <c r="E285" s="4" t="s">
        <v>14</v>
      </c>
      <c r="F285" s="4" t="s">
        <v>14</v>
      </c>
      <c r="G285" s="4" t="s">
        <v>14</v>
      </c>
      <c r="H285" s="15" t="s">
        <v>14</v>
      </c>
      <c r="I285" s="4" t="s">
        <v>14</v>
      </c>
      <c r="J285" s="4" t="s">
        <v>14</v>
      </c>
      <c r="K285" s="4" t="s">
        <v>14</v>
      </c>
      <c r="L285" s="15" t="s">
        <v>14</v>
      </c>
      <c r="M285" t="s">
        <v>14</v>
      </c>
      <c r="N285" t="s">
        <v>14</v>
      </c>
      <c r="O285" t="s">
        <v>14</v>
      </c>
      <c r="P285" t="s">
        <v>14</v>
      </c>
      <c r="Q285" s="12" t="s">
        <v>14</v>
      </c>
      <c r="R285" s="20" t="s">
        <v>14</v>
      </c>
      <c r="S285" t="s">
        <v>14</v>
      </c>
      <c r="T285" t="s">
        <v>14</v>
      </c>
      <c r="U285" t="s">
        <v>14</v>
      </c>
      <c r="V285" s="12" t="s">
        <v>14</v>
      </c>
      <c r="W285" t="s">
        <v>14</v>
      </c>
      <c r="X285" t="s">
        <v>14</v>
      </c>
      <c r="Y285" t="s">
        <v>14</v>
      </c>
      <c r="Z285" s="12" t="s">
        <v>14</v>
      </c>
      <c r="AA285" t="s">
        <v>14</v>
      </c>
      <c r="AB285" t="s">
        <v>14</v>
      </c>
      <c r="AC285" t="s">
        <v>14</v>
      </c>
      <c r="AD285" s="20" t="s">
        <v>14</v>
      </c>
      <c r="AE285" t="s">
        <v>14</v>
      </c>
      <c r="AF285" t="s">
        <v>14</v>
      </c>
      <c r="AG285" t="s">
        <v>14</v>
      </c>
      <c r="AH285" s="20" t="s">
        <v>14</v>
      </c>
      <c r="AI285" t="s">
        <v>14</v>
      </c>
      <c r="AJ285" t="s">
        <v>14</v>
      </c>
      <c r="AK285" t="s">
        <v>14</v>
      </c>
      <c r="AL285" t="s">
        <v>14</v>
      </c>
      <c r="AM285" t="s">
        <v>14</v>
      </c>
      <c r="AN285" t="s">
        <v>14</v>
      </c>
      <c r="AO285" t="s">
        <v>14</v>
      </c>
      <c r="AP285" s="21">
        <v>19895</v>
      </c>
      <c r="AQ285" s="8">
        <v>4133</v>
      </c>
      <c r="AR285" s="8">
        <v>8446</v>
      </c>
      <c r="AS285" s="8">
        <v>1748</v>
      </c>
      <c r="AT285" s="21">
        <v>4107</v>
      </c>
      <c r="AU285" s="26">
        <v>919</v>
      </c>
      <c r="AV285" s="26">
        <v>11</v>
      </c>
      <c r="AW285" s="26">
        <v>532</v>
      </c>
      <c r="AZ285" t="s">
        <v>134</v>
      </c>
    </row>
    <row r="286" spans="1:53">
      <c r="B286" s="2" t="s">
        <v>15</v>
      </c>
      <c r="C286" s="2" t="s">
        <v>12</v>
      </c>
      <c r="D286" s="4" t="s">
        <v>14</v>
      </c>
      <c r="E286" s="4" t="s">
        <v>14</v>
      </c>
      <c r="F286" s="4" t="s">
        <v>14</v>
      </c>
      <c r="G286" s="4" t="s">
        <v>14</v>
      </c>
      <c r="H286" s="15" t="s">
        <v>14</v>
      </c>
      <c r="I286" s="4" t="s">
        <v>14</v>
      </c>
      <c r="J286" s="4" t="s">
        <v>14</v>
      </c>
      <c r="K286" s="4" t="s">
        <v>14</v>
      </c>
      <c r="L286" s="15" t="s">
        <v>14</v>
      </c>
      <c r="M286" t="s">
        <v>14</v>
      </c>
      <c r="N286" t="s">
        <v>14</v>
      </c>
      <c r="O286" t="s">
        <v>14</v>
      </c>
      <c r="P286" t="s">
        <v>14</v>
      </c>
      <c r="Q286" s="12" t="s">
        <v>14</v>
      </c>
      <c r="R286" s="20" t="s">
        <v>14</v>
      </c>
      <c r="S286" t="s">
        <v>14</v>
      </c>
      <c r="T286" t="s">
        <v>14</v>
      </c>
      <c r="U286" t="s">
        <v>14</v>
      </c>
      <c r="V286" s="12" t="s">
        <v>14</v>
      </c>
      <c r="W286" t="s">
        <v>14</v>
      </c>
      <c r="X286" t="s">
        <v>14</v>
      </c>
      <c r="Y286" t="s">
        <v>14</v>
      </c>
      <c r="Z286" s="12" t="s">
        <v>14</v>
      </c>
      <c r="AA286" t="s">
        <v>14</v>
      </c>
      <c r="AB286" t="s">
        <v>14</v>
      </c>
      <c r="AC286" t="s">
        <v>14</v>
      </c>
      <c r="AD286" s="20" t="s">
        <v>14</v>
      </c>
      <c r="AE286" t="s">
        <v>14</v>
      </c>
      <c r="AF286" t="s">
        <v>14</v>
      </c>
      <c r="AG286" t="s">
        <v>14</v>
      </c>
      <c r="AH286" s="20" t="s">
        <v>14</v>
      </c>
      <c r="AI286" t="s">
        <v>14</v>
      </c>
      <c r="AJ286" t="s">
        <v>14</v>
      </c>
      <c r="AK286" t="s">
        <v>14</v>
      </c>
      <c r="AL286" t="s">
        <v>14</v>
      </c>
      <c r="AM286" t="s">
        <v>14</v>
      </c>
      <c r="AN286" t="s">
        <v>14</v>
      </c>
      <c r="AO286" t="s">
        <v>14</v>
      </c>
      <c r="AP286" s="21">
        <v>19344</v>
      </c>
      <c r="AQ286" s="8">
        <v>3484</v>
      </c>
      <c r="AR286" s="8">
        <v>8772</v>
      </c>
      <c r="AS286" s="8">
        <v>2235</v>
      </c>
      <c r="AT286" s="21">
        <v>3197</v>
      </c>
      <c r="AU286" s="26">
        <v>1075</v>
      </c>
      <c r="AV286" s="26">
        <v>1</v>
      </c>
      <c r="AW286" s="26">
        <v>581</v>
      </c>
      <c r="AZ286" t="s">
        <v>135</v>
      </c>
    </row>
    <row r="287" spans="1:53">
      <c r="B287" s="2" t="s">
        <v>16</v>
      </c>
      <c r="C287" s="2" t="s">
        <v>12</v>
      </c>
      <c r="D287" s="4" t="s">
        <v>14</v>
      </c>
      <c r="E287" s="4" t="s">
        <v>14</v>
      </c>
      <c r="F287" s="4" t="s">
        <v>14</v>
      </c>
      <c r="G287" s="4" t="s">
        <v>14</v>
      </c>
      <c r="H287" s="15" t="s">
        <v>14</v>
      </c>
      <c r="I287" s="4" t="s">
        <v>14</v>
      </c>
      <c r="J287" s="4" t="s">
        <v>14</v>
      </c>
      <c r="K287" s="4" t="s">
        <v>14</v>
      </c>
      <c r="L287" s="15" t="s">
        <v>14</v>
      </c>
      <c r="M287" t="s">
        <v>14</v>
      </c>
      <c r="N287" t="s">
        <v>14</v>
      </c>
      <c r="O287" t="s">
        <v>14</v>
      </c>
      <c r="P287" t="s">
        <v>14</v>
      </c>
      <c r="Q287" s="12" t="s">
        <v>14</v>
      </c>
      <c r="R287" s="20" t="s">
        <v>14</v>
      </c>
      <c r="S287" t="s">
        <v>14</v>
      </c>
      <c r="T287" t="s">
        <v>14</v>
      </c>
      <c r="U287" t="s">
        <v>14</v>
      </c>
      <c r="V287" s="12" t="s">
        <v>14</v>
      </c>
      <c r="W287" t="s">
        <v>14</v>
      </c>
      <c r="X287" t="s">
        <v>14</v>
      </c>
      <c r="Y287" t="s">
        <v>14</v>
      </c>
      <c r="Z287" s="12" t="s">
        <v>14</v>
      </c>
      <c r="AA287" t="s">
        <v>14</v>
      </c>
      <c r="AB287" t="s">
        <v>14</v>
      </c>
      <c r="AC287" t="s">
        <v>14</v>
      </c>
      <c r="AD287" s="20" t="s">
        <v>14</v>
      </c>
      <c r="AE287" t="s">
        <v>14</v>
      </c>
      <c r="AF287" t="s">
        <v>14</v>
      </c>
      <c r="AG287" t="s">
        <v>14</v>
      </c>
      <c r="AH287" s="20" t="s">
        <v>14</v>
      </c>
      <c r="AI287" t="s">
        <v>14</v>
      </c>
      <c r="AJ287" t="s">
        <v>14</v>
      </c>
      <c r="AK287" t="s">
        <v>14</v>
      </c>
      <c r="AL287" t="s">
        <v>14</v>
      </c>
      <c r="AM287" t="s">
        <v>14</v>
      </c>
      <c r="AN287" t="s">
        <v>14</v>
      </c>
      <c r="AO287" t="s">
        <v>14</v>
      </c>
      <c r="AP287" s="21">
        <v>18994</v>
      </c>
      <c r="AQ287" s="8">
        <v>3592</v>
      </c>
      <c r="AR287" s="8">
        <v>8796</v>
      </c>
      <c r="AS287" s="8">
        <v>2040</v>
      </c>
      <c r="AT287" s="21">
        <v>3350</v>
      </c>
      <c r="AU287" s="26">
        <v>636</v>
      </c>
      <c r="AV287" s="26">
        <v>0</v>
      </c>
      <c r="AW287" s="26">
        <v>580</v>
      </c>
      <c r="AZ287">
        <v>2010</v>
      </c>
      <c r="BA287">
        <f>AV290/AT290</f>
        <v>5.2301255230125519E-4</v>
      </c>
    </row>
    <row r="288" spans="1:53">
      <c r="B288" s="2" t="s">
        <v>17</v>
      </c>
      <c r="C288" s="2" t="s">
        <v>12</v>
      </c>
      <c r="D288" s="4" t="s">
        <v>14</v>
      </c>
      <c r="E288" s="4" t="s">
        <v>14</v>
      </c>
      <c r="F288" s="4" t="s">
        <v>14</v>
      </c>
      <c r="G288" s="4" t="s">
        <v>14</v>
      </c>
      <c r="H288" s="15" t="s">
        <v>14</v>
      </c>
      <c r="I288" s="4" t="s">
        <v>14</v>
      </c>
      <c r="J288" s="4" t="s">
        <v>14</v>
      </c>
      <c r="K288" s="4" t="s">
        <v>14</v>
      </c>
      <c r="L288" s="15" t="s">
        <v>14</v>
      </c>
      <c r="M288" t="s">
        <v>14</v>
      </c>
      <c r="N288" t="s">
        <v>14</v>
      </c>
      <c r="O288" t="s">
        <v>14</v>
      </c>
      <c r="P288" t="s">
        <v>14</v>
      </c>
      <c r="Q288" s="12" t="s">
        <v>14</v>
      </c>
      <c r="R288" s="20" t="s">
        <v>14</v>
      </c>
      <c r="S288" t="s">
        <v>14</v>
      </c>
      <c r="T288" t="s">
        <v>14</v>
      </c>
      <c r="U288" t="s">
        <v>14</v>
      </c>
      <c r="V288" s="12" t="s">
        <v>14</v>
      </c>
      <c r="W288" t="s">
        <v>14</v>
      </c>
      <c r="X288" t="s">
        <v>14</v>
      </c>
      <c r="Y288" t="s">
        <v>14</v>
      </c>
      <c r="Z288" s="12" t="s">
        <v>14</v>
      </c>
      <c r="AA288" t="s">
        <v>14</v>
      </c>
      <c r="AB288" t="s">
        <v>14</v>
      </c>
      <c r="AC288" t="s">
        <v>14</v>
      </c>
      <c r="AD288" s="20" t="s">
        <v>14</v>
      </c>
      <c r="AE288" t="s">
        <v>14</v>
      </c>
      <c r="AF288" t="s">
        <v>14</v>
      </c>
      <c r="AG288" t="s">
        <v>14</v>
      </c>
      <c r="AH288" s="20" t="s">
        <v>14</v>
      </c>
      <c r="AI288" t="s">
        <v>14</v>
      </c>
      <c r="AJ288" t="s">
        <v>14</v>
      </c>
      <c r="AK288" t="s">
        <v>14</v>
      </c>
      <c r="AL288" t="s">
        <v>14</v>
      </c>
      <c r="AM288" t="s">
        <v>14</v>
      </c>
      <c r="AN288" t="s">
        <v>14</v>
      </c>
      <c r="AO288" t="s">
        <v>14</v>
      </c>
      <c r="AP288" s="21">
        <v>13770</v>
      </c>
      <c r="AQ288" s="8">
        <v>2806</v>
      </c>
      <c r="AR288" s="8">
        <v>5891</v>
      </c>
      <c r="AS288" s="8">
        <v>970</v>
      </c>
      <c r="AT288" s="21">
        <v>3417</v>
      </c>
      <c r="AU288" s="26">
        <v>328</v>
      </c>
      <c r="AV288" s="26">
        <v>1</v>
      </c>
      <c r="AW288" s="26">
        <v>358</v>
      </c>
      <c r="AZ288">
        <v>2011</v>
      </c>
      <c r="BA288">
        <f>AV310/AT310</f>
        <v>1.5708451146716933E-3</v>
      </c>
    </row>
    <row r="289" spans="1:53">
      <c r="B289" s="2" t="s">
        <v>18</v>
      </c>
      <c r="C289" s="2" t="s">
        <v>12</v>
      </c>
      <c r="D289" s="4" t="s">
        <v>14</v>
      </c>
      <c r="E289" s="4" t="s">
        <v>14</v>
      </c>
      <c r="F289" s="4" t="s">
        <v>14</v>
      </c>
      <c r="G289" s="4" t="s">
        <v>14</v>
      </c>
      <c r="H289" s="15" t="s">
        <v>14</v>
      </c>
      <c r="I289" s="4" t="s">
        <v>14</v>
      </c>
      <c r="J289" s="4" t="s">
        <v>14</v>
      </c>
      <c r="K289" s="4" t="s">
        <v>14</v>
      </c>
      <c r="L289" s="15" t="s">
        <v>14</v>
      </c>
      <c r="M289" t="s">
        <v>14</v>
      </c>
      <c r="N289" t="s">
        <v>14</v>
      </c>
      <c r="O289" t="s">
        <v>14</v>
      </c>
      <c r="P289" t="s">
        <v>14</v>
      </c>
      <c r="Q289" s="12" t="s">
        <v>14</v>
      </c>
      <c r="R289" s="20" t="s">
        <v>14</v>
      </c>
      <c r="S289" t="s">
        <v>14</v>
      </c>
      <c r="T289" t="s">
        <v>14</v>
      </c>
      <c r="U289" t="s">
        <v>14</v>
      </c>
      <c r="V289" s="12" t="s">
        <v>14</v>
      </c>
      <c r="W289" t="s">
        <v>14</v>
      </c>
      <c r="X289" t="s">
        <v>14</v>
      </c>
      <c r="Y289" t="s">
        <v>14</v>
      </c>
      <c r="Z289" s="12" t="s">
        <v>14</v>
      </c>
      <c r="AA289" t="s">
        <v>14</v>
      </c>
      <c r="AB289" t="s">
        <v>14</v>
      </c>
      <c r="AC289" t="s">
        <v>14</v>
      </c>
      <c r="AD289" s="20" t="s">
        <v>14</v>
      </c>
      <c r="AE289" t="s">
        <v>14</v>
      </c>
      <c r="AF289" t="s">
        <v>14</v>
      </c>
      <c r="AG289" t="s">
        <v>14</v>
      </c>
      <c r="AH289" s="20" t="s">
        <v>14</v>
      </c>
      <c r="AI289" t="s">
        <v>14</v>
      </c>
      <c r="AJ289" t="s">
        <v>14</v>
      </c>
      <c r="AK289" t="s">
        <v>14</v>
      </c>
      <c r="AL289" t="s">
        <v>14</v>
      </c>
      <c r="AM289" t="s">
        <v>14</v>
      </c>
      <c r="AN289" t="s">
        <v>14</v>
      </c>
      <c r="AO289" t="s">
        <v>14</v>
      </c>
      <c r="AP289" s="21">
        <v>39636</v>
      </c>
      <c r="AQ289" s="8">
        <v>9056</v>
      </c>
      <c r="AR289" s="8">
        <v>18200</v>
      </c>
      <c r="AS289" s="8">
        <v>2760</v>
      </c>
      <c r="AT289" s="21">
        <v>7316</v>
      </c>
      <c r="AU289" s="26">
        <v>946</v>
      </c>
      <c r="AV289" s="26">
        <v>132</v>
      </c>
      <c r="AW289" s="26">
        <v>1224</v>
      </c>
      <c r="AZ289">
        <v>2012</v>
      </c>
      <c r="BA289">
        <f>AV330/AT330</f>
        <v>5.9826410415375078E-2</v>
      </c>
    </row>
    <row r="290" spans="1:53">
      <c r="B290" s="2" t="s">
        <v>19</v>
      </c>
      <c r="C290" s="2" t="s">
        <v>12</v>
      </c>
      <c r="D290" s="4" t="s">
        <v>14</v>
      </c>
      <c r="E290" s="4" t="s">
        <v>14</v>
      </c>
      <c r="F290" s="4" t="s">
        <v>14</v>
      </c>
      <c r="G290" s="4" t="s">
        <v>14</v>
      </c>
      <c r="H290" s="15" t="s">
        <v>14</v>
      </c>
      <c r="I290" s="4" t="s">
        <v>14</v>
      </c>
      <c r="J290" s="4" t="s">
        <v>14</v>
      </c>
      <c r="K290" s="4" t="s">
        <v>14</v>
      </c>
      <c r="L290" s="15" t="s">
        <v>14</v>
      </c>
      <c r="M290" t="s">
        <v>14</v>
      </c>
      <c r="N290" t="s">
        <v>14</v>
      </c>
      <c r="O290" t="s">
        <v>14</v>
      </c>
      <c r="P290" t="s">
        <v>14</v>
      </c>
      <c r="Q290" s="12" t="s">
        <v>14</v>
      </c>
      <c r="R290" s="20" t="s">
        <v>14</v>
      </c>
      <c r="S290" t="s">
        <v>14</v>
      </c>
      <c r="T290" t="s">
        <v>14</v>
      </c>
      <c r="U290" t="s">
        <v>14</v>
      </c>
      <c r="V290" s="12" t="s">
        <v>14</v>
      </c>
      <c r="W290" t="s">
        <v>14</v>
      </c>
      <c r="X290" t="s">
        <v>14</v>
      </c>
      <c r="Y290" t="s">
        <v>14</v>
      </c>
      <c r="Z290" s="12" t="s">
        <v>14</v>
      </c>
      <c r="AA290" t="s">
        <v>14</v>
      </c>
      <c r="AB290" t="s">
        <v>14</v>
      </c>
      <c r="AC290" t="s">
        <v>14</v>
      </c>
      <c r="AD290" s="20" t="s">
        <v>14</v>
      </c>
      <c r="AE290" t="s">
        <v>14</v>
      </c>
      <c r="AF290" t="s">
        <v>14</v>
      </c>
      <c r="AG290" t="s">
        <v>14</v>
      </c>
      <c r="AH290" s="20" t="s">
        <v>14</v>
      </c>
      <c r="AI290" t="s">
        <v>14</v>
      </c>
      <c r="AJ290" t="s">
        <v>14</v>
      </c>
      <c r="AK290" t="s">
        <v>14</v>
      </c>
      <c r="AL290" t="s">
        <v>14</v>
      </c>
      <c r="AM290" t="s">
        <v>14</v>
      </c>
      <c r="AN290" t="s">
        <v>14</v>
      </c>
      <c r="AO290" t="s">
        <v>14</v>
      </c>
      <c r="AP290" s="21">
        <v>18736</v>
      </c>
      <c r="AQ290" s="8">
        <v>3443</v>
      </c>
      <c r="AR290" s="8">
        <v>9411</v>
      </c>
      <c r="AS290" s="8">
        <v>1208</v>
      </c>
      <c r="AT290" s="21">
        <v>3824</v>
      </c>
      <c r="AU290" s="26">
        <v>368</v>
      </c>
      <c r="AV290" s="26">
        <v>2</v>
      </c>
      <c r="AW290" s="26">
        <v>481</v>
      </c>
      <c r="AZ290">
        <v>2013</v>
      </c>
      <c r="BA290">
        <f>AV350/AT350</f>
        <v>6.9600574025352788E-2</v>
      </c>
    </row>
    <row r="291" spans="1:53">
      <c r="B291" s="2" t="s">
        <v>20</v>
      </c>
      <c r="C291" s="2" t="s">
        <v>12</v>
      </c>
      <c r="D291" s="4" t="s">
        <v>14</v>
      </c>
      <c r="E291" s="4" t="s">
        <v>14</v>
      </c>
      <c r="F291" s="4" t="s">
        <v>14</v>
      </c>
      <c r="G291" s="4" t="s">
        <v>14</v>
      </c>
      <c r="H291" s="15" t="s">
        <v>14</v>
      </c>
      <c r="I291" s="4" t="s">
        <v>14</v>
      </c>
      <c r="J291" s="4" t="s">
        <v>14</v>
      </c>
      <c r="K291" s="4" t="s">
        <v>14</v>
      </c>
      <c r="L291" s="15" t="s">
        <v>14</v>
      </c>
      <c r="M291" t="s">
        <v>14</v>
      </c>
      <c r="N291" t="s">
        <v>14</v>
      </c>
      <c r="O291" t="s">
        <v>14</v>
      </c>
      <c r="P291" t="s">
        <v>14</v>
      </c>
      <c r="Q291" s="12" t="s">
        <v>14</v>
      </c>
      <c r="R291" s="20" t="s">
        <v>14</v>
      </c>
      <c r="S291" t="s">
        <v>14</v>
      </c>
      <c r="T291" t="s">
        <v>14</v>
      </c>
      <c r="U291" t="s">
        <v>14</v>
      </c>
      <c r="V291" s="12" t="s">
        <v>14</v>
      </c>
      <c r="W291" t="s">
        <v>14</v>
      </c>
      <c r="X291" t="s">
        <v>14</v>
      </c>
      <c r="Y291" t="s">
        <v>14</v>
      </c>
      <c r="Z291" s="12" t="s">
        <v>14</v>
      </c>
      <c r="AA291" t="s">
        <v>14</v>
      </c>
      <c r="AB291" t="s">
        <v>14</v>
      </c>
      <c r="AC291" t="s">
        <v>14</v>
      </c>
      <c r="AD291" s="20" t="s">
        <v>14</v>
      </c>
      <c r="AE291" t="s">
        <v>14</v>
      </c>
      <c r="AF291" t="s">
        <v>14</v>
      </c>
      <c r="AG291" t="s">
        <v>14</v>
      </c>
      <c r="AH291" s="20" t="s">
        <v>14</v>
      </c>
      <c r="AI291" t="s">
        <v>14</v>
      </c>
      <c r="AJ291" t="s">
        <v>14</v>
      </c>
      <c r="AK291" t="s">
        <v>14</v>
      </c>
      <c r="AL291" t="s">
        <v>14</v>
      </c>
      <c r="AM291" t="s">
        <v>14</v>
      </c>
      <c r="AN291" t="s">
        <v>14</v>
      </c>
      <c r="AO291" t="s">
        <v>14</v>
      </c>
      <c r="AP291" s="21">
        <v>15855</v>
      </c>
      <c r="AQ291" s="8">
        <v>3837</v>
      </c>
      <c r="AR291" s="8">
        <v>7447</v>
      </c>
      <c r="AS291" s="8">
        <v>887</v>
      </c>
      <c r="AT291" s="21">
        <v>2891</v>
      </c>
      <c r="AU291" s="26">
        <v>529</v>
      </c>
      <c r="AV291" s="28">
        <f>BA344*AT291</f>
        <v>156.17757292669279</v>
      </c>
      <c r="AW291" s="26">
        <v>264</v>
      </c>
      <c r="AZ291">
        <v>2014</v>
      </c>
      <c r="BA291">
        <f>AV370/AU370</f>
        <v>0.34951456310679613</v>
      </c>
    </row>
    <row r="292" spans="1:53">
      <c r="B292" s="2" t="s">
        <v>21</v>
      </c>
      <c r="C292" s="2" t="s">
        <v>12</v>
      </c>
      <c r="D292" s="4" t="s">
        <v>14</v>
      </c>
      <c r="E292" s="4" t="s">
        <v>14</v>
      </c>
      <c r="F292" s="4" t="s">
        <v>14</v>
      </c>
      <c r="G292" s="4" t="s">
        <v>14</v>
      </c>
      <c r="H292" s="15" t="s">
        <v>14</v>
      </c>
      <c r="I292" s="4" t="s">
        <v>14</v>
      </c>
      <c r="J292" s="4" t="s">
        <v>14</v>
      </c>
      <c r="K292" s="4" t="s">
        <v>14</v>
      </c>
      <c r="L292" s="15" t="s">
        <v>14</v>
      </c>
      <c r="M292" t="s">
        <v>14</v>
      </c>
      <c r="N292" t="s">
        <v>14</v>
      </c>
      <c r="O292" t="s">
        <v>14</v>
      </c>
      <c r="P292" t="s">
        <v>14</v>
      </c>
      <c r="Q292" s="12" t="s">
        <v>14</v>
      </c>
      <c r="R292" s="20" t="s">
        <v>14</v>
      </c>
      <c r="S292" t="s">
        <v>14</v>
      </c>
      <c r="T292" t="s">
        <v>14</v>
      </c>
      <c r="U292" t="s">
        <v>14</v>
      </c>
      <c r="V292" s="12" t="s">
        <v>14</v>
      </c>
      <c r="W292" t="s">
        <v>14</v>
      </c>
      <c r="X292" t="s">
        <v>14</v>
      </c>
      <c r="Y292" t="s">
        <v>14</v>
      </c>
      <c r="Z292" s="12" t="s">
        <v>14</v>
      </c>
      <c r="AA292" t="s">
        <v>14</v>
      </c>
      <c r="AB292" t="s">
        <v>14</v>
      </c>
      <c r="AC292" t="s">
        <v>14</v>
      </c>
      <c r="AD292" s="20" t="s">
        <v>14</v>
      </c>
      <c r="AE292" t="s">
        <v>14</v>
      </c>
      <c r="AF292" t="s">
        <v>14</v>
      </c>
      <c r="AG292" t="s">
        <v>14</v>
      </c>
      <c r="AH292" s="20" t="s">
        <v>14</v>
      </c>
      <c r="AI292" t="s">
        <v>14</v>
      </c>
      <c r="AJ292" t="s">
        <v>14</v>
      </c>
      <c r="AK292" t="s">
        <v>14</v>
      </c>
      <c r="AL292" t="s">
        <v>14</v>
      </c>
      <c r="AM292" t="s">
        <v>14</v>
      </c>
      <c r="AN292" t="s">
        <v>14</v>
      </c>
      <c r="AO292" t="s">
        <v>14</v>
      </c>
      <c r="AP292" s="21">
        <v>23958</v>
      </c>
      <c r="AQ292" s="8">
        <v>4822</v>
      </c>
      <c r="AR292" s="8">
        <v>9278</v>
      </c>
      <c r="AS292" s="8">
        <v>865</v>
      </c>
      <c r="AT292" s="21">
        <v>7276</v>
      </c>
      <c r="AU292" s="26">
        <v>365</v>
      </c>
      <c r="AV292" s="26">
        <v>66</v>
      </c>
      <c r="AW292" s="26">
        <v>1286</v>
      </c>
      <c r="AZ292">
        <v>2015</v>
      </c>
      <c r="BA292">
        <f>AV390/AT390</f>
        <v>2.7480474399768584E-2</v>
      </c>
    </row>
    <row r="293" spans="1:53">
      <c r="B293" s="2" t="s">
        <v>22</v>
      </c>
      <c r="C293" s="2" t="s">
        <v>12</v>
      </c>
      <c r="D293" s="4" t="s">
        <v>14</v>
      </c>
      <c r="E293" s="4" t="s">
        <v>14</v>
      </c>
      <c r="F293" s="4" t="s">
        <v>14</v>
      </c>
      <c r="G293" s="4" t="s">
        <v>14</v>
      </c>
      <c r="H293" s="15" t="s">
        <v>14</v>
      </c>
      <c r="I293" s="4" t="s">
        <v>14</v>
      </c>
      <c r="J293" s="4" t="s">
        <v>14</v>
      </c>
      <c r="K293" s="4" t="s">
        <v>14</v>
      </c>
      <c r="L293" s="15" t="s">
        <v>14</v>
      </c>
      <c r="M293" t="s">
        <v>14</v>
      </c>
      <c r="N293" t="s">
        <v>14</v>
      </c>
      <c r="O293" t="s">
        <v>14</v>
      </c>
      <c r="P293" t="s">
        <v>14</v>
      </c>
      <c r="Q293" s="12" t="s">
        <v>14</v>
      </c>
      <c r="R293" s="20" t="s">
        <v>14</v>
      </c>
      <c r="S293" t="s">
        <v>14</v>
      </c>
      <c r="T293" t="s">
        <v>14</v>
      </c>
      <c r="U293" t="s">
        <v>14</v>
      </c>
      <c r="V293" s="12" t="s">
        <v>14</v>
      </c>
      <c r="W293" t="s">
        <v>14</v>
      </c>
      <c r="X293" t="s">
        <v>14</v>
      </c>
      <c r="Y293" t="s">
        <v>14</v>
      </c>
      <c r="Z293" s="12" t="s">
        <v>14</v>
      </c>
      <c r="AA293" t="s">
        <v>14</v>
      </c>
      <c r="AB293" t="s">
        <v>14</v>
      </c>
      <c r="AC293" t="s">
        <v>14</v>
      </c>
      <c r="AD293" s="20" t="s">
        <v>14</v>
      </c>
      <c r="AE293" t="s">
        <v>14</v>
      </c>
      <c r="AF293" t="s">
        <v>14</v>
      </c>
      <c r="AG293" t="s">
        <v>14</v>
      </c>
      <c r="AH293" s="20" t="s">
        <v>14</v>
      </c>
      <c r="AI293" t="s">
        <v>14</v>
      </c>
      <c r="AJ293" t="s">
        <v>14</v>
      </c>
      <c r="AK293" t="s">
        <v>14</v>
      </c>
      <c r="AL293" t="s">
        <v>14</v>
      </c>
      <c r="AM293" t="s">
        <v>14</v>
      </c>
      <c r="AN293" t="s">
        <v>14</v>
      </c>
      <c r="AO293" t="s">
        <v>14</v>
      </c>
      <c r="AP293" s="21">
        <v>67986</v>
      </c>
      <c r="AQ293" s="8">
        <v>12906</v>
      </c>
      <c r="AR293" s="8">
        <v>32729</v>
      </c>
      <c r="AS293" s="8">
        <v>2921</v>
      </c>
      <c r="AT293" s="21">
        <v>15538</v>
      </c>
      <c r="AU293" s="26">
        <v>1252</v>
      </c>
      <c r="AV293" s="26">
        <v>344</v>
      </c>
      <c r="AW293" s="26">
        <v>2296</v>
      </c>
      <c r="AZ293">
        <v>2016</v>
      </c>
      <c r="BA293">
        <f>AV410/AT410</f>
        <v>6.8711656441717795E-3</v>
      </c>
    </row>
    <row r="294" spans="1:53">
      <c r="B294" s="2" t="s">
        <v>23</v>
      </c>
      <c r="C294" s="2" t="s">
        <v>12</v>
      </c>
      <c r="D294" s="4" t="s">
        <v>14</v>
      </c>
      <c r="E294" s="4" t="s">
        <v>14</v>
      </c>
      <c r="F294" s="4" t="s">
        <v>14</v>
      </c>
      <c r="G294" s="4" t="s">
        <v>14</v>
      </c>
      <c r="H294" s="15" t="s">
        <v>14</v>
      </c>
      <c r="I294" s="4" t="s">
        <v>14</v>
      </c>
      <c r="J294" s="4" t="s">
        <v>14</v>
      </c>
      <c r="K294" s="4" t="s">
        <v>14</v>
      </c>
      <c r="L294" s="15" t="s">
        <v>14</v>
      </c>
      <c r="M294" t="s">
        <v>14</v>
      </c>
      <c r="N294" t="s">
        <v>14</v>
      </c>
      <c r="O294" t="s">
        <v>14</v>
      </c>
      <c r="P294" t="s">
        <v>14</v>
      </c>
      <c r="Q294" s="12" t="s">
        <v>14</v>
      </c>
      <c r="R294" s="20" t="s">
        <v>14</v>
      </c>
      <c r="S294" t="s">
        <v>14</v>
      </c>
      <c r="T294" t="s">
        <v>14</v>
      </c>
      <c r="U294" t="s">
        <v>14</v>
      </c>
      <c r="V294" s="12" t="s">
        <v>14</v>
      </c>
      <c r="W294" t="s">
        <v>14</v>
      </c>
      <c r="X294" t="s">
        <v>14</v>
      </c>
      <c r="Y294" t="s">
        <v>14</v>
      </c>
      <c r="Z294" s="12" t="s">
        <v>14</v>
      </c>
      <c r="AA294" t="s">
        <v>14</v>
      </c>
      <c r="AB294" t="s">
        <v>14</v>
      </c>
      <c r="AC294" t="s">
        <v>14</v>
      </c>
      <c r="AD294" s="20" t="s">
        <v>14</v>
      </c>
      <c r="AE294" t="s">
        <v>14</v>
      </c>
      <c r="AF294" t="s">
        <v>14</v>
      </c>
      <c r="AG294" t="s">
        <v>14</v>
      </c>
      <c r="AH294" s="20" t="s">
        <v>14</v>
      </c>
      <c r="AI294" t="s">
        <v>14</v>
      </c>
      <c r="AJ294" t="s">
        <v>14</v>
      </c>
      <c r="AK294" t="s">
        <v>14</v>
      </c>
      <c r="AL294" t="s">
        <v>14</v>
      </c>
      <c r="AM294" t="s">
        <v>14</v>
      </c>
      <c r="AN294" t="s">
        <v>14</v>
      </c>
      <c r="AO294" t="s">
        <v>14</v>
      </c>
      <c r="AP294" s="21">
        <v>64153</v>
      </c>
      <c r="AQ294" s="8">
        <v>18519</v>
      </c>
      <c r="AR294" s="8">
        <v>28794</v>
      </c>
      <c r="AS294" s="8">
        <v>2262</v>
      </c>
      <c r="AT294" s="21">
        <v>12135</v>
      </c>
      <c r="AU294" s="26">
        <v>454</v>
      </c>
      <c r="AV294" s="26">
        <v>1</v>
      </c>
      <c r="AW294" s="26">
        <v>1989</v>
      </c>
      <c r="AZ294">
        <v>2017</v>
      </c>
      <c r="BA294">
        <f>AV430/AT430</f>
        <v>6.269592476489028E-3</v>
      </c>
    </row>
    <row r="295" spans="1:53">
      <c r="B295" s="2" t="s">
        <v>24</v>
      </c>
      <c r="C295" s="2" t="s">
        <v>12</v>
      </c>
      <c r="D295" s="4" t="s">
        <v>14</v>
      </c>
      <c r="E295" s="4" t="s">
        <v>14</v>
      </c>
      <c r="F295" s="4" t="s">
        <v>14</v>
      </c>
      <c r="G295" s="4" t="s">
        <v>14</v>
      </c>
      <c r="H295" s="15" t="s">
        <v>14</v>
      </c>
      <c r="I295" s="4" t="s">
        <v>14</v>
      </c>
      <c r="J295" s="4" t="s">
        <v>14</v>
      </c>
      <c r="K295" s="4" t="s">
        <v>14</v>
      </c>
      <c r="L295" s="15" t="s">
        <v>14</v>
      </c>
      <c r="M295" t="s">
        <v>14</v>
      </c>
      <c r="N295" t="s">
        <v>14</v>
      </c>
      <c r="O295" t="s">
        <v>14</v>
      </c>
      <c r="P295" t="s">
        <v>14</v>
      </c>
      <c r="Q295" s="12" t="s">
        <v>14</v>
      </c>
      <c r="R295" s="20" t="s">
        <v>14</v>
      </c>
      <c r="S295" t="s">
        <v>14</v>
      </c>
      <c r="T295" t="s">
        <v>14</v>
      </c>
      <c r="U295" t="s">
        <v>14</v>
      </c>
      <c r="V295" s="12" t="s">
        <v>14</v>
      </c>
      <c r="W295" t="s">
        <v>14</v>
      </c>
      <c r="X295" t="s">
        <v>14</v>
      </c>
      <c r="Y295" t="s">
        <v>14</v>
      </c>
      <c r="Z295" s="12" t="s">
        <v>14</v>
      </c>
      <c r="AA295" t="s">
        <v>14</v>
      </c>
      <c r="AB295" t="s">
        <v>14</v>
      </c>
      <c r="AC295" t="s">
        <v>14</v>
      </c>
      <c r="AD295" s="20" t="s">
        <v>14</v>
      </c>
      <c r="AE295" t="s">
        <v>14</v>
      </c>
      <c r="AF295" t="s">
        <v>14</v>
      </c>
      <c r="AG295" t="s">
        <v>14</v>
      </c>
      <c r="AH295" s="20" t="s">
        <v>14</v>
      </c>
      <c r="AI295" t="s">
        <v>14</v>
      </c>
      <c r="AJ295" t="s">
        <v>14</v>
      </c>
      <c r="AK295" t="s">
        <v>14</v>
      </c>
      <c r="AL295" t="s">
        <v>14</v>
      </c>
      <c r="AM295" t="s">
        <v>14</v>
      </c>
      <c r="AN295" t="s">
        <v>14</v>
      </c>
      <c r="AO295" t="s">
        <v>14</v>
      </c>
      <c r="AP295" s="21">
        <v>66481</v>
      </c>
      <c r="AQ295" s="8">
        <v>15642</v>
      </c>
      <c r="AR295" s="8">
        <v>30228</v>
      </c>
      <c r="AS295" s="8">
        <v>2336</v>
      </c>
      <c r="AT295" s="21">
        <v>12489</v>
      </c>
      <c r="AU295" s="26">
        <v>700</v>
      </c>
      <c r="AV295" s="26">
        <v>3</v>
      </c>
      <c r="AW295" s="26">
        <v>5082</v>
      </c>
      <c r="AZ295">
        <v>2018</v>
      </c>
      <c r="BA295">
        <f>AV450/AT450</f>
        <v>0</v>
      </c>
    </row>
    <row r="296" spans="1:53">
      <c r="B296" s="2" t="s">
        <v>25</v>
      </c>
      <c r="C296" s="2" t="s">
        <v>12</v>
      </c>
      <c r="D296" s="4" t="s">
        <v>14</v>
      </c>
      <c r="E296" s="4" t="s">
        <v>14</v>
      </c>
      <c r="F296" s="4" t="s">
        <v>14</v>
      </c>
      <c r="G296" s="4" t="s">
        <v>14</v>
      </c>
      <c r="H296" s="15" t="s">
        <v>14</v>
      </c>
      <c r="I296" s="4" t="s">
        <v>14</v>
      </c>
      <c r="J296" s="4" t="s">
        <v>14</v>
      </c>
      <c r="K296" s="4" t="s">
        <v>14</v>
      </c>
      <c r="L296" s="15" t="s">
        <v>14</v>
      </c>
      <c r="M296" t="s">
        <v>14</v>
      </c>
      <c r="N296" t="s">
        <v>14</v>
      </c>
      <c r="O296" t="s">
        <v>14</v>
      </c>
      <c r="P296" t="s">
        <v>14</v>
      </c>
      <c r="Q296" s="12" t="s">
        <v>14</v>
      </c>
      <c r="R296" s="20" t="s">
        <v>14</v>
      </c>
      <c r="S296" t="s">
        <v>14</v>
      </c>
      <c r="T296" t="s">
        <v>14</v>
      </c>
      <c r="U296" t="s">
        <v>14</v>
      </c>
      <c r="V296" s="12" t="s">
        <v>14</v>
      </c>
      <c r="W296" t="s">
        <v>14</v>
      </c>
      <c r="X296" t="s">
        <v>14</v>
      </c>
      <c r="Y296" t="s">
        <v>14</v>
      </c>
      <c r="Z296" s="12" t="s">
        <v>14</v>
      </c>
      <c r="AA296" t="s">
        <v>14</v>
      </c>
      <c r="AB296" t="s">
        <v>14</v>
      </c>
      <c r="AC296" t="s">
        <v>14</v>
      </c>
      <c r="AD296" s="20" t="s">
        <v>14</v>
      </c>
      <c r="AE296" t="s">
        <v>14</v>
      </c>
      <c r="AF296" t="s">
        <v>14</v>
      </c>
      <c r="AG296" t="s">
        <v>14</v>
      </c>
      <c r="AH296" s="20" t="s">
        <v>14</v>
      </c>
      <c r="AI296" t="s">
        <v>14</v>
      </c>
      <c r="AJ296" t="s">
        <v>14</v>
      </c>
      <c r="AK296" t="s">
        <v>14</v>
      </c>
      <c r="AL296" t="s">
        <v>14</v>
      </c>
      <c r="AM296" t="s">
        <v>14</v>
      </c>
      <c r="AN296" t="s">
        <v>14</v>
      </c>
      <c r="AO296" t="s">
        <v>14</v>
      </c>
      <c r="AP296" s="21">
        <v>63148</v>
      </c>
      <c r="AQ296" s="8">
        <v>15425</v>
      </c>
      <c r="AR296" s="8">
        <v>26287</v>
      </c>
      <c r="AS296" s="8">
        <v>2335</v>
      </c>
      <c r="AT296" s="21">
        <v>13676</v>
      </c>
      <c r="AU296" s="26">
        <v>724</v>
      </c>
      <c r="AV296" s="26">
        <v>151</v>
      </c>
      <c r="AW296" s="26">
        <v>4551</v>
      </c>
      <c r="AZ296">
        <v>2019</v>
      </c>
      <c r="BA296">
        <f>AV470/AT470</f>
        <v>1.0630758327427356E-3</v>
      </c>
    </row>
    <row r="297" spans="1:53">
      <c r="B297" s="2" t="s">
        <v>26</v>
      </c>
      <c r="C297" s="2" t="s">
        <v>12</v>
      </c>
      <c r="D297" s="4" t="s">
        <v>14</v>
      </c>
      <c r="E297" s="4" t="s">
        <v>14</v>
      </c>
      <c r="F297" s="4" t="s">
        <v>14</v>
      </c>
      <c r="G297" s="4" t="s">
        <v>14</v>
      </c>
      <c r="H297" s="15" t="s">
        <v>14</v>
      </c>
      <c r="I297" s="4" t="s">
        <v>14</v>
      </c>
      <c r="J297" s="4" t="s">
        <v>14</v>
      </c>
      <c r="K297" s="4" t="s">
        <v>14</v>
      </c>
      <c r="L297" s="15" t="s">
        <v>14</v>
      </c>
      <c r="M297" t="s">
        <v>14</v>
      </c>
      <c r="N297" t="s">
        <v>14</v>
      </c>
      <c r="O297" t="s">
        <v>14</v>
      </c>
      <c r="P297" t="s">
        <v>14</v>
      </c>
      <c r="Q297" s="12" t="s">
        <v>14</v>
      </c>
      <c r="R297" s="20" t="s">
        <v>14</v>
      </c>
      <c r="S297" t="s">
        <v>14</v>
      </c>
      <c r="T297" t="s">
        <v>14</v>
      </c>
      <c r="U297" t="s">
        <v>14</v>
      </c>
      <c r="V297" s="12" t="s">
        <v>14</v>
      </c>
      <c r="W297" t="s">
        <v>14</v>
      </c>
      <c r="X297" t="s">
        <v>14</v>
      </c>
      <c r="Y297" t="s">
        <v>14</v>
      </c>
      <c r="Z297" s="12" t="s">
        <v>14</v>
      </c>
      <c r="AA297" t="s">
        <v>14</v>
      </c>
      <c r="AB297" t="s">
        <v>14</v>
      </c>
      <c r="AC297" t="s">
        <v>14</v>
      </c>
      <c r="AD297" s="20" t="s">
        <v>14</v>
      </c>
      <c r="AE297" t="s">
        <v>14</v>
      </c>
      <c r="AF297" t="s">
        <v>14</v>
      </c>
      <c r="AG297" t="s">
        <v>14</v>
      </c>
      <c r="AH297" s="20" t="s">
        <v>14</v>
      </c>
      <c r="AI297" t="s">
        <v>14</v>
      </c>
      <c r="AJ297" t="s">
        <v>14</v>
      </c>
      <c r="AK297" t="s">
        <v>14</v>
      </c>
      <c r="AL297" t="s">
        <v>14</v>
      </c>
      <c r="AM297" t="s">
        <v>14</v>
      </c>
      <c r="AN297" t="s">
        <v>14</v>
      </c>
      <c r="AO297" t="s">
        <v>14</v>
      </c>
      <c r="AP297" s="21">
        <v>27730</v>
      </c>
      <c r="AQ297" s="8">
        <v>5478</v>
      </c>
      <c r="AR297" s="8">
        <v>13230</v>
      </c>
      <c r="AS297" s="8">
        <v>1180</v>
      </c>
      <c r="AT297" s="21">
        <v>6315</v>
      </c>
      <c r="AU297" s="26">
        <v>397</v>
      </c>
      <c r="AV297" s="26">
        <v>4</v>
      </c>
      <c r="AW297" s="26">
        <v>1127</v>
      </c>
      <c r="AZ297" t="s">
        <v>131</v>
      </c>
      <c r="BA297">
        <f>AVERAGE(BA287:BA296)</f>
        <v>5.2271971356766908E-2</v>
      </c>
    </row>
    <row r="298" spans="1:53">
      <c r="B298" s="2" t="s">
        <v>27</v>
      </c>
      <c r="C298" s="2" t="s">
        <v>12</v>
      </c>
      <c r="D298" s="4" t="s">
        <v>14</v>
      </c>
      <c r="E298" s="4" t="s">
        <v>14</v>
      </c>
      <c r="F298" s="4" t="s">
        <v>14</v>
      </c>
      <c r="G298" s="4" t="s">
        <v>14</v>
      </c>
      <c r="H298" s="15" t="s">
        <v>14</v>
      </c>
      <c r="I298" s="4" t="s">
        <v>14</v>
      </c>
      <c r="J298" s="4" t="s">
        <v>14</v>
      </c>
      <c r="K298" s="4" t="s">
        <v>14</v>
      </c>
      <c r="L298" s="15" t="s">
        <v>14</v>
      </c>
      <c r="M298" t="s">
        <v>14</v>
      </c>
      <c r="N298" t="s">
        <v>14</v>
      </c>
      <c r="O298" t="s">
        <v>14</v>
      </c>
      <c r="P298" t="s">
        <v>14</v>
      </c>
      <c r="Q298" s="12" t="s">
        <v>14</v>
      </c>
      <c r="R298" s="20" t="s">
        <v>14</v>
      </c>
      <c r="S298" t="s">
        <v>14</v>
      </c>
      <c r="T298" t="s">
        <v>14</v>
      </c>
      <c r="U298" t="s">
        <v>14</v>
      </c>
      <c r="V298" s="12" t="s">
        <v>14</v>
      </c>
      <c r="W298" t="s">
        <v>14</v>
      </c>
      <c r="X298" t="s">
        <v>14</v>
      </c>
      <c r="Y298" t="s">
        <v>14</v>
      </c>
      <c r="Z298" s="12" t="s">
        <v>14</v>
      </c>
      <c r="AA298" t="s">
        <v>14</v>
      </c>
      <c r="AB298" t="s">
        <v>14</v>
      </c>
      <c r="AC298" t="s">
        <v>14</v>
      </c>
      <c r="AD298" s="20" t="s">
        <v>14</v>
      </c>
      <c r="AE298" t="s">
        <v>14</v>
      </c>
      <c r="AF298" t="s">
        <v>14</v>
      </c>
      <c r="AG298" t="s">
        <v>14</v>
      </c>
      <c r="AH298" s="20" t="s">
        <v>14</v>
      </c>
      <c r="AI298" t="s">
        <v>14</v>
      </c>
      <c r="AJ298" t="s">
        <v>14</v>
      </c>
      <c r="AK298" t="s">
        <v>14</v>
      </c>
      <c r="AL298" t="s">
        <v>14</v>
      </c>
      <c r="AM298" t="s">
        <v>14</v>
      </c>
      <c r="AN298" t="s">
        <v>14</v>
      </c>
      <c r="AO298" t="s">
        <v>14</v>
      </c>
      <c r="AP298" s="21">
        <v>12442</v>
      </c>
      <c r="AQ298" s="8">
        <v>3527</v>
      </c>
      <c r="AR298" s="8">
        <v>4015</v>
      </c>
      <c r="AS298" s="8">
        <v>1056</v>
      </c>
      <c r="AT298" s="21">
        <v>3310</v>
      </c>
      <c r="AU298" s="26">
        <v>185</v>
      </c>
      <c r="AV298" s="28">
        <f>BA306*AT298</f>
        <v>77.048357732972832</v>
      </c>
      <c r="AW298" s="26">
        <v>349</v>
      </c>
      <c r="AZ298" t="s">
        <v>132</v>
      </c>
    </row>
    <row r="299" spans="1:53">
      <c r="B299" s="2" t="s">
        <v>28</v>
      </c>
      <c r="C299" s="2" t="s">
        <v>12</v>
      </c>
      <c r="D299" s="4" t="s">
        <v>14</v>
      </c>
      <c r="E299" s="4" t="s">
        <v>14</v>
      </c>
      <c r="F299" s="4" t="s">
        <v>14</v>
      </c>
      <c r="G299" s="4" t="s">
        <v>14</v>
      </c>
      <c r="H299" s="15" t="s">
        <v>14</v>
      </c>
      <c r="I299" s="4" t="s">
        <v>14</v>
      </c>
      <c r="J299" s="4" t="s">
        <v>14</v>
      </c>
      <c r="K299" s="4" t="s">
        <v>14</v>
      </c>
      <c r="L299" s="15" t="s">
        <v>14</v>
      </c>
      <c r="M299" t="s">
        <v>14</v>
      </c>
      <c r="N299" t="s">
        <v>14</v>
      </c>
      <c r="O299" t="s">
        <v>14</v>
      </c>
      <c r="P299" t="s">
        <v>14</v>
      </c>
      <c r="Q299" s="12" t="s">
        <v>14</v>
      </c>
      <c r="R299" s="20" t="s">
        <v>14</v>
      </c>
      <c r="S299" t="s">
        <v>14</v>
      </c>
      <c r="T299" t="s">
        <v>14</v>
      </c>
      <c r="U299" t="s">
        <v>14</v>
      </c>
      <c r="V299" s="12" t="s">
        <v>14</v>
      </c>
      <c r="W299" t="s">
        <v>14</v>
      </c>
      <c r="X299" t="s">
        <v>14</v>
      </c>
      <c r="Y299" t="s">
        <v>14</v>
      </c>
      <c r="Z299" s="12" t="s">
        <v>14</v>
      </c>
      <c r="AA299" t="s">
        <v>14</v>
      </c>
      <c r="AB299" t="s">
        <v>14</v>
      </c>
      <c r="AC299" t="s">
        <v>14</v>
      </c>
      <c r="AD299" s="20" t="s">
        <v>14</v>
      </c>
      <c r="AE299" t="s">
        <v>14</v>
      </c>
      <c r="AF299" t="s">
        <v>14</v>
      </c>
      <c r="AG299" t="s">
        <v>14</v>
      </c>
      <c r="AH299" s="20" t="s">
        <v>14</v>
      </c>
      <c r="AI299" t="s">
        <v>14</v>
      </c>
      <c r="AJ299" t="s">
        <v>14</v>
      </c>
      <c r="AK299" t="s">
        <v>14</v>
      </c>
      <c r="AL299" t="s">
        <v>14</v>
      </c>
      <c r="AM299" t="s">
        <v>14</v>
      </c>
      <c r="AN299" t="s">
        <v>14</v>
      </c>
      <c r="AO299" t="s">
        <v>14</v>
      </c>
      <c r="AP299" s="21">
        <v>11939</v>
      </c>
      <c r="AQ299" s="8">
        <v>3439</v>
      </c>
      <c r="AR299" s="8">
        <v>4926</v>
      </c>
      <c r="AS299" s="8">
        <v>686</v>
      </c>
      <c r="AT299" s="21">
        <v>1708</v>
      </c>
      <c r="AU299" s="26">
        <v>269</v>
      </c>
      <c r="AV299" s="26">
        <v>9</v>
      </c>
      <c r="AW299" s="26">
        <v>903</v>
      </c>
      <c r="AZ299">
        <v>2011</v>
      </c>
      <c r="BA299">
        <f>AV318/AT318</f>
        <v>3.718854592785422E-3</v>
      </c>
    </row>
    <row r="300" spans="1:53">
      <c r="B300" s="2" t="s">
        <v>29</v>
      </c>
      <c r="C300" s="2" t="s">
        <v>12</v>
      </c>
      <c r="D300" s="4" t="s">
        <v>14</v>
      </c>
      <c r="E300" s="4" t="s">
        <v>14</v>
      </c>
      <c r="F300" s="4" t="s">
        <v>14</v>
      </c>
      <c r="G300" s="4" t="s">
        <v>14</v>
      </c>
      <c r="H300" s="15" t="s">
        <v>14</v>
      </c>
      <c r="I300" s="4" t="s">
        <v>14</v>
      </c>
      <c r="J300" s="4" t="s">
        <v>14</v>
      </c>
      <c r="K300" s="4" t="s">
        <v>14</v>
      </c>
      <c r="L300" s="15" t="s">
        <v>14</v>
      </c>
      <c r="M300" t="s">
        <v>14</v>
      </c>
      <c r="N300" t="s">
        <v>14</v>
      </c>
      <c r="O300" t="s">
        <v>14</v>
      </c>
      <c r="P300" t="s">
        <v>14</v>
      </c>
      <c r="Q300" s="12" t="s">
        <v>14</v>
      </c>
      <c r="R300" s="20" t="s">
        <v>14</v>
      </c>
      <c r="S300" t="s">
        <v>14</v>
      </c>
      <c r="T300" t="s">
        <v>14</v>
      </c>
      <c r="U300" t="s">
        <v>14</v>
      </c>
      <c r="V300" s="12" t="s">
        <v>14</v>
      </c>
      <c r="W300" t="s">
        <v>14</v>
      </c>
      <c r="X300" t="s">
        <v>14</v>
      </c>
      <c r="Y300" t="s">
        <v>14</v>
      </c>
      <c r="Z300" s="12" t="s">
        <v>14</v>
      </c>
      <c r="AA300" t="s">
        <v>14</v>
      </c>
      <c r="AB300" t="s">
        <v>14</v>
      </c>
      <c r="AC300" t="s">
        <v>14</v>
      </c>
      <c r="AD300" s="20" t="s">
        <v>14</v>
      </c>
      <c r="AE300" t="s">
        <v>14</v>
      </c>
      <c r="AF300" t="s">
        <v>14</v>
      </c>
      <c r="AG300" t="s">
        <v>14</v>
      </c>
      <c r="AH300" s="20" t="s">
        <v>14</v>
      </c>
      <c r="AI300" t="s">
        <v>14</v>
      </c>
      <c r="AJ300" t="s">
        <v>14</v>
      </c>
      <c r="AK300" t="s">
        <v>14</v>
      </c>
      <c r="AL300" t="s">
        <v>14</v>
      </c>
      <c r="AM300" t="s">
        <v>14</v>
      </c>
      <c r="AN300" t="s">
        <v>14</v>
      </c>
      <c r="AO300" t="s">
        <v>14</v>
      </c>
      <c r="AP300" s="21">
        <v>84404</v>
      </c>
      <c r="AQ300" s="8">
        <v>23756</v>
      </c>
      <c r="AR300" s="8">
        <v>33707</v>
      </c>
      <c r="AS300" s="8">
        <v>3289</v>
      </c>
      <c r="AT300" s="21">
        <v>17746</v>
      </c>
      <c r="AU300" s="26">
        <v>1877</v>
      </c>
      <c r="AV300" s="28">
        <f>BA316*AT300</f>
        <v>121.08257131867663</v>
      </c>
      <c r="AW300" s="26">
        <v>4028</v>
      </c>
      <c r="AZ300">
        <v>2012</v>
      </c>
      <c r="BA300">
        <f>AV338/AT338</f>
        <v>7.3607932875667428E-2</v>
      </c>
    </row>
    <row r="301" spans="1:53">
      <c r="B301" s="2" t="s">
        <v>30</v>
      </c>
      <c r="C301" s="2" t="s">
        <v>12</v>
      </c>
      <c r="D301" s="4" t="s">
        <v>14</v>
      </c>
      <c r="E301" s="4" t="s">
        <v>14</v>
      </c>
      <c r="F301" s="4" t="s">
        <v>14</v>
      </c>
      <c r="G301" s="4" t="s">
        <v>14</v>
      </c>
      <c r="H301" s="15" t="s">
        <v>14</v>
      </c>
      <c r="I301" s="4" t="s">
        <v>14</v>
      </c>
      <c r="J301" s="4" t="s">
        <v>14</v>
      </c>
      <c r="K301" s="4" t="s">
        <v>14</v>
      </c>
      <c r="L301" s="15" t="s">
        <v>14</v>
      </c>
      <c r="M301" t="s">
        <v>14</v>
      </c>
      <c r="N301" t="s">
        <v>14</v>
      </c>
      <c r="O301" t="s">
        <v>14</v>
      </c>
      <c r="P301" t="s">
        <v>14</v>
      </c>
      <c r="Q301" s="12" t="s">
        <v>14</v>
      </c>
      <c r="R301" s="20" t="s">
        <v>14</v>
      </c>
      <c r="S301" t="s">
        <v>14</v>
      </c>
      <c r="T301" t="s">
        <v>14</v>
      </c>
      <c r="U301" t="s">
        <v>14</v>
      </c>
      <c r="V301" s="12" t="s">
        <v>14</v>
      </c>
      <c r="W301" t="s">
        <v>14</v>
      </c>
      <c r="X301" t="s">
        <v>14</v>
      </c>
      <c r="Y301" t="s">
        <v>14</v>
      </c>
      <c r="Z301" s="12" t="s">
        <v>14</v>
      </c>
      <c r="AA301" t="s">
        <v>14</v>
      </c>
      <c r="AB301" t="s">
        <v>14</v>
      </c>
      <c r="AC301" t="s">
        <v>14</v>
      </c>
      <c r="AD301" s="20" t="s">
        <v>14</v>
      </c>
      <c r="AE301" t="s">
        <v>14</v>
      </c>
      <c r="AF301" t="s">
        <v>14</v>
      </c>
      <c r="AG301" t="s">
        <v>14</v>
      </c>
      <c r="AH301" s="20" t="s">
        <v>14</v>
      </c>
      <c r="AI301" t="s">
        <v>14</v>
      </c>
      <c r="AJ301" t="s">
        <v>14</v>
      </c>
      <c r="AK301" t="s">
        <v>14</v>
      </c>
      <c r="AL301" t="s">
        <v>14</v>
      </c>
      <c r="AM301" t="s">
        <v>14</v>
      </c>
      <c r="AN301" t="s">
        <v>14</v>
      </c>
      <c r="AO301" t="s">
        <v>14</v>
      </c>
      <c r="AP301" s="21">
        <v>54173</v>
      </c>
      <c r="AQ301" s="8">
        <v>21967</v>
      </c>
      <c r="AR301" s="8">
        <v>16660</v>
      </c>
      <c r="AS301" s="8">
        <v>2362</v>
      </c>
      <c r="AT301" s="21">
        <v>10595</v>
      </c>
      <c r="AU301" s="26">
        <v>1340</v>
      </c>
      <c r="AV301" s="28">
        <f>BA325*AT301</f>
        <v>59.069727288246675</v>
      </c>
      <c r="AW301" s="26">
        <v>1249</v>
      </c>
      <c r="AZ301">
        <v>2013</v>
      </c>
      <c r="BA301">
        <f>AV358/AT358</f>
        <v>5.5694792536897797E-3</v>
      </c>
    </row>
    <row r="302" spans="1:53">
      <c r="B302" s="2" t="s">
        <v>31</v>
      </c>
      <c r="C302" s="2" t="s">
        <v>12</v>
      </c>
      <c r="D302" s="4" t="s">
        <v>14</v>
      </c>
      <c r="E302" s="4" t="s">
        <v>14</v>
      </c>
      <c r="F302" s="4" t="s">
        <v>14</v>
      </c>
      <c r="G302" s="4" t="s">
        <v>14</v>
      </c>
      <c r="H302" s="15" t="s">
        <v>14</v>
      </c>
      <c r="I302" s="4" t="s">
        <v>14</v>
      </c>
      <c r="J302" s="4" t="s">
        <v>14</v>
      </c>
      <c r="K302" s="4" t="s">
        <v>14</v>
      </c>
      <c r="L302" s="15" t="s">
        <v>14</v>
      </c>
      <c r="M302" t="s">
        <v>14</v>
      </c>
      <c r="N302" t="s">
        <v>14</v>
      </c>
      <c r="O302" t="s">
        <v>14</v>
      </c>
      <c r="P302" t="s">
        <v>14</v>
      </c>
      <c r="Q302" s="12" t="s">
        <v>14</v>
      </c>
      <c r="R302" s="20" t="s">
        <v>14</v>
      </c>
      <c r="S302" t="s">
        <v>14</v>
      </c>
      <c r="T302" t="s">
        <v>14</v>
      </c>
      <c r="U302" t="s">
        <v>14</v>
      </c>
      <c r="V302" s="12" t="s">
        <v>14</v>
      </c>
      <c r="W302" t="s">
        <v>14</v>
      </c>
      <c r="X302" t="s">
        <v>14</v>
      </c>
      <c r="Y302" t="s">
        <v>14</v>
      </c>
      <c r="Z302" s="12" t="s">
        <v>14</v>
      </c>
      <c r="AA302" t="s">
        <v>14</v>
      </c>
      <c r="AB302" t="s">
        <v>14</v>
      </c>
      <c r="AC302" t="s">
        <v>14</v>
      </c>
      <c r="AD302" s="20" t="s">
        <v>14</v>
      </c>
      <c r="AE302" t="s">
        <v>14</v>
      </c>
      <c r="AF302" t="s">
        <v>14</v>
      </c>
      <c r="AG302" t="s">
        <v>14</v>
      </c>
      <c r="AH302" s="20" t="s">
        <v>14</v>
      </c>
      <c r="AI302" t="s">
        <v>14</v>
      </c>
      <c r="AJ302" t="s">
        <v>14</v>
      </c>
      <c r="AK302" t="s">
        <v>14</v>
      </c>
      <c r="AL302" t="s">
        <v>14</v>
      </c>
      <c r="AM302" t="s">
        <v>14</v>
      </c>
      <c r="AN302" t="s">
        <v>14</v>
      </c>
      <c r="AO302" t="s">
        <v>14</v>
      </c>
      <c r="AP302" s="21">
        <v>100439</v>
      </c>
      <c r="AQ302" s="8">
        <v>25600</v>
      </c>
      <c r="AR302" s="8">
        <v>33421</v>
      </c>
      <c r="AS302" s="8">
        <v>16665</v>
      </c>
      <c r="AT302" s="21">
        <v>13954</v>
      </c>
      <c r="AU302" s="26">
        <v>9318</v>
      </c>
      <c r="AV302" s="28">
        <f>BA334*AT302</f>
        <v>72.879959771097617</v>
      </c>
      <c r="AW302" s="26">
        <v>1482</v>
      </c>
      <c r="AZ302">
        <v>2014</v>
      </c>
      <c r="BA302">
        <f>AV378/AT378</f>
        <v>2.570480928689884E-2</v>
      </c>
    </row>
    <row r="303" spans="1:53">
      <c r="B303" s="2" t="s">
        <v>32</v>
      </c>
      <c r="C303" s="2" t="s">
        <v>12</v>
      </c>
      <c r="D303" s="4" t="s">
        <v>14</v>
      </c>
      <c r="E303" s="4" t="s">
        <v>14</v>
      </c>
      <c r="F303" s="4" t="s">
        <v>14</v>
      </c>
      <c r="G303" s="4" t="s">
        <v>14</v>
      </c>
      <c r="H303" s="15" t="s">
        <v>14</v>
      </c>
      <c r="I303" s="4" t="s">
        <v>14</v>
      </c>
      <c r="J303" s="4" t="s">
        <v>14</v>
      </c>
      <c r="K303" s="4" t="s">
        <v>14</v>
      </c>
      <c r="L303" s="15" t="s">
        <v>14</v>
      </c>
      <c r="M303" t="s">
        <v>14</v>
      </c>
      <c r="N303" t="s">
        <v>14</v>
      </c>
      <c r="O303" t="s">
        <v>14</v>
      </c>
      <c r="P303" t="s">
        <v>14</v>
      </c>
      <c r="Q303" s="12" t="s">
        <v>14</v>
      </c>
      <c r="R303" s="20" t="s">
        <v>14</v>
      </c>
      <c r="S303" t="s">
        <v>14</v>
      </c>
      <c r="T303" t="s">
        <v>14</v>
      </c>
      <c r="U303" t="s">
        <v>14</v>
      </c>
      <c r="V303" s="12" t="s">
        <v>14</v>
      </c>
      <c r="W303" t="s">
        <v>14</v>
      </c>
      <c r="X303" t="s">
        <v>14</v>
      </c>
      <c r="Y303" t="s">
        <v>14</v>
      </c>
      <c r="Z303" s="12" t="s">
        <v>14</v>
      </c>
      <c r="AA303" t="s">
        <v>14</v>
      </c>
      <c r="AB303" t="s">
        <v>14</v>
      </c>
      <c r="AC303" t="s">
        <v>14</v>
      </c>
      <c r="AD303" s="20" t="s">
        <v>14</v>
      </c>
      <c r="AE303" t="s">
        <v>14</v>
      </c>
      <c r="AF303" t="s">
        <v>14</v>
      </c>
      <c r="AG303" t="s">
        <v>14</v>
      </c>
      <c r="AH303" s="20" t="s">
        <v>14</v>
      </c>
      <c r="AI303" t="s">
        <v>14</v>
      </c>
      <c r="AJ303" t="s">
        <v>14</v>
      </c>
      <c r="AK303" t="s">
        <v>14</v>
      </c>
      <c r="AL303" t="s">
        <v>14</v>
      </c>
      <c r="AM303" t="s">
        <v>14</v>
      </c>
      <c r="AN303" t="s">
        <v>14</v>
      </c>
      <c r="AO303" t="s">
        <v>14</v>
      </c>
      <c r="AP303" s="22" t="s">
        <v>14</v>
      </c>
      <c r="AQ303" s="9" t="s">
        <v>14</v>
      </c>
      <c r="AR303" s="9" t="s">
        <v>14</v>
      </c>
      <c r="AS303" s="9" t="s">
        <v>14</v>
      </c>
      <c r="AT303" s="22" t="s">
        <v>14</v>
      </c>
      <c r="AU303" s="27" t="s">
        <v>14</v>
      </c>
      <c r="AV303" s="27" t="s">
        <v>14</v>
      </c>
      <c r="AW303" s="27" t="s">
        <v>14</v>
      </c>
      <c r="AZ303">
        <v>2015</v>
      </c>
      <c r="BA303">
        <f>AV398/AT398</f>
        <v>7.1535022354694486E-3</v>
      </c>
    </row>
    <row r="304" spans="1:53">
      <c r="A304" s="2" t="s">
        <v>47</v>
      </c>
      <c r="B304" s="2" t="s">
        <v>11</v>
      </c>
      <c r="C304" s="2" t="s">
        <v>12</v>
      </c>
      <c r="D304" s="3">
        <v>52419</v>
      </c>
      <c r="E304" s="3">
        <v>9562</v>
      </c>
      <c r="F304" s="3">
        <v>11267</v>
      </c>
      <c r="G304" s="3">
        <v>971</v>
      </c>
      <c r="H304" s="14">
        <v>21800</v>
      </c>
      <c r="I304" s="3">
        <v>14382</v>
      </c>
      <c r="J304" s="3">
        <v>8257</v>
      </c>
      <c r="K304" s="3">
        <v>7299</v>
      </c>
      <c r="L304" s="14">
        <v>29939</v>
      </c>
      <c r="M304" t="s">
        <v>14</v>
      </c>
      <c r="N304" t="s">
        <v>14</v>
      </c>
      <c r="O304" t="s">
        <v>14</v>
      </c>
      <c r="P304" t="s">
        <v>14</v>
      </c>
      <c r="Q304" s="12" t="s">
        <v>14</v>
      </c>
      <c r="R304" s="20" t="s">
        <v>14</v>
      </c>
      <c r="S304" t="s">
        <v>14</v>
      </c>
      <c r="T304" t="s">
        <v>14</v>
      </c>
      <c r="U304" t="s">
        <v>14</v>
      </c>
      <c r="V304" s="12" t="s">
        <v>14</v>
      </c>
      <c r="W304" t="s">
        <v>14</v>
      </c>
      <c r="X304" t="s">
        <v>14</v>
      </c>
      <c r="Y304" t="s">
        <v>14</v>
      </c>
      <c r="Z304" s="12" t="s">
        <v>14</v>
      </c>
      <c r="AA304" t="s">
        <v>14</v>
      </c>
      <c r="AB304" t="s">
        <v>14</v>
      </c>
      <c r="AC304" t="s">
        <v>14</v>
      </c>
      <c r="AD304" s="20" t="s">
        <v>14</v>
      </c>
      <c r="AE304" t="s">
        <v>14</v>
      </c>
      <c r="AF304" t="s">
        <v>14</v>
      </c>
      <c r="AG304" t="s">
        <v>14</v>
      </c>
      <c r="AH304" s="20" t="s">
        <v>14</v>
      </c>
      <c r="AI304" t="s">
        <v>14</v>
      </c>
      <c r="AJ304" t="s">
        <v>14</v>
      </c>
      <c r="AK304" t="s">
        <v>14</v>
      </c>
      <c r="AL304" s="11">
        <v>106.88</v>
      </c>
      <c r="AM304" s="9" t="s">
        <v>14</v>
      </c>
      <c r="AN304" s="11">
        <v>73.819999999999993</v>
      </c>
      <c r="AO304" s="11">
        <v>60.44</v>
      </c>
      <c r="AP304" s="21">
        <v>589664</v>
      </c>
      <c r="AQ304" s="8">
        <v>161144</v>
      </c>
      <c r="AR304" s="8">
        <v>251614</v>
      </c>
      <c r="AS304" s="8">
        <v>37890</v>
      </c>
      <c r="AT304" s="21">
        <v>104334</v>
      </c>
      <c r="AU304" s="26">
        <v>17727</v>
      </c>
      <c r="AV304" s="26">
        <v>1675</v>
      </c>
      <c r="AW304" s="26">
        <v>15279</v>
      </c>
      <c r="AZ304">
        <v>2018</v>
      </c>
      <c r="BA304">
        <f>AV458/AT458</f>
        <v>1.7458100558659218E-4</v>
      </c>
    </row>
    <row r="305" spans="2:53">
      <c r="B305" s="2" t="s">
        <v>13</v>
      </c>
      <c r="C305" s="2" t="s">
        <v>12</v>
      </c>
      <c r="D305" s="4" t="s">
        <v>14</v>
      </c>
      <c r="E305" s="4" t="s">
        <v>14</v>
      </c>
      <c r="F305" s="4" t="s">
        <v>14</v>
      </c>
      <c r="G305" s="4" t="s">
        <v>14</v>
      </c>
      <c r="H305" s="15" t="s">
        <v>14</v>
      </c>
      <c r="I305" s="4" t="s">
        <v>14</v>
      </c>
      <c r="J305" s="4" t="s">
        <v>14</v>
      </c>
      <c r="K305" s="4" t="s">
        <v>14</v>
      </c>
      <c r="L305" s="15" t="s">
        <v>14</v>
      </c>
      <c r="M305" t="s">
        <v>14</v>
      </c>
      <c r="N305" t="s">
        <v>14</v>
      </c>
      <c r="O305" t="s">
        <v>14</v>
      </c>
      <c r="P305" t="s">
        <v>14</v>
      </c>
      <c r="Q305" s="12" t="s">
        <v>14</v>
      </c>
      <c r="R305" s="20" t="s">
        <v>14</v>
      </c>
      <c r="S305" t="s">
        <v>14</v>
      </c>
      <c r="T305" t="s">
        <v>14</v>
      </c>
      <c r="U305" t="s">
        <v>14</v>
      </c>
      <c r="V305" s="12" t="s">
        <v>14</v>
      </c>
      <c r="W305" t="s">
        <v>14</v>
      </c>
      <c r="X305" t="s">
        <v>14</v>
      </c>
      <c r="Y305" t="s">
        <v>14</v>
      </c>
      <c r="Z305" s="12" t="s">
        <v>14</v>
      </c>
      <c r="AA305" t="s">
        <v>14</v>
      </c>
      <c r="AB305" t="s">
        <v>14</v>
      </c>
      <c r="AC305" t="s">
        <v>14</v>
      </c>
      <c r="AD305" s="20" t="s">
        <v>14</v>
      </c>
      <c r="AE305" t="s">
        <v>14</v>
      </c>
      <c r="AF305" t="s">
        <v>14</v>
      </c>
      <c r="AG305" t="s">
        <v>14</v>
      </c>
      <c r="AH305" s="20" t="s">
        <v>14</v>
      </c>
      <c r="AI305" t="s">
        <v>14</v>
      </c>
      <c r="AJ305" t="s">
        <v>14</v>
      </c>
      <c r="AK305" t="s">
        <v>14</v>
      </c>
      <c r="AL305" t="s">
        <v>14</v>
      </c>
      <c r="AM305" t="s">
        <v>14</v>
      </c>
      <c r="AN305" t="s">
        <v>14</v>
      </c>
      <c r="AO305" t="s">
        <v>14</v>
      </c>
      <c r="AP305" s="21">
        <v>19034</v>
      </c>
      <c r="AQ305" s="8">
        <v>4056</v>
      </c>
      <c r="AR305" s="8">
        <v>7779</v>
      </c>
      <c r="AS305" s="8">
        <v>1424</v>
      </c>
      <c r="AT305" s="21">
        <v>4155</v>
      </c>
      <c r="AU305" s="26">
        <v>1109</v>
      </c>
      <c r="AV305" s="26">
        <v>50</v>
      </c>
      <c r="AW305" s="26">
        <v>460</v>
      </c>
      <c r="AZ305">
        <v>2019</v>
      </c>
      <c r="BA305">
        <f>AV478/AT478</f>
        <v>4.7012987012987013E-2</v>
      </c>
    </row>
    <row r="306" spans="2:53">
      <c r="B306" s="2" t="s">
        <v>15</v>
      </c>
      <c r="C306" s="2" t="s">
        <v>12</v>
      </c>
      <c r="D306" s="4" t="s">
        <v>14</v>
      </c>
      <c r="E306" s="4" t="s">
        <v>14</v>
      </c>
      <c r="F306" s="4" t="s">
        <v>14</v>
      </c>
      <c r="G306" s="4" t="s">
        <v>14</v>
      </c>
      <c r="H306" s="15" t="s">
        <v>14</v>
      </c>
      <c r="I306" s="4" t="s">
        <v>14</v>
      </c>
      <c r="J306" s="4" t="s">
        <v>14</v>
      </c>
      <c r="K306" s="4" t="s">
        <v>14</v>
      </c>
      <c r="L306" s="15" t="s">
        <v>14</v>
      </c>
      <c r="M306" t="s">
        <v>14</v>
      </c>
      <c r="N306" t="s">
        <v>14</v>
      </c>
      <c r="O306" t="s">
        <v>14</v>
      </c>
      <c r="P306" t="s">
        <v>14</v>
      </c>
      <c r="Q306" s="12" t="s">
        <v>14</v>
      </c>
      <c r="R306" s="20" t="s">
        <v>14</v>
      </c>
      <c r="S306" t="s">
        <v>14</v>
      </c>
      <c r="T306" t="s">
        <v>14</v>
      </c>
      <c r="U306" t="s">
        <v>14</v>
      </c>
      <c r="V306" s="12" t="s">
        <v>14</v>
      </c>
      <c r="W306" t="s">
        <v>14</v>
      </c>
      <c r="X306" t="s">
        <v>14</v>
      </c>
      <c r="Y306" t="s">
        <v>14</v>
      </c>
      <c r="Z306" s="12" t="s">
        <v>14</v>
      </c>
      <c r="AA306" t="s">
        <v>14</v>
      </c>
      <c r="AB306" t="s">
        <v>14</v>
      </c>
      <c r="AC306" t="s">
        <v>14</v>
      </c>
      <c r="AD306" s="20" t="s">
        <v>14</v>
      </c>
      <c r="AE306" t="s">
        <v>14</v>
      </c>
      <c r="AF306" t="s">
        <v>14</v>
      </c>
      <c r="AG306" t="s">
        <v>14</v>
      </c>
      <c r="AH306" s="20" t="s">
        <v>14</v>
      </c>
      <c r="AI306" t="s">
        <v>14</v>
      </c>
      <c r="AJ306" t="s">
        <v>14</v>
      </c>
      <c r="AK306" t="s">
        <v>14</v>
      </c>
      <c r="AL306" t="s">
        <v>14</v>
      </c>
      <c r="AM306" t="s">
        <v>14</v>
      </c>
      <c r="AN306" t="s">
        <v>14</v>
      </c>
      <c r="AO306" t="s">
        <v>14</v>
      </c>
      <c r="AP306" s="21">
        <v>15725</v>
      </c>
      <c r="AQ306" s="8">
        <v>3124</v>
      </c>
      <c r="AR306" s="8">
        <v>7572</v>
      </c>
      <c r="AS306" s="8">
        <v>1410</v>
      </c>
      <c r="AT306" s="21">
        <v>2215</v>
      </c>
      <c r="AU306" s="26">
        <v>881</v>
      </c>
      <c r="AV306" s="26">
        <v>163</v>
      </c>
      <c r="AW306" s="26">
        <v>361</v>
      </c>
      <c r="AZ306" t="s">
        <v>131</v>
      </c>
      <c r="BA306">
        <f>AVERAGE(BA299:BA305)</f>
        <v>2.3277449466154933E-2</v>
      </c>
    </row>
    <row r="307" spans="2:53">
      <c r="B307" s="2" t="s">
        <v>16</v>
      </c>
      <c r="C307" s="2" t="s">
        <v>12</v>
      </c>
      <c r="D307" s="4" t="s">
        <v>14</v>
      </c>
      <c r="E307" s="4" t="s">
        <v>14</v>
      </c>
      <c r="F307" s="4" t="s">
        <v>14</v>
      </c>
      <c r="G307" s="4" t="s">
        <v>14</v>
      </c>
      <c r="H307" s="15" t="s">
        <v>14</v>
      </c>
      <c r="I307" s="4" t="s">
        <v>14</v>
      </c>
      <c r="J307" s="4" t="s">
        <v>14</v>
      </c>
      <c r="K307" s="4" t="s">
        <v>14</v>
      </c>
      <c r="L307" s="15" t="s">
        <v>14</v>
      </c>
      <c r="M307" t="s">
        <v>14</v>
      </c>
      <c r="N307" t="s">
        <v>14</v>
      </c>
      <c r="O307" t="s">
        <v>14</v>
      </c>
      <c r="P307" t="s">
        <v>14</v>
      </c>
      <c r="Q307" s="12" t="s">
        <v>14</v>
      </c>
      <c r="R307" s="20" t="s">
        <v>14</v>
      </c>
      <c r="S307" t="s">
        <v>14</v>
      </c>
      <c r="T307" t="s">
        <v>14</v>
      </c>
      <c r="U307" t="s">
        <v>14</v>
      </c>
      <c r="V307" s="12" t="s">
        <v>14</v>
      </c>
      <c r="W307" t="s">
        <v>14</v>
      </c>
      <c r="X307" t="s">
        <v>14</v>
      </c>
      <c r="Y307" t="s">
        <v>14</v>
      </c>
      <c r="Z307" s="12" t="s">
        <v>14</v>
      </c>
      <c r="AA307" t="s">
        <v>14</v>
      </c>
      <c r="AB307" t="s">
        <v>14</v>
      </c>
      <c r="AC307" t="s">
        <v>14</v>
      </c>
      <c r="AD307" s="20" t="s">
        <v>14</v>
      </c>
      <c r="AE307" t="s">
        <v>14</v>
      </c>
      <c r="AF307" t="s">
        <v>14</v>
      </c>
      <c r="AG307" t="s">
        <v>14</v>
      </c>
      <c r="AH307" s="20" t="s">
        <v>14</v>
      </c>
      <c r="AI307" t="s">
        <v>14</v>
      </c>
      <c r="AJ307" t="s">
        <v>14</v>
      </c>
      <c r="AK307" t="s">
        <v>14</v>
      </c>
      <c r="AL307" t="s">
        <v>14</v>
      </c>
      <c r="AM307" t="s">
        <v>14</v>
      </c>
      <c r="AN307" t="s">
        <v>14</v>
      </c>
      <c r="AO307" t="s">
        <v>14</v>
      </c>
      <c r="AP307" s="21">
        <v>15758</v>
      </c>
      <c r="AQ307" s="8">
        <v>2971</v>
      </c>
      <c r="AR307" s="8">
        <v>7990</v>
      </c>
      <c r="AS307" s="8">
        <v>1362</v>
      </c>
      <c r="AT307" s="21">
        <v>2283</v>
      </c>
      <c r="AU307" s="26">
        <v>488</v>
      </c>
      <c r="AV307" s="26">
        <v>193</v>
      </c>
      <c r="AW307" s="26">
        <v>471</v>
      </c>
      <c r="AZ307" t="s">
        <v>133</v>
      </c>
    </row>
    <row r="308" spans="2:53">
      <c r="B308" s="2" t="s">
        <v>17</v>
      </c>
      <c r="C308" s="2" t="s">
        <v>12</v>
      </c>
      <c r="D308" s="4" t="s">
        <v>14</v>
      </c>
      <c r="E308" s="4" t="s">
        <v>14</v>
      </c>
      <c r="F308" s="4" t="s">
        <v>14</v>
      </c>
      <c r="G308" s="4" t="s">
        <v>14</v>
      </c>
      <c r="H308" s="15" t="s">
        <v>14</v>
      </c>
      <c r="I308" s="4" t="s">
        <v>14</v>
      </c>
      <c r="J308" s="4" t="s">
        <v>14</v>
      </c>
      <c r="K308" s="4" t="s">
        <v>14</v>
      </c>
      <c r="L308" s="15" t="s">
        <v>14</v>
      </c>
      <c r="M308" t="s">
        <v>14</v>
      </c>
      <c r="N308" t="s">
        <v>14</v>
      </c>
      <c r="O308" t="s">
        <v>14</v>
      </c>
      <c r="P308" t="s">
        <v>14</v>
      </c>
      <c r="Q308" s="12" t="s">
        <v>14</v>
      </c>
      <c r="R308" s="20" t="s">
        <v>14</v>
      </c>
      <c r="S308" t="s">
        <v>14</v>
      </c>
      <c r="T308" t="s">
        <v>14</v>
      </c>
      <c r="U308" t="s">
        <v>14</v>
      </c>
      <c r="V308" s="12" t="s">
        <v>14</v>
      </c>
      <c r="W308" t="s">
        <v>14</v>
      </c>
      <c r="X308" t="s">
        <v>14</v>
      </c>
      <c r="Y308" t="s">
        <v>14</v>
      </c>
      <c r="Z308" s="12" t="s">
        <v>14</v>
      </c>
      <c r="AA308" t="s">
        <v>14</v>
      </c>
      <c r="AB308" t="s">
        <v>14</v>
      </c>
      <c r="AC308" t="s">
        <v>14</v>
      </c>
      <c r="AD308" s="20" t="s">
        <v>14</v>
      </c>
      <c r="AE308" t="s">
        <v>14</v>
      </c>
      <c r="AF308" t="s">
        <v>14</v>
      </c>
      <c r="AG308" t="s">
        <v>14</v>
      </c>
      <c r="AH308" s="20" t="s">
        <v>14</v>
      </c>
      <c r="AI308" t="s">
        <v>14</v>
      </c>
      <c r="AJ308" t="s">
        <v>14</v>
      </c>
      <c r="AK308" t="s">
        <v>14</v>
      </c>
      <c r="AL308" t="s">
        <v>14</v>
      </c>
      <c r="AM308" t="s">
        <v>14</v>
      </c>
      <c r="AN308" t="s">
        <v>14</v>
      </c>
      <c r="AO308" t="s">
        <v>14</v>
      </c>
      <c r="AP308" s="21">
        <v>12020</v>
      </c>
      <c r="AQ308" s="8">
        <v>2560</v>
      </c>
      <c r="AR308" s="8">
        <v>5464</v>
      </c>
      <c r="AS308" s="8">
        <v>941</v>
      </c>
      <c r="AT308" s="21">
        <v>2476</v>
      </c>
      <c r="AU308" s="26">
        <v>220</v>
      </c>
      <c r="AV308" s="26">
        <v>15</v>
      </c>
      <c r="AW308" s="26">
        <v>345</v>
      </c>
      <c r="AZ308">
        <v>2012</v>
      </c>
      <c r="BA308">
        <f>AV340/AT340</f>
        <v>7.3387150577089867E-4</v>
      </c>
    </row>
    <row r="309" spans="2:53">
      <c r="B309" s="2" t="s">
        <v>18</v>
      </c>
      <c r="C309" s="2" t="s">
        <v>12</v>
      </c>
      <c r="D309" s="4" t="s">
        <v>14</v>
      </c>
      <c r="E309" s="4" t="s">
        <v>14</v>
      </c>
      <c r="F309" s="4" t="s">
        <v>14</v>
      </c>
      <c r="G309" s="4" t="s">
        <v>14</v>
      </c>
      <c r="H309" s="15" t="s">
        <v>14</v>
      </c>
      <c r="I309" s="4" t="s">
        <v>14</v>
      </c>
      <c r="J309" s="4" t="s">
        <v>14</v>
      </c>
      <c r="K309" s="4" t="s">
        <v>14</v>
      </c>
      <c r="L309" s="15" t="s">
        <v>14</v>
      </c>
      <c r="M309" t="s">
        <v>14</v>
      </c>
      <c r="N309" t="s">
        <v>14</v>
      </c>
      <c r="O309" t="s">
        <v>14</v>
      </c>
      <c r="P309" t="s">
        <v>14</v>
      </c>
      <c r="Q309" s="12" t="s">
        <v>14</v>
      </c>
      <c r="R309" s="20" t="s">
        <v>14</v>
      </c>
      <c r="S309" t="s">
        <v>14</v>
      </c>
      <c r="T309" t="s">
        <v>14</v>
      </c>
      <c r="U309" t="s">
        <v>14</v>
      </c>
      <c r="V309" s="12" t="s">
        <v>14</v>
      </c>
      <c r="W309" t="s">
        <v>14</v>
      </c>
      <c r="X309" t="s">
        <v>14</v>
      </c>
      <c r="Y309" t="s">
        <v>14</v>
      </c>
      <c r="Z309" s="12" t="s">
        <v>14</v>
      </c>
      <c r="AA309" t="s">
        <v>14</v>
      </c>
      <c r="AB309" t="s">
        <v>14</v>
      </c>
      <c r="AC309" t="s">
        <v>14</v>
      </c>
      <c r="AD309" s="20" t="s">
        <v>14</v>
      </c>
      <c r="AE309" t="s">
        <v>14</v>
      </c>
      <c r="AF309" t="s">
        <v>14</v>
      </c>
      <c r="AG309" t="s">
        <v>14</v>
      </c>
      <c r="AH309" s="20" t="s">
        <v>14</v>
      </c>
      <c r="AI309" t="s">
        <v>14</v>
      </c>
      <c r="AJ309" t="s">
        <v>14</v>
      </c>
      <c r="AK309" t="s">
        <v>14</v>
      </c>
      <c r="AL309" t="s">
        <v>14</v>
      </c>
      <c r="AM309" t="s">
        <v>14</v>
      </c>
      <c r="AN309" t="s">
        <v>14</v>
      </c>
      <c r="AO309" t="s">
        <v>14</v>
      </c>
      <c r="AP309" s="21">
        <v>31098</v>
      </c>
      <c r="AQ309" s="8">
        <v>7421</v>
      </c>
      <c r="AR309" s="8">
        <v>14893</v>
      </c>
      <c r="AS309" s="8">
        <v>2025</v>
      </c>
      <c r="AT309" s="21">
        <v>5011</v>
      </c>
      <c r="AU309" s="26">
        <v>762</v>
      </c>
      <c r="AV309" s="26">
        <v>395</v>
      </c>
      <c r="AW309" s="26">
        <v>590</v>
      </c>
      <c r="AZ309">
        <v>2013</v>
      </c>
      <c r="BA309">
        <f>AV360/AT360</f>
        <v>1.5024458420684835E-2</v>
      </c>
    </row>
    <row r="310" spans="2:53">
      <c r="B310" s="2" t="s">
        <v>19</v>
      </c>
      <c r="C310" s="2" t="s">
        <v>12</v>
      </c>
      <c r="D310" s="4" t="s">
        <v>14</v>
      </c>
      <c r="E310" s="4" t="s">
        <v>14</v>
      </c>
      <c r="F310" s="4" t="s">
        <v>14</v>
      </c>
      <c r="G310" s="4" t="s">
        <v>14</v>
      </c>
      <c r="H310" s="15" t="s">
        <v>14</v>
      </c>
      <c r="I310" s="4" t="s">
        <v>14</v>
      </c>
      <c r="J310" s="4" t="s">
        <v>14</v>
      </c>
      <c r="K310" s="4" t="s">
        <v>14</v>
      </c>
      <c r="L310" s="15" t="s">
        <v>14</v>
      </c>
      <c r="M310" t="s">
        <v>14</v>
      </c>
      <c r="N310" t="s">
        <v>14</v>
      </c>
      <c r="O310" t="s">
        <v>14</v>
      </c>
      <c r="P310" t="s">
        <v>14</v>
      </c>
      <c r="Q310" s="12" t="s">
        <v>14</v>
      </c>
      <c r="R310" s="20" t="s">
        <v>14</v>
      </c>
      <c r="S310" t="s">
        <v>14</v>
      </c>
      <c r="T310" t="s">
        <v>14</v>
      </c>
      <c r="U310" t="s">
        <v>14</v>
      </c>
      <c r="V310" s="12" t="s">
        <v>14</v>
      </c>
      <c r="W310" t="s">
        <v>14</v>
      </c>
      <c r="X310" t="s">
        <v>14</v>
      </c>
      <c r="Y310" t="s">
        <v>14</v>
      </c>
      <c r="Z310" s="12" t="s">
        <v>14</v>
      </c>
      <c r="AA310" t="s">
        <v>14</v>
      </c>
      <c r="AB310" t="s">
        <v>14</v>
      </c>
      <c r="AC310" t="s">
        <v>14</v>
      </c>
      <c r="AD310" s="20" t="s">
        <v>14</v>
      </c>
      <c r="AE310" t="s">
        <v>14</v>
      </c>
      <c r="AF310" t="s">
        <v>14</v>
      </c>
      <c r="AG310" t="s">
        <v>14</v>
      </c>
      <c r="AH310" s="20" t="s">
        <v>14</v>
      </c>
      <c r="AI310" t="s">
        <v>14</v>
      </c>
      <c r="AJ310" t="s">
        <v>14</v>
      </c>
      <c r="AK310" t="s">
        <v>14</v>
      </c>
      <c r="AL310" t="s">
        <v>14</v>
      </c>
      <c r="AM310" t="s">
        <v>14</v>
      </c>
      <c r="AN310" t="s">
        <v>14</v>
      </c>
      <c r="AO310" t="s">
        <v>14</v>
      </c>
      <c r="AP310" s="21">
        <v>14338</v>
      </c>
      <c r="AQ310" s="8">
        <v>2641</v>
      </c>
      <c r="AR310" s="8">
        <v>7111</v>
      </c>
      <c r="AS310" s="8">
        <v>865</v>
      </c>
      <c r="AT310" s="21">
        <v>3183</v>
      </c>
      <c r="AU310" s="26">
        <v>261</v>
      </c>
      <c r="AV310" s="26">
        <v>5</v>
      </c>
      <c r="AW310" s="26">
        <v>271</v>
      </c>
      <c r="AZ310">
        <v>2014</v>
      </c>
      <c r="BA310">
        <f>AV380/AT380</f>
        <v>2.8766509961943139E-2</v>
      </c>
    </row>
    <row r="311" spans="2:53">
      <c r="B311" s="2" t="s">
        <v>20</v>
      </c>
      <c r="C311" s="2" t="s">
        <v>12</v>
      </c>
      <c r="D311" s="4" t="s">
        <v>14</v>
      </c>
      <c r="E311" s="4" t="s">
        <v>14</v>
      </c>
      <c r="F311" s="4" t="s">
        <v>14</v>
      </c>
      <c r="G311" s="4" t="s">
        <v>14</v>
      </c>
      <c r="H311" s="15" t="s">
        <v>14</v>
      </c>
      <c r="I311" s="4" t="s">
        <v>14</v>
      </c>
      <c r="J311" s="4" t="s">
        <v>14</v>
      </c>
      <c r="K311" s="4" t="s">
        <v>14</v>
      </c>
      <c r="L311" s="15" t="s">
        <v>14</v>
      </c>
      <c r="M311" t="s">
        <v>14</v>
      </c>
      <c r="N311" t="s">
        <v>14</v>
      </c>
      <c r="O311" t="s">
        <v>14</v>
      </c>
      <c r="P311" t="s">
        <v>14</v>
      </c>
      <c r="Q311" s="12" t="s">
        <v>14</v>
      </c>
      <c r="R311" s="20" t="s">
        <v>14</v>
      </c>
      <c r="S311" t="s">
        <v>14</v>
      </c>
      <c r="T311" t="s">
        <v>14</v>
      </c>
      <c r="U311" t="s">
        <v>14</v>
      </c>
      <c r="V311" s="12" t="s">
        <v>14</v>
      </c>
      <c r="W311" t="s">
        <v>14</v>
      </c>
      <c r="X311" t="s">
        <v>14</v>
      </c>
      <c r="Y311" t="s">
        <v>14</v>
      </c>
      <c r="Z311" s="12" t="s">
        <v>14</v>
      </c>
      <c r="AA311" t="s">
        <v>14</v>
      </c>
      <c r="AB311" t="s">
        <v>14</v>
      </c>
      <c r="AC311" t="s">
        <v>14</v>
      </c>
      <c r="AD311" s="20" t="s">
        <v>14</v>
      </c>
      <c r="AE311" t="s">
        <v>14</v>
      </c>
      <c r="AF311" t="s">
        <v>14</v>
      </c>
      <c r="AG311" t="s">
        <v>14</v>
      </c>
      <c r="AH311" s="20" t="s">
        <v>14</v>
      </c>
      <c r="AI311" t="s">
        <v>14</v>
      </c>
      <c r="AJ311" t="s">
        <v>14</v>
      </c>
      <c r="AK311" t="s">
        <v>14</v>
      </c>
      <c r="AL311" t="s">
        <v>14</v>
      </c>
      <c r="AM311" t="s">
        <v>14</v>
      </c>
      <c r="AN311" t="s">
        <v>14</v>
      </c>
      <c r="AO311" t="s">
        <v>14</v>
      </c>
      <c r="AP311" s="21">
        <v>13770</v>
      </c>
      <c r="AQ311" s="8">
        <v>3121</v>
      </c>
      <c r="AR311" s="8">
        <v>6484</v>
      </c>
      <c r="AS311" s="8">
        <v>799</v>
      </c>
      <c r="AT311" s="21">
        <v>2463</v>
      </c>
      <c r="AU311" s="26">
        <v>496</v>
      </c>
      <c r="AV311" s="28">
        <f>BA344*AT311</f>
        <v>133.05616123086972</v>
      </c>
      <c r="AW311" s="26">
        <v>407</v>
      </c>
      <c r="AZ311">
        <v>2015</v>
      </c>
      <c r="BA311">
        <f>AV400/AT400</f>
        <v>6.0564817965294317E-3</v>
      </c>
    </row>
    <row r="312" spans="2:53">
      <c r="B312" s="2" t="s">
        <v>21</v>
      </c>
      <c r="C312" s="2" t="s">
        <v>12</v>
      </c>
      <c r="D312" s="4" t="s">
        <v>14</v>
      </c>
      <c r="E312" s="4" t="s">
        <v>14</v>
      </c>
      <c r="F312" s="4" t="s">
        <v>14</v>
      </c>
      <c r="G312" s="4" t="s">
        <v>14</v>
      </c>
      <c r="H312" s="15" t="s">
        <v>14</v>
      </c>
      <c r="I312" s="4" t="s">
        <v>14</v>
      </c>
      <c r="J312" s="4" t="s">
        <v>14</v>
      </c>
      <c r="K312" s="4" t="s">
        <v>14</v>
      </c>
      <c r="L312" s="15" t="s">
        <v>14</v>
      </c>
      <c r="M312" t="s">
        <v>14</v>
      </c>
      <c r="N312" t="s">
        <v>14</v>
      </c>
      <c r="O312" t="s">
        <v>14</v>
      </c>
      <c r="P312" t="s">
        <v>14</v>
      </c>
      <c r="Q312" s="12" t="s">
        <v>14</v>
      </c>
      <c r="R312" s="20" t="s">
        <v>14</v>
      </c>
      <c r="S312" t="s">
        <v>14</v>
      </c>
      <c r="T312" t="s">
        <v>14</v>
      </c>
      <c r="U312" t="s">
        <v>14</v>
      </c>
      <c r="V312" s="12" t="s">
        <v>14</v>
      </c>
      <c r="W312" t="s">
        <v>14</v>
      </c>
      <c r="X312" t="s">
        <v>14</v>
      </c>
      <c r="Y312" t="s">
        <v>14</v>
      </c>
      <c r="Z312" s="12" t="s">
        <v>14</v>
      </c>
      <c r="AA312" t="s">
        <v>14</v>
      </c>
      <c r="AB312" t="s">
        <v>14</v>
      </c>
      <c r="AC312" t="s">
        <v>14</v>
      </c>
      <c r="AD312" s="20" t="s">
        <v>14</v>
      </c>
      <c r="AE312" t="s">
        <v>14</v>
      </c>
      <c r="AF312" t="s">
        <v>14</v>
      </c>
      <c r="AG312" t="s">
        <v>14</v>
      </c>
      <c r="AH312" s="20" t="s">
        <v>14</v>
      </c>
      <c r="AI312" t="s">
        <v>14</v>
      </c>
      <c r="AJ312" t="s">
        <v>14</v>
      </c>
      <c r="AK312" t="s">
        <v>14</v>
      </c>
      <c r="AL312" t="s">
        <v>14</v>
      </c>
      <c r="AM312" t="s">
        <v>14</v>
      </c>
      <c r="AN312" t="s">
        <v>14</v>
      </c>
      <c r="AO312" t="s">
        <v>14</v>
      </c>
      <c r="AP312" s="21">
        <v>16230</v>
      </c>
      <c r="AQ312" s="8">
        <v>3882</v>
      </c>
      <c r="AR312" s="8">
        <v>8025</v>
      </c>
      <c r="AS312" s="8">
        <v>644</v>
      </c>
      <c r="AT312" s="21">
        <v>3031</v>
      </c>
      <c r="AU312" s="26">
        <v>280</v>
      </c>
      <c r="AV312" s="26">
        <v>173</v>
      </c>
      <c r="AW312" s="26">
        <v>196</v>
      </c>
      <c r="AZ312">
        <v>2016</v>
      </c>
      <c r="BA312">
        <f>AV420/AT420</f>
        <v>5.937184587068812E-4</v>
      </c>
    </row>
    <row r="313" spans="2:53">
      <c r="B313" s="2" t="s">
        <v>22</v>
      </c>
      <c r="C313" s="2" t="s">
        <v>12</v>
      </c>
      <c r="D313" s="4" t="s">
        <v>14</v>
      </c>
      <c r="E313" s="4" t="s">
        <v>14</v>
      </c>
      <c r="F313" s="4" t="s">
        <v>14</v>
      </c>
      <c r="G313" s="4" t="s">
        <v>14</v>
      </c>
      <c r="H313" s="15" t="s">
        <v>14</v>
      </c>
      <c r="I313" s="4" t="s">
        <v>14</v>
      </c>
      <c r="J313" s="4" t="s">
        <v>14</v>
      </c>
      <c r="K313" s="4" t="s">
        <v>14</v>
      </c>
      <c r="L313" s="15" t="s">
        <v>14</v>
      </c>
      <c r="M313" t="s">
        <v>14</v>
      </c>
      <c r="N313" t="s">
        <v>14</v>
      </c>
      <c r="O313" t="s">
        <v>14</v>
      </c>
      <c r="P313" t="s">
        <v>14</v>
      </c>
      <c r="Q313" s="12" t="s">
        <v>14</v>
      </c>
      <c r="R313" s="20" t="s">
        <v>14</v>
      </c>
      <c r="S313" t="s">
        <v>14</v>
      </c>
      <c r="T313" t="s">
        <v>14</v>
      </c>
      <c r="U313" t="s">
        <v>14</v>
      </c>
      <c r="V313" s="12" t="s">
        <v>14</v>
      </c>
      <c r="W313" t="s">
        <v>14</v>
      </c>
      <c r="X313" t="s">
        <v>14</v>
      </c>
      <c r="Y313" t="s">
        <v>14</v>
      </c>
      <c r="Z313" s="12" t="s">
        <v>14</v>
      </c>
      <c r="AA313" t="s">
        <v>14</v>
      </c>
      <c r="AB313" t="s">
        <v>14</v>
      </c>
      <c r="AC313" t="s">
        <v>14</v>
      </c>
      <c r="AD313" s="20" t="s">
        <v>14</v>
      </c>
      <c r="AE313" t="s">
        <v>14</v>
      </c>
      <c r="AF313" t="s">
        <v>14</v>
      </c>
      <c r="AG313" t="s">
        <v>14</v>
      </c>
      <c r="AH313" s="20" t="s">
        <v>14</v>
      </c>
      <c r="AI313" t="s">
        <v>14</v>
      </c>
      <c r="AJ313" t="s">
        <v>14</v>
      </c>
      <c r="AK313" t="s">
        <v>14</v>
      </c>
      <c r="AL313" t="s">
        <v>14</v>
      </c>
      <c r="AM313" t="s">
        <v>14</v>
      </c>
      <c r="AN313" t="s">
        <v>14</v>
      </c>
      <c r="AO313" t="s">
        <v>14</v>
      </c>
      <c r="AP313" s="21">
        <v>49604</v>
      </c>
      <c r="AQ313" s="8">
        <v>12921</v>
      </c>
      <c r="AR313" s="8">
        <v>24817</v>
      </c>
      <c r="AS313" s="8">
        <v>2302</v>
      </c>
      <c r="AT313" s="21">
        <v>7701</v>
      </c>
      <c r="AU313" s="26">
        <v>757</v>
      </c>
      <c r="AV313" s="26">
        <v>411</v>
      </c>
      <c r="AW313" s="26">
        <v>695</v>
      </c>
      <c r="AZ313">
        <v>2017</v>
      </c>
      <c r="BA313">
        <f>AV440/AT440</f>
        <v>4.8549581259861634E-4</v>
      </c>
    </row>
    <row r="314" spans="2:53">
      <c r="B314" s="2" t="s">
        <v>23</v>
      </c>
      <c r="C314" s="2" t="s">
        <v>12</v>
      </c>
      <c r="D314" s="4" t="s">
        <v>14</v>
      </c>
      <c r="E314" s="4" t="s">
        <v>14</v>
      </c>
      <c r="F314" s="4" t="s">
        <v>14</v>
      </c>
      <c r="G314" s="4" t="s">
        <v>14</v>
      </c>
      <c r="H314" s="15" t="s">
        <v>14</v>
      </c>
      <c r="I314" s="4" t="s">
        <v>14</v>
      </c>
      <c r="J314" s="4" t="s">
        <v>14</v>
      </c>
      <c r="K314" s="4" t="s">
        <v>14</v>
      </c>
      <c r="L314" s="15" t="s">
        <v>14</v>
      </c>
      <c r="M314" t="s">
        <v>14</v>
      </c>
      <c r="N314" t="s">
        <v>14</v>
      </c>
      <c r="O314" t="s">
        <v>14</v>
      </c>
      <c r="P314" t="s">
        <v>14</v>
      </c>
      <c r="Q314" s="12" t="s">
        <v>14</v>
      </c>
      <c r="R314" s="20" t="s">
        <v>14</v>
      </c>
      <c r="S314" t="s">
        <v>14</v>
      </c>
      <c r="T314" t="s">
        <v>14</v>
      </c>
      <c r="U314" t="s">
        <v>14</v>
      </c>
      <c r="V314" s="12" t="s">
        <v>14</v>
      </c>
      <c r="W314" t="s">
        <v>14</v>
      </c>
      <c r="X314" t="s">
        <v>14</v>
      </c>
      <c r="Y314" t="s">
        <v>14</v>
      </c>
      <c r="Z314" s="12" t="s">
        <v>14</v>
      </c>
      <c r="AA314" t="s">
        <v>14</v>
      </c>
      <c r="AB314" t="s">
        <v>14</v>
      </c>
      <c r="AC314" t="s">
        <v>14</v>
      </c>
      <c r="AD314" s="20" t="s">
        <v>14</v>
      </c>
      <c r="AE314" t="s">
        <v>14</v>
      </c>
      <c r="AF314" t="s">
        <v>14</v>
      </c>
      <c r="AG314" t="s">
        <v>14</v>
      </c>
      <c r="AH314" s="20" t="s">
        <v>14</v>
      </c>
      <c r="AI314" t="s">
        <v>14</v>
      </c>
      <c r="AJ314" t="s">
        <v>14</v>
      </c>
      <c r="AK314" t="s">
        <v>14</v>
      </c>
      <c r="AL314" t="s">
        <v>14</v>
      </c>
      <c r="AM314" t="s">
        <v>14</v>
      </c>
      <c r="AN314" t="s">
        <v>14</v>
      </c>
      <c r="AO314" t="s">
        <v>14</v>
      </c>
      <c r="AP314" s="21">
        <v>51149</v>
      </c>
      <c r="AQ314" s="8">
        <v>15823</v>
      </c>
      <c r="AR314" s="8">
        <v>22353</v>
      </c>
      <c r="AS314" s="8">
        <v>1811</v>
      </c>
      <c r="AT314" s="21">
        <v>9076</v>
      </c>
      <c r="AU314" s="26">
        <v>359</v>
      </c>
      <c r="AV314" s="26">
        <v>94</v>
      </c>
      <c r="AW314" s="26">
        <v>1633</v>
      </c>
      <c r="AZ314">
        <v>2018</v>
      </c>
      <c r="BA314">
        <f>AV460/AT460</f>
        <v>7.0721357850070724E-4</v>
      </c>
    </row>
    <row r="315" spans="2:53">
      <c r="B315" s="2" t="s">
        <v>24</v>
      </c>
      <c r="C315" s="2" t="s">
        <v>12</v>
      </c>
      <c r="D315" s="4" t="s">
        <v>14</v>
      </c>
      <c r="E315" s="4" t="s">
        <v>14</v>
      </c>
      <c r="F315" s="4" t="s">
        <v>14</v>
      </c>
      <c r="G315" s="4" t="s">
        <v>14</v>
      </c>
      <c r="H315" s="15" t="s">
        <v>14</v>
      </c>
      <c r="I315" s="4" t="s">
        <v>14</v>
      </c>
      <c r="J315" s="4" t="s">
        <v>14</v>
      </c>
      <c r="K315" s="4" t="s">
        <v>14</v>
      </c>
      <c r="L315" s="15" t="s">
        <v>14</v>
      </c>
      <c r="M315" t="s">
        <v>14</v>
      </c>
      <c r="N315" t="s">
        <v>14</v>
      </c>
      <c r="O315" t="s">
        <v>14</v>
      </c>
      <c r="P315" t="s">
        <v>14</v>
      </c>
      <c r="Q315" s="12" t="s">
        <v>14</v>
      </c>
      <c r="R315" s="20" t="s">
        <v>14</v>
      </c>
      <c r="S315" t="s">
        <v>14</v>
      </c>
      <c r="T315" t="s">
        <v>14</v>
      </c>
      <c r="U315" t="s">
        <v>14</v>
      </c>
      <c r="V315" s="12" t="s">
        <v>14</v>
      </c>
      <c r="W315" t="s">
        <v>14</v>
      </c>
      <c r="X315" t="s">
        <v>14</v>
      </c>
      <c r="Y315" t="s">
        <v>14</v>
      </c>
      <c r="Z315" s="12" t="s">
        <v>14</v>
      </c>
      <c r="AA315" t="s">
        <v>14</v>
      </c>
      <c r="AB315" t="s">
        <v>14</v>
      </c>
      <c r="AC315" t="s">
        <v>14</v>
      </c>
      <c r="AD315" s="20" t="s">
        <v>14</v>
      </c>
      <c r="AE315" t="s">
        <v>14</v>
      </c>
      <c r="AF315" t="s">
        <v>14</v>
      </c>
      <c r="AG315" t="s">
        <v>14</v>
      </c>
      <c r="AH315" s="20" t="s">
        <v>14</v>
      </c>
      <c r="AI315" t="s">
        <v>14</v>
      </c>
      <c r="AJ315" t="s">
        <v>14</v>
      </c>
      <c r="AK315" t="s">
        <v>14</v>
      </c>
      <c r="AL315" t="s">
        <v>14</v>
      </c>
      <c r="AM315" t="s">
        <v>14</v>
      </c>
      <c r="AN315" t="s">
        <v>14</v>
      </c>
      <c r="AO315" t="s">
        <v>14</v>
      </c>
      <c r="AP315" s="21">
        <v>47727</v>
      </c>
      <c r="AQ315" s="8">
        <v>12010</v>
      </c>
      <c r="AR315" s="8">
        <v>23775</v>
      </c>
      <c r="AS315" s="8">
        <v>1465</v>
      </c>
      <c r="AT315" s="21">
        <v>8507</v>
      </c>
      <c r="AU315" s="26">
        <v>458</v>
      </c>
      <c r="AV315" s="26">
        <v>2</v>
      </c>
      <c r="AW315" s="26">
        <v>1510</v>
      </c>
      <c r="AZ315">
        <v>2019</v>
      </c>
      <c r="BA315">
        <f>AV480/AT480</f>
        <v>2.2169777587070015E-3</v>
      </c>
    </row>
    <row r="316" spans="2:53">
      <c r="B316" s="2" t="s">
        <v>25</v>
      </c>
      <c r="C316" s="2" t="s">
        <v>12</v>
      </c>
      <c r="D316" s="4" t="s">
        <v>14</v>
      </c>
      <c r="E316" s="4" t="s">
        <v>14</v>
      </c>
      <c r="F316" s="4" t="s">
        <v>14</v>
      </c>
      <c r="G316" s="4" t="s">
        <v>14</v>
      </c>
      <c r="H316" s="15" t="s">
        <v>14</v>
      </c>
      <c r="I316" s="4" t="s">
        <v>14</v>
      </c>
      <c r="J316" s="4" t="s">
        <v>14</v>
      </c>
      <c r="K316" s="4" t="s">
        <v>14</v>
      </c>
      <c r="L316" s="15" t="s">
        <v>14</v>
      </c>
      <c r="M316" t="s">
        <v>14</v>
      </c>
      <c r="N316" t="s">
        <v>14</v>
      </c>
      <c r="O316" t="s">
        <v>14</v>
      </c>
      <c r="P316" t="s">
        <v>14</v>
      </c>
      <c r="Q316" s="12" t="s">
        <v>14</v>
      </c>
      <c r="R316" s="20" t="s">
        <v>14</v>
      </c>
      <c r="S316" t="s">
        <v>14</v>
      </c>
      <c r="T316" t="s">
        <v>14</v>
      </c>
      <c r="U316" t="s">
        <v>14</v>
      </c>
      <c r="V316" s="12" t="s">
        <v>14</v>
      </c>
      <c r="W316" t="s">
        <v>14</v>
      </c>
      <c r="X316" t="s">
        <v>14</v>
      </c>
      <c r="Y316" t="s">
        <v>14</v>
      </c>
      <c r="Z316" s="12" t="s">
        <v>14</v>
      </c>
      <c r="AA316" t="s">
        <v>14</v>
      </c>
      <c r="AB316" t="s">
        <v>14</v>
      </c>
      <c r="AC316" t="s">
        <v>14</v>
      </c>
      <c r="AD316" s="20" t="s">
        <v>14</v>
      </c>
      <c r="AE316" t="s">
        <v>14</v>
      </c>
      <c r="AF316" t="s">
        <v>14</v>
      </c>
      <c r="AG316" t="s">
        <v>14</v>
      </c>
      <c r="AH316" s="20" t="s">
        <v>14</v>
      </c>
      <c r="AI316" t="s">
        <v>14</v>
      </c>
      <c r="AJ316" t="s">
        <v>14</v>
      </c>
      <c r="AK316" t="s">
        <v>14</v>
      </c>
      <c r="AL316" t="s">
        <v>14</v>
      </c>
      <c r="AM316" t="s">
        <v>14</v>
      </c>
      <c r="AN316" t="s">
        <v>14</v>
      </c>
      <c r="AO316" t="s">
        <v>14</v>
      </c>
      <c r="AP316" s="21">
        <v>48549</v>
      </c>
      <c r="AQ316" s="8">
        <v>14033</v>
      </c>
      <c r="AR316" s="8">
        <v>22008</v>
      </c>
      <c r="AS316" s="8">
        <v>1803</v>
      </c>
      <c r="AT316" s="21">
        <v>9020</v>
      </c>
      <c r="AU316" s="26">
        <v>517</v>
      </c>
      <c r="AV316" s="26">
        <v>141</v>
      </c>
      <c r="AW316" s="26">
        <v>1027</v>
      </c>
      <c r="AZ316" t="s">
        <v>131</v>
      </c>
      <c r="BA316">
        <f>AVERAGE(BA308:BA315)</f>
        <v>6.8230909116801883E-3</v>
      </c>
    </row>
    <row r="317" spans="2:53">
      <c r="B317" s="2" t="s">
        <v>26</v>
      </c>
      <c r="C317" s="2" t="s">
        <v>12</v>
      </c>
      <c r="D317" s="4" t="s">
        <v>14</v>
      </c>
      <c r="E317" s="4" t="s">
        <v>14</v>
      </c>
      <c r="F317" s="4" t="s">
        <v>14</v>
      </c>
      <c r="G317" s="4" t="s">
        <v>14</v>
      </c>
      <c r="H317" s="15" t="s">
        <v>14</v>
      </c>
      <c r="I317" s="4" t="s">
        <v>14</v>
      </c>
      <c r="J317" s="4" t="s">
        <v>14</v>
      </c>
      <c r="K317" s="4" t="s">
        <v>14</v>
      </c>
      <c r="L317" s="15" t="s">
        <v>14</v>
      </c>
      <c r="M317" t="s">
        <v>14</v>
      </c>
      <c r="N317" t="s">
        <v>14</v>
      </c>
      <c r="O317" t="s">
        <v>14</v>
      </c>
      <c r="P317" t="s">
        <v>14</v>
      </c>
      <c r="Q317" s="12" t="s">
        <v>14</v>
      </c>
      <c r="R317" s="20" t="s">
        <v>14</v>
      </c>
      <c r="S317" t="s">
        <v>14</v>
      </c>
      <c r="T317" t="s">
        <v>14</v>
      </c>
      <c r="U317" t="s">
        <v>14</v>
      </c>
      <c r="V317" s="12" t="s">
        <v>14</v>
      </c>
      <c r="W317" t="s">
        <v>14</v>
      </c>
      <c r="X317" t="s">
        <v>14</v>
      </c>
      <c r="Y317" t="s">
        <v>14</v>
      </c>
      <c r="Z317" s="12" t="s">
        <v>14</v>
      </c>
      <c r="AA317" t="s">
        <v>14</v>
      </c>
      <c r="AB317" t="s">
        <v>14</v>
      </c>
      <c r="AC317" t="s">
        <v>14</v>
      </c>
      <c r="AD317" s="20" t="s">
        <v>14</v>
      </c>
      <c r="AE317" t="s">
        <v>14</v>
      </c>
      <c r="AF317" t="s">
        <v>14</v>
      </c>
      <c r="AG317" t="s">
        <v>14</v>
      </c>
      <c r="AH317" s="20" t="s">
        <v>14</v>
      </c>
      <c r="AI317" t="s">
        <v>14</v>
      </c>
      <c r="AJ317" t="s">
        <v>14</v>
      </c>
      <c r="AK317" t="s">
        <v>14</v>
      </c>
      <c r="AL317" t="s">
        <v>14</v>
      </c>
      <c r="AM317" t="s">
        <v>14</v>
      </c>
      <c r="AN317" t="s">
        <v>14</v>
      </c>
      <c r="AO317" t="s">
        <v>14</v>
      </c>
      <c r="AP317" s="21">
        <v>21326</v>
      </c>
      <c r="AQ317" s="8">
        <v>4729</v>
      </c>
      <c r="AR317" s="8">
        <v>9908</v>
      </c>
      <c r="AS317" s="8">
        <v>892</v>
      </c>
      <c r="AT317" s="21">
        <v>4176</v>
      </c>
      <c r="AU317" s="26">
        <v>193</v>
      </c>
      <c r="AV317" s="26">
        <v>5</v>
      </c>
      <c r="AW317" s="26">
        <v>1423</v>
      </c>
      <c r="AZ317" t="s">
        <v>126</v>
      </c>
    </row>
    <row r="318" spans="2:53">
      <c r="B318" s="2" t="s">
        <v>27</v>
      </c>
      <c r="C318" s="2" t="s">
        <v>12</v>
      </c>
      <c r="D318" s="4" t="s">
        <v>14</v>
      </c>
      <c r="E318" s="4" t="s">
        <v>14</v>
      </c>
      <c r="F318" s="4" t="s">
        <v>14</v>
      </c>
      <c r="G318" s="4" t="s">
        <v>14</v>
      </c>
      <c r="H318" s="15" t="s">
        <v>14</v>
      </c>
      <c r="I318" s="4" t="s">
        <v>14</v>
      </c>
      <c r="J318" s="4" t="s">
        <v>14</v>
      </c>
      <c r="K318" s="4" t="s">
        <v>14</v>
      </c>
      <c r="L318" s="15" t="s">
        <v>14</v>
      </c>
      <c r="M318" t="s">
        <v>14</v>
      </c>
      <c r="N318" t="s">
        <v>14</v>
      </c>
      <c r="O318" t="s">
        <v>14</v>
      </c>
      <c r="P318" t="s">
        <v>14</v>
      </c>
      <c r="Q318" s="12" t="s">
        <v>14</v>
      </c>
      <c r="R318" s="20" t="s">
        <v>14</v>
      </c>
      <c r="S318" t="s">
        <v>14</v>
      </c>
      <c r="T318" t="s">
        <v>14</v>
      </c>
      <c r="U318" t="s">
        <v>14</v>
      </c>
      <c r="V318" s="12" t="s">
        <v>14</v>
      </c>
      <c r="W318" t="s">
        <v>14</v>
      </c>
      <c r="X318" t="s">
        <v>14</v>
      </c>
      <c r="Y318" t="s">
        <v>14</v>
      </c>
      <c r="Z318" s="12" t="s">
        <v>14</v>
      </c>
      <c r="AA318" t="s">
        <v>14</v>
      </c>
      <c r="AB318" t="s">
        <v>14</v>
      </c>
      <c r="AC318" t="s">
        <v>14</v>
      </c>
      <c r="AD318" s="20" t="s">
        <v>14</v>
      </c>
      <c r="AE318" t="s">
        <v>14</v>
      </c>
      <c r="AF318" t="s">
        <v>14</v>
      </c>
      <c r="AG318" t="s">
        <v>14</v>
      </c>
      <c r="AH318" s="20" t="s">
        <v>14</v>
      </c>
      <c r="AI318" t="s">
        <v>14</v>
      </c>
      <c r="AJ318" t="s">
        <v>14</v>
      </c>
      <c r="AK318" t="s">
        <v>14</v>
      </c>
      <c r="AL318" t="s">
        <v>14</v>
      </c>
      <c r="AM318" t="s">
        <v>14</v>
      </c>
      <c r="AN318" t="s">
        <v>14</v>
      </c>
      <c r="AO318" t="s">
        <v>14</v>
      </c>
      <c r="AP318" s="21">
        <v>10961</v>
      </c>
      <c r="AQ318" s="8">
        <v>2979</v>
      </c>
      <c r="AR318" s="8">
        <v>4060</v>
      </c>
      <c r="AS318" s="8">
        <v>666</v>
      </c>
      <c r="AT318" s="21">
        <v>2689</v>
      </c>
      <c r="AU318" s="26">
        <v>208</v>
      </c>
      <c r="AV318" s="26">
        <v>10</v>
      </c>
      <c r="AW318" s="26">
        <v>349</v>
      </c>
      <c r="AZ318">
        <v>2012</v>
      </c>
      <c r="BA318">
        <f>AV341/AT341</f>
        <v>1.1340440009072353E-3</v>
      </c>
    </row>
    <row r="319" spans="2:53">
      <c r="B319" s="2" t="s">
        <v>28</v>
      </c>
      <c r="C319" s="2" t="s">
        <v>12</v>
      </c>
      <c r="D319" s="4" t="s">
        <v>14</v>
      </c>
      <c r="E319" s="4" t="s">
        <v>14</v>
      </c>
      <c r="F319" s="4" t="s">
        <v>14</v>
      </c>
      <c r="G319" s="4" t="s">
        <v>14</v>
      </c>
      <c r="H319" s="15" t="s">
        <v>14</v>
      </c>
      <c r="I319" s="4" t="s">
        <v>14</v>
      </c>
      <c r="J319" s="4" t="s">
        <v>14</v>
      </c>
      <c r="K319" s="4" t="s">
        <v>14</v>
      </c>
      <c r="L319" s="15" t="s">
        <v>14</v>
      </c>
      <c r="M319" t="s">
        <v>14</v>
      </c>
      <c r="N319" t="s">
        <v>14</v>
      </c>
      <c r="O319" t="s">
        <v>14</v>
      </c>
      <c r="P319" t="s">
        <v>14</v>
      </c>
      <c r="Q319" s="12" t="s">
        <v>14</v>
      </c>
      <c r="R319" s="20" t="s">
        <v>14</v>
      </c>
      <c r="S319" t="s">
        <v>14</v>
      </c>
      <c r="T319" t="s">
        <v>14</v>
      </c>
      <c r="U319" t="s">
        <v>14</v>
      </c>
      <c r="V319" s="12" t="s">
        <v>14</v>
      </c>
      <c r="W319" t="s">
        <v>14</v>
      </c>
      <c r="X319" t="s">
        <v>14</v>
      </c>
      <c r="Y319" t="s">
        <v>14</v>
      </c>
      <c r="Z319" s="12" t="s">
        <v>14</v>
      </c>
      <c r="AA319" t="s">
        <v>14</v>
      </c>
      <c r="AB319" t="s">
        <v>14</v>
      </c>
      <c r="AC319" t="s">
        <v>14</v>
      </c>
      <c r="AD319" s="20" t="s">
        <v>14</v>
      </c>
      <c r="AE319" t="s">
        <v>14</v>
      </c>
      <c r="AF319" t="s">
        <v>14</v>
      </c>
      <c r="AG319" t="s">
        <v>14</v>
      </c>
      <c r="AH319" s="20" t="s">
        <v>14</v>
      </c>
      <c r="AI319" t="s">
        <v>14</v>
      </c>
      <c r="AJ319" t="s">
        <v>14</v>
      </c>
      <c r="AK319" t="s">
        <v>14</v>
      </c>
      <c r="AL319" t="s">
        <v>14</v>
      </c>
      <c r="AM319" t="s">
        <v>14</v>
      </c>
      <c r="AN319" t="s">
        <v>14</v>
      </c>
      <c r="AO319" t="s">
        <v>14</v>
      </c>
      <c r="AP319" s="21">
        <v>10386</v>
      </c>
      <c r="AQ319" s="8">
        <v>2871</v>
      </c>
      <c r="AR319" s="8">
        <v>4889</v>
      </c>
      <c r="AS319" s="8">
        <v>420</v>
      </c>
      <c r="AT319" s="21">
        <v>1255</v>
      </c>
      <c r="AU319" s="26">
        <v>207</v>
      </c>
      <c r="AV319" s="26">
        <v>18</v>
      </c>
      <c r="AW319" s="26">
        <v>726</v>
      </c>
      <c r="AZ319">
        <v>2013</v>
      </c>
      <c r="BA319">
        <f>AV361/AT361</f>
        <v>1.388567461235825E-3</v>
      </c>
    </row>
    <row r="320" spans="2:53">
      <c r="B320" s="2" t="s">
        <v>29</v>
      </c>
      <c r="C320" s="2" t="s">
        <v>12</v>
      </c>
      <c r="D320" s="4" t="s">
        <v>14</v>
      </c>
      <c r="E320" s="4" t="s">
        <v>14</v>
      </c>
      <c r="F320" s="4" t="s">
        <v>14</v>
      </c>
      <c r="G320" s="4" t="s">
        <v>14</v>
      </c>
      <c r="H320" s="15" t="s">
        <v>14</v>
      </c>
      <c r="I320" s="4" t="s">
        <v>14</v>
      </c>
      <c r="J320" s="4" t="s">
        <v>14</v>
      </c>
      <c r="K320" s="4" t="s">
        <v>14</v>
      </c>
      <c r="L320" s="15" t="s">
        <v>14</v>
      </c>
      <c r="M320" t="s">
        <v>14</v>
      </c>
      <c r="N320" t="s">
        <v>14</v>
      </c>
      <c r="O320" t="s">
        <v>14</v>
      </c>
      <c r="P320" t="s">
        <v>14</v>
      </c>
      <c r="Q320" s="12" t="s">
        <v>14</v>
      </c>
      <c r="R320" s="20" t="s">
        <v>14</v>
      </c>
      <c r="S320" t="s">
        <v>14</v>
      </c>
      <c r="T320" t="s">
        <v>14</v>
      </c>
      <c r="U320" t="s">
        <v>14</v>
      </c>
      <c r="V320" s="12" t="s">
        <v>14</v>
      </c>
      <c r="W320" t="s">
        <v>14</v>
      </c>
      <c r="X320" t="s">
        <v>14</v>
      </c>
      <c r="Y320" t="s">
        <v>14</v>
      </c>
      <c r="Z320" s="12" t="s">
        <v>14</v>
      </c>
      <c r="AA320" t="s">
        <v>14</v>
      </c>
      <c r="AB320" t="s">
        <v>14</v>
      </c>
      <c r="AC320" t="s">
        <v>14</v>
      </c>
      <c r="AD320" s="20" t="s">
        <v>14</v>
      </c>
      <c r="AE320" t="s">
        <v>14</v>
      </c>
      <c r="AF320" t="s">
        <v>14</v>
      </c>
      <c r="AG320" t="s">
        <v>14</v>
      </c>
      <c r="AH320" s="20" t="s">
        <v>14</v>
      </c>
      <c r="AI320" t="s">
        <v>14</v>
      </c>
      <c r="AJ320" t="s">
        <v>14</v>
      </c>
      <c r="AK320" t="s">
        <v>14</v>
      </c>
      <c r="AL320" t="s">
        <v>14</v>
      </c>
      <c r="AM320" t="s">
        <v>14</v>
      </c>
      <c r="AN320" t="s">
        <v>14</v>
      </c>
      <c r="AO320" t="s">
        <v>14</v>
      </c>
      <c r="AP320" s="21">
        <v>68507</v>
      </c>
      <c r="AQ320" s="8">
        <v>21441</v>
      </c>
      <c r="AR320" s="8">
        <v>26049</v>
      </c>
      <c r="AS320" s="8">
        <v>2782</v>
      </c>
      <c r="AT320" s="21">
        <v>14030</v>
      </c>
      <c r="AU320" s="26">
        <v>1501</v>
      </c>
      <c r="AV320" s="28">
        <f>BA316*AT320</f>
        <v>95.727965490873046</v>
      </c>
      <c r="AW320" s="26">
        <v>2703</v>
      </c>
      <c r="AZ320">
        <v>2014</v>
      </c>
      <c r="BA320">
        <f>AV381/AT381</f>
        <v>2.4920886075949368E-2</v>
      </c>
    </row>
    <row r="321" spans="1:53">
      <c r="B321" s="2" t="s">
        <v>30</v>
      </c>
      <c r="C321" s="2" t="s">
        <v>12</v>
      </c>
      <c r="D321" s="4" t="s">
        <v>14</v>
      </c>
      <c r="E321" s="4" t="s">
        <v>14</v>
      </c>
      <c r="F321" s="4" t="s">
        <v>14</v>
      </c>
      <c r="G321" s="4" t="s">
        <v>14</v>
      </c>
      <c r="H321" s="15" t="s">
        <v>14</v>
      </c>
      <c r="I321" s="4" t="s">
        <v>14</v>
      </c>
      <c r="J321" s="4" t="s">
        <v>14</v>
      </c>
      <c r="K321" s="4" t="s">
        <v>14</v>
      </c>
      <c r="L321" s="15" t="s">
        <v>14</v>
      </c>
      <c r="M321" t="s">
        <v>14</v>
      </c>
      <c r="N321" t="s">
        <v>14</v>
      </c>
      <c r="O321" t="s">
        <v>14</v>
      </c>
      <c r="P321" t="s">
        <v>14</v>
      </c>
      <c r="Q321" s="12" t="s">
        <v>14</v>
      </c>
      <c r="R321" s="20" t="s">
        <v>14</v>
      </c>
      <c r="S321" t="s">
        <v>14</v>
      </c>
      <c r="T321" t="s">
        <v>14</v>
      </c>
      <c r="U321" t="s">
        <v>14</v>
      </c>
      <c r="V321" s="12" t="s">
        <v>14</v>
      </c>
      <c r="W321" t="s">
        <v>14</v>
      </c>
      <c r="X321" t="s">
        <v>14</v>
      </c>
      <c r="Y321" t="s">
        <v>14</v>
      </c>
      <c r="Z321" s="12" t="s">
        <v>14</v>
      </c>
      <c r="AA321" t="s">
        <v>14</v>
      </c>
      <c r="AB321" t="s">
        <v>14</v>
      </c>
      <c r="AC321" t="s">
        <v>14</v>
      </c>
      <c r="AD321" s="20" t="s">
        <v>14</v>
      </c>
      <c r="AE321" t="s">
        <v>14</v>
      </c>
      <c r="AF321" t="s">
        <v>14</v>
      </c>
      <c r="AG321" t="s">
        <v>14</v>
      </c>
      <c r="AH321" s="20" t="s">
        <v>14</v>
      </c>
      <c r="AI321" t="s">
        <v>14</v>
      </c>
      <c r="AJ321" t="s">
        <v>14</v>
      </c>
      <c r="AK321" t="s">
        <v>14</v>
      </c>
      <c r="AL321" t="s">
        <v>14</v>
      </c>
      <c r="AM321" t="s">
        <v>14</v>
      </c>
      <c r="AN321" t="s">
        <v>14</v>
      </c>
      <c r="AO321" t="s">
        <v>14</v>
      </c>
      <c r="AP321" s="21">
        <v>49968</v>
      </c>
      <c r="AQ321" s="8">
        <v>20655</v>
      </c>
      <c r="AR321" s="8">
        <v>16557</v>
      </c>
      <c r="AS321" s="8">
        <v>1768</v>
      </c>
      <c r="AT321" s="21">
        <v>9542</v>
      </c>
      <c r="AU321" s="26">
        <v>788</v>
      </c>
      <c r="AV321" s="28">
        <f>BA325*AT321</f>
        <v>53.19899365591786</v>
      </c>
      <c r="AW321" s="26">
        <v>658</v>
      </c>
      <c r="AZ321">
        <v>2015</v>
      </c>
      <c r="BA321">
        <f>AV401/AT401</f>
        <v>1.8104462750067891E-3</v>
      </c>
    </row>
    <row r="322" spans="1:53">
      <c r="B322" s="2" t="s">
        <v>31</v>
      </c>
      <c r="C322" s="2" t="s">
        <v>12</v>
      </c>
      <c r="D322" s="4" t="s">
        <v>14</v>
      </c>
      <c r="E322" s="4" t="s">
        <v>14</v>
      </c>
      <c r="F322" s="4" t="s">
        <v>14</v>
      </c>
      <c r="G322" s="4" t="s">
        <v>14</v>
      </c>
      <c r="H322" s="15" t="s">
        <v>14</v>
      </c>
      <c r="I322" s="4" t="s">
        <v>14</v>
      </c>
      <c r="J322" s="4" t="s">
        <v>14</v>
      </c>
      <c r="K322" s="4" t="s">
        <v>14</v>
      </c>
      <c r="L322" s="15" t="s">
        <v>14</v>
      </c>
      <c r="M322" t="s">
        <v>14</v>
      </c>
      <c r="N322" t="s">
        <v>14</v>
      </c>
      <c r="O322" t="s">
        <v>14</v>
      </c>
      <c r="P322" t="s">
        <v>14</v>
      </c>
      <c r="Q322" s="12" t="s">
        <v>14</v>
      </c>
      <c r="R322" s="20" t="s">
        <v>14</v>
      </c>
      <c r="S322" t="s">
        <v>14</v>
      </c>
      <c r="T322" t="s">
        <v>14</v>
      </c>
      <c r="U322" t="s">
        <v>14</v>
      </c>
      <c r="V322" s="12" t="s">
        <v>14</v>
      </c>
      <c r="W322" t="s">
        <v>14</v>
      </c>
      <c r="X322" t="s">
        <v>14</v>
      </c>
      <c r="Y322" t="s">
        <v>14</v>
      </c>
      <c r="Z322" s="12" t="s">
        <v>14</v>
      </c>
      <c r="AA322" t="s">
        <v>14</v>
      </c>
      <c r="AB322" t="s">
        <v>14</v>
      </c>
      <c r="AC322" t="s">
        <v>14</v>
      </c>
      <c r="AD322" s="20" t="s">
        <v>14</v>
      </c>
      <c r="AE322" t="s">
        <v>14</v>
      </c>
      <c r="AF322" t="s">
        <v>14</v>
      </c>
      <c r="AG322" t="s">
        <v>14</v>
      </c>
      <c r="AH322" s="20" t="s">
        <v>14</v>
      </c>
      <c r="AI322" t="s">
        <v>14</v>
      </c>
      <c r="AJ322" t="s">
        <v>14</v>
      </c>
      <c r="AK322" t="s">
        <v>14</v>
      </c>
      <c r="AL322" t="s">
        <v>14</v>
      </c>
      <c r="AM322" t="s">
        <v>14</v>
      </c>
      <c r="AN322" t="s">
        <v>14</v>
      </c>
      <c r="AO322" t="s">
        <v>14</v>
      </c>
      <c r="AP322" s="21">
        <v>93516</v>
      </c>
      <c r="AQ322" s="8">
        <v>23904</v>
      </c>
      <c r="AR322" s="8">
        <v>31881</v>
      </c>
      <c r="AS322" s="8">
        <v>14513</v>
      </c>
      <c r="AT322" s="21">
        <v>13522</v>
      </c>
      <c r="AU322" s="26">
        <v>8242</v>
      </c>
      <c r="AV322" s="28">
        <f>BA334*AT322</f>
        <v>70.623678946881327</v>
      </c>
      <c r="AW322" s="26">
        <v>1453</v>
      </c>
      <c r="AZ322">
        <v>2016</v>
      </c>
      <c r="BA322">
        <f>AV421/AT421</f>
        <v>1.2959363139868555E-3</v>
      </c>
    </row>
    <row r="323" spans="1:53">
      <c r="B323" s="2" t="s">
        <v>32</v>
      </c>
      <c r="C323" s="2" t="s">
        <v>12</v>
      </c>
      <c r="D323" s="4" t="s">
        <v>14</v>
      </c>
      <c r="E323" s="4" t="s">
        <v>14</v>
      </c>
      <c r="F323" s="4" t="s">
        <v>14</v>
      </c>
      <c r="G323" s="4" t="s">
        <v>14</v>
      </c>
      <c r="H323" s="15" t="s">
        <v>14</v>
      </c>
      <c r="I323" s="4" t="s">
        <v>14</v>
      </c>
      <c r="J323" s="4" t="s">
        <v>14</v>
      </c>
      <c r="K323" s="4" t="s">
        <v>14</v>
      </c>
      <c r="L323" s="15" t="s">
        <v>14</v>
      </c>
      <c r="M323" t="s">
        <v>14</v>
      </c>
      <c r="N323" t="s">
        <v>14</v>
      </c>
      <c r="O323" t="s">
        <v>14</v>
      </c>
      <c r="P323" t="s">
        <v>14</v>
      </c>
      <c r="Q323" s="12" t="s">
        <v>14</v>
      </c>
      <c r="R323" s="20" t="s">
        <v>14</v>
      </c>
      <c r="S323" t="s">
        <v>14</v>
      </c>
      <c r="T323" t="s">
        <v>14</v>
      </c>
      <c r="U323" t="s">
        <v>14</v>
      </c>
      <c r="V323" s="12" t="s">
        <v>14</v>
      </c>
      <c r="W323" t="s">
        <v>14</v>
      </c>
      <c r="X323" t="s">
        <v>14</v>
      </c>
      <c r="Y323" t="s">
        <v>14</v>
      </c>
      <c r="Z323" s="12" t="s">
        <v>14</v>
      </c>
      <c r="AA323" t="s">
        <v>14</v>
      </c>
      <c r="AB323" t="s">
        <v>14</v>
      </c>
      <c r="AC323" t="s">
        <v>14</v>
      </c>
      <c r="AD323" s="20" t="s">
        <v>14</v>
      </c>
      <c r="AE323" t="s">
        <v>14</v>
      </c>
      <c r="AF323" t="s">
        <v>14</v>
      </c>
      <c r="AG323" t="s">
        <v>14</v>
      </c>
      <c r="AH323" s="20" t="s">
        <v>14</v>
      </c>
      <c r="AI323" t="s">
        <v>14</v>
      </c>
      <c r="AJ323" t="s">
        <v>14</v>
      </c>
      <c r="AK323" t="s">
        <v>14</v>
      </c>
      <c r="AL323" t="s">
        <v>14</v>
      </c>
      <c r="AM323" t="s">
        <v>14</v>
      </c>
      <c r="AN323" t="s">
        <v>14</v>
      </c>
      <c r="AO323" t="s">
        <v>14</v>
      </c>
      <c r="AP323" s="22" t="s">
        <v>14</v>
      </c>
      <c r="AQ323" s="9" t="s">
        <v>14</v>
      </c>
      <c r="AR323" s="9" t="s">
        <v>14</v>
      </c>
      <c r="AS323" s="9" t="s">
        <v>14</v>
      </c>
      <c r="AT323" s="22" t="s">
        <v>14</v>
      </c>
      <c r="AU323" s="27" t="s">
        <v>14</v>
      </c>
      <c r="AV323" s="27" t="s">
        <v>14</v>
      </c>
      <c r="AW323" s="27" t="s">
        <v>14</v>
      </c>
      <c r="AZ323">
        <v>2017</v>
      </c>
      <c r="BA323">
        <f>AV441/AT441</f>
        <v>2.2121563257136837E-3</v>
      </c>
    </row>
    <row r="324" spans="1:53">
      <c r="A324" s="2" t="s">
        <v>48</v>
      </c>
      <c r="B324" s="2" t="s">
        <v>11</v>
      </c>
      <c r="C324" s="2" t="s">
        <v>12</v>
      </c>
      <c r="D324" s="3">
        <v>51502</v>
      </c>
      <c r="E324" s="3">
        <v>9407</v>
      </c>
      <c r="F324" s="3">
        <v>11156</v>
      </c>
      <c r="G324" s="3">
        <v>877</v>
      </c>
      <c r="H324" s="14">
        <v>21440</v>
      </c>
      <c r="I324" s="3">
        <v>14404</v>
      </c>
      <c r="J324" s="3">
        <v>8030</v>
      </c>
      <c r="K324" s="3">
        <v>6817</v>
      </c>
      <c r="L324" s="14">
        <v>29251</v>
      </c>
      <c r="M324" t="s">
        <v>14</v>
      </c>
      <c r="N324" t="s">
        <v>14</v>
      </c>
      <c r="O324" t="s">
        <v>14</v>
      </c>
      <c r="P324" t="s">
        <v>14</v>
      </c>
      <c r="Q324" s="12" t="s">
        <v>14</v>
      </c>
      <c r="R324" s="20" t="s">
        <v>14</v>
      </c>
      <c r="S324" t="s">
        <v>14</v>
      </c>
      <c r="T324" t="s">
        <v>14</v>
      </c>
      <c r="U324" t="s">
        <v>14</v>
      </c>
      <c r="V324" s="12" t="s">
        <v>14</v>
      </c>
      <c r="W324" t="s">
        <v>14</v>
      </c>
      <c r="X324" t="s">
        <v>14</v>
      </c>
      <c r="Y324" t="s">
        <v>14</v>
      </c>
      <c r="Z324" s="12" t="s">
        <v>14</v>
      </c>
      <c r="AA324" t="s">
        <v>14</v>
      </c>
      <c r="AB324" t="s">
        <v>14</v>
      </c>
      <c r="AC324" t="s">
        <v>14</v>
      </c>
      <c r="AD324" s="20" t="s">
        <v>14</v>
      </c>
      <c r="AE324" t="s">
        <v>14</v>
      </c>
      <c r="AF324" t="s">
        <v>14</v>
      </c>
      <c r="AG324" t="s">
        <v>14</v>
      </c>
      <c r="AH324" s="20" t="s">
        <v>14</v>
      </c>
      <c r="AI324" t="s">
        <v>14</v>
      </c>
      <c r="AJ324" t="s">
        <v>14</v>
      </c>
      <c r="AK324" t="s">
        <v>14</v>
      </c>
      <c r="AL324" s="11">
        <v>107.35</v>
      </c>
      <c r="AM324" s="9" t="s">
        <v>14</v>
      </c>
      <c r="AN324" s="11">
        <v>73.14</v>
      </c>
      <c r="AO324" s="11">
        <v>59.9</v>
      </c>
      <c r="AP324" s="21">
        <v>641957</v>
      </c>
      <c r="AQ324" s="8">
        <v>152977</v>
      </c>
      <c r="AR324" s="8">
        <v>295699</v>
      </c>
      <c r="AS324" s="8">
        <v>39101</v>
      </c>
      <c r="AT324" s="21">
        <v>110983</v>
      </c>
      <c r="AU324" s="26">
        <v>18365</v>
      </c>
      <c r="AV324" s="26">
        <v>8076</v>
      </c>
      <c r="AW324" s="26">
        <v>16755</v>
      </c>
      <c r="AZ324">
        <v>2019</v>
      </c>
      <c r="BA324">
        <f>AV481/AT481</f>
        <v>6.2646828504306969E-3</v>
      </c>
    </row>
    <row r="325" spans="1:53">
      <c r="B325" s="2" t="s">
        <v>13</v>
      </c>
      <c r="C325" s="2" t="s">
        <v>12</v>
      </c>
      <c r="D325" s="4" t="s">
        <v>14</v>
      </c>
      <c r="E325" s="4" t="s">
        <v>14</v>
      </c>
      <c r="F325" s="4" t="s">
        <v>14</v>
      </c>
      <c r="G325" s="4" t="s">
        <v>14</v>
      </c>
      <c r="H325" s="15" t="s">
        <v>14</v>
      </c>
      <c r="I325" s="4" t="s">
        <v>14</v>
      </c>
      <c r="J325" s="4" t="s">
        <v>14</v>
      </c>
      <c r="K325" s="4" t="s">
        <v>14</v>
      </c>
      <c r="L325" s="15" t="s">
        <v>14</v>
      </c>
      <c r="M325" t="s">
        <v>14</v>
      </c>
      <c r="N325" t="s">
        <v>14</v>
      </c>
      <c r="O325" t="s">
        <v>14</v>
      </c>
      <c r="P325" t="s">
        <v>14</v>
      </c>
      <c r="Q325" s="12" t="s">
        <v>14</v>
      </c>
      <c r="R325" s="20" t="s">
        <v>14</v>
      </c>
      <c r="S325" t="s">
        <v>14</v>
      </c>
      <c r="T325" t="s">
        <v>14</v>
      </c>
      <c r="U325" t="s">
        <v>14</v>
      </c>
      <c r="V325" s="12" t="s">
        <v>14</v>
      </c>
      <c r="W325" t="s">
        <v>14</v>
      </c>
      <c r="X325" t="s">
        <v>14</v>
      </c>
      <c r="Y325" t="s">
        <v>14</v>
      </c>
      <c r="Z325" s="12" t="s">
        <v>14</v>
      </c>
      <c r="AA325" t="s">
        <v>14</v>
      </c>
      <c r="AB325" t="s">
        <v>14</v>
      </c>
      <c r="AC325" t="s">
        <v>14</v>
      </c>
      <c r="AD325" s="20" t="s">
        <v>14</v>
      </c>
      <c r="AE325" t="s">
        <v>14</v>
      </c>
      <c r="AF325" t="s">
        <v>14</v>
      </c>
      <c r="AG325" t="s">
        <v>14</v>
      </c>
      <c r="AH325" s="20" t="s">
        <v>14</v>
      </c>
      <c r="AI325" t="s">
        <v>14</v>
      </c>
      <c r="AJ325" t="s">
        <v>14</v>
      </c>
      <c r="AK325" t="s">
        <v>14</v>
      </c>
      <c r="AL325" t="s">
        <v>14</v>
      </c>
      <c r="AM325" t="s">
        <v>14</v>
      </c>
      <c r="AN325" t="s">
        <v>14</v>
      </c>
      <c r="AO325" t="s">
        <v>14</v>
      </c>
      <c r="AP325" s="21">
        <v>21514</v>
      </c>
      <c r="AQ325" s="8">
        <v>3360</v>
      </c>
      <c r="AR325" s="8">
        <v>10959</v>
      </c>
      <c r="AS325" s="8">
        <v>1245</v>
      </c>
      <c r="AT325" s="21">
        <v>3545</v>
      </c>
      <c r="AU325" s="26">
        <v>893</v>
      </c>
      <c r="AV325" s="26">
        <v>1014</v>
      </c>
      <c r="AW325" s="26">
        <v>498</v>
      </c>
      <c r="AZ325" t="s">
        <v>131</v>
      </c>
      <c r="BA325">
        <f>AVERAGE(BA318:BA324)</f>
        <v>5.5752456147472084E-3</v>
      </c>
    </row>
    <row r="326" spans="1:53">
      <c r="B326" s="2" t="s">
        <v>15</v>
      </c>
      <c r="C326" s="2" t="s">
        <v>12</v>
      </c>
      <c r="D326" s="4" t="s">
        <v>14</v>
      </c>
      <c r="E326" s="4" t="s">
        <v>14</v>
      </c>
      <c r="F326" s="4" t="s">
        <v>14</v>
      </c>
      <c r="G326" s="4" t="s">
        <v>14</v>
      </c>
      <c r="H326" s="15" t="s">
        <v>14</v>
      </c>
      <c r="I326" s="4" t="s">
        <v>14</v>
      </c>
      <c r="J326" s="4" t="s">
        <v>14</v>
      </c>
      <c r="K326" s="4" t="s">
        <v>14</v>
      </c>
      <c r="L326" s="15" t="s">
        <v>14</v>
      </c>
      <c r="M326" t="s">
        <v>14</v>
      </c>
      <c r="N326" t="s">
        <v>14</v>
      </c>
      <c r="O326" t="s">
        <v>14</v>
      </c>
      <c r="P326" t="s">
        <v>14</v>
      </c>
      <c r="Q326" s="12" t="s">
        <v>14</v>
      </c>
      <c r="R326" s="20" t="s">
        <v>14</v>
      </c>
      <c r="S326" t="s">
        <v>14</v>
      </c>
      <c r="T326" t="s">
        <v>14</v>
      </c>
      <c r="U326" t="s">
        <v>14</v>
      </c>
      <c r="V326" s="12" t="s">
        <v>14</v>
      </c>
      <c r="W326" t="s">
        <v>14</v>
      </c>
      <c r="X326" t="s">
        <v>14</v>
      </c>
      <c r="Y326" t="s">
        <v>14</v>
      </c>
      <c r="Z326" s="12" t="s">
        <v>14</v>
      </c>
      <c r="AA326" t="s">
        <v>14</v>
      </c>
      <c r="AB326" t="s">
        <v>14</v>
      </c>
      <c r="AC326" t="s">
        <v>14</v>
      </c>
      <c r="AD326" s="20" t="s">
        <v>14</v>
      </c>
      <c r="AE326" t="s">
        <v>14</v>
      </c>
      <c r="AF326" t="s">
        <v>14</v>
      </c>
      <c r="AG326" t="s">
        <v>14</v>
      </c>
      <c r="AH326" s="20" t="s">
        <v>14</v>
      </c>
      <c r="AI326" t="s">
        <v>14</v>
      </c>
      <c r="AJ326" t="s">
        <v>14</v>
      </c>
      <c r="AK326" t="s">
        <v>14</v>
      </c>
      <c r="AL326" t="s">
        <v>14</v>
      </c>
      <c r="AM326" t="s">
        <v>14</v>
      </c>
      <c r="AN326" t="s">
        <v>14</v>
      </c>
      <c r="AO326" t="s">
        <v>14</v>
      </c>
      <c r="AP326" s="21">
        <v>25507</v>
      </c>
      <c r="AQ326" s="8">
        <v>1815</v>
      </c>
      <c r="AR326" s="8">
        <v>17948</v>
      </c>
      <c r="AS326" s="8">
        <v>1123</v>
      </c>
      <c r="AT326" s="21">
        <v>1872</v>
      </c>
      <c r="AU326" s="26">
        <v>628</v>
      </c>
      <c r="AV326" s="26">
        <v>1666</v>
      </c>
      <c r="AW326" s="26">
        <v>454</v>
      </c>
      <c r="AZ326" t="s">
        <v>127</v>
      </c>
    </row>
    <row r="327" spans="1:53">
      <c r="B327" s="2" t="s">
        <v>16</v>
      </c>
      <c r="C327" s="2" t="s">
        <v>12</v>
      </c>
      <c r="D327" s="4" t="s">
        <v>14</v>
      </c>
      <c r="E327" s="4" t="s">
        <v>14</v>
      </c>
      <c r="F327" s="4" t="s">
        <v>14</v>
      </c>
      <c r="G327" s="4" t="s">
        <v>14</v>
      </c>
      <c r="H327" s="15" t="s">
        <v>14</v>
      </c>
      <c r="I327" s="4" t="s">
        <v>14</v>
      </c>
      <c r="J327" s="4" t="s">
        <v>14</v>
      </c>
      <c r="K327" s="4" t="s">
        <v>14</v>
      </c>
      <c r="L327" s="15" t="s">
        <v>14</v>
      </c>
      <c r="M327" t="s">
        <v>14</v>
      </c>
      <c r="N327" t="s">
        <v>14</v>
      </c>
      <c r="O327" t="s">
        <v>14</v>
      </c>
      <c r="P327" t="s">
        <v>14</v>
      </c>
      <c r="Q327" s="12" t="s">
        <v>14</v>
      </c>
      <c r="R327" s="20" t="s">
        <v>14</v>
      </c>
      <c r="S327" t="s">
        <v>14</v>
      </c>
      <c r="T327" t="s">
        <v>14</v>
      </c>
      <c r="U327" t="s">
        <v>14</v>
      </c>
      <c r="V327" s="12" t="s">
        <v>14</v>
      </c>
      <c r="W327" t="s">
        <v>14</v>
      </c>
      <c r="X327" t="s">
        <v>14</v>
      </c>
      <c r="Y327" t="s">
        <v>14</v>
      </c>
      <c r="Z327" s="12" t="s">
        <v>14</v>
      </c>
      <c r="AA327" t="s">
        <v>14</v>
      </c>
      <c r="AB327" t="s">
        <v>14</v>
      </c>
      <c r="AC327" t="s">
        <v>14</v>
      </c>
      <c r="AD327" s="20" t="s">
        <v>14</v>
      </c>
      <c r="AE327" t="s">
        <v>14</v>
      </c>
      <c r="AF327" t="s">
        <v>14</v>
      </c>
      <c r="AG327" t="s">
        <v>14</v>
      </c>
      <c r="AH327" s="20" t="s">
        <v>14</v>
      </c>
      <c r="AI327" t="s">
        <v>14</v>
      </c>
      <c r="AJ327" t="s">
        <v>14</v>
      </c>
      <c r="AK327" t="s">
        <v>14</v>
      </c>
      <c r="AL327" t="s">
        <v>14</v>
      </c>
      <c r="AM327" t="s">
        <v>14</v>
      </c>
      <c r="AN327" t="s">
        <v>14</v>
      </c>
      <c r="AO327" t="s">
        <v>14</v>
      </c>
      <c r="AP327" s="21">
        <v>27100</v>
      </c>
      <c r="AQ327" s="8">
        <v>1798</v>
      </c>
      <c r="AR327" s="8">
        <v>19909</v>
      </c>
      <c r="AS327" s="8">
        <v>940</v>
      </c>
      <c r="AT327" s="21">
        <v>1576</v>
      </c>
      <c r="AU327" s="26">
        <v>319</v>
      </c>
      <c r="AV327" s="26">
        <v>1916</v>
      </c>
      <c r="AW327" s="26">
        <v>643</v>
      </c>
      <c r="AZ327">
        <v>2013</v>
      </c>
      <c r="BA327">
        <f>AV362/AT362</f>
        <v>5.5840281496213574E-3</v>
      </c>
    </row>
    <row r="328" spans="1:53">
      <c r="B328" s="2" t="s">
        <v>17</v>
      </c>
      <c r="C328" s="2" t="s">
        <v>12</v>
      </c>
      <c r="D328" s="4" t="s">
        <v>14</v>
      </c>
      <c r="E328" s="4" t="s">
        <v>14</v>
      </c>
      <c r="F328" s="4" t="s">
        <v>14</v>
      </c>
      <c r="G328" s="4" t="s">
        <v>14</v>
      </c>
      <c r="H328" s="15" t="s">
        <v>14</v>
      </c>
      <c r="I328" s="4" t="s">
        <v>14</v>
      </c>
      <c r="J328" s="4" t="s">
        <v>14</v>
      </c>
      <c r="K328" s="4" t="s">
        <v>14</v>
      </c>
      <c r="L328" s="15" t="s">
        <v>14</v>
      </c>
      <c r="M328" t="s">
        <v>14</v>
      </c>
      <c r="N328" t="s">
        <v>14</v>
      </c>
      <c r="O328" t="s">
        <v>14</v>
      </c>
      <c r="P328" t="s">
        <v>14</v>
      </c>
      <c r="Q328" s="12" t="s">
        <v>14</v>
      </c>
      <c r="R328" s="20" t="s">
        <v>14</v>
      </c>
      <c r="S328" t="s">
        <v>14</v>
      </c>
      <c r="T328" t="s">
        <v>14</v>
      </c>
      <c r="U328" t="s">
        <v>14</v>
      </c>
      <c r="V328" s="12" t="s">
        <v>14</v>
      </c>
      <c r="W328" t="s">
        <v>14</v>
      </c>
      <c r="X328" t="s">
        <v>14</v>
      </c>
      <c r="Y328" t="s">
        <v>14</v>
      </c>
      <c r="Z328" s="12" t="s">
        <v>14</v>
      </c>
      <c r="AA328" t="s">
        <v>14</v>
      </c>
      <c r="AB328" t="s">
        <v>14</v>
      </c>
      <c r="AC328" t="s">
        <v>14</v>
      </c>
      <c r="AD328" s="20" t="s">
        <v>14</v>
      </c>
      <c r="AE328" t="s">
        <v>14</v>
      </c>
      <c r="AF328" t="s">
        <v>14</v>
      </c>
      <c r="AG328" t="s">
        <v>14</v>
      </c>
      <c r="AH328" s="20" t="s">
        <v>14</v>
      </c>
      <c r="AI328" t="s">
        <v>14</v>
      </c>
      <c r="AJ328" t="s">
        <v>14</v>
      </c>
      <c r="AK328" t="s">
        <v>14</v>
      </c>
      <c r="AL328" t="s">
        <v>14</v>
      </c>
      <c r="AM328" t="s">
        <v>14</v>
      </c>
      <c r="AN328" t="s">
        <v>14</v>
      </c>
      <c r="AO328" t="s">
        <v>14</v>
      </c>
      <c r="AP328" s="21">
        <v>15950</v>
      </c>
      <c r="AQ328" s="8">
        <v>2644</v>
      </c>
      <c r="AR328" s="8">
        <v>9037</v>
      </c>
      <c r="AS328" s="8">
        <v>706</v>
      </c>
      <c r="AT328" s="21">
        <v>2801</v>
      </c>
      <c r="AU328" s="26">
        <v>240</v>
      </c>
      <c r="AV328" s="26">
        <v>357</v>
      </c>
      <c r="AW328" s="26">
        <v>165</v>
      </c>
      <c r="AZ328">
        <v>2014</v>
      </c>
      <c r="BA328">
        <f>AV382/AT382</f>
        <v>6.1381742196682772E-3</v>
      </c>
    </row>
    <row r="329" spans="1:53">
      <c r="B329" s="2" t="s">
        <v>18</v>
      </c>
      <c r="C329" s="2" t="s">
        <v>12</v>
      </c>
      <c r="D329" s="4" t="s">
        <v>14</v>
      </c>
      <c r="E329" s="4" t="s">
        <v>14</v>
      </c>
      <c r="F329" s="4" t="s">
        <v>14</v>
      </c>
      <c r="G329" s="4" t="s">
        <v>14</v>
      </c>
      <c r="H329" s="15" t="s">
        <v>14</v>
      </c>
      <c r="I329" s="4" t="s">
        <v>14</v>
      </c>
      <c r="J329" s="4" t="s">
        <v>14</v>
      </c>
      <c r="K329" s="4" t="s">
        <v>14</v>
      </c>
      <c r="L329" s="15" t="s">
        <v>14</v>
      </c>
      <c r="M329" t="s">
        <v>14</v>
      </c>
      <c r="N329" t="s">
        <v>14</v>
      </c>
      <c r="O329" t="s">
        <v>14</v>
      </c>
      <c r="P329" t="s">
        <v>14</v>
      </c>
      <c r="Q329" s="12" t="s">
        <v>14</v>
      </c>
      <c r="R329" s="20" t="s">
        <v>14</v>
      </c>
      <c r="S329" t="s">
        <v>14</v>
      </c>
      <c r="T329" t="s">
        <v>14</v>
      </c>
      <c r="U329" t="s">
        <v>14</v>
      </c>
      <c r="V329" s="12" t="s">
        <v>14</v>
      </c>
      <c r="W329" t="s">
        <v>14</v>
      </c>
      <c r="X329" t="s">
        <v>14</v>
      </c>
      <c r="Y329" t="s">
        <v>14</v>
      </c>
      <c r="Z329" s="12" t="s">
        <v>14</v>
      </c>
      <c r="AA329" t="s">
        <v>14</v>
      </c>
      <c r="AB329" t="s">
        <v>14</v>
      </c>
      <c r="AC329" t="s">
        <v>14</v>
      </c>
      <c r="AD329" s="20" t="s">
        <v>14</v>
      </c>
      <c r="AE329" t="s">
        <v>14</v>
      </c>
      <c r="AF329" t="s">
        <v>14</v>
      </c>
      <c r="AG329" t="s">
        <v>14</v>
      </c>
      <c r="AH329" s="20" t="s">
        <v>14</v>
      </c>
      <c r="AI329" t="s">
        <v>14</v>
      </c>
      <c r="AJ329" t="s">
        <v>14</v>
      </c>
      <c r="AK329" t="s">
        <v>14</v>
      </c>
      <c r="AL329" t="s">
        <v>14</v>
      </c>
      <c r="AM329" t="s">
        <v>14</v>
      </c>
      <c r="AN329" t="s">
        <v>14</v>
      </c>
      <c r="AO329" t="s">
        <v>14</v>
      </c>
      <c r="AP329" s="21">
        <v>38466</v>
      </c>
      <c r="AQ329" s="8">
        <v>8018</v>
      </c>
      <c r="AR329" s="8">
        <v>20305</v>
      </c>
      <c r="AS329" s="8">
        <v>2139</v>
      </c>
      <c r="AT329" s="21">
        <v>5888</v>
      </c>
      <c r="AU329" s="26">
        <v>676</v>
      </c>
      <c r="AV329" s="26">
        <v>871</v>
      </c>
      <c r="AW329" s="26">
        <v>570</v>
      </c>
      <c r="AZ329">
        <v>2015</v>
      </c>
      <c r="BA329">
        <f>AV402/AT402</f>
        <v>7.1930549813972715E-3</v>
      </c>
    </row>
    <row r="330" spans="1:53">
      <c r="B330" s="2" t="s">
        <v>19</v>
      </c>
      <c r="C330" s="2" t="s">
        <v>12</v>
      </c>
      <c r="D330" s="4" t="s">
        <v>14</v>
      </c>
      <c r="E330" s="4" t="s">
        <v>14</v>
      </c>
      <c r="F330" s="4" t="s">
        <v>14</v>
      </c>
      <c r="G330" s="4" t="s">
        <v>14</v>
      </c>
      <c r="H330" s="15" t="s">
        <v>14</v>
      </c>
      <c r="I330" s="4" t="s">
        <v>14</v>
      </c>
      <c r="J330" s="4" t="s">
        <v>14</v>
      </c>
      <c r="K330" s="4" t="s">
        <v>14</v>
      </c>
      <c r="L330" s="15" t="s">
        <v>14</v>
      </c>
      <c r="M330" t="s">
        <v>14</v>
      </c>
      <c r="N330" t="s">
        <v>14</v>
      </c>
      <c r="O330" t="s">
        <v>14</v>
      </c>
      <c r="P330" t="s">
        <v>14</v>
      </c>
      <c r="Q330" s="12" t="s">
        <v>14</v>
      </c>
      <c r="R330" s="20" t="s">
        <v>14</v>
      </c>
      <c r="S330" t="s">
        <v>14</v>
      </c>
      <c r="T330" t="s">
        <v>14</v>
      </c>
      <c r="U330" t="s">
        <v>14</v>
      </c>
      <c r="V330" s="12" t="s">
        <v>14</v>
      </c>
      <c r="W330" t="s">
        <v>14</v>
      </c>
      <c r="X330" t="s">
        <v>14</v>
      </c>
      <c r="Y330" t="s">
        <v>14</v>
      </c>
      <c r="Z330" s="12" t="s">
        <v>14</v>
      </c>
      <c r="AA330" t="s">
        <v>14</v>
      </c>
      <c r="AB330" t="s">
        <v>14</v>
      </c>
      <c r="AC330" t="s">
        <v>14</v>
      </c>
      <c r="AD330" s="20" t="s">
        <v>14</v>
      </c>
      <c r="AE330" t="s">
        <v>14</v>
      </c>
      <c r="AF330" t="s">
        <v>14</v>
      </c>
      <c r="AG330" t="s">
        <v>14</v>
      </c>
      <c r="AH330" s="20" t="s">
        <v>14</v>
      </c>
      <c r="AI330" t="s">
        <v>14</v>
      </c>
      <c r="AJ330" t="s">
        <v>14</v>
      </c>
      <c r="AK330" t="s">
        <v>14</v>
      </c>
      <c r="AL330" t="s">
        <v>14</v>
      </c>
      <c r="AM330" t="s">
        <v>14</v>
      </c>
      <c r="AN330" t="s">
        <v>14</v>
      </c>
      <c r="AO330" t="s">
        <v>14</v>
      </c>
      <c r="AP330" s="21">
        <v>13911</v>
      </c>
      <c r="AQ330" s="8">
        <v>2593</v>
      </c>
      <c r="AR330" s="8">
        <v>6591</v>
      </c>
      <c r="AS330" s="8">
        <v>770</v>
      </c>
      <c r="AT330" s="21">
        <v>3226</v>
      </c>
      <c r="AU330" s="26">
        <v>362</v>
      </c>
      <c r="AV330" s="26">
        <v>193</v>
      </c>
      <c r="AW330" s="26">
        <v>176</v>
      </c>
      <c r="AZ330">
        <v>2016</v>
      </c>
      <c r="BA330">
        <f>AV422/AT422</f>
        <v>9.0090090090090089E-3</v>
      </c>
    </row>
    <row r="331" spans="1:53">
      <c r="B331" s="2" t="s">
        <v>20</v>
      </c>
      <c r="C331" s="2" t="s">
        <v>12</v>
      </c>
      <c r="D331" s="4" t="s">
        <v>14</v>
      </c>
      <c r="E331" s="4" t="s">
        <v>14</v>
      </c>
      <c r="F331" s="4" t="s">
        <v>14</v>
      </c>
      <c r="G331" s="4" t="s">
        <v>14</v>
      </c>
      <c r="H331" s="15" t="s">
        <v>14</v>
      </c>
      <c r="I331" s="4" t="s">
        <v>14</v>
      </c>
      <c r="J331" s="4" t="s">
        <v>14</v>
      </c>
      <c r="K331" s="4" t="s">
        <v>14</v>
      </c>
      <c r="L331" s="15" t="s">
        <v>14</v>
      </c>
      <c r="M331" t="s">
        <v>14</v>
      </c>
      <c r="N331" t="s">
        <v>14</v>
      </c>
      <c r="O331" t="s">
        <v>14</v>
      </c>
      <c r="P331" t="s">
        <v>14</v>
      </c>
      <c r="Q331" s="12" t="s">
        <v>14</v>
      </c>
      <c r="R331" s="20" t="s">
        <v>14</v>
      </c>
      <c r="S331" t="s">
        <v>14</v>
      </c>
      <c r="T331" t="s">
        <v>14</v>
      </c>
      <c r="U331" t="s">
        <v>14</v>
      </c>
      <c r="V331" s="12" t="s">
        <v>14</v>
      </c>
      <c r="W331" t="s">
        <v>14</v>
      </c>
      <c r="X331" t="s">
        <v>14</v>
      </c>
      <c r="Y331" t="s">
        <v>14</v>
      </c>
      <c r="Z331" s="12" t="s">
        <v>14</v>
      </c>
      <c r="AA331" t="s">
        <v>14</v>
      </c>
      <c r="AB331" t="s">
        <v>14</v>
      </c>
      <c r="AC331" t="s">
        <v>14</v>
      </c>
      <c r="AD331" s="20" t="s">
        <v>14</v>
      </c>
      <c r="AE331" t="s">
        <v>14</v>
      </c>
      <c r="AF331" t="s">
        <v>14</v>
      </c>
      <c r="AG331" t="s">
        <v>14</v>
      </c>
      <c r="AH331" s="20" t="s">
        <v>14</v>
      </c>
      <c r="AI331" t="s">
        <v>14</v>
      </c>
      <c r="AJ331" t="s">
        <v>14</v>
      </c>
      <c r="AK331" t="s">
        <v>14</v>
      </c>
      <c r="AL331" t="s">
        <v>14</v>
      </c>
      <c r="AM331" t="s">
        <v>14</v>
      </c>
      <c r="AN331" t="s">
        <v>14</v>
      </c>
      <c r="AO331" t="s">
        <v>14</v>
      </c>
      <c r="AP331" s="21">
        <v>14243</v>
      </c>
      <c r="AQ331" s="8">
        <v>3187</v>
      </c>
      <c r="AR331" s="8">
        <v>6446</v>
      </c>
      <c r="AS331" s="8">
        <v>952</v>
      </c>
      <c r="AT331" s="21">
        <v>2759</v>
      </c>
      <c r="AU331" s="26">
        <v>496</v>
      </c>
      <c r="AV331" s="26">
        <v>224</v>
      </c>
      <c r="AW331" s="26">
        <v>180</v>
      </c>
      <c r="AZ331">
        <v>2017</v>
      </c>
      <c r="BA331">
        <f>AV442/AT442</f>
        <v>9.9042588312974584E-4</v>
      </c>
    </row>
    <row r="332" spans="1:53">
      <c r="B332" s="2" t="s">
        <v>21</v>
      </c>
      <c r="C332" s="2" t="s">
        <v>12</v>
      </c>
      <c r="D332" s="4" t="s">
        <v>14</v>
      </c>
      <c r="E332" s="4" t="s">
        <v>14</v>
      </c>
      <c r="F332" s="4" t="s">
        <v>14</v>
      </c>
      <c r="G332" s="4" t="s">
        <v>14</v>
      </c>
      <c r="H332" s="15" t="s">
        <v>14</v>
      </c>
      <c r="I332" s="4" t="s">
        <v>14</v>
      </c>
      <c r="J332" s="4" t="s">
        <v>14</v>
      </c>
      <c r="K332" s="4" t="s">
        <v>14</v>
      </c>
      <c r="L332" s="15" t="s">
        <v>14</v>
      </c>
      <c r="M332" t="s">
        <v>14</v>
      </c>
      <c r="N332" t="s">
        <v>14</v>
      </c>
      <c r="O332" t="s">
        <v>14</v>
      </c>
      <c r="P332" t="s">
        <v>14</v>
      </c>
      <c r="Q332" s="12" t="s">
        <v>14</v>
      </c>
      <c r="R332" s="20" t="s">
        <v>14</v>
      </c>
      <c r="S332" t="s">
        <v>14</v>
      </c>
      <c r="T332" t="s">
        <v>14</v>
      </c>
      <c r="U332" t="s">
        <v>14</v>
      </c>
      <c r="V332" s="12" t="s">
        <v>14</v>
      </c>
      <c r="W332" t="s">
        <v>14</v>
      </c>
      <c r="X332" t="s">
        <v>14</v>
      </c>
      <c r="Y332" t="s">
        <v>14</v>
      </c>
      <c r="Z332" s="12" t="s">
        <v>14</v>
      </c>
      <c r="AA332" t="s">
        <v>14</v>
      </c>
      <c r="AB332" t="s">
        <v>14</v>
      </c>
      <c r="AC332" t="s">
        <v>14</v>
      </c>
      <c r="AD332" s="20" t="s">
        <v>14</v>
      </c>
      <c r="AE332" t="s">
        <v>14</v>
      </c>
      <c r="AF332" t="s">
        <v>14</v>
      </c>
      <c r="AG332" t="s">
        <v>14</v>
      </c>
      <c r="AH332" s="20" t="s">
        <v>14</v>
      </c>
      <c r="AI332" t="s">
        <v>14</v>
      </c>
      <c r="AJ332" t="s">
        <v>14</v>
      </c>
      <c r="AK332" t="s">
        <v>14</v>
      </c>
      <c r="AL332" t="s">
        <v>14</v>
      </c>
      <c r="AM332" t="s">
        <v>14</v>
      </c>
      <c r="AN332" t="s">
        <v>14</v>
      </c>
      <c r="AO332" t="s">
        <v>14</v>
      </c>
      <c r="AP332" s="21">
        <v>18201</v>
      </c>
      <c r="AQ332" s="8">
        <v>3918</v>
      </c>
      <c r="AR332" s="8">
        <v>8949</v>
      </c>
      <c r="AS332" s="8">
        <v>788</v>
      </c>
      <c r="AT332" s="21">
        <v>3523</v>
      </c>
      <c r="AU332" s="26">
        <v>325</v>
      </c>
      <c r="AV332" s="26">
        <v>368</v>
      </c>
      <c r="AW332" s="26">
        <v>330</v>
      </c>
      <c r="AZ332">
        <v>2018</v>
      </c>
      <c r="BA332">
        <f>AV462/AT462</f>
        <v>1.0928108656623214E-3</v>
      </c>
    </row>
    <row r="333" spans="1:53">
      <c r="B333" s="2" t="s">
        <v>22</v>
      </c>
      <c r="C333" s="2" t="s">
        <v>12</v>
      </c>
      <c r="D333" s="4" t="s">
        <v>14</v>
      </c>
      <c r="E333" s="4" t="s">
        <v>14</v>
      </c>
      <c r="F333" s="4" t="s">
        <v>14</v>
      </c>
      <c r="G333" s="4" t="s">
        <v>14</v>
      </c>
      <c r="H333" s="15" t="s">
        <v>14</v>
      </c>
      <c r="I333" s="4" t="s">
        <v>14</v>
      </c>
      <c r="J333" s="4" t="s">
        <v>14</v>
      </c>
      <c r="K333" s="4" t="s">
        <v>14</v>
      </c>
      <c r="L333" s="15" t="s">
        <v>14</v>
      </c>
      <c r="M333" t="s">
        <v>14</v>
      </c>
      <c r="N333" t="s">
        <v>14</v>
      </c>
      <c r="O333" t="s">
        <v>14</v>
      </c>
      <c r="P333" t="s">
        <v>14</v>
      </c>
      <c r="Q333" s="12" t="s">
        <v>14</v>
      </c>
      <c r="R333" s="20" t="s">
        <v>14</v>
      </c>
      <c r="S333" t="s">
        <v>14</v>
      </c>
      <c r="T333" t="s">
        <v>14</v>
      </c>
      <c r="U333" t="s">
        <v>14</v>
      </c>
      <c r="V333" s="12" t="s">
        <v>14</v>
      </c>
      <c r="W333" t="s">
        <v>14</v>
      </c>
      <c r="X333" t="s">
        <v>14</v>
      </c>
      <c r="Y333" t="s">
        <v>14</v>
      </c>
      <c r="Z333" s="12" t="s">
        <v>14</v>
      </c>
      <c r="AA333" t="s">
        <v>14</v>
      </c>
      <c r="AB333" t="s">
        <v>14</v>
      </c>
      <c r="AC333" t="s">
        <v>14</v>
      </c>
      <c r="AD333" s="20" t="s">
        <v>14</v>
      </c>
      <c r="AE333" t="s">
        <v>14</v>
      </c>
      <c r="AF333" t="s">
        <v>14</v>
      </c>
      <c r="AG333" t="s">
        <v>14</v>
      </c>
      <c r="AH333" s="20" t="s">
        <v>14</v>
      </c>
      <c r="AI333" t="s">
        <v>14</v>
      </c>
      <c r="AJ333" t="s">
        <v>14</v>
      </c>
      <c r="AK333" t="s">
        <v>14</v>
      </c>
      <c r="AL333" t="s">
        <v>14</v>
      </c>
      <c r="AM333" t="s">
        <v>14</v>
      </c>
      <c r="AN333" t="s">
        <v>14</v>
      </c>
      <c r="AO333" t="s">
        <v>14</v>
      </c>
      <c r="AP333" s="21">
        <v>53171</v>
      </c>
      <c r="AQ333" s="8">
        <v>12954</v>
      </c>
      <c r="AR333" s="8">
        <v>26316</v>
      </c>
      <c r="AS333" s="8">
        <v>2413</v>
      </c>
      <c r="AT333" s="21">
        <v>9385</v>
      </c>
      <c r="AU333" s="26">
        <v>969</v>
      </c>
      <c r="AV333" s="26">
        <v>552</v>
      </c>
      <c r="AW333" s="26">
        <v>581</v>
      </c>
      <c r="AZ333">
        <v>2019</v>
      </c>
      <c r="BA333">
        <f>AV482/AT482</f>
        <v>6.5526028394612308E-3</v>
      </c>
    </row>
    <row r="334" spans="1:53">
      <c r="B334" s="2" t="s">
        <v>23</v>
      </c>
      <c r="C334" s="2" t="s">
        <v>12</v>
      </c>
      <c r="D334" s="4" t="s">
        <v>14</v>
      </c>
      <c r="E334" s="4" t="s">
        <v>14</v>
      </c>
      <c r="F334" s="4" t="s">
        <v>14</v>
      </c>
      <c r="G334" s="4" t="s">
        <v>14</v>
      </c>
      <c r="H334" s="15" t="s">
        <v>14</v>
      </c>
      <c r="I334" s="4" t="s">
        <v>14</v>
      </c>
      <c r="J334" s="4" t="s">
        <v>14</v>
      </c>
      <c r="K334" s="4" t="s">
        <v>14</v>
      </c>
      <c r="L334" s="15" t="s">
        <v>14</v>
      </c>
      <c r="M334" t="s">
        <v>14</v>
      </c>
      <c r="N334" t="s">
        <v>14</v>
      </c>
      <c r="O334" t="s">
        <v>14</v>
      </c>
      <c r="P334" t="s">
        <v>14</v>
      </c>
      <c r="Q334" s="12" t="s">
        <v>14</v>
      </c>
      <c r="R334" s="20" t="s">
        <v>14</v>
      </c>
      <c r="S334" t="s">
        <v>14</v>
      </c>
      <c r="T334" t="s">
        <v>14</v>
      </c>
      <c r="U334" t="s">
        <v>14</v>
      </c>
      <c r="V334" s="12" t="s">
        <v>14</v>
      </c>
      <c r="W334" t="s">
        <v>14</v>
      </c>
      <c r="X334" t="s">
        <v>14</v>
      </c>
      <c r="Y334" t="s">
        <v>14</v>
      </c>
      <c r="Z334" s="12" t="s">
        <v>14</v>
      </c>
      <c r="AA334" t="s">
        <v>14</v>
      </c>
      <c r="AB334" t="s">
        <v>14</v>
      </c>
      <c r="AC334" t="s">
        <v>14</v>
      </c>
      <c r="AD334" s="20" t="s">
        <v>14</v>
      </c>
      <c r="AE334" t="s">
        <v>14</v>
      </c>
      <c r="AF334" t="s">
        <v>14</v>
      </c>
      <c r="AG334" t="s">
        <v>14</v>
      </c>
      <c r="AH334" s="20" t="s">
        <v>14</v>
      </c>
      <c r="AI334" t="s">
        <v>14</v>
      </c>
      <c r="AJ334" t="s">
        <v>14</v>
      </c>
      <c r="AK334" t="s">
        <v>14</v>
      </c>
      <c r="AL334" t="s">
        <v>14</v>
      </c>
      <c r="AM334" t="s">
        <v>14</v>
      </c>
      <c r="AN334" t="s">
        <v>14</v>
      </c>
      <c r="AO334" t="s">
        <v>14</v>
      </c>
      <c r="AP334" s="21">
        <v>50422</v>
      </c>
      <c r="AQ334" s="8">
        <v>14075</v>
      </c>
      <c r="AR334" s="8">
        <v>22734</v>
      </c>
      <c r="AS334" s="8">
        <v>1785</v>
      </c>
      <c r="AT334" s="21">
        <v>9910</v>
      </c>
      <c r="AU334" s="26">
        <v>358</v>
      </c>
      <c r="AV334" s="26">
        <v>76</v>
      </c>
      <c r="AW334" s="26">
        <v>1483</v>
      </c>
      <c r="AZ334" t="s">
        <v>131</v>
      </c>
      <c r="BA334">
        <f>AVERAGE(BA327:BA333)</f>
        <v>5.2228722782784592E-3</v>
      </c>
    </row>
    <row r="335" spans="1:53">
      <c r="B335" s="2" t="s">
        <v>24</v>
      </c>
      <c r="C335" s="2" t="s">
        <v>12</v>
      </c>
      <c r="D335" s="4" t="s">
        <v>14</v>
      </c>
      <c r="E335" s="4" t="s">
        <v>14</v>
      </c>
      <c r="F335" s="4" t="s">
        <v>14</v>
      </c>
      <c r="G335" s="4" t="s">
        <v>14</v>
      </c>
      <c r="H335" s="15" t="s">
        <v>14</v>
      </c>
      <c r="I335" s="4" t="s">
        <v>14</v>
      </c>
      <c r="J335" s="4" t="s">
        <v>14</v>
      </c>
      <c r="K335" s="4" t="s">
        <v>14</v>
      </c>
      <c r="L335" s="15" t="s">
        <v>14</v>
      </c>
      <c r="M335" t="s">
        <v>14</v>
      </c>
      <c r="N335" t="s">
        <v>14</v>
      </c>
      <c r="O335" t="s">
        <v>14</v>
      </c>
      <c r="P335" t="s">
        <v>14</v>
      </c>
      <c r="Q335" s="12" t="s">
        <v>14</v>
      </c>
      <c r="R335" s="20" t="s">
        <v>14</v>
      </c>
      <c r="S335" t="s">
        <v>14</v>
      </c>
      <c r="T335" t="s">
        <v>14</v>
      </c>
      <c r="U335" t="s">
        <v>14</v>
      </c>
      <c r="V335" s="12" t="s">
        <v>14</v>
      </c>
      <c r="W335" t="s">
        <v>14</v>
      </c>
      <c r="X335" t="s">
        <v>14</v>
      </c>
      <c r="Y335" t="s">
        <v>14</v>
      </c>
      <c r="Z335" s="12" t="s">
        <v>14</v>
      </c>
      <c r="AA335" t="s">
        <v>14</v>
      </c>
      <c r="AB335" t="s">
        <v>14</v>
      </c>
      <c r="AC335" t="s">
        <v>14</v>
      </c>
      <c r="AD335" s="20" t="s">
        <v>14</v>
      </c>
      <c r="AE335" t="s">
        <v>14</v>
      </c>
      <c r="AF335" t="s">
        <v>14</v>
      </c>
      <c r="AG335" t="s">
        <v>14</v>
      </c>
      <c r="AH335" s="20" t="s">
        <v>14</v>
      </c>
      <c r="AI335" t="s">
        <v>14</v>
      </c>
      <c r="AJ335" t="s">
        <v>14</v>
      </c>
      <c r="AK335" t="s">
        <v>14</v>
      </c>
      <c r="AL335" t="s">
        <v>14</v>
      </c>
      <c r="AM335" t="s">
        <v>14</v>
      </c>
      <c r="AN335" t="s">
        <v>14</v>
      </c>
      <c r="AO335" t="s">
        <v>14</v>
      </c>
      <c r="AP335" s="21">
        <v>55844</v>
      </c>
      <c r="AQ335" s="8">
        <v>12230</v>
      </c>
      <c r="AR335" s="8">
        <v>30002</v>
      </c>
      <c r="AS335" s="8">
        <v>1550</v>
      </c>
      <c r="AT335" s="21">
        <v>10603</v>
      </c>
      <c r="AU335" s="26">
        <v>610</v>
      </c>
      <c r="AV335" s="26">
        <v>59</v>
      </c>
      <c r="AW335" s="26">
        <v>790</v>
      </c>
      <c r="AZ335" t="s">
        <v>116</v>
      </c>
    </row>
    <row r="336" spans="1:53">
      <c r="B336" s="2" t="s">
        <v>25</v>
      </c>
      <c r="C336" s="2" t="s">
        <v>12</v>
      </c>
      <c r="D336" s="4" t="s">
        <v>14</v>
      </c>
      <c r="E336" s="4" t="s">
        <v>14</v>
      </c>
      <c r="F336" s="4" t="s">
        <v>14</v>
      </c>
      <c r="G336" s="4" t="s">
        <v>14</v>
      </c>
      <c r="H336" s="15" t="s">
        <v>14</v>
      </c>
      <c r="I336" s="4" t="s">
        <v>14</v>
      </c>
      <c r="J336" s="4" t="s">
        <v>14</v>
      </c>
      <c r="K336" s="4" t="s">
        <v>14</v>
      </c>
      <c r="L336" s="15" t="s">
        <v>14</v>
      </c>
      <c r="M336" t="s">
        <v>14</v>
      </c>
      <c r="N336" t="s">
        <v>14</v>
      </c>
      <c r="O336" t="s">
        <v>14</v>
      </c>
      <c r="P336" t="s">
        <v>14</v>
      </c>
      <c r="Q336" s="12" t="s">
        <v>14</v>
      </c>
      <c r="R336" s="20" t="s">
        <v>14</v>
      </c>
      <c r="S336" t="s">
        <v>14</v>
      </c>
      <c r="T336" t="s">
        <v>14</v>
      </c>
      <c r="U336" t="s">
        <v>14</v>
      </c>
      <c r="V336" s="12" t="s">
        <v>14</v>
      </c>
      <c r="W336" t="s">
        <v>14</v>
      </c>
      <c r="X336" t="s">
        <v>14</v>
      </c>
      <c r="Y336" t="s">
        <v>14</v>
      </c>
      <c r="Z336" s="12" t="s">
        <v>14</v>
      </c>
      <c r="AA336" t="s">
        <v>14</v>
      </c>
      <c r="AB336" t="s">
        <v>14</v>
      </c>
      <c r="AC336" t="s">
        <v>14</v>
      </c>
      <c r="AD336" s="20" t="s">
        <v>14</v>
      </c>
      <c r="AE336" t="s">
        <v>14</v>
      </c>
      <c r="AF336" t="s">
        <v>14</v>
      </c>
      <c r="AG336" t="s">
        <v>14</v>
      </c>
      <c r="AH336" s="20" t="s">
        <v>14</v>
      </c>
      <c r="AI336" t="s">
        <v>14</v>
      </c>
      <c r="AJ336" t="s">
        <v>14</v>
      </c>
      <c r="AK336" t="s">
        <v>14</v>
      </c>
      <c r="AL336" t="s">
        <v>14</v>
      </c>
      <c r="AM336" t="s">
        <v>14</v>
      </c>
      <c r="AN336" t="s">
        <v>14</v>
      </c>
      <c r="AO336" t="s">
        <v>14</v>
      </c>
      <c r="AP336" s="21">
        <v>50099</v>
      </c>
      <c r="AQ336" s="8">
        <v>15247</v>
      </c>
      <c r="AR336" s="8">
        <v>22406</v>
      </c>
      <c r="AS336" s="8">
        <v>1887</v>
      </c>
      <c r="AT336" s="21">
        <v>9052</v>
      </c>
      <c r="AU336" s="26">
        <v>456</v>
      </c>
      <c r="AV336" s="26">
        <v>251</v>
      </c>
      <c r="AW336" s="26">
        <v>800</v>
      </c>
      <c r="AZ336">
        <v>2012</v>
      </c>
      <c r="BA336">
        <f>AV331/AT331</f>
        <v>8.1188836534976438E-2</v>
      </c>
    </row>
    <row r="337" spans="1:53">
      <c r="B337" s="2" t="s">
        <v>26</v>
      </c>
      <c r="C337" s="2" t="s">
        <v>12</v>
      </c>
      <c r="D337" s="4" t="s">
        <v>14</v>
      </c>
      <c r="E337" s="4" t="s">
        <v>14</v>
      </c>
      <c r="F337" s="4" t="s">
        <v>14</v>
      </c>
      <c r="G337" s="4" t="s">
        <v>14</v>
      </c>
      <c r="H337" s="15" t="s">
        <v>14</v>
      </c>
      <c r="I337" s="4" t="s">
        <v>14</v>
      </c>
      <c r="J337" s="4" t="s">
        <v>14</v>
      </c>
      <c r="K337" s="4" t="s">
        <v>14</v>
      </c>
      <c r="L337" s="15" t="s">
        <v>14</v>
      </c>
      <c r="M337" t="s">
        <v>14</v>
      </c>
      <c r="N337" t="s">
        <v>14</v>
      </c>
      <c r="O337" t="s">
        <v>14</v>
      </c>
      <c r="P337" t="s">
        <v>14</v>
      </c>
      <c r="Q337" s="12" t="s">
        <v>14</v>
      </c>
      <c r="R337" s="20" t="s">
        <v>14</v>
      </c>
      <c r="S337" t="s">
        <v>14</v>
      </c>
      <c r="T337" t="s">
        <v>14</v>
      </c>
      <c r="U337" t="s">
        <v>14</v>
      </c>
      <c r="V337" s="12" t="s">
        <v>14</v>
      </c>
      <c r="W337" t="s">
        <v>14</v>
      </c>
      <c r="X337" t="s">
        <v>14</v>
      </c>
      <c r="Y337" t="s">
        <v>14</v>
      </c>
      <c r="Z337" s="12" t="s">
        <v>14</v>
      </c>
      <c r="AA337" t="s">
        <v>14</v>
      </c>
      <c r="AB337" t="s">
        <v>14</v>
      </c>
      <c r="AC337" t="s">
        <v>14</v>
      </c>
      <c r="AD337" s="20" t="s">
        <v>14</v>
      </c>
      <c r="AE337" t="s">
        <v>14</v>
      </c>
      <c r="AF337" t="s">
        <v>14</v>
      </c>
      <c r="AG337" t="s">
        <v>14</v>
      </c>
      <c r="AH337" s="20" t="s">
        <v>14</v>
      </c>
      <c r="AI337" t="s">
        <v>14</v>
      </c>
      <c r="AJ337" t="s">
        <v>14</v>
      </c>
      <c r="AK337" t="s">
        <v>14</v>
      </c>
      <c r="AL337" t="s">
        <v>14</v>
      </c>
      <c r="AM337" t="s">
        <v>14</v>
      </c>
      <c r="AN337" t="s">
        <v>14</v>
      </c>
      <c r="AO337" t="s">
        <v>14</v>
      </c>
      <c r="AP337" s="21">
        <v>24052</v>
      </c>
      <c r="AQ337" s="8">
        <v>4942</v>
      </c>
      <c r="AR337" s="8">
        <v>11165</v>
      </c>
      <c r="AS337" s="8">
        <v>928</v>
      </c>
      <c r="AT337" s="21">
        <v>4849</v>
      </c>
      <c r="AU337" s="26">
        <v>181</v>
      </c>
      <c r="AV337" s="26">
        <v>313</v>
      </c>
      <c r="AW337" s="26">
        <v>1672</v>
      </c>
      <c r="AZ337">
        <v>2013</v>
      </c>
      <c r="BA337">
        <f>AV351/AT351</f>
        <v>0.11435796572070807</v>
      </c>
    </row>
    <row r="338" spans="1:53">
      <c r="B338" s="2" t="s">
        <v>27</v>
      </c>
      <c r="C338" s="2" t="s">
        <v>12</v>
      </c>
      <c r="D338" s="4" t="s">
        <v>14</v>
      </c>
      <c r="E338" s="4" t="s">
        <v>14</v>
      </c>
      <c r="F338" s="4" t="s">
        <v>14</v>
      </c>
      <c r="G338" s="4" t="s">
        <v>14</v>
      </c>
      <c r="H338" s="15" t="s">
        <v>14</v>
      </c>
      <c r="I338" s="4" t="s">
        <v>14</v>
      </c>
      <c r="J338" s="4" t="s">
        <v>14</v>
      </c>
      <c r="K338" s="4" t="s">
        <v>14</v>
      </c>
      <c r="L338" s="15" t="s">
        <v>14</v>
      </c>
      <c r="M338" t="s">
        <v>14</v>
      </c>
      <c r="N338" t="s">
        <v>14</v>
      </c>
      <c r="O338" t="s">
        <v>14</v>
      </c>
      <c r="P338" t="s">
        <v>14</v>
      </c>
      <c r="Q338" s="12" t="s">
        <v>14</v>
      </c>
      <c r="R338" s="20" t="s">
        <v>14</v>
      </c>
      <c r="S338" t="s">
        <v>14</v>
      </c>
      <c r="T338" t="s">
        <v>14</v>
      </c>
      <c r="U338" t="s">
        <v>14</v>
      </c>
      <c r="V338" s="12" t="s">
        <v>14</v>
      </c>
      <c r="W338" t="s">
        <v>14</v>
      </c>
      <c r="X338" t="s">
        <v>14</v>
      </c>
      <c r="Y338" t="s">
        <v>14</v>
      </c>
      <c r="Z338" s="12" t="s">
        <v>14</v>
      </c>
      <c r="AA338" t="s">
        <v>14</v>
      </c>
      <c r="AB338" t="s">
        <v>14</v>
      </c>
      <c r="AC338" t="s">
        <v>14</v>
      </c>
      <c r="AD338" s="20" t="s">
        <v>14</v>
      </c>
      <c r="AE338" t="s">
        <v>14</v>
      </c>
      <c r="AF338" t="s">
        <v>14</v>
      </c>
      <c r="AG338" t="s">
        <v>14</v>
      </c>
      <c r="AH338" s="20" t="s">
        <v>14</v>
      </c>
      <c r="AI338" t="s">
        <v>14</v>
      </c>
      <c r="AJ338" t="s">
        <v>14</v>
      </c>
      <c r="AK338" t="s">
        <v>14</v>
      </c>
      <c r="AL338" t="s">
        <v>14</v>
      </c>
      <c r="AM338" t="s">
        <v>14</v>
      </c>
      <c r="AN338" t="s">
        <v>14</v>
      </c>
      <c r="AO338" t="s">
        <v>14</v>
      </c>
      <c r="AP338" s="21">
        <v>12011</v>
      </c>
      <c r="AQ338" s="8">
        <v>3146</v>
      </c>
      <c r="AR338" s="8">
        <v>4731</v>
      </c>
      <c r="AS338" s="8">
        <v>701</v>
      </c>
      <c r="AT338" s="21">
        <v>2622</v>
      </c>
      <c r="AU338" s="26">
        <v>163</v>
      </c>
      <c r="AV338" s="26">
        <v>193</v>
      </c>
      <c r="AW338" s="26">
        <v>456</v>
      </c>
      <c r="AZ338">
        <v>2014</v>
      </c>
      <c r="BA338">
        <f>AV371/AT371</f>
        <v>0.16777360669939359</v>
      </c>
    </row>
    <row r="339" spans="1:53">
      <c r="B339" s="2" t="s">
        <v>28</v>
      </c>
      <c r="C339" s="2" t="s">
        <v>12</v>
      </c>
      <c r="D339" s="4" t="s">
        <v>14</v>
      </c>
      <c r="E339" s="4" t="s">
        <v>14</v>
      </c>
      <c r="F339" s="4" t="s">
        <v>14</v>
      </c>
      <c r="G339" s="4" t="s">
        <v>14</v>
      </c>
      <c r="H339" s="15" t="s">
        <v>14</v>
      </c>
      <c r="I339" s="4" t="s">
        <v>14</v>
      </c>
      <c r="J339" s="4" t="s">
        <v>14</v>
      </c>
      <c r="K339" s="4" t="s">
        <v>14</v>
      </c>
      <c r="L339" s="15" t="s">
        <v>14</v>
      </c>
      <c r="M339" t="s">
        <v>14</v>
      </c>
      <c r="N339" t="s">
        <v>14</v>
      </c>
      <c r="O339" t="s">
        <v>14</v>
      </c>
      <c r="P339" t="s">
        <v>14</v>
      </c>
      <c r="Q339" s="12" t="s">
        <v>14</v>
      </c>
      <c r="R339" s="20" t="s">
        <v>14</v>
      </c>
      <c r="S339" t="s">
        <v>14</v>
      </c>
      <c r="T339" t="s">
        <v>14</v>
      </c>
      <c r="U339" t="s">
        <v>14</v>
      </c>
      <c r="V339" s="12" t="s">
        <v>14</v>
      </c>
      <c r="W339" t="s">
        <v>14</v>
      </c>
      <c r="X339" t="s">
        <v>14</v>
      </c>
      <c r="Y339" t="s">
        <v>14</v>
      </c>
      <c r="Z339" s="12" t="s">
        <v>14</v>
      </c>
      <c r="AA339" t="s">
        <v>14</v>
      </c>
      <c r="AB339" t="s">
        <v>14</v>
      </c>
      <c r="AC339" t="s">
        <v>14</v>
      </c>
      <c r="AD339" s="20" t="s">
        <v>14</v>
      </c>
      <c r="AE339" t="s">
        <v>14</v>
      </c>
      <c r="AF339" t="s">
        <v>14</v>
      </c>
      <c r="AG339" t="s">
        <v>14</v>
      </c>
      <c r="AH339" s="20" t="s">
        <v>14</v>
      </c>
      <c r="AI339" t="s">
        <v>14</v>
      </c>
      <c r="AJ339" t="s">
        <v>14</v>
      </c>
      <c r="AK339" t="s">
        <v>14</v>
      </c>
      <c r="AL339" t="s">
        <v>14</v>
      </c>
      <c r="AM339" t="s">
        <v>14</v>
      </c>
      <c r="AN339" t="s">
        <v>14</v>
      </c>
      <c r="AO339" t="s">
        <v>14</v>
      </c>
      <c r="AP339" s="21">
        <v>10733</v>
      </c>
      <c r="AQ339" s="8">
        <v>3328</v>
      </c>
      <c r="AR339" s="8">
        <v>4632</v>
      </c>
      <c r="AS339" s="8">
        <v>416</v>
      </c>
      <c r="AT339" s="21">
        <v>1463</v>
      </c>
      <c r="AU339" s="26">
        <v>100</v>
      </c>
      <c r="AV339" s="26">
        <v>2</v>
      </c>
      <c r="AW339" s="26">
        <v>792</v>
      </c>
      <c r="AZ339">
        <v>2015</v>
      </c>
      <c r="BA339">
        <f>AV391/AT391</f>
        <v>2.4572969733293377E-2</v>
      </c>
    </row>
    <row r="340" spans="1:53">
      <c r="B340" s="2" t="s">
        <v>29</v>
      </c>
      <c r="C340" s="2" t="s">
        <v>12</v>
      </c>
      <c r="D340" s="4" t="s">
        <v>14</v>
      </c>
      <c r="E340" s="4" t="s">
        <v>14</v>
      </c>
      <c r="F340" s="4" t="s">
        <v>14</v>
      </c>
      <c r="G340" s="4" t="s">
        <v>14</v>
      </c>
      <c r="H340" s="15" t="s">
        <v>14</v>
      </c>
      <c r="I340" s="4" t="s">
        <v>14</v>
      </c>
      <c r="J340" s="4" t="s">
        <v>14</v>
      </c>
      <c r="K340" s="4" t="s">
        <v>14</v>
      </c>
      <c r="L340" s="15" t="s">
        <v>14</v>
      </c>
      <c r="M340" t="s">
        <v>14</v>
      </c>
      <c r="N340" t="s">
        <v>14</v>
      </c>
      <c r="O340" t="s">
        <v>14</v>
      </c>
      <c r="P340" t="s">
        <v>14</v>
      </c>
      <c r="Q340" s="12" t="s">
        <v>14</v>
      </c>
      <c r="R340" s="20" t="s">
        <v>14</v>
      </c>
      <c r="S340" t="s">
        <v>14</v>
      </c>
      <c r="T340" t="s">
        <v>14</v>
      </c>
      <c r="U340" t="s">
        <v>14</v>
      </c>
      <c r="V340" s="12" t="s">
        <v>14</v>
      </c>
      <c r="W340" t="s">
        <v>14</v>
      </c>
      <c r="X340" t="s">
        <v>14</v>
      </c>
      <c r="Y340" t="s">
        <v>14</v>
      </c>
      <c r="Z340" s="12" t="s">
        <v>14</v>
      </c>
      <c r="AA340" t="s">
        <v>14</v>
      </c>
      <c r="AB340" t="s">
        <v>14</v>
      </c>
      <c r="AC340" t="s">
        <v>14</v>
      </c>
      <c r="AD340" s="20" t="s">
        <v>14</v>
      </c>
      <c r="AE340" t="s">
        <v>14</v>
      </c>
      <c r="AF340" t="s">
        <v>14</v>
      </c>
      <c r="AG340" t="s">
        <v>14</v>
      </c>
      <c r="AH340" s="20" t="s">
        <v>14</v>
      </c>
      <c r="AI340" t="s">
        <v>14</v>
      </c>
      <c r="AJ340" t="s">
        <v>14</v>
      </c>
      <c r="AK340" t="s">
        <v>14</v>
      </c>
      <c r="AL340" t="s">
        <v>14</v>
      </c>
      <c r="AM340" t="s">
        <v>14</v>
      </c>
      <c r="AN340" t="s">
        <v>14</v>
      </c>
      <c r="AO340" t="s">
        <v>14</v>
      </c>
      <c r="AP340" s="21">
        <v>69472</v>
      </c>
      <c r="AQ340" s="8">
        <v>19711</v>
      </c>
      <c r="AR340" s="8">
        <v>26412</v>
      </c>
      <c r="AS340" s="8">
        <v>2904</v>
      </c>
      <c r="AT340" s="21">
        <v>14989</v>
      </c>
      <c r="AU340" s="26">
        <v>1591</v>
      </c>
      <c r="AV340" s="26">
        <v>11</v>
      </c>
      <c r="AW340" s="26">
        <v>3854</v>
      </c>
      <c r="AZ340">
        <v>2016</v>
      </c>
      <c r="BA340">
        <f>AV411/AT411</f>
        <v>1.4084507042253522E-3</v>
      </c>
    </row>
    <row r="341" spans="1:53">
      <c r="B341" s="2" t="s">
        <v>30</v>
      </c>
      <c r="C341" s="2" t="s">
        <v>12</v>
      </c>
      <c r="D341" s="4" t="s">
        <v>14</v>
      </c>
      <c r="E341" s="4" t="s">
        <v>14</v>
      </c>
      <c r="F341" s="4" t="s">
        <v>14</v>
      </c>
      <c r="G341" s="4" t="s">
        <v>14</v>
      </c>
      <c r="H341" s="15" t="s">
        <v>14</v>
      </c>
      <c r="I341" s="4" t="s">
        <v>14</v>
      </c>
      <c r="J341" s="4" t="s">
        <v>14</v>
      </c>
      <c r="K341" s="4" t="s">
        <v>14</v>
      </c>
      <c r="L341" s="15" t="s">
        <v>14</v>
      </c>
      <c r="M341" t="s">
        <v>14</v>
      </c>
      <c r="N341" t="s">
        <v>14</v>
      </c>
      <c r="O341" t="s">
        <v>14</v>
      </c>
      <c r="P341" t="s">
        <v>14</v>
      </c>
      <c r="Q341" s="12" t="s">
        <v>14</v>
      </c>
      <c r="R341" s="20" t="s">
        <v>14</v>
      </c>
      <c r="S341" t="s">
        <v>14</v>
      </c>
      <c r="T341" t="s">
        <v>14</v>
      </c>
      <c r="U341" t="s">
        <v>14</v>
      </c>
      <c r="V341" s="12" t="s">
        <v>14</v>
      </c>
      <c r="W341" t="s">
        <v>14</v>
      </c>
      <c r="X341" t="s">
        <v>14</v>
      </c>
      <c r="Y341" t="s">
        <v>14</v>
      </c>
      <c r="Z341" s="12" t="s">
        <v>14</v>
      </c>
      <c r="AA341" t="s">
        <v>14</v>
      </c>
      <c r="AB341" t="s">
        <v>14</v>
      </c>
      <c r="AC341" t="s">
        <v>14</v>
      </c>
      <c r="AD341" s="20" t="s">
        <v>14</v>
      </c>
      <c r="AE341" t="s">
        <v>14</v>
      </c>
      <c r="AF341" t="s">
        <v>14</v>
      </c>
      <c r="AG341" t="s">
        <v>14</v>
      </c>
      <c r="AH341" s="20" t="s">
        <v>14</v>
      </c>
      <c r="AI341" t="s">
        <v>14</v>
      </c>
      <c r="AJ341" t="s">
        <v>14</v>
      </c>
      <c r="AK341" t="s">
        <v>14</v>
      </c>
      <c r="AL341" t="s">
        <v>14</v>
      </c>
      <c r="AM341" t="s">
        <v>14</v>
      </c>
      <c r="AN341" t="s">
        <v>14</v>
      </c>
      <c r="AO341" t="s">
        <v>14</v>
      </c>
      <c r="AP341" s="21">
        <v>46468</v>
      </c>
      <c r="AQ341" s="8">
        <v>17149</v>
      </c>
      <c r="AR341" s="8">
        <v>16357</v>
      </c>
      <c r="AS341" s="8">
        <v>1902</v>
      </c>
      <c r="AT341" s="21">
        <v>8818</v>
      </c>
      <c r="AU341" s="26">
        <v>1091</v>
      </c>
      <c r="AV341" s="26">
        <v>10</v>
      </c>
      <c r="AW341" s="26">
        <v>1142</v>
      </c>
      <c r="AZ341">
        <v>2017</v>
      </c>
      <c r="BA341">
        <f>AV431/AT431</f>
        <v>2.0658849804578449E-2</v>
      </c>
    </row>
    <row r="342" spans="1:53">
      <c r="B342" s="2" t="s">
        <v>31</v>
      </c>
      <c r="C342" s="2" t="s">
        <v>12</v>
      </c>
      <c r="D342" s="4" t="s">
        <v>14</v>
      </c>
      <c r="E342" s="4" t="s">
        <v>14</v>
      </c>
      <c r="F342" s="4" t="s">
        <v>14</v>
      </c>
      <c r="G342" s="4" t="s">
        <v>14</v>
      </c>
      <c r="H342" s="15" t="s">
        <v>14</v>
      </c>
      <c r="I342" s="4" t="s">
        <v>14</v>
      </c>
      <c r="J342" s="4" t="s">
        <v>14</v>
      </c>
      <c r="K342" s="4" t="s">
        <v>14</v>
      </c>
      <c r="L342" s="15" t="s">
        <v>14</v>
      </c>
      <c r="M342" t="s">
        <v>14</v>
      </c>
      <c r="N342" t="s">
        <v>14</v>
      </c>
      <c r="O342" t="s">
        <v>14</v>
      </c>
      <c r="P342" t="s">
        <v>14</v>
      </c>
      <c r="Q342" s="12" t="s">
        <v>14</v>
      </c>
      <c r="R342" s="20" t="s">
        <v>14</v>
      </c>
      <c r="S342" t="s">
        <v>14</v>
      </c>
      <c r="T342" t="s">
        <v>14</v>
      </c>
      <c r="U342" t="s">
        <v>14</v>
      </c>
      <c r="V342" s="12" t="s">
        <v>14</v>
      </c>
      <c r="W342" t="s">
        <v>14</v>
      </c>
      <c r="X342" t="s">
        <v>14</v>
      </c>
      <c r="Y342" t="s">
        <v>14</v>
      </c>
      <c r="Z342" s="12" t="s">
        <v>14</v>
      </c>
      <c r="AA342" t="s">
        <v>14</v>
      </c>
      <c r="AB342" t="s">
        <v>14</v>
      </c>
      <c r="AC342" t="s">
        <v>14</v>
      </c>
      <c r="AD342" s="20" t="s">
        <v>14</v>
      </c>
      <c r="AE342" t="s">
        <v>14</v>
      </c>
      <c r="AF342" t="s">
        <v>14</v>
      </c>
      <c r="AG342" t="s">
        <v>14</v>
      </c>
      <c r="AH342" s="20" t="s">
        <v>14</v>
      </c>
      <c r="AI342" t="s">
        <v>14</v>
      </c>
      <c r="AJ342" t="s">
        <v>14</v>
      </c>
      <c r="AK342" t="s">
        <v>14</v>
      </c>
      <c r="AL342" t="s">
        <v>14</v>
      </c>
      <c r="AM342" t="s">
        <v>14</v>
      </c>
      <c r="AN342" t="s">
        <v>14</v>
      </c>
      <c r="AO342" t="s">
        <v>14</v>
      </c>
      <c r="AP342" s="21">
        <v>94793</v>
      </c>
      <c r="AQ342" s="8">
        <v>22864</v>
      </c>
      <c r="AR342" s="8">
        <v>30799</v>
      </c>
      <c r="AS342" s="8">
        <v>15955</v>
      </c>
      <c r="AT342" s="21">
        <v>14101</v>
      </c>
      <c r="AU342" s="26">
        <v>8906</v>
      </c>
      <c r="AV342" s="28">
        <f>BA334*AT342</f>
        <v>73.647721996004549</v>
      </c>
      <c r="AW342" s="26">
        <v>2168</v>
      </c>
      <c r="AZ342">
        <v>2018</v>
      </c>
      <c r="BA342">
        <f>AV451/AT451</f>
        <v>4.4098573281452658E-3</v>
      </c>
    </row>
    <row r="343" spans="1:53">
      <c r="B343" s="2" t="s">
        <v>32</v>
      </c>
      <c r="C343" s="2" t="s">
        <v>12</v>
      </c>
      <c r="D343" s="4" t="s">
        <v>14</v>
      </c>
      <c r="E343" s="4" t="s">
        <v>14</v>
      </c>
      <c r="F343" s="4" t="s">
        <v>14</v>
      </c>
      <c r="G343" s="4" t="s">
        <v>14</v>
      </c>
      <c r="H343" s="15" t="s">
        <v>14</v>
      </c>
      <c r="I343" s="4" t="s">
        <v>14</v>
      </c>
      <c r="J343" s="4" t="s">
        <v>14</v>
      </c>
      <c r="K343" s="4" t="s">
        <v>14</v>
      </c>
      <c r="L343" s="15" t="s">
        <v>14</v>
      </c>
      <c r="M343" t="s">
        <v>14</v>
      </c>
      <c r="N343" t="s">
        <v>14</v>
      </c>
      <c r="O343" t="s">
        <v>14</v>
      </c>
      <c r="P343" t="s">
        <v>14</v>
      </c>
      <c r="Q343" s="12" t="s">
        <v>14</v>
      </c>
      <c r="R343" s="20" t="s">
        <v>14</v>
      </c>
      <c r="S343" t="s">
        <v>14</v>
      </c>
      <c r="T343" t="s">
        <v>14</v>
      </c>
      <c r="U343" t="s">
        <v>14</v>
      </c>
      <c r="V343" s="12" t="s">
        <v>14</v>
      </c>
      <c r="W343" t="s">
        <v>14</v>
      </c>
      <c r="X343" t="s">
        <v>14</v>
      </c>
      <c r="Y343" t="s">
        <v>14</v>
      </c>
      <c r="Z343" s="12" t="s">
        <v>14</v>
      </c>
      <c r="AA343" t="s">
        <v>14</v>
      </c>
      <c r="AB343" t="s">
        <v>14</v>
      </c>
      <c r="AC343" t="s">
        <v>14</v>
      </c>
      <c r="AD343" s="20" t="s">
        <v>14</v>
      </c>
      <c r="AE343" t="s">
        <v>14</v>
      </c>
      <c r="AF343" t="s">
        <v>14</v>
      </c>
      <c r="AG343" t="s">
        <v>14</v>
      </c>
      <c r="AH343" s="20" t="s">
        <v>14</v>
      </c>
      <c r="AI343" t="s">
        <v>14</v>
      </c>
      <c r="AJ343" t="s">
        <v>14</v>
      </c>
      <c r="AK343" t="s">
        <v>14</v>
      </c>
      <c r="AL343" t="s">
        <v>14</v>
      </c>
      <c r="AM343" t="s">
        <v>14</v>
      </c>
      <c r="AN343" t="s">
        <v>14</v>
      </c>
      <c r="AO343" t="s">
        <v>14</v>
      </c>
      <c r="AP343" s="22" t="s">
        <v>14</v>
      </c>
      <c r="AQ343" s="9" t="s">
        <v>14</v>
      </c>
      <c r="AR343" s="9" t="s">
        <v>14</v>
      </c>
      <c r="AS343" s="9" t="s">
        <v>14</v>
      </c>
      <c r="AT343" s="22" t="s">
        <v>14</v>
      </c>
      <c r="AU343" s="27" t="s">
        <v>14</v>
      </c>
      <c r="AV343" s="27" t="s">
        <v>14</v>
      </c>
      <c r="AW343" s="27" t="s">
        <v>14</v>
      </c>
      <c r="AZ343">
        <v>2019</v>
      </c>
      <c r="BA343">
        <f>AV471/AT471</f>
        <v>1.7805383022774329E-2</v>
      </c>
    </row>
    <row r="344" spans="1:53">
      <c r="A344" s="2" t="s">
        <v>49</v>
      </c>
      <c r="B344" s="2" t="s">
        <v>11</v>
      </c>
      <c r="C344" s="2" t="s">
        <v>12</v>
      </c>
      <c r="D344" s="3">
        <v>56081</v>
      </c>
      <c r="E344" s="3">
        <v>10219</v>
      </c>
      <c r="F344" s="3">
        <v>12559</v>
      </c>
      <c r="G344" s="3">
        <v>1029</v>
      </c>
      <c r="H344" s="14">
        <v>23807</v>
      </c>
      <c r="I344" s="3">
        <v>15250</v>
      </c>
      <c r="J344" s="3">
        <v>8793</v>
      </c>
      <c r="K344" s="3">
        <v>8231</v>
      </c>
      <c r="L344" s="14">
        <v>32274</v>
      </c>
      <c r="M344" t="s">
        <v>14</v>
      </c>
      <c r="N344" t="s">
        <v>14</v>
      </c>
      <c r="O344" t="s">
        <v>14</v>
      </c>
      <c r="P344" t="s">
        <v>14</v>
      </c>
      <c r="Q344" s="12" t="s">
        <v>14</v>
      </c>
      <c r="R344" s="20" t="s">
        <v>14</v>
      </c>
      <c r="S344" t="s">
        <v>14</v>
      </c>
      <c r="T344" t="s">
        <v>14</v>
      </c>
      <c r="U344" t="s">
        <v>14</v>
      </c>
      <c r="V344" s="12" t="s">
        <v>14</v>
      </c>
      <c r="W344" t="s">
        <v>14</v>
      </c>
      <c r="X344" t="s">
        <v>14</v>
      </c>
      <c r="Y344" t="s">
        <v>14</v>
      </c>
      <c r="Z344" s="12" t="s">
        <v>14</v>
      </c>
      <c r="AA344" t="s">
        <v>14</v>
      </c>
      <c r="AB344" t="s">
        <v>14</v>
      </c>
      <c r="AC344" t="s">
        <v>14</v>
      </c>
      <c r="AD344" s="20" t="s">
        <v>14</v>
      </c>
      <c r="AE344" t="s">
        <v>14</v>
      </c>
      <c r="AF344" t="s">
        <v>14</v>
      </c>
      <c r="AG344" t="s">
        <v>14</v>
      </c>
      <c r="AH344" s="20" t="s">
        <v>14</v>
      </c>
      <c r="AI344" t="s">
        <v>14</v>
      </c>
      <c r="AJ344" t="s">
        <v>14</v>
      </c>
      <c r="AK344" t="s">
        <v>14</v>
      </c>
      <c r="AL344" s="11">
        <v>107.82</v>
      </c>
      <c r="AM344" s="9" t="s">
        <v>14</v>
      </c>
      <c r="AN344" s="11">
        <v>79.290000000000006</v>
      </c>
      <c r="AO344" s="11">
        <v>65.25</v>
      </c>
      <c r="AP344" s="21">
        <v>707890</v>
      </c>
      <c r="AQ344" s="8">
        <v>181070</v>
      </c>
      <c r="AR344" s="8">
        <v>307219</v>
      </c>
      <c r="AS344" s="8">
        <v>39105</v>
      </c>
      <c r="AT344" s="21">
        <v>135931</v>
      </c>
      <c r="AU344" s="26">
        <v>21759</v>
      </c>
      <c r="AV344" s="26">
        <v>5680</v>
      </c>
      <c r="AW344" s="26">
        <v>17126</v>
      </c>
      <c r="AZ344" t="s">
        <v>131</v>
      </c>
      <c r="BA344">
        <f>AVERAGE(BA336:BA343)</f>
        <v>5.4021989943511858E-2</v>
      </c>
    </row>
    <row r="345" spans="1:53">
      <c r="B345" s="2" t="s">
        <v>13</v>
      </c>
      <c r="C345" s="2" t="s">
        <v>12</v>
      </c>
      <c r="D345" s="4" t="s">
        <v>14</v>
      </c>
      <c r="E345" s="4" t="s">
        <v>14</v>
      </c>
      <c r="F345" s="4" t="s">
        <v>14</v>
      </c>
      <c r="G345" s="4" t="s">
        <v>14</v>
      </c>
      <c r="H345" s="15" t="s">
        <v>14</v>
      </c>
      <c r="I345" s="4" t="s">
        <v>14</v>
      </c>
      <c r="J345" s="4" t="s">
        <v>14</v>
      </c>
      <c r="K345" s="4" t="s">
        <v>14</v>
      </c>
      <c r="L345" s="15" t="s">
        <v>14</v>
      </c>
      <c r="M345" t="s">
        <v>14</v>
      </c>
      <c r="N345" t="s">
        <v>14</v>
      </c>
      <c r="O345" t="s">
        <v>14</v>
      </c>
      <c r="P345" t="s">
        <v>14</v>
      </c>
      <c r="Q345" s="12" t="s">
        <v>14</v>
      </c>
      <c r="R345" s="20" t="s">
        <v>14</v>
      </c>
      <c r="S345" t="s">
        <v>14</v>
      </c>
      <c r="T345" t="s">
        <v>14</v>
      </c>
      <c r="U345" t="s">
        <v>14</v>
      </c>
      <c r="V345" s="12" t="s">
        <v>14</v>
      </c>
      <c r="W345" t="s">
        <v>14</v>
      </c>
      <c r="X345" t="s">
        <v>14</v>
      </c>
      <c r="Y345" t="s">
        <v>14</v>
      </c>
      <c r="Z345" s="12" t="s">
        <v>14</v>
      </c>
      <c r="AA345" t="s">
        <v>14</v>
      </c>
      <c r="AB345" t="s">
        <v>14</v>
      </c>
      <c r="AC345" t="s">
        <v>14</v>
      </c>
      <c r="AD345" s="20" t="s">
        <v>14</v>
      </c>
      <c r="AE345" t="s">
        <v>14</v>
      </c>
      <c r="AF345" t="s">
        <v>14</v>
      </c>
      <c r="AG345" t="s">
        <v>14</v>
      </c>
      <c r="AH345" s="20" t="s">
        <v>14</v>
      </c>
      <c r="AI345" t="s">
        <v>14</v>
      </c>
      <c r="AJ345" t="s">
        <v>14</v>
      </c>
      <c r="AK345" t="s">
        <v>14</v>
      </c>
      <c r="AL345" t="s">
        <v>14</v>
      </c>
      <c r="AM345" t="s">
        <v>14</v>
      </c>
      <c r="AN345" t="s">
        <v>14</v>
      </c>
      <c r="AO345" t="s">
        <v>14</v>
      </c>
      <c r="AP345" s="21">
        <v>20896</v>
      </c>
      <c r="AQ345" s="8">
        <v>4069</v>
      </c>
      <c r="AR345" s="8">
        <v>8451</v>
      </c>
      <c r="AS345" s="8">
        <v>1709</v>
      </c>
      <c r="AT345" s="21">
        <v>4222</v>
      </c>
      <c r="AU345" s="26">
        <v>1314</v>
      </c>
      <c r="AV345" s="26">
        <v>523</v>
      </c>
      <c r="AW345" s="26">
        <v>609</v>
      </c>
      <c r="AZ345" t="s">
        <v>136</v>
      </c>
    </row>
    <row r="346" spans="1:53">
      <c r="B346" s="2" t="s">
        <v>15</v>
      </c>
      <c r="C346" s="2" t="s">
        <v>12</v>
      </c>
      <c r="D346" s="4" t="s">
        <v>14</v>
      </c>
      <c r="E346" s="4" t="s">
        <v>14</v>
      </c>
      <c r="F346" s="4" t="s">
        <v>14</v>
      </c>
      <c r="G346" s="4" t="s">
        <v>14</v>
      </c>
      <c r="H346" s="15" t="s">
        <v>14</v>
      </c>
      <c r="I346" s="4" t="s">
        <v>14</v>
      </c>
      <c r="J346" s="4" t="s">
        <v>14</v>
      </c>
      <c r="K346" s="4" t="s">
        <v>14</v>
      </c>
      <c r="L346" s="15" t="s">
        <v>14</v>
      </c>
      <c r="M346" t="s">
        <v>14</v>
      </c>
      <c r="N346" t="s">
        <v>14</v>
      </c>
      <c r="O346" t="s">
        <v>14</v>
      </c>
      <c r="P346" t="s">
        <v>14</v>
      </c>
      <c r="Q346" s="12" t="s">
        <v>14</v>
      </c>
      <c r="R346" s="20" t="s">
        <v>14</v>
      </c>
      <c r="S346" t="s">
        <v>14</v>
      </c>
      <c r="T346" t="s">
        <v>14</v>
      </c>
      <c r="U346" t="s">
        <v>14</v>
      </c>
      <c r="V346" s="12" t="s">
        <v>14</v>
      </c>
      <c r="W346" t="s">
        <v>14</v>
      </c>
      <c r="X346" t="s">
        <v>14</v>
      </c>
      <c r="Y346" t="s">
        <v>14</v>
      </c>
      <c r="Z346" s="12" t="s">
        <v>14</v>
      </c>
      <c r="AA346" t="s">
        <v>14</v>
      </c>
      <c r="AB346" t="s">
        <v>14</v>
      </c>
      <c r="AC346" t="s">
        <v>14</v>
      </c>
      <c r="AD346" s="20" t="s">
        <v>14</v>
      </c>
      <c r="AE346" t="s">
        <v>14</v>
      </c>
      <c r="AF346" t="s">
        <v>14</v>
      </c>
      <c r="AG346" t="s">
        <v>14</v>
      </c>
      <c r="AH346" s="20" t="s">
        <v>14</v>
      </c>
      <c r="AI346" t="s">
        <v>14</v>
      </c>
      <c r="AJ346" t="s">
        <v>14</v>
      </c>
      <c r="AK346" t="s">
        <v>14</v>
      </c>
      <c r="AL346" t="s">
        <v>14</v>
      </c>
      <c r="AM346" t="s">
        <v>14</v>
      </c>
      <c r="AN346" t="s">
        <v>14</v>
      </c>
      <c r="AO346" t="s">
        <v>14</v>
      </c>
      <c r="AP346" s="21">
        <v>20810</v>
      </c>
      <c r="AQ346" s="8">
        <v>3683</v>
      </c>
      <c r="AR346" s="8">
        <v>9197</v>
      </c>
      <c r="AS346" s="8">
        <v>1846</v>
      </c>
      <c r="AT346" s="21">
        <v>4135</v>
      </c>
      <c r="AU346" s="26">
        <v>1053</v>
      </c>
      <c r="AV346" s="26">
        <v>270</v>
      </c>
      <c r="AW346" s="26">
        <v>626</v>
      </c>
      <c r="AZ346">
        <v>2010</v>
      </c>
      <c r="BA346">
        <f>AV297/AT297</f>
        <v>6.334125098970705E-4</v>
      </c>
    </row>
    <row r="347" spans="1:53">
      <c r="B347" s="2" t="s">
        <v>16</v>
      </c>
      <c r="C347" s="2" t="s">
        <v>12</v>
      </c>
      <c r="D347" s="4" t="s">
        <v>14</v>
      </c>
      <c r="E347" s="4" t="s">
        <v>14</v>
      </c>
      <c r="F347" s="4" t="s">
        <v>14</v>
      </c>
      <c r="G347" s="4" t="s">
        <v>14</v>
      </c>
      <c r="H347" s="15" t="s">
        <v>14</v>
      </c>
      <c r="I347" s="4" t="s">
        <v>14</v>
      </c>
      <c r="J347" s="4" t="s">
        <v>14</v>
      </c>
      <c r="K347" s="4" t="s">
        <v>14</v>
      </c>
      <c r="L347" s="15" t="s">
        <v>14</v>
      </c>
      <c r="M347" t="s">
        <v>14</v>
      </c>
      <c r="N347" t="s">
        <v>14</v>
      </c>
      <c r="O347" t="s">
        <v>14</v>
      </c>
      <c r="P347" t="s">
        <v>14</v>
      </c>
      <c r="Q347" s="12" t="s">
        <v>14</v>
      </c>
      <c r="R347" s="20" t="s">
        <v>14</v>
      </c>
      <c r="S347" t="s">
        <v>14</v>
      </c>
      <c r="T347" t="s">
        <v>14</v>
      </c>
      <c r="U347" t="s">
        <v>14</v>
      </c>
      <c r="V347" s="12" t="s">
        <v>14</v>
      </c>
      <c r="W347" t="s">
        <v>14</v>
      </c>
      <c r="X347" t="s">
        <v>14</v>
      </c>
      <c r="Y347" t="s">
        <v>14</v>
      </c>
      <c r="Z347" s="12" t="s">
        <v>14</v>
      </c>
      <c r="AA347" t="s">
        <v>14</v>
      </c>
      <c r="AB347" t="s">
        <v>14</v>
      </c>
      <c r="AC347" t="s">
        <v>14</v>
      </c>
      <c r="AD347" s="20" t="s">
        <v>14</v>
      </c>
      <c r="AE347" t="s">
        <v>14</v>
      </c>
      <c r="AF347" t="s">
        <v>14</v>
      </c>
      <c r="AG347" t="s">
        <v>14</v>
      </c>
      <c r="AH347" s="20" t="s">
        <v>14</v>
      </c>
      <c r="AI347" t="s">
        <v>14</v>
      </c>
      <c r="AJ347" t="s">
        <v>14</v>
      </c>
      <c r="AK347" t="s">
        <v>14</v>
      </c>
      <c r="AL347" t="s">
        <v>14</v>
      </c>
      <c r="AM347" t="s">
        <v>14</v>
      </c>
      <c r="AN347" t="s">
        <v>14</v>
      </c>
      <c r="AO347" t="s">
        <v>14</v>
      </c>
      <c r="AP347" s="21">
        <v>19084</v>
      </c>
      <c r="AQ347" s="8">
        <v>3334</v>
      </c>
      <c r="AR347" s="8">
        <v>8879</v>
      </c>
      <c r="AS347" s="8">
        <v>1518</v>
      </c>
      <c r="AT347" s="21">
        <v>3706</v>
      </c>
      <c r="AU347" s="26">
        <v>601</v>
      </c>
      <c r="AV347" s="26">
        <v>399</v>
      </c>
      <c r="AW347" s="26">
        <v>647</v>
      </c>
      <c r="AZ347">
        <v>2011</v>
      </c>
      <c r="BA347">
        <f>AV317/AT317</f>
        <v>1.1973180076628352E-3</v>
      </c>
    </row>
    <row r="348" spans="1:53">
      <c r="B348" s="2" t="s">
        <v>17</v>
      </c>
      <c r="C348" s="2" t="s">
        <v>12</v>
      </c>
      <c r="D348" s="4" t="s">
        <v>14</v>
      </c>
      <c r="E348" s="4" t="s">
        <v>14</v>
      </c>
      <c r="F348" s="4" t="s">
        <v>14</v>
      </c>
      <c r="G348" s="4" t="s">
        <v>14</v>
      </c>
      <c r="H348" s="15" t="s">
        <v>14</v>
      </c>
      <c r="I348" s="4" t="s">
        <v>14</v>
      </c>
      <c r="J348" s="4" t="s">
        <v>14</v>
      </c>
      <c r="K348" s="4" t="s">
        <v>14</v>
      </c>
      <c r="L348" s="15" t="s">
        <v>14</v>
      </c>
      <c r="M348" t="s">
        <v>14</v>
      </c>
      <c r="N348" t="s">
        <v>14</v>
      </c>
      <c r="O348" t="s">
        <v>14</v>
      </c>
      <c r="P348" t="s">
        <v>14</v>
      </c>
      <c r="Q348" s="12" t="s">
        <v>14</v>
      </c>
      <c r="R348" s="20" t="s">
        <v>14</v>
      </c>
      <c r="S348" t="s">
        <v>14</v>
      </c>
      <c r="T348" t="s">
        <v>14</v>
      </c>
      <c r="U348" t="s">
        <v>14</v>
      </c>
      <c r="V348" s="12" t="s">
        <v>14</v>
      </c>
      <c r="W348" t="s">
        <v>14</v>
      </c>
      <c r="X348" t="s">
        <v>14</v>
      </c>
      <c r="Y348" t="s">
        <v>14</v>
      </c>
      <c r="Z348" s="12" t="s">
        <v>14</v>
      </c>
      <c r="AA348" t="s">
        <v>14</v>
      </c>
      <c r="AB348" t="s">
        <v>14</v>
      </c>
      <c r="AC348" t="s">
        <v>14</v>
      </c>
      <c r="AD348" s="20" t="s">
        <v>14</v>
      </c>
      <c r="AE348" t="s">
        <v>14</v>
      </c>
      <c r="AF348" t="s">
        <v>14</v>
      </c>
      <c r="AG348" t="s">
        <v>14</v>
      </c>
      <c r="AH348" s="20" t="s">
        <v>14</v>
      </c>
      <c r="AI348" t="s">
        <v>14</v>
      </c>
      <c r="AJ348" t="s">
        <v>14</v>
      </c>
      <c r="AK348" t="s">
        <v>14</v>
      </c>
      <c r="AL348" t="s">
        <v>14</v>
      </c>
      <c r="AM348" t="s">
        <v>14</v>
      </c>
      <c r="AN348" t="s">
        <v>14</v>
      </c>
      <c r="AO348" t="s">
        <v>14</v>
      </c>
      <c r="AP348" s="21">
        <v>15059</v>
      </c>
      <c r="AQ348" s="8">
        <v>3228</v>
      </c>
      <c r="AR348" s="8">
        <v>6095</v>
      </c>
      <c r="AS348" s="8">
        <v>803</v>
      </c>
      <c r="AT348" s="21">
        <v>4114</v>
      </c>
      <c r="AU348" s="26">
        <v>324</v>
      </c>
      <c r="AV348" s="26">
        <v>194</v>
      </c>
      <c r="AW348" s="26">
        <v>302</v>
      </c>
      <c r="AZ348">
        <v>2012</v>
      </c>
      <c r="BA348">
        <f>AV337/AT337</f>
        <v>6.4549391627139616E-2</v>
      </c>
    </row>
    <row r="349" spans="1:53">
      <c r="B349" s="2" t="s">
        <v>18</v>
      </c>
      <c r="C349" s="2" t="s">
        <v>12</v>
      </c>
      <c r="D349" s="4" t="s">
        <v>14</v>
      </c>
      <c r="E349" s="4" t="s">
        <v>14</v>
      </c>
      <c r="F349" s="4" t="s">
        <v>14</v>
      </c>
      <c r="G349" s="4" t="s">
        <v>14</v>
      </c>
      <c r="H349" s="15" t="s">
        <v>14</v>
      </c>
      <c r="I349" s="4" t="s">
        <v>14</v>
      </c>
      <c r="J349" s="4" t="s">
        <v>14</v>
      </c>
      <c r="K349" s="4" t="s">
        <v>14</v>
      </c>
      <c r="L349" s="15" t="s">
        <v>14</v>
      </c>
      <c r="M349" t="s">
        <v>14</v>
      </c>
      <c r="N349" t="s">
        <v>14</v>
      </c>
      <c r="O349" t="s">
        <v>14</v>
      </c>
      <c r="P349" t="s">
        <v>14</v>
      </c>
      <c r="Q349" s="12" t="s">
        <v>14</v>
      </c>
      <c r="R349" s="20" t="s">
        <v>14</v>
      </c>
      <c r="S349" t="s">
        <v>14</v>
      </c>
      <c r="T349" t="s">
        <v>14</v>
      </c>
      <c r="U349" t="s">
        <v>14</v>
      </c>
      <c r="V349" s="12" t="s">
        <v>14</v>
      </c>
      <c r="W349" t="s">
        <v>14</v>
      </c>
      <c r="X349" t="s">
        <v>14</v>
      </c>
      <c r="Y349" t="s">
        <v>14</v>
      </c>
      <c r="Z349" s="12" t="s">
        <v>14</v>
      </c>
      <c r="AA349" t="s">
        <v>14</v>
      </c>
      <c r="AB349" t="s">
        <v>14</v>
      </c>
      <c r="AC349" t="s">
        <v>14</v>
      </c>
      <c r="AD349" s="20" t="s">
        <v>14</v>
      </c>
      <c r="AE349" t="s">
        <v>14</v>
      </c>
      <c r="AF349" t="s">
        <v>14</v>
      </c>
      <c r="AG349" t="s">
        <v>14</v>
      </c>
      <c r="AH349" s="20" t="s">
        <v>14</v>
      </c>
      <c r="AI349" t="s">
        <v>14</v>
      </c>
      <c r="AJ349" t="s">
        <v>14</v>
      </c>
      <c r="AK349" t="s">
        <v>14</v>
      </c>
      <c r="AL349" t="s">
        <v>14</v>
      </c>
      <c r="AM349" t="s">
        <v>14</v>
      </c>
      <c r="AN349" t="s">
        <v>14</v>
      </c>
      <c r="AO349" t="s">
        <v>14</v>
      </c>
      <c r="AP349" s="21">
        <v>39943</v>
      </c>
      <c r="AQ349" s="8">
        <v>9087</v>
      </c>
      <c r="AR349" s="8">
        <v>17724</v>
      </c>
      <c r="AS349" s="8">
        <v>2475</v>
      </c>
      <c r="AT349" s="21">
        <v>8554</v>
      </c>
      <c r="AU349" s="26">
        <v>1103</v>
      </c>
      <c r="AV349" s="26">
        <v>443</v>
      </c>
      <c r="AW349" s="26">
        <v>557</v>
      </c>
      <c r="AZ349">
        <v>2013</v>
      </c>
      <c r="BA349">
        <f>AV357/AT357</f>
        <v>8.9364195722238492E-3</v>
      </c>
    </row>
    <row r="350" spans="1:53">
      <c r="B350" s="2" t="s">
        <v>19</v>
      </c>
      <c r="C350" s="2" t="s">
        <v>12</v>
      </c>
      <c r="D350" s="4" t="s">
        <v>14</v>
      </c>
      <c r="E350" s="4" t="s">
        <v>14</v>
      </c>
      <c r="F350" s="4" t="s">
        <v>14</v>
      </c>
      <c r="G350" s="4" t="s">
        <v>14</v>
      </c>
      <c r="H350" s="15" t="s">
        <v>14</v>
      </c>
      <c r="I350" s="4" t="s">
        <v>14</v>
      </c>
      <c r="J350" s="4" t="s">
        <v>14</v>
      </c>
      <c r="K350" s="4" t="s">
        <v>14</v>
      </c>
      <c r="L350" s="15" t="s">
        <v>14</v>
      </c>
      <c r="M350" t="s">
        <v>14</v>
      </c>
      <c r="N350" t="s">
        <v>14</v>
      </c>
      <c r="O350" t="s">
        <v>14</v>
      </c>
      <c r="P350" t="s">
        <v>14</v>
      </c>
      <c r="Q350" s="12" t="s">
        <v>14</v>
      </c>
      <c r="R350" s="20" t="s">
        <v>14</v>
      </c>
      <c r="S350" t="s">
        <v>14</v>
      </c>
      <c r="T350" t="s">
        <v>14</v>
      </c>
      <c r="U350" t="s">
        <v>14</v>
      </c>
      <c r="V350" s="12" t="s">
        <v>14</v>
      </c>
      <c r="W350" t="s">
        <v>14</v>
      </c>
      <c r="X350" t="s">
        <v>14</v>
      </c>
      <c r="Y350" t="s">
        <v>14</v>
      </c>
      <c r="Z350" s="12" t="s">
        <v>14</v>
      </c>
      <c r="AA350" t="s">
        <v>14</v>
      </c>
      <c r="AB350" t="s">
        <v>14</v>
      </c>
      <c r="AC350" t="s">
        <v>14</v>
      </c>
      <c r="AD350" s="20" t="s">
        <v>14</v>
      </c>
      <c r="AE350" t="s">
        <v>14</v>
      </c>
      <c r="AF350" t="s">
        <v>14</v>
      </c>
      <c r="AG350" t="s">
        <v>14</v>
      </c>
      <c r="AH350" s="20" t="s">
        <v>14</v>
      </c>
      <c r="AI350" t="s">
        <v>14</v>
      </c>
      <c r="AJ350" t="s">
        <v>14</v>
      </c>
      <c r="AK350" t="s">
        <v>14</v>
      </c>
      <c r="AL350" t="s">
        <v>14</v>
      </c>
      <c r="AM350" t="s">
        <v>14</v>
      </c>
      <c r="AN350" t="s">
        <v>14</v>
      </c>
      <c r="AO350" t="s">
        <v>14</v>
      </c>
      <c r="AP350" s="21">
        <v>18444</v>
      </c>
      <c r="AQ350" s="8">
        <v>2976</v>
      </c>
      <c r="AR350" s="8">
        <v>9237</v>
      </c>
      <c r="AS350" s="8">
        <v>1124</v>
      </c>
      <c r="AT350" s="21">
        <v>4181</v>
      </c>
      <c r="AU350" s="26">
        <v>402</v>
      </c>
      <c r="AV350" s="26">
        <v>291</v>
      </c>
      <c r="AW350" s="26">
        <v>233</v>
      </c>
      <c r="AZ350">
        <v>2014</v>
      </c>
      <c r="BA350">
        <f>AV377/AT377</f>
        <v>3.5799859055673011E-2</v>
      </c>
    </row>
    <row r="351" spans="1:53">
      <c r="B351" s="2" t="s">
        <v>20</v>
      </c>
      <c r="C351" s="2" t="s">
        <v>12</v>
      </c>
      <c r="D351" s="4" t="s">
        <v>14</v>
      </c>
      <c r="E351" s="4" t="s">
        <v>14</v>
      </c>
      <c r="F351" s="4" t="s">
        <v>14</v>
      </c>
      <c r="G351" s="4" t="s">
        <v>14</v>
      </c>
      <c r="H351" s="15" t="s">
        <v>14</v>
      </c>
      <c r="I351" s="4" t="s">
        <v>14</v>
      </c>
      <c r="J351" s="4" t="s">
        <v>14</v>
      </c>
      <c r="K351" s="4" t="s">
        <v>14</v>
      </c>
      <c r="L351" s="15" t="s">
        <v>14</v>
      </c>
      <c r="M351" t="s">
        <v>14</v>
      </c>
      <c r="N351" t="s">
        <v>14</v>
      </c>
      <c r="O351" t="s">
        <v>14</v>
      </c>
      <c r="P351" t="s">
        <v>14</v>
      </c>
      <c r="Q351" s="12" t="s">
        <v>14</v>
      </c>
      <c r="R351" s="20" t="s">
        <v>14</v>
      </c>
      <c r="S351" t="s">
        <v>14</v>
      </c>
      <c r="T351" t="s">
        <v>14</v>
      </c>
      <c r="U351" t="s">
        <v>14</v>
      </c>
      <c r="V351" s="12" t="s">
        <v>14</v>
      </c>
      <c r="W351" t="s">
        <v>14</v>
      </c>
      <c r="X351" t="s">
        <v>14</v>
      </c>
      <c r="Y351" t="s">
        <v>14</v>
      </c>
      <c r="Z351" s="12" t="s">
        <v>14</v>
      </c>
      <c r="AA351" t="s">
        <v>14</v>
      </c>
      <c r="AB351" t="s">
        <v>14</v>
      </c>
      <c r="AC351" t="s">
        <v>14</v>
      </c>
      <c r="AD351" s="20" t="s">
        <v>14</v>
      </c>
      <c r="AE351" t="s">
        <v>14</v>
      </c>
      <c r="AF351" t="s">
        <v>14</v>
      </c>
      <c r="AG351" t="s">
        <v>14</v>
      </c>
      <c r="AH351" s="20" t="s">
        <v>14</v>
      </c>
      <c r="AI351" t="s">
        <v>14</v>
      </c>
      <c r="AJ351" t="s">
        <v>14</v>
      </c>
      <c r="AK351" t="s">
        <v>14</v>
      </c>
      <c r="AL351" t="s">
        <v>14</v>
      </c>
      <c r="AM351" t="s">
        <v>14</v>
      </c>
      <c r="AN351" t="s">
        <v>14</v>
      </c>
      <c r="AO351" t="s">
        <v>14</v>
      </c>
      <c r="AP351" s="21">
        <v>16422</v>
      </c>
      <c r="AQ351" s="8">
        <v>3574</v>
      </c>
      <c r="AR351" s="8">
        <v>7038</v>
      </c>
      <c r="AS351" s="8">
        <v>937</v>
      </c>
      <c r="AT351" s="21">
        <v>3559</v>
      </c>
      <c r="AU351" s="26">
        <v>617</v>
      </c>
      <c r="AV351" s="26">
        <v>407</v>
      </c>
      <c r="AW351" s="26">
        <v>289</v>
      </c>
      <c r="AZ351">
        <v>2015</v>
      </c>
      <c r="BA351">
        <f>AV397/AT397</f>
        <v>2.0700636942675159E-3</v>
      </c>
    </row>
    <row r="352" spans="1:53">
      <c r="B352" s="2" t="s">
        <v>21</v>
      </c>
      <c r="C352" s="2" t="s">
        <v>12</v>
      </c>
      <c r="D352" s="4" t="s">
        <v>14</v>
      </c>
      <c r="E352" s="4" t="s">
        <v>14</v>
      </c>
      <c r="F352" s="4" t="s">
        <v>14</v>
      </c>
      <c r="G352" s="4" t="s">
        <v>14</v>
      </c>
      <c r="H352" s="15" t="s">
        <v>14</v>
      </c>
      <c r="I352" s="4" t="s">
        <v>14</v>
      </c>
      <c r="J352" s="4" t="s">
        <v>14</v>
      </c>
      <c r="K352" s="4" t="s">
        <v>14</v>
      </c>
      <c r="L352" s="15" t="s">
        <v>14</v>
      </c>
      <c r="M352" t="s">
        <v>14</v>
      </c>
      <c r="N352" t="s">
        <v>14</v>
      </c>
      <c r="O352" t="s">
        <v>14</v>
      </c>
      <c r="P352" t="s">
        <v>14</v>
      </c>
      <c r="Q352" s="12" t="s">
        <v>14</v>
      </c>
      <c r="R352" s="20" t="s">
        <v>14</v>
      </c>
      <c r="S352" t="s">
        <v>14</v>
      </c>
      <c r="T352" t="s">
        <v>14</v>
      </c>
      <c r="U352" t="s">
        <v>14</v>
      </c>
      <c r="V352" s="12" t="s">
        <v>14</v>
      </c>
      <c r="W352" t="s">
        <v>14</v>
      </c>
      <c r="X352" t="s">
        <v>14</v>
      </c>
      <c r="Y352" t="s">
        <v>14</v>
      </c>
      <c r="Z352" s="12" t="s">
        <v>14</v>
      </c>
      <c r="AA352" t="s">
        <v>14</v>
      </c>
      <c r="AB352" t="s">
        <v>14</v>
      </c>
      <c r="AC352" t="s">
        <v>14</v>
      </c>
      <c r="AD352" s="20" t="s">
        <v>14</v>
      </c>
      <c r="AE352" t="s">
        <v>14</v>
      </c>
      <c r="AF352" t="s">
        <v>14</v>
      </c>
      <c r="AG352" t="s">
        <v>14</v>
      </c>
      <c r="AH352" s="20" t="s">
        <v>14</v>
      </c>
      <c r="AI352" t="s">
        <v>14</v>
      </c>
      <c r="AJ352" t="s">
        <v>14</v>
      </c>
      <c r="AK352" t="s">
        <v>14</v>
      </c>
      <c r="AL352" t="s">
        <v>14</v>
      </c>
      <c r="AM352" t="s">
        <v>14</v>
      </c>
      <c r="AN352" t="s">
        <v>14</v>
      </c>
      <c r="AO352" t="s">
        <v>14</v>
      </c>
      <c r="AP352" s="21">
        <v>21657</v>
      </c>
      <c r="AQ352" s="8">
        <v>4374</v>
      </c>
      <c r="AR352" s="8">
        <v>10108</v>
      </c>
      <c r="AS352" s="8">
        <v>687</v>
      </c>
      <c r="AT352" s="21">
        <v>4819</v>
      </c>
      <c r="AU352" s="26">
        <v>417</v>
      </c>
      <c r="AV352" s="26">
        <v>1038</v>
      </c>
      <c r="AW352" s="26">
        <v>213</v>
      </c>
      <c r="AZ352">
        <v>2016</v>
      </c>
      <c r="BA352">
        <f>AV417/AT417</f>
        <v>2.9078220412910729E-4</v>
      </c>
    </row>
    <row r="353" spans="1:53">
      <c r="B353" s="2" t="s">
        <v>22</v>
      </c>
      <c r="C353" s="2" t="s">
        <v>12</v>
      </c>
      <c r="D353" s="4" t="s">
        <v>14</v>
      </c>
      <c r="E353" s="4" t="s">
        <v>14</v>
      </c>
      <c r="F353" s="4" t="s">
        <v>14</v>
      </c>
      <c r="G353" s="4" t="s">
        <v>14</v>
      </c>
      <c r="H353" s="15" t="s">
        <v>14</v>
      </c>
      <c r="I353" s="4" t="s">
        <v>14</v>
      </c>
      <c r="J353" s="4" t="s">
        <v>14</v>
      </c>
      <c r="K353" s="4" t="s">
        <v>14</v>
      </c>
      <c r="L353" s="15" t="s">
        <v>14</v>
      </c>
      <c r="M353" t="s">
        <v>14</v>
      </c>
      <c r="N353" t="s">
        <v>14</v>
      </c>
      <c r="O353" t="s">
        <v>14</v>
      </c>
      <c r="P353" t="s">
        <v>14</v>
      </c>
      <c r="Q353" s="12" t="s">
        <v>14</v>
      </c>
      <c r="R353" s="20" t="s">
        <v>14</v>
      </c>
      <c r="S353" t="s">
        <v>14</v>
      </c>
      <c r="T353" t="s">
        <v>14</v>
      </c>
      <c r="U353" t="s">
        <v>14</v>
      </c>
      <c r="V353" s="12" t="s">
        <v>14</v>
      </c>
      <c r="W353" t="s">
        <v>14</v>
      </c>
      <c r="X353" t="s">
        <v>14</v>
      </c>
      <c r="Y353" t="s">
        <v>14</v>
      </c>
      <c r="Z353" s="12" t="s">
        <v>14</v>
      </c>
      <c r="AA353" t="s">
        <v>14</v>
      </c>
      <c r="AB353" t="s">
        <v>14</v>
      </c>
      <c r="AC353" t="s">
        <v>14</v>
      </c>
      <c r="AD353" s="20" t="s">
        <v>14</v>
      </c>
      <c r="AE353" t="s">
        <v>14</v>
      </c>
      <c r="AF353" t="s">
        <v>14</v>
      </c>
      <c r="AG353" t="s">
        <v>14</v>
      </c>
      <c r="AH353" s="20" t="s">
        <v>14</v>
      </c>
      <c r="AI353" t="s">
        <v>14</v>
      </c>
      <c r="AJ353" t="s">
        <v>14</v>
      </c>
      <c r="AK353" t="s">
        <v>14</v>
      </c>
      <c r="AL353" t="s">
        <v>14</v>
      </c>
      <c r="AM353" t="s">
        <v>14</v>
      </c>
      <c r="AN353" t="s">
        <v>14</v>
      </c>
      <c r="AO353" t="s">
        <v>14</v>
      </c>
      <c r="AP353" s="21">
        <v>61624</v>
      </c>
      <c r="AQ353" s="8">
        <v>13742</v>
      </c>
      <c r="AR353" s="8">
        <v>30215</v>
      </c>
      <c r="AS353" s="8">
        <v>2612</v>
      </c>
      <c r="AT353" s="21">
        <v>12216</v>
      </c>
      <c r="AU353" s="26">
        <v>1275</v>
      </c>
      <c r="AV353" s="26">
        <v>997</v>
      </c>
      <c r="AW353" s="26">
        <v>567</v>
      </c>
      <c r="AZ353">
        <v>2018</v>
      </c>
      <c r="BA353">
        <f>AV457/AT457</f>
        <v>2.0964360587002095E-4</v>
      </c>
    </row>
    <row r="354" spans="1:53">
      <c r="B354" s="2" t="s">
        <v>23</v>
      </c>
      <c r="C354" s="2" t="s">
        <v>12</v>
      </c>
      <c r="D354" s="4" t="s">
        <v>14</v>
      </c>
      <c r="E354" s="4" t="s">
        <v>14</v>
      </c>
      <c r="F354" s="4" t="s">
        <v>14</v>
      </c>
      <c r="G354" s="4" t="s">
        <v>14</v>
      </c>
      <c r="H354" s="15" t="s">
        <v>14</v>
      </c>
      <c r="I354" s="4" t="s">
        <v>14</v>
      </c>
      <c r="J354" s="4" t="s">
        <v>14</v>
      </c>
      <c r="K354" s="4" t="s">
        <v>14</v>
      </c>
      <c r="L354" s="15" t="s">
        <v>14</v>
      </c>
      <c r="M354" t="s">
        <v>14</v>
      </c>
      <c r="N354" t="s">
        <v>14</v>
      </c>
      <c r="O354" t="s">
        <v>14</v>
      </c>
      <c r="P354" t="s">
        <v>14</v>
      </c>
      <c r="Q354" s="12" t="s">
        <v>14</v>
      </c>
      <c r="R354" s="20" t="s">
        <v>14</v>
      </c>
      <c r="S354" t="s">
        <v>14</v>
      </c>
      <c r="T354" t="s">
        <v>14</v>
      </c>
      <c r="U354" t="s">
        <v>14</v>
      </c>
      <c r="V354" s="12" t="s">
        <v>14</v>
      </c>
      <c r="W354" t="s">
        <v>14</v>
      </c>
      <c r="X354" t="s">
        <v>14</v>
      </c>
      <c r="Y354" t="s">
        <v>14</v>
      </c>
      <c r="Z354" s="12" t="s">
        <v>14</v>
      </c>
      <c r="AA354" t="s">
        <v>14</v>
      </c>
      <c r="AB354" t="s">
        <v>14</v>
      </c>
      <c r="AC354" t="s">
        <v>14</v>
      </c>
      <c r="AD354" s="20" t="s">
        <v>14</v>
      </c>
      <c r="AE354" t="s">
        <v>14</v>
      </c>
      <c r="AF354" t="s">
        <v>14</v>
      </c>
      <c r="AG354" t="s">
        <v>14</v>
      </c>
      <c r="AH354" s="20" t="s">
        <v>14</v>
      </c>
      <c r="AI354" t="s">
        <v>14</v>
      </c>
      <c r="AJ354" t="s">
        <v>14</v>
      </c>
      <c r="AK354" t="s">
        <v>14</v>
      </c>
      <c r="AL354" t="s">
        <v>14</v>
      </c>
      <c r="AM354" t="s">
        <v>14</v>
      </c>
      <c r="AN354" t="s">
        <v>14</v>
      </c>
      <c r="AO354" t="s">
        <v>14</v>
      </c>
      <c r="AP354" s="21">
        <v>61923</v>
      </c>
      <c r="AQ354" s="8">
        <v>17519</v>
      </c>
      <c r="AR354" s="8">
        <v>27903</v>
      </c>
      <c r="AS354" s="8">
        <v>1863</v>
      </c>
      <c r="AT354" s="21">
        <v>12525</v>
      </c>
      <c r="AU354" s="26">
        <v>557</v>
      </c>
      <c r="AV354" s="26">
        <v>262</v>
      </c>
      <c r="AW354" s="26">
        <v>1294</v>
      </c>
      <c r="AZ354">
        <v>2019</v>
      </c>
      <c r="BA354">
        <f>AV477/AT477</f>
        <v>2.2471910112359553E-3</v>
      </c>
    </row>
    <row r="355" spans="1:53">
      <c r="B355" s="2" t="s">
        <v>24</v>
      </c>
      <c r="C355" s="2" t="s">
        <v>12</v>
      </c>
      <c r="D355" s="4" t="s">
        <v>14</v>
      </c>
      <c r="E355" s="4" t="s">
        <v>14</v>
      </c>
      <c r="F355" s="4" t="s">
        <v>14</v>
      </c>
      <c r="G355" s="4" t="s">
        <v>14</v>
      </c>
      <c r="H355" s="15" t="s">
        <v>14</v>
      </c>
      <c r="I355" s="4" t="s">
        <v>14</v>
      </c>
      <c r="J355" s="4" t="s">
        <v>14</v>
      </c>
      <c r="K355" s="4" t="s">
        <v>14</v>
      </c>
      <c r="L355" s="15" t="s">
        <v>14</v>
      </c>
      <c r="M355" t="s">
        <v>14</v>
      </c>
      <c r="N355" t="s">
        <v>14</v>
      </c>
      <c r="O355" t="s">
        <v>14</v>
      </c>
      <c r="P355" t="s">
        <v>14</v>
      </c>
      <c r="Q355" s="12" t="s">
        <v>14</v>
      </c>
      <c r="R355" s="20" t="s">
        <v>14</v>
      </c>
      <c r="S355" t="s">
        <v>14</v>
      </c>
      <c r="T355" t="s">
        <v>14</v>
      </c>
      <c r="U355" t="s">
        <v>14</v>
      </c>
      <c r="V355" s="12" t="s">
        <v>14</v>
      </c>
      <c r="W355" t="s">
        <v>14</v>
      </c>
      <c r="X355" t="s">
        <v>14</v>
      </c>
      <c r="Y355" t="s">
        <v>14</v>
      </c>
      <c r="Z355" s="12" t="s">
        <v>14</v>
      </c>
      <c r="AA355" t="s">
        <v>14</v>
      </c>
      <c r="AB355" t="s">
        <v>14</v>
      </c>
      <c r="AC355" t="s">
        <v>14</v>
      </c>
      <c r="AD355" s="20" t="s">
        <v>14</v>
      </c>
      <c r="AE355" t="s">
        <v>14</v>
      </c>
      <c r="AF355" t="s">
        <v>14</v>
      </c>
      <c r="AG355" t="s">
        <v>14</v>
      </c>
      <c r="AH355" s="20" t="s">
        <v>14</v>
      </c>
      <c r="AI355" t="s">
        <v>14</v>
      </c>
      <c r="AJ355" t="s">
        <v>14</v>
      </c>
      <c r="AK355" t="s">
        <v>14</v>
      </c>
      <c r="AL355" t="s">
        <v>14</v>
      </c>
      <c r="AM355" t="s">
        <v>14</v>
      </c>
      <c r="AN355" t="s">
        <v>14</v>
      </c>
      <c r="AO355" t="s">
        <v>14</v>
      </c>
      <c r="AP355" s="21">
        <v>62829</v>
      </c>
      <c r="AQ355" s="8">
        <v>15325</v>
      </c>
      <c r="AR355" s="8">
        <v>32595</v>
      </c>
      <c r="AS355" s="8">
        <v>1563</v>
      </c>
      <c r="AT355" s="21">
        <v>11838</v>
      </c>
      <c r="AU355" s="26">
        <v>621</v>
      </c>
      <c r="AV355" s="26">
        <v>105</v>
      </c>
      <c r="AW355" s="26">
        <v>782</v>
      </c>
      <c r="AZ355" t="s">
        <v>131</v>
      </c>
      <c r="BA355">
        <f>AVERAGE(BA346:BA354)</f>
        <v>1.2881564587566553E-2</v>
      </c>
    </row>
    <row r="356" spans="1:53">
      <c r="B356" s="2" t="s">
        <v>25</v>
      </c>
      <c r="C356" s="2" t="s">
        <v>12</v>
      </c>
      <c r="D356" s="4" t="s">
        <v>14</v>
      </c>
      <c r="E356" s="4" t="s">
        <v>14</v>
      </c>
      <c r="F356" s="4" t="s">
        <v>14</v>
      </c>
      <c r="G356" s="4" t="s">
        <v>14</v>
      </c>
      <c r="H356" s="15" t="s">
        <v>14</v>
      </c>
      <c r="I356" s="4" t="s">
        <v>14</v>
      </c>
      <c r="J356" s="4" t="s">
        <v>14</v>
      </c>
      <c r="K356" s="4" t="s">
        <v>14</v>
      </c>
      <c r="L356" s="15" t="s">
        <v>14</v>
      </c>
      <c r="M356" t="s">
        <v>14</v>
      </c>
      <c r="N356" t="s">
        <v>14</v>
      </c>
      <c r="O356" t="s">
        <v>14</v>
      </c>
      <c r="P356" t="s">
        <v>14</v>
      </c>
      <c r="Q356" s="12" t="s">
        <v>14</v>
      </c>
      <c r="R356" s="20" t="s">
        <v>14</v>
      </c>
      <c r="S356" t="s">
        <v>14</v>
      </c>
      <c r="T356" t="s">
        <v>14</v>
      </c>
      <c r="U356" t="s">
        <v>14</v>
      </c>
      <c r="V356" s="12" t="s">
        <v>14</v>
      </c>
      <c r="W356" t="s">
        <v>14</v>
      </c>
      <c r="X356" t="s">
        <v>14</v>
      </c>
      <c r="Y356" t="s">
        <v>14</v>
      </c>
      <c r="Z356" s="12" t="s">
        <v>14</v>
      </c>
      <c r="AA356" t="s">
        <v>14</v>
      </c>
      <c r="AB356" t="s">
        <v>14</v>
      </c>
      <c r="AC356" t="s">
        <v>14</v>
      </c>
      <c r="AD356" s="20" t="s">
        <v>14</v>
      </c>
      <c r="AE356" t="s">
        <v>14</v>
      </c>
      <c r="AF356" t="s">
        <v>14</v>
      </c>
      <c r="AG356" t="s">
        <v>14</v>
      </c>
      <c r="AH356" s="20" t="s">
        <v>14</v>
      </c>
      <c r="AI356" t="s">
        <v>14</v>
      </c>
      <c r="AJ356" t="s">
        <v>14</v>
      </c>
      <c r="AK356" t="s">
        <v>14</v>
      </c>
      <c r="AL356" t="s">
        <v>14</v>
      </c>
      <c r="AM356" t="s">
        <v>14</v>
      </c>
      <c r="AN356" t="s">
        <v>14</v>
      </c>
      <c r="AO356" t="s">
        <v>14</v>
      </c>
      <c r="AP356" s="21">
        <v>59462</v>
      </c>
      <c r="AQ356" s="8">
        <v>17091</v>
      </c>
      <c r="AR356" s="8">
        <v>27433</v>
      </c>
      <c r="AS356" s="8">
        <v>2061</v>
      </c>
      <c r="AT356" s="21">
        <v>10760</v>
      </c>
      <c r="AU356" s="26">
        <v>791</v>
      </c>
      <c r="AV356" s="26">
        <v>263</v>
      </c>
      <c r="AW356" s="26">
        <v>1063</v>
      </c>
      <c r="AZ356" t="s">
        <v>124</v>
      </c>
    </row>
    <row r="357" spans="1:53">
      <c r="B357" s="2" t="s">
        <v>26</v>
      </c>
      <c r="C357" s="2" t="s">
        <v>12</v>
      </c>
      <c r="D357" s="4" t="s">
        <v>14</v>
      </c>
      <c r="E357" s="4" t="s">
        <v>14</v>
      </c>
      <c r="F357" s="4" t="s">
        <v>14</v>
      </c>
      <c r="G357" s="4" t="s">
        <v>14</v>
      </c>
      <c r="H357" s="15" t="s">
        <v>14</v>
      </c>
      <c r="I357" s="4" t="s">
        <v>14</v>
      </c>
      <c r="J357" s="4" t="s">
        <v>14</v>
      </c>
      <c r="K357" s="4" t="s">
        <v>14</v>
      </c>
      <c r="L357" s="15" t="s">
        <v>14</v>
      </c>
      <c r="M357" t="s">
        <v>14</v>
      </c>
      <c r="N357" t="s">
        <v>14</v>
      </c>
      <c r="O357" t="s">
        <v>14</v>
      </c>
      <c r="P357" t="s">
        <v>14</v>
      </c>
      <c r="Q357" s="12" t="s">
        <v>14</v>
      </c>
      <c r="R357" s="20" t="s">
        <v>14</v>
      </c>
      <c r="S357" t="s">
        <v>14</v>
      </c>
      <c r="T357" t="s">
        <v>14</v>
      </c>
      <c r="U357" t="s">
        <v>14</v>
      </c>
      <c r="V357" s="12" t="s">
        <v>14</v>
      </c>
      <c r="W357" t="s">
        <v>14</v>
      </c>
      <c r="X357" t="s">
        <v>14</v>
      </c>
      <c r="Y357" t="s">
        <v>14</v>
      </c>
      <c r="Z357" s="12" t="s">
        <v>14</v>
      </c>
      <c r="AA357" t="s">
        <v>14</v>
      </c>
      <c r="AB357" t="s">
        <v>14</v>
      </c>
      <c r="AC357" t="s">
        <v>14</v>
      </c>
      <c r="AD357" s="20" t="s">
        <v>14</v>
      </c>
      <c r="AE357" t="s">
        <v>14</v>
      </c>
      <c r="AF357" t="s">
        <v>14</v>
      </c>
      <c r="AG357" t="s">
        <v>14</v>
      </c>
      <c r="AH357" s="20" t="s">
        <v>14</v>
      </c>
      <c r="AI357" t="s">
        <v>14</v>
      </c>
      <c r="AJ357" t="s">
        <v>14</v>
      </c>
      <c r="AK357" t="s">
        <v>14</v>
      </c>
      <c r="AL357" t="s">
        <v>14</v>
      </c>
      <c r="AM357" t="s">
        <v>14</v>
      </c>
      <c r="AN357" t="s">
        <v>14</v>
      </c>
      <c r="AO357" t="s">
        <v>14</v>
      </c>
      <c r="AP357" s="21">
        <v>28672</v>
      </c>
      <c r="AQ357" s="8">
        <v>6063</v>
      </c>
      <c r="AR357" s="8">
        <v>12612</v>
      </c>
      <c r="AS357" s="8">
        <v>995</v>
      </c>
      <c r="AT357" s="21">
        <v>6826</v>
      </c>
      <c r="AU357" s="26">
        <v>378</v>
      </c>
      <c r="AV357" s="26">
        <v>61</v>
      </c>
      <c r="AW357" s="26">
        <v>1736</v>
      </c>
      <c r="AZ357">
        <v>2010</v>
      </c>
      <c r="BA357">
        <f>AV299/AT299</f>
        <v>5.2693208430913347E-3</v>
      </c>
    </row>
    <row r="358" spans="1:53">
      <c r="B358" s="2" t="s">
        <v>27</v>
      </c>
      <c r="C358" s="2" t="s">
        <v>12</v>
      </c>
      <c r="D358" s="4" t="s">
        <v>14</v>
      </c>
      <c r="E358" s="4" t="s">
        <v>14</v>
      </c>
      <c r="F358" s="4" t="s">
        <v>14</v>
      </c>
      <c r="G358" s="4" t="s">
        <v>14</v>
      </c>
      <c r="H358" s="15" t="s">
        <v>14</v>
      </c>
      <c r="I358" s="4" t="s">
        <v>14</v>
      </c>
      <c r="J358" s="4" t="s">
        <v>14</v>
      </c>
      <c r="K358" s="4" t="s">
        <v>14</v>
      </c>
      <c r="L358" s="15" t="s">
        <v>14</v>
      </c>
      <c r="M358" t="s">
        <v>14</v>
      </c>
      <c r="N358" t="s">
        <v>14</v>
      </c>
      <c r="O358" t="s">
        <v>14</v>
      </c>
      <c r="P358" t="s">
        <v>14</v>
      </c>
      <c r="Q358" s="12" t="s">
        <v>14</v>
      </c>
      <c r="R358" s="20" t="s">
        <v>14</v>
      </c>
      <c r="S358" t="s">
        <v>14</v>
      </c>
      <c r="T358" t="s">
        <v>14</v>
      </c>
      <c r="U358" t="s">
        <v>14</v>
      </c>
      <c r="V358" s="12" t="s">
        <v>14</v>
      </c>
      <c r="W358" t="s">
        <v>14</v>
      </c>
      <c r="X358" t="s">
        <v>14</v>
      </c>
      <c r="Y358" t="s">
        <v>14</v>
      </c>
      <c r="Z358" s="12" t="s">
        <v>14</v>
      </c>
      <c r="AA358" t="s">
        <v>14</v>
      </c>
      <c r="AB358" t="s">
        <v>14</v>
      </c>
      <c r="AC358" t="s">
        <v>14</v>
      </c>
      <c r="AD358" s="20" t="s">
        <v>14</v>
      </c>
      <c r="AE358" t="s">
        <v>14</v>
      </c>
      <c r="AF358" t="s">
        <v>14</v>
      </c>
      <c r="AG358" t="s">
        <v>14</v>
      </c>
      <c r="AH358" s="20" t="s">
        <v>14</v>
      </c>
      <c r="AI358" t="s">
        <v>14</v>
      </c>
      <c r="AJ358" t="s">
        <v>14</v>
      </c>
      <c r="AK358" t="s">
        <v>14</v>
      </c>
      <c r="AL358" t="s">
        <v>14</v>
      </c>
      <c r="AM358" t="s">
        <v>14</v>
      </c>
      <c r="AN358" t="s">
        <v>14</v>
      </c>
      <c r="AO358" t="s">
        <v>14</v>
      </c>
      <c r="AP358" s="21">
        <v>14299</v>
      </c>
      <c r="AQ358" s="8">
        <v>3716</v>
      </c>
      <c r="AR358" s="8">
        <v>5237</v>
      </c>
      <c r="AS358" s="8">
        <v>933</v>
      </c>
      <c r="AT358" s="21">
        <v>3591</v>
      </c>
      <c r="AU358" s="26">
        <v>224</v>
      </c>
      <c r="AV358" s="26">
        <v>20</v>
      </c>
      <c r="AW358" s="26">
        <v>577</v>
      </c>
      <c r="AZ358">
        <v>2011</v>
      </c>
      <c r="BA358">
        <f>AV319/AT319</f>
        <v>1.4342629482071713E-2</v>
      </c>
    </row>
    <row r="359" spans="1:53">
      <c r="B359" s="2" t="s">
        <v>28</v>
      </c>
      <c r="C359" s="2" t="s">
        <v>12</v>
      </c>
      <c r="D359" s="4" t="s">
        <v>14</v>
      </c>
      <c r="E359" s="4" t="s">
        <v>14</v>
      </c>
      <c r="F359" s="4" t="s">
        <v>14</v>
      </c>
      <c r="G359" s="4" t="s">
        <v>14</v>
      </c>
      <c r="H359" s="15" t="s">
        <v>14</v>
      </c>
      <c r="I359" s="4" t="s">
        <v>14</v>
      </c>
      <c r="J359" s="4" t="s">
        <v>14</v>
      </c>
      <c r="K359" s="4" t="s">
        <v>14</v>
      </c>
      <c r="L359" s="15" t="s">
        <v>14</v>
      </c>
      <c r="M359" t="s">
        <v>14</v>
      </c>
      <c r="N359" t="s">
        <v>14</v>
      </c>
      <c r="O359" t="s">
        <v>14</v>
      </c>
      <c r="P359" t="s">
        <v>14</v>
      </c>
      <c r="Q359" s="12" t="s">
        <v>14</v>
      </c>
      <c r="R359" s="20" t="s">
        <v>14</v>
      </c>
      <c r="S359" t="s">
        <v>14</v>
      </c>
      <c r="T359" t="s">
        <v>14</v>
      </c>
      <c r="U359" t="s">
        <v>14</v>
      </c>
      <c r="V359" s="12" t="s">
        <v>14</v>
      </c>
      <c r="W359" t="s">
        <v>14</v>
      </c>
      <c r="X359" t="s">
        <v>14</v>
      </c>
      <c r="Y359" t="s">
        <v>14</v>
      </c>
      <c r="Z359" s="12" t="s">
        <v>14</v>
      </c>
      <c r="AA359" t="s">
        <v>14</v>
      </c>
      <c r="AB359" t="s">
        <v>14</v>
      </c>
      <c r="AC359" t="s">
        <v>14</v>
      </c>
      <c r="AD359" s="20" t="s">
        <v>14</v>
      </c>
      <c r="AE359" t="s">
        <v>14</v>
      </c>
      <c r="AF359" t="s">
        <v>14</v>
      </c>
      <c r="AG359" t="s">
        <v>14</v>
      </c>
      <c r="AH359" s="20" t="s">
        <v>14</v>
      </c>
      <c r="AI359" t="s">
        <v>14</v>
      </c>
      <c r="AJ359" t="s">
        <v>14</v>
      </c>
      <c r="AK359" t="s">
        <v>14</v>
      </c>
      <c r="AL359" t="s">
        <v>14</v>
      </c>
      <c r="AM359" t="s">
        <v>14</v>
      </c>
      <c r="AN359" t="s">
        <v>14</v>
      </c>
      <c r="AO359" t="s">
        <v>14</v>
      </c>
      <c r="AP359" s="21">
        <v>12282</v>
      </c>
      <c r="AQ359" s="8">
        <v>4184</v>
      </c>
      <c r="AR359" s="8">
        <v>4787</v>
      </c>
      <c r="AS359" s="8">
        <v>485</v>
      </c>
      <c r="AT359" s="21">
        <v>1998</v>
      </c>
      <c r="AU359" s="26">
        <v>248</v>
      </c>
      <c r="AV359" s="26">
        <v>63</v>
      </c>
      <c r="AW359" s="26">
        <v>516</v>
      </c>
      <c r="AZ359">
        <v>2012</v>
      </c>
      <c r="BA359">
        <f>AV339/AT339</f>
        <v>1.3670539986329461E-3</v>
      </c>
    </row>
    <row r="360" spans="1:53">
      <c r="B360" s="2" t="s">
        <v>29</v>
      </c>
      <c r="C360" s="2" t="s">
        <v>12</v>
      </c>
      <c r="D360" s="4" t="s">
        <v>14</v>
      </c>
      <c r="E360" s="4" t="s">
        <v>14</v>
      </c>
      <c r="F360" s="4" t="s">
        <v>14</v>
      </c>
      <c r="G360" s="4" t="s">
        <v>14</v>
      </c>
      <c r="H360" s="15" t="s">
        <v>14</v>
      </c>
      <c r="I360" s="4" t="s">
        <v>14</v>
      </c>
      <c r="J360" s="4" t="s">
        <v>14</v>
      </c>
      <c r="K360" s="4" t="s">
        <v>14</v>
      </c>
      <c r="L360" s="15" t="s">
        <v>14</v>
      </c>
      <c r="M360" t="s">
        <v>14</v>
      </c>
      <c r="N360" t="s">
        <v>14</v>
      </c>
      <c r="O360" t="s">
        <v>14</v>
      </c>
      <c r="P360" t="s">
        <v>14</v>
      </c>
      <c r="Q360" s="12" t="s">
        <v>14</v>
      </c>
      <c r="R360" s="20" t="s">
        <v>14</v>
      </c>
      <c r="S360" t="s">
        <v>14</v>
      </c>
      <c r="T360" t="s">
        <v>14</v>
      </c>
      <c r="U360" t="s">
        <v>14</v>
      </c>
      <c r="V360" s="12" t="s">
        <v>14</v>
      </c>
      <c r="W360" t="s">
        <v>14</v>
      </c>
      <c r="X360" t="s">
        <v>14</v>
      </c>
      <c r="Y360" t="s">
        <v>14</v>
      </c>
      <c r="Z360" s="12" t="s">
        <v>14</v>
      </c>
      <c r="AA360" t="s">
        <v>14</v>
      </c>
      <c r="AB360" t="s">
        <v>14</v>
      </c>
      <c r="AC360" t="s">
        <v>14</v>
      </c>
      <c r="AD360" s="20" t="s">
        <v>14</v>
      </c>
      <c r="AE360" t="s">
        <v>14</v>
      </c>
      <c r="AF360" t="s">
        <v>14</v>
      </c>
      <c r="AG360" t="s">
        <v>14</v>
      </c>
      <c r="AH360" s="20" t="s">
        <v>14</v>
      </c>
      <c r="AI360" t="s">
        <v>14</v>
      </c>
      <c r="AJ360" t="s">
        <v>14</v>
      </c>
      <c r="AK360" t="s">
        <v>14</v>
      </c>
      <c r="AL360" t="s">
        <v>14</v>
      </c>
      <c r="AM360" t="s">
        <v>14</v>
      </c>
      <c r="AN360" t="s">
        <v>14</v>
      </c>
      <c r="AO360" t="s">
        <v>14</v>
      </c>
      <c r="AP360" s="21">
        <v>83145</v>
      </c>
      <c r="AQ360" s="8">
        <v>23489</v>
      </c>
      <c r="AR360" s="8">
        <v>33028</v>
      </c>
      <c r="AS360" s="8">
        <v>3321</v>
      </c>
      <c r="AT360" s="21">
        <v>17172</v>
      </c>
      <c r="AU360" s="26">
        <v>2176</v>
      </c>
      <c r="AV360" s="26">
        <v>258</v>
      </c>
      <c r="AW360" s="26">
        <v>3701</v>
      </c>
      <c r="AZ360">
        <v>2013</v>
      </c>
      <c r="BA360">
        <f>AV359/AT359</f>
        <v>3.1531531531531529E-2</v>
      </c>
    </row>
    <row r="361" spans="1:53">
      <c r="B361" s="2" t="s">
        <v>30</v>
      </c>
      <c r="C361" s="2" t="s">
        <v>12</v>
      </c>
      <c r="D361" s="4" t="s">
        <v>14</v>
      </c>
      <c r="E361" s="4" t="s">
        <v>14</v>
      </c>
      <c r="F361" s="4" t="s">
        <v>14</v>
      </c>
      <c r="G361" s="4" t="s">
        <v>14</v>
      </c>
      <c r="H361" s="15" t="s">
        <v>14</v>
      </c>
      <c r="I361" s="4" t="s">
        <v>14</v>
      </c>
      <c r="J361" s="4" t="s">
        <v>14</v>
      </c>
      <c r="K361" s="4" t="s">
        <v>14</v>
      </c>
      <c r="L361" s="15" t="s">
        <v>14</v>
      </c>
      <c r="M361" t="s">
        <v>14</v>
      </c>
      <c r="N361" t="s">
        <v>14</v>
      </c>
      <c r="O361" t="s">
        <v>14</v>
      </c>
      <c r="P361" t="s">
        <v>14</v>
      </c>
      <c r="Q361" s="12" t="s">
        <v>14</v>
      </c>
      <c r="R361" s="20" t="s">
        <v>14</v>
      </c>
      <c r="S361" t="s">
        <v>14</v>
      </c>
      <c r="T361" t="s">
        <v>14</v>
      </c>
      <c r="U361" t="s">
        <v>14</v>
      </c>
      <c r="V361" s="12" t="s">
        <v>14</v>
      </c>
      <c r="W361" t="s">
        <v>14</v>
      </c>
      <c r="X361" t="s">
        <v>14</v>
      </c>
      <c r="Y361" t="s">
        <v>14</v>
      </c>
      <c r="Z361" s="12" t="s">
        <v>14</v>
      </c>
      <c r="AA361" t="s">
        <v>14</v>
      </c>
      <c r="AB361" t="s">
        <v>14</v>
      </c>
      <c r="AC361" t="s">
        <v>14</v>
      </c>
      <c r="AD361" s="20" t="s">
        <v>14</v>
      </c>
      <c r="AE361" t="s">
        <v>14</v>
      </c>
      <c r="AF361" t="s">
        <v>14</v>
      </c>
      <c r="AG361" t="s">
        <v>14</v>
      </c>
      <c r="AH361" s="20" t="s">
        <v>14</v>
      </c>
      <c r="AI361" t="s">
        <v>14</v>
      </c>
      <c r="AJ361" t="s">
        <v>14</v>
      </c>
      <c r="AK361" t="s">
        <v>14</v>
      </c>
      <c r="AL361" t="s">
        <v>14</v>
      </c>
      <c r="AM361" t="s">
        <v>14</v>
      </c>
      <c r="AN361" t="s">
        <v>14</v>
      </c>
      <c r="AO361" t="s">
        <v>14</v>
      </c>
      <c r="AP361" s="21">
        <v>55244</v>
      </c>
      <c r="AQ361" s="8">
        <v>20485</v>
      </c>
      <c r="AR361" s="8">
        <v>21540</v>
      </c>
      <c r="AS361" s="8">
        <v>2152</v>
      </c>
      <c r="AT361" s="21">
        <v>8642</v>
      </c>
      <c r="AU361" s="26">
        <v>1062</v>
      </c>
      <c r="AV361" s="26">
        <v>12</v>
      </c>
      <c r="AW361" s="26">
        <v>1351</v>
      </c>
      <c r="AZ361">
        <v>2014</v>
      </c>
      <c r="BA361">
        <f>AV379/AT379</f>
        <v>4.0796019900497513E-2</v>
      </c>
    </row>
    <row r="362" spans="1:53">
      <c r="B362" s="2" t="s">
        <v>31</v>
      </c>
      <c r="C362" s="2" t="s">
        <v>12</v>
      </c>
      <c r="D362" s="4" t="s">
        <v>14</v>
      </c>
      <c r="E362" s="4" t="s">
        <v>14</v>
      </c>
      <c r="F362" s="4" t="s">
        <v>14</v>
      </c>
      <c r="G362" s="4" t="s">
        <v>14</v>
      </c>
      <c r="H362" s="15" t="s">
        <v>14</v>
      </c>
      <c r="I362" s="4" t="s">
        <v>14</v>
      </c>
      <c r="J362" s="4" t="s">
        <v>14</v>
      </c>
      <c r="K362" s="4" t="s">
        <v>14</v>
      </c>
      <c r="L362" s="15" t="s">
        <v>14</v>
      </c>
      <c r="M362" t="s">
        <v>14</v>
      </c>
      <c r="N362" t="s">
        <v>14</v>
      </c>
      <c r="O362" t="s">
        <v>14</v>
      </c>
      <c r="P362" t="s">
        <v>14</v>
      </c>
      <c r="Q362" s="12" t="s">
        <v>14</v>
      </c>
      <c r="R362" s="20" t="s">
        <v>14</v>
      </c>
      <c r="S362" t="s">
        <v>14</v>
      </c>
      <c r="T362" t="s">
        <v>14</v>
      </c>
      <c r="U362" t="s">
        <v>14</v>
      </c>
      <c r="V362" s="12" t="s">
        <v>14</v>
      </c>
      <c r="W362" t="s">
        <v>14</v>
      </c>
      <c r="X362" t="s">
        <v>14</v>
      </c>
      <c r="Y362" t="s">
        <v>14</v>
      </c>
      <c r="Z362" s="12" t="s">
        <v>14</v>
      </c>
      <c r="AA362" t="s">
        <v>14</v>
      </c>
      <c r="AB362" t="s">
        <v>14</v>
      </c>
      <c r="AC362" t="s">
        <v>14</v>
      </c>
      <c r="AD362" s="20" t="s">
        <v>14</v>
      </c>
      <c r="AE362" t="s">
        <v>14</v>
      </c>
      <c r="AF362" t="s">
        <v>14</v>
      </c>
      <c r="AG362" t="s">
        <v>14</v>
      </c>
      <c r="AH362" s="20" t="s">
        <v>14</v>
      </c>
      <c r="AI362" t="s">
        <v>14</v>
      </c>
      <c r="AJ362" t="s">
        <v>14</v>
      </c>
      <c r="AK362" t="s">
        <v>14</v>
      </c>
      <c r="AL362" t="s">
        <v>14</v>
      </c>
      <c r="AM362" t="s">
        <v>14</v>
      </c>
      <c r="AN362" t="s">
        <v>14</v>
      </c>
      <c r="AO362" t="s">
        <v>14</v>
      </c>
      <c r="AP362" s="21">
        <v>96096</v>
      </c>
      <c r="AQ362" s="8">
        <v>25131</v>
      </c>
      <c r="AR362" s="8">
        <v>35140</v>
      </c>
      <c r="AS362" s="8">
        <v>12021</v>
      </c>
      <c r="AT362" s="21">
        <v>13073</v>
      </c>
      <c r="AU362" s="26">
        <v>8597</v>
      </c>
      <c r="AV362" s="26">
        <v>73</v>
      </c>
      <c r="AW362" s="26">
        <v>2061</v>
      </c>
      <c r="AZ362">
        <v>2015</v>
      </c>
      <c r="BA362">
        <f>AV399/AT399</f>
        <v>3.251277287505806E-3</v>
      </c>
    </row>
    <row r="363" spans="1:53">
      <c r="B363" s="2" t="s">
        <v>32</v>
      </c>
      <c r="C363" s="2" t="s">
        <v>12</v>
      </c>
      <c r="D363" s="4" t="s">
        <v>14</v>
      </c>
      <c r="E363" s="4" t="s">
        <v>14</v>
      </c>
      <c r="F363" s="4" t="s">
        <v>14</v>
      </c>
      <c r="G363" s="4" t="s">
        <v>14</v>
      </c>
      <c r="H363" s="15" t="s">
        <v>14</v>
      </c>
      <c r="I363" s="4" t="s">
        <v>14</v>
      </c>
      <c r="J363" s="4" t="s">
        <v>14</v>
      </c>
      <c r="K363" s="4" t="s">
        <v>14</v>
      </c>
      <c r="L363" s="15" t="s">
        <v>14</v>
      </c>
      <c r="M363" t="s">
        <v>14</v>
      </c>
      <c r="N363" t="s">
        <v>14</v>
      </c>
      <c r="O363" t="s">
        <v>14</v>
      </c>
      <c r="P363" t="s">
        <v>14</v>
      </c>
      <c r="Q363" s="12" t="s">
        <v>14</v>
      </c>
      <c r="R363" s="20" t="s">
        <v>14</v>
      </c>
      <c r="S363" t="s">
        <v>14</v>
      </c>
      <c r="T363" t="s">
        <v>14</v>
      </c>
      <c r="U363" t="s">
        <v>14</v>
      </c>
      <c r="V363" s="12" t="s">
        <v>14</v>
      </c>
      <c r="W363" t="s">
        <v>14</v>
      </c>
      <c r="X363" t="s">
        <v>14</v>
      </c>
      <c r="Y363" t="s">
        <v>14</v>
      </c>
      <c r="Z363" s="12" t="s">
        <v>14</v>
      </c>
      <c r="AA363" t="s">
        <v>14</v>
      </c>
      <c r="AB363" t="s">
        <v>14</v>
      </c>
      <c r="AC363" t="s">
        <v>14</v>
      </c>
      <c r="AD363" s="20" t="s">
        <v>14</v>
      </c>
      <c r="AE363" t="s">
        <v>14</v>
      </c>
      <c r="AF363" t="s">
        <v>14</v>
      </c>
      <c r="AG363" t="s">
        <v>14</v>
      </c>
      <c r="AH363" s="20" t="s">
        <v>14</v>
      </c>
      <c r="AI363" t="s">
        <v>14</v>
      </c>
      <c r="AJ363" t="s">
        <v>14</v>
      </c>
      <c r="AK363" t="s">
        <v>14</v>
      </c>
      <c r="AL363" t="s">
        <v>14</v>
      </c>
      <c r="AM363" t="s">
        <v>14</v>
      </c>
      <c r="AN363" t="s">
        <v>14</v>
      </c>
      <c r="AO363" t="s">
        <v>14</v>
      </c>
      <c r="AP363" s="22" t="s">
        <v>14</v>
      </c>
      <c r="AQ363" s="9" t="s">
        <v>14</v>
      </c>
      <c r="AR363" s="9" t="s">
        <v>14</v>
      </c>
      <c r="AS363" s="9" t="s">
        <v>14</v>
      </c>
      <c r="AT363" s="22" t="s">
        <v>14</v>
      </c>
      <c r="AU363" s="27" t="s">
        <v>14</v>
      </c>
      <c r="AV363" s="27" t="s">
        <v>14</v>
      </c>
      <c r="AW363" s="27" t="s">
        <v>14</v>
      </c>
      <c r="AZ363">
        <v>2016</v>
      </c>
      <c r="BA363">
        <f>AV419/AT419</f>
        <v>3.8876889848812094E-3</v>
      </c>
    </row>
    <row r="364" spans="1:53">
      <c r="A364" s="2" t="s">
        <v>50</v>
      </c>
      <c r="B364" s="2" t="s">
        <v>11</v>
      </c>
      <c r="C364" s="2" t="s">
        <v>12</v>
      </c>
      <c r="D364" s="3">
        <v>55926</v>
      </c>
      <c r="E364" s="3">
        <v>10519</v>
      </c>
      <c r="F364" s="3">
        <v>12551</v>
      </c>
      <c r="G364" s="3">
        <v>1001</v>
      </c>
      <c r="H364" s="14">
        <v>24071</v>
      </c>
      <c r="I364" s="3">
        <v>15310</v>
      </c>
      <c r="J364" s="3">
        <v>8548</v>
      </c>
      <c r="K364" s="3">
        <v>7997</v>
      </c>
      <c r="L364" s="14">
        <v>31855</v>
      </c>
      <c r="M364" t="s">
        <v>14</v>
      </c>
      <c r="N364" t="s">
        <v>14</v>
      </c>
      <c r="O364" t="s">
        <v>14</v>
      </c>
      <c r="P364" t="s">
        <v>14</v>
      </c>
      <c r="Q364" s="12" t="s">
        <v>14</v>
      </c>
      <c r="R364" s="20" t="s">
        <v>14</v>
      </c>
      <c r="S364" t="s">
        <v>14</v>
      </c>
      <c r="T364" t="s">
        <v>14</v>
      </c>
      <c r="U364" t="s">
        <v>14</v>
      </c>
      <c r="V364" s="12" t="s">
        <v>14</v>
      </c>
      <c r="W364" t="s">
        <v>14</v>
      </c>
      <c r="X364" t="s">
        <v>14</v>
      </c>
      <c r="Y364" t="s">
        <v>14</v>
      </c>
      <c r="Z364" s="12" t="s">
        <v>14</v>
      </c>
      <c r="AA364" t="s">
        <v>14</v>
      </c>
      <c r="AB364" t="s">
        <v>14</v>
      </c>
      <c r="AC364" t="s">
        <v>14</v>
      </c>
      <c r="AD364" s="20" t="s">
        <v>14</v>
      </c>
      <c r="AE364" t="s">
        <v>14</v>
      </c>
      <c r="AF364" t="s">
        <v>14</v>
      </c>
      <c r="AG364" t="s">
        <v>14</v>
      </c>
      <c r="AH364" s="20" t="s">
        <v>14</v>
      </c>
      <c r="AI364" t="s">
        <v>14</v>
      </c>
      <c r="AJ364" t="s">
        <v>14</v>
      </c>
      <c r="AK364" t="s">
        <v>14</v>
      </c>
      <c r="AL364" t="s">
        <v>14</v>
      </c>
      <c r="AM364" t="s">
        <v>14</v>
      </c>
      <c r="AN364" s="11">
        <v>79.290000000000006</v>
      </c>
      <c r="AO364" s="11">
        <v>65.290000000000006</v>
      </c>
      <c r="AP364" s="21">
        <v>716361</v>
      </c>
      <c r="AQ364" s="8">
        <v>160899</v>
      </c>
      <c r="AR364" s="8">
        <v>327948</v>
      </c>
      <c r="AS364" s="8">
        <v>36432</v>
      </c>
      <c r="AT364" s="21">
        <v>138347</v>
      </c>
      <c r="AU364" s="26">
        <v>28401</v>
      </c>
      <c r="AV364" s="26">
        <v>8176</v>
      </c>
      <c r="AW364" s="26">
        <v>16159</v>
      </c>
      <c r="AZ364">
        <v>2018</v>
      </c>
      <c r="BA364">
        <f>AV359/AT359</f>
        <v>3.1531531531531529E-2</v>
      </c>
    </row>
    <row r="365" spans="1:53">
      <c r="B365" s="2" t="s">
        <v>13</v>
      </c>
      <c r="C365" s="2" t="s">
        <v>12</v>
      </c>
      <c r="D365" s="4" t="s">
        <v>14</v>
      </c>
      <c r="E365" s="4" t="s">
        <v>14</v>
      </c>
      <c r="F365" s="4" t="s">
        <v>14</v>
      </c>
      <c r="G365" s="4" t="s">
        <v>14</v>
      </c>
      <c r="H365" s="15" t="s">
        <v>14</v>
      </c>
      <c r="I365" s="4" t="s">
        <v>14</v>
      </c>
      <c r="J365" s="4" t="s">
        <v>14</v>
      </c>
      <c r="K365" s="4" t="s">
        <v>14</v>
      </c>
      <c r="L365" s="15" t="s">
        <v>14</v>
      </c>
      <c r="M365" t="s">
        <v>14</v>
      </c>
      <c r="N365" t="s">
        <v>14</v>
      </c>
      <c r="O365" t="s">
        <v>14</v>
      </c>
      <c r="P365" t="s">
        <v>14</v>
      </c>
      <c r="Q365" s="12" t="s">
        <v>14</v>
      </c>
      <c r="R365" s="20" t="s">
        <v>14</v>
      </c>
      <c r="S365" t="s">
        <v>14</v>
      </c>
      <c r="T365" t="s">
        <v>14</v>
      </c>
      <c r="U365" t="s">
        <v>14</v>
      </c>
      <c r="V365" s="12" t="s">
        <v>14</v>
      </c>
      <c r="W365" t="s">
        <v>14</v>
      </c>
      <c r="X365" t="s">
        <v>14</v>
      </c>
      <c r="Y365" t="s">
        <v>14</v>
      </c>
      <c r="Z365" s="12" t="s">
        <v>14</v>
      </c>
      <c r="AA365" t="s">
        <v>14</v>
      </c>
      <c r="AB365" t="s">
        <v>14</v>
      </c>
      <c r="AC365" t="s">
        <v>14</v>
      </c>
      <c r="AD365" s="20" t="s">
        <v>14</v>
      </c>
      <c r="AE365" t="s">
        <v>14</v>
      </c>
      <c r="AF365" t="s">
        <v>14</v>
      </c>
      <c r="AG365" t="s">
        <v>14</v>
      </c>
      <c r="AH365" s="20" t="s">
        <v>14</v>
      </c>
      <c r="AI365" t="s">
        <v>14</v>
      </c>
      <c r="AJ365" t="s">
        <v>14</v>
      </c>
      <c r="AK365" t="s">
        <v>14</v>
      </c>
      <c r="AL365" t="s">
        <v>14</v>
      </c>
      <c r="AM365" t="s">
        <v>14</v>
      </c>
      <c r="AN365" t="s">
        <v>14</v>
      </c>
      <c r="AO365" t="s">
        <v>14</v>
      </c>
      <c r="AP365" s="21">
        <v>20666</v>
      </c>
      <c r="AQ365" s="8">
        <v>3733</v>
      </c>
      <c r="AR365" s="8">
        <v>8816</v>
      </c>
      <c r="AS365" s="8">
        <v>1392</v>
      </c>
      <c r="AT365" s="21">
        <v>4253</v>
      </c>
      <c r="AU365" s="26">
        <v>1472</v>
      </c>
      <c r="AV365" s="26">
        <v>543</v>
      </c>
      <c r="AW365" s="26">
        <v>457</v>
      </c>
      <c r="AZ365">
        <v>2019</v>
      </c>
      <c r="BA365">
        <f>AV379/AT379</f>
        <v>4.0796019900497513E-2</v>
      </c>
    </row>
    <row r="366" spans="1:53">
      <c r="B366" s="2" t="s">
        <v>15</v>
      </c>
      <c r="C366" s="2" t="s">
        <v>12</v>
      </c>
      <c r="D366" s="4" t="s">
        <v>14</v>
      </c>
      <c r="E366" s="4" t="s">
        <v>14</v>
      </c>
      <c r="F366" s="4" t="s">
        <v>14</v>
      </c>
      <c r="G366" s="4" t="s">
        <v>14</v>
      </c>
      <c r="H366" s="15" t="s">
        <v>14</v>
      </c>
      <c r="I366" s="4" t="s">
        <v>14</v>
      </c>
      <c r="J366" s="4" t="s">
        <v>14</v>
      </c>
      <c r="K366" s="4" t="s">
        <v>14</v>
      </c>
      <c r="L366" s="15" t="s">
        <v>14</v>
      </c>
      <c r="M366" t="s">
        <v>14</v>
      </c>
      <c r="N366" t="s">
        <v>14</v>
      </c>
      <c r="O366" t="s">
        <v>14</v>
      </c>
      <c r="P366" t="s">
        <v>14</v>
      </c>
      <c r="Q366" s="12" t="s">
        <v>14</v>
      </c>
      <c r="R366" s="20" t="s">
        <v>14</v>
      </c>
      <c r="S366" t="s">
        <v>14</v>
      </c>
      <c r="T366" t="s">
        <v>14</v>
      </c>
      <c r="U366" t="s">
        <v>14</v>
      </c>
      <c r="V366" s="12" t="s">
        <v>14</v>
      </c>
      <c r="W366" t="s">
        <v>14</v>
      </c>
      <c r="X366" t="s">
        <v>14</v>
      </c>
      <c r="Y366" t="s">
        <v>14</v>
      </c>
      <c r="Z366" s="12" t="s">
        <v>14</v>
      </c>
      <c r="AA366" t="s">
        <v>14</v>
      </c>
      <c r="AB366" t="s">
        <v>14</v>
      </c>
      <c r="AC366" t="s">
        <v>14</v>
      </c>
      <c r="AD366" s="20" t="s">
        <v>14</v>
      </c>
      <c r="AE366" t="s">
        <v>14</v>
      </c>
      <c r="AF366" t="s">
        <v>14</v>
      </c>
      <c r="AG366" t="s">
        <v>14</v>
      </c>
      <c r="AH366" s="20" t="s">
        <v>14</v>
      </c>
      <c r="AI366" t="s">
        <v>14</v>
      </c>
      <c r="AJ366" t="s">
        <v>14</v>
      </c>
      <c r="AK366" t="s">
        <v>14</v>
      </c>
      <c r="AL366" t="s">
        <v>14</v>
      </c>
      <c r="AM366" t="s">
        <v>14</v>
      </c>
      <c r="AN366" t="s">
        <v>14</v>
      </c>
      <c r="AO366" t="s">
        <v>14</v>
      </c>
      <c r="AP366" s="21">
        <v>22383</v>
      </c>
      <c r="AQ366" s="8">
        <v>2809</v>
      </c>
      <c r="AR366" s="8">
        <v>11626</v>
      </c>
      <c r="AS366" s="8">
        <v>1544</v>
      </c>
      <c r="AT366" s="21">
        <v>4114</v>
      </c>
      <c r="AU366" s="26">
        <v>998</v>
      </c>
      <c r="AV366" s="26">
        <v>743</v>
      </c>
      <c r="AW366" s="26">
        <v>549</v>
      </c>
      <c r="AZ366" t="s">
        <v>131</v>
      </c>
      <c r="BA366">
        <f>AVERAGE(BA357:BA365)</f>
        <v>1.9197008162249014E-2</v>
      </c>
    </row>
    <row r="367" spans="1:53">
      <c r="B367" s="2" t="s">
        <v>16</v>
      </c>
      <c r="C367" s="2" t="s">
        <v>12</v>
      </c>
      <c r="D367" s="4" t="s">
        <v>14</v>
      </c>
      <c r="E367" s="4" t="s">
        <v>14</v>
      </c>
      <c r="F367" s="4" t="s">
        <v>14</v>
      </c>
      <c r="G367" s="4" t="s">
        <v>14</v>
      </c>
      <c r="H367" s="15" t="s">
        <v>14</v>
      </c>
      <c r="I367" s="4" t="s">
        <v>14</v>
      </c>
      <c r="J367" s="4" t="s">
        <v>14</v>
      </c>
      <c r="K367" s="4" t="s">
        <v>14</v>
      </c>
      <c r="L367" s="15" t="s">
        <v>14</v>
      </c>
      <c r="M367" t="s">
        <v>14</v>
      </c>
      <c r="N367" t="s">
        <v>14</v>
      </c>
      <c r="O367" t="s">
        <v>14</v>
      </c>
      <c r="P367" t="s">
        <v>14</v>
      </c>
      <c r="Q367" s="12" t="s">
        <v>14</v>
      </c>
      <c r="R367" s="20" t="s">
        <v>14</v>
      </c>
      <c r="S367" t="s">
        <v>14</v>
      </c>
      <c r="T367" t="s">
        <v>14</v>
      </c>
      <c r="U367" t="s">
        <v>14</v>
      </c>
      <c r="V367" s="12" t="s">
        <v>14</v>
      </c>
      <c r="W367" t="s">
        <v>14</v>
      </c>
      <c r="X367" t="s">
        <v>14</v>
      </c>
      <c r="Y367" t="s">
        <v>14</v>
      </c>
      <c r="Z367" s="12" t="s">
        <v>14</v>
      </c>
      <c r="AA367" t="s">
        <v>14</v>
      </c>
      <c r="AB367" t="s">
        <v>14</v>
      </c>
      <c r="AC367" t="s">
        <v>14</v>
      </c>
      <c r="AD367" s="20" t="s">
        <v>14</v>
      </c>
      <c r="AE367" t="s">
        <v>14</v>
      </c>
      <c r="AF367" t="s">
        <v>14</v>
      </c>
      <c r="AG367" t="s">
        <v>14</v>
      </c>
      <c r="AH367" s="20" t="s">
        <v>14</v>
      </c>
      <c r="AI367" t="s">
        <v>14</v>
      </c>
      <c r="AJ367" t="s">
        <v>14</v>
      </c>
      <c r="AK367" t="s">
        <v>14</v>
      </c>
      <c r="AL367" t="s">
        <v>14</v>
      </c>
      <c r="AM367" t="s">
        <v>14</v>
      </c>
      <c r="AN367" t="s">
        <v>14</v>
      </c>
      <c r="AO367" t="s">
        <v>14</v>
      </c>
      <c r="AP367" s="21">
        <v>20220</v>
      </c>
      <c r="AQ367" s="8">
        <v>2726</v>
      </c>
      <c r="AR367" s="8">
        <v>10847</v>
      </c>
      <c r="AS367" s="8">
        <v>1217</v>
      </c>
      <c r="AT367" s="21">
        <v>3576</v>
      </c>
      <c r="AU367" s="26">
        <v>667</v>
      </c>
      <c r="AV367" s="26">
        <v>553</v>
      </c>
      <c r="AW367" s="26">
        <v>635</v>
      </c>
      <c r="AZ367" t="s">
        <v>137</v>
      </c>
    </row>
    <row r="368" spans="1:53">
      <c r="B368" s="2" t="s">
        <v>17</v>
      </c>
      <c r="C368" s="2" t="s">
        <v>12</v>
      </c>
      <c r="D368" s="4" t="s">
        <v>14</v>
      </c>
      <c r="E368" s="4" t="s">
        <v>14</v>
      </c>
      <c r="F368" s="4" t="s">
        <v>14</v>
      </c>
      <c r="G368" s="4" t="s">
        <v>14</v>
      </c>
      <c r="H368" s="15" t="s">
        <v>14</v>
      </c>
      <c r="I368" s="4" t="s">
        <v>14</v>
      </c>
      <c r="J368" s="4" t="s">
        <v>14</v>
      </c>
      <c r="K368" s="4" t="s">
        <v>14</v>
      </c>
      <c r="L368" s="15" t="s">
        <v>14</v>
      </c>
      <c r="M368" t="s">
        <v>14</v>
      </c>
      <c r="N368" t="s">
        <v>14</v>
      </c>
      <c r="O368" t="s">
        <v>14</v>
      </c>
      <c r="P368" t="s">
        <v>14</v>
      </c>
      <c r="Q368" s="12" t="s">
        <v>14</v>
      </c>
      <c r="R368" s="20" t="s">
        <v>14</v>
      </c>
      <c r="S368" t="s">
        <v>14</v>
      </c>
      <c r="T368" t="s">
        <v>14</v>
      </c>
      <c r="U368" t="s">
        <v>14</v>
      </c>
      <c r="V368" s="12" t="s">
        <v>14</v>
      </c>
      <c r="W368" t="s">
        <v>14</v>
      </c>
      <c r="X368" t="s">
        <v>14</v>
      </c>
      <c r="Y368" t="s">
        <v>14</v>
      </c>
      <c r="Z368" s="12" t="s">
        <v>14</v>
      </c>
      <c r="AA368" t="s">
        <v>14</v>
      </c>
      <c r="AB368" t="s">
        <v>14</v>
      </c>
      <c r="AC368" t="s">
        <v>14</v>
      </c>
      <c r="AD368" s="20" t="s">
        <v>14</v>
      </c>
      <c r="AE368" t="s">
        <v>14</v>
      </c>
      <c r="AF368" t="s">
        <v>14</v>
      </c>
      <c r="AG368" t="s">
        <v>14</v>
      </c>
      <c r="AH368" s="20" t="s">
        <v>14</v>
      </c>
      <c r="AI368" t="s">
        <v>14</v>
      </c>
      <c r="AJ368" t="s">
        <v>14</v>
      </c>
      <c r="AK368" t="s">
        <v>14</v>
      </c>
      <c r="AL368" t="s">
        <v>14</v>
      </c>
      <c r="AM368" t="s">
        <v>14</v>
      </c>
      <c r="AN368" t="s">
        <v>14</v>
      </c>
      <c r="AO368" t="s">
        <v>14</v>
      </c>
      <c r="AP368" s="21">
        <v>16280</v>
      </c>
      <c r="AQ368" s="8">
        <v>3340</v>
      </c>
      <c r="AR368" s="8">
        <v>6947</v>
      </c>
      <c r="AS368" s="8">
        <v>836</v>
      </c>
      <c r="AT368" s="21">
        <v>4335</v>
      </c>
      <c r="AU368" s="26">
        <v>321</v>
      </c>
      <c r="AV368" s="26">
        <v>219</v>
      </c>
      <c r="AW368" s="26">
        <v>282</v>
      </c>
      <c r="AZ368">
        <v>2010</v>
      </c>
      <c r="BA368">
        <f>AV288/AT288</f>
        <v>2.9265437518290899E-4</v>
      </c>
    </row>
    <row r="369" spans="1:53">
      <c r="B369" s="2" t="s">
        <v>18</v>
      </c>
      <c r="C369" s="2" t="s">
        <v>12</v>
      </c>
      <c r="D369" s="4" t="s">
        <v>14</v>
      </c>
      <c r="E369" s="4" t="s">
        <v>14</v>
      </c>
      <c r="F369" s="4" t="s">
        <v>14</v>
      </c>
      <c r="G369" s="4" t="s">
        <v>14</v>
      </c>
      <c r="H369" s="15" t="s">
        <v>14</v>
      </c>
      <c r="I369" s="4" t="s">
        <v>14</v>
      </c>
      <c r="J369" s="4" t="s">
        <v>14</v>
      </c>
      <c r="K369" s="4" t="s">
        <v>14</v>
      </c>
      <c r="L369" s="15" t="s">
        <v>14</v>
      </c>
      <c r="M369" t="s">
        <v>14</v>
      </c>
      <c r="N369" t="s">
        <v>14</v>
      </c>
      <c r="O369" t="s">
        <v>14</v>
      </c>
      <c r="P369" t="s">
        <v>14</v>
      </c>
      <c r="Q369" s="12" t="s">
        <v>14</v>
      </c>
      <c r="R369" s="20" t="s">
        <v>14</v>
      </c>
      <c r="S369" t="s">
        <v>14</v>
      </c>
      <c r="T369" t="s">
        <v>14</v>
      </c>
      <c r="U369" t="s">
        <v>14</v>
      </c>
      <c r="V369" s="12" t="s">
        <v>14</v>
      </c>
      <c r="W369" t="s">
        <v>14</v>
      </c>
      <c r="X369" t="s">
        <v>14</v>
      </c>
      <c r="Y369" t="s">
        <v>14</v>
      </c>
      <c r="Z369" s="12" t="s">
        <v>14</v>
      </c>
      <c r="AA369" t="s">
        <v>14</v>
      </c>
      <c r="AB369" t="s">
        <v>14</v>
      </c>
      <c r="AC369" t="s">
        <v>14</v>
      </c>
      <c r="AD369" s="20" t="s">
        <v>14</v>
      </c>
      <c r="AE369" t="s">
        <v>14</v>
      </c>
      <c r="AF369" t="s">
        <v>14</v>
      </c>
      <c r="AG369" t="s">
        <v>14</v>
      </c>
      <c r="AH369" s="20" t="s">
        <v>14</v>
      </c>
      <c r="AI369" t="s">
        <v>14</v>
      </c>
      <c r="AJ369" t="s">
        <v>14</v>
      </c>
      <c r="AK369" t="s">
        <v>14</v>
      </c>
      <c r="AL369" t="s">
        <v>14</v>
      </c>
      <c r="AM369" t="s">
        <v>14</v>
      </c>
      <c r="AN369" t="s">
        <v>14</v>
      </c>
      <c r="AO369" t="s">
        <v>14</v>
      </c>
      <c r="AP369" s="21">
        <v>39819</v>
      </c>
      <c r="AQ369" s="8">
        <v>8778</v>
      </c>
      <c r="AR369" s="8">
        <v>18543</v>
      </c>
      <c r="AS369" s="8">
        <v>2003</v>
      </c>
      <c r="AT369" s="21">
        <v>8329</v>
      </c>
      <c r="AU369" s="26">
        <v>1260</v>
      </c>
      <c r="AV369" s="26">
        <v>297</v>
      </c>
      <c r="AW369" s="26">
        <v>610</v>
      </c>
      <c r="AZ369">
        <v>2011</v>
      </c>
      <c r="BA369">
        <f>AV308/AT308</f>
        <v>6.0581583198707593E-3</v>
      </c>
    </row>
    <row r="370" spans="1:53">
      <c r="B370" s="2" t="s">
        <v>19</v>
      </c>
      <c r="C370" s="2" t="s">
        <v>12</v>
      </c>
      <c r="D370" s="4" t="s">
        <v>14</v>
      </c>
      <c r="E370" s="4" t="s">
        <v>14</v>
      </c>
      <c r="F370" s="4" t="s">
        <v>14</v>
      </c>
      <c r="G370" s="4" t="s">
        <v>14</v>
      </c>
      <c r="H370" s="15" t="s">
        <v>14</v>
      </c>
      <c r="I370" s="4" t="s">
        <v>14</v>
      </c>
      <c r="J370" s="4" t="s">
        <v>14</v>
      </c>
      <c r="K370" s="4" t="s">
        <v>14</v>
      </c>
      <c r="L370" s="15" t="s">
        <v>14</v>
      </c>
      <c r="M370" t="s">
        <v>14</v>
      </c>
      <c r="N370" t="s">
        <v>14</v>
      </c>
      <c r="O370" t="s">
        <v>14</v>
      </c>
      <c r="P370" t="s">
        <v>14</v>
      </c>
      <c r="Q370" s="12" t="s">
        <v>14</v>
      </c>
      <c r="R370" s="20" t="s">
        <v>14</v>
      </c>
      <c r="S370" t="s">
        <v>14</v>
      </c>
      <c r="T370" t="s">
        <v>14</v>
      </c>
      <c r="U370" t="s">
        <v>14</v>
      </c>
      <c r="V370" s="12" t="s">
        <v>14</v>
      </c>
      <c r="W370" t="s">
        <v>14</v>
      </c>
      <c r="X370" t="s">
        <v>14</v>
      </c>
      <c r="Y370" t="s">
        <v>14</v>
      </c>
      <c r="Z370" s="12" t="s">
        <v>14</v>
      </c>
      <c r="AA370" t="s">
        <v>14</v>
      </c>
      <c r="AB370" t="s">
        <v>14</v>
      </c>
      <c r="AC370" t="s">
        <v>14</v>
      </c>
      <c r="AD370" s="20" t="s">
        <v>14</v>
      </c>
      <c r="AE370" t="s">
        <v>14</v>
      </c>
      <c r="AF370" t="s">
        <v>14</v>
      </c>
      <c r="AG370" t="s">
        <v>14</v>
      </c>
      <c r="AH370" s="20" t="s">
        <v>14</v>
      </c>
      <c r="AI370" t="s">
        <v>14</v>
      </c>
      <c r="AJ370" t="s">
        <v>14</v>
      </c>
      <c r="AK370" t="s">
        <v>14</v>
      </c>
      <c r="AL370" t="s">
        <v>14</v>
      </c>
      <c r="AM370" t="s">
        <v>14</v>
      </c>
      <c r="AN370" t="s">
        <v>14</v>
      </c>
      <c r="AO370" t="s">
        <v>14</v>
      </c>
      <c r="AP370" s="21">
        <v>16748</v>
      </c>
      <c r="AQ370" s="8">
        <v>2729</v>
      </c>
      <c r="AR370" s="8">
        <v>8181</v>
      </c>
      <c r="AS370" s="8">
        <v>1037</v>
      </c>
      <c r="AT370" s="21">
        <v>3905</v>
      </c>
      <c r="AU370" s="26">
        <v>515</v>
      </c>
      <c r="AV370" s="26">
        <v>180</v>
      </c>
      <c r="AW370" s="26">
        <v>201</v>
      </c>
      <c r="AZ370">
        <v>2012</v>
      </c>
      <c r="BA370">
        <f>AV328/AT328</f>
        <v>0.12745448054266334</v>
      </c>
    </row>
    <row r="371" spans="1:53">
      <c r="B371" s="2" t="s">
        <v>20</v>
      </c>
      <c r="C371" s="2" t="s">
        <v>12</v>
      </c>
      <c r="D371" s="4" t="s">
        <v>14</v>
      </c>
      <c r="E371" s="4" t="s">
        <v>14</v>
      </c>
      <c r="F371" s="4" t="s">
        <v>14</v>
      </c>
      <c r="G371" s="4" t="s">
        <v>14</v>
      </c>
      <c r="H371" s="15" t="s">
        <v>14</v>
      </c>
      <c r="I371" s="4" t="s">
        <v>14</v>
      </c>
      <c r="J371" s="4" t="s">
        <v>14</v>
      </c>
      <c r="K371" s="4" t="s">
        <v>14</v>
      </c>
      <c r="L371" s="15" t="s">
        <v>14</v>
      </c>
      <c r="M371" t="s">
        <v>14</v>
      </c>
      <c r="N371" t="s">
        <v>14</v>
      </c>
      <c r="O371" t="s">
        <v>14</v>
      </c>
      <c r="P371" t="s">
        <v>14</v>
      </c>
      <c r="Q371" s="12" t="s">
        <v>14</v>
      </c>
      <c r="R371" s="20" t="s">
        <v>14</v>
      </c>
      <c r="S371" t="s">
        <v>14</v>
      </c>
      <c r="T371" t="s">
        <v>14</v>
      </c>
      <c r="U371" t="s">
        <v>14</v>
      </c>
      <c r="V371" s="12" t="s">
        <v>14</v>
      </c>
      <c r="W371" t="s">
        <v>14</v>
      </c>
      <c r="X371" t="s">
        <v>14</v>
      </c>
      <c r="Y371" t="s">
        <v>14</v>
      </c>
      <c r="Z371" s="12" t="s">
        <v>14</v>
      </c>
      <c r="AA371" t="s">
        <v>14</v>
      </c>
      <c r="AB371" t="s">
        <v>14</v>
      </c>
      <c r="AC371" t="s">
        <v>14</v>
      </c>
      <c r="AD371" s="20" t="s">
        <v>14</v>
      </c>
      <c r="AE371" t="s">
        <v>14</v>
      </c>
      <c r="AF371" t="s">
        <v>14</v>
      </c>
      <c r="AG371" t="s">
        <v>14</v>
      </c>
      <c r="AH371" s="20" t="s">
        <v>14</v>
      </c>
      <c r="AI371" t="s">
        <v>14</v>
      </c>
      <c r="AJ371" t="s">
        <v>14</v>
      </c>
      <c r="AK371" t="s">
        <v>14</v>
      </c>
      <c r="AL371" t="s">
        <v>14</v>
      </c>
      <c r="AM371" t="s">
        <v>14</v>
      </c>
      <c r="AN371" t="s">
        <v>14</v>
      </c>
      <c r="AO371" t="s">
        <v>14</v>
      </c>
      <c r="AP371" s="21">
        <v>17336</v>
      </c>
      <c r="AQ371" s="8">
        <v>3110</v>
      </c>
      <c r="AR371" s="8">
        <v>8206</v>
      </c>
      <c r="AS371" s="8">
        <v>801</v>
      </c>
      <c r="AT371" s="21">
        <v>3463</v>
      </c>
      <c r="AU371" s="26">
        <v>816</v>
      </c>
      <c r="AV371" s="26">
        <v>581</v>
      </c>
      <c r="AW371" s="26">
        <v>360</v>
      </c>
      <c r="AZ371">
        <v>2013</v>
      </c>
      <c r="BA371">
        <f>AV348/AT348</f>
        <v>4.7156052503646087E-2</v>
      </c>
    </row>
    <row r="372" spans="1:53">
      <c r="B372" s="2" t="s">
        <v>21</v>
      </c>
      <c r="C372" s="2" t="s">
        <v>12</v>
      </c>
      <c r="D372" s="4" t="s">
        <v>14</v>
      </c>
      <c r="E372" s="4" t="s">
        <v>14</v>
      </c>
      <c r="F372" s="4" t="s">
        <v>14</v>
      </c>
      <c r="G372" s="4" t="s">
        <v>14</v>
      </c>
      <c r="H372" s="15" t="s">
        <v>14</v>
      </c>
      <c r="I372" s="4" t="s">
        <v>14</v>
      </c>
      <c r="J372" s="4" t="s">
        <v>14</v>
      </c>
      <c r="K372" s="4" t="s">
        <v>14</v>
      </c>
      <c r="L372" s="15" t="s">
        <v>14</v>
      </c>
      <c r="M372" t="s">
        <v>14</v>
      </c>
      <c r="N372" t="s">
        <v>14</v>
      </c>
      <c r="O372" t="s">
        <v>14</v>
      </c>
      <c r="P372" t="s">
        <v>14</v>
      </c>
      <c r="Q372" s="12" t="s">
        <v>14</v>
      </c>
      <c r="R372" s="20" t="s">
        <v>14</v>
      </c>
      <c r="S372" t="s">
        <v>14</v>
      </c>
      <c r="T372" t="s">
        <v>14</v>
      </c>
      <c r="U372" t="s">
        <v>14</v>
      </c>
      <c r="V372" s="12" t="s">
        <v>14</v>
      </c>
      <c r="W372" t="s">
        <v>14</v>
      </c>
      <c r="X372" t="s">
        <v>14</v>
      </c>
      <c r="Y372" t="s">
        <v>14</v>
      </c>
      <c r="Z372" s="12" t="s">
        <v>14</v>
      </c>
      <c r="AA372" t="s">
        <v>14</v>
      </c>
      <c r="AB372" t="s">
        <v>14</v>
      </c>
      <c r="AC372" t="s">
        <v>14</v>
      </c>
      <c r="AD372" s="20" t="s">
        <v>14</v>
      </c>
      <c r="AE372" t="s">
        <v>14</v>
      </c>
      <c r="AF372" t="s">
        <v>14</v>
      </c>
      <c r="AG372" t="s">
        <v>14</v>
      </c>
      <c r="AH372" s="20" t="s">
        <v>14</v>
      </c>
      <c r="AI372" t="s">
        <v>14</v>
      </c>
      <c r="AJ372" t="s">
        <v>14</v>
      </c>
      <c r="AK372" t="s">
        <v>14</v>
      </c>
      <c r="AL372" t="s">
        <v>14</v>
      </c>
      <c r="AM372" t="s">
        <v>14</v>
      </c>
      <c r="AN372" t="s">
        <v>14</v>
      </c>
      <c r="AO372" t="s">
        <v>14</v>
      </c>
      <c r="AP372" s="21">
        <v>20954</v>
      </c>
      <c r="AQ372" s="8">
        <v>4127</v>
      </c>
      <c r="AR372" s="8">
        <v>10490</v>
      </c>
      <c r="AS372" s="8">
        <v>723</v>
      </c>
      <c r="AT372" s="21">
        <v>4565</v>
      </c>
      <c r="AU372" s="26">
        <v>476</v>
      </c>
      <c r="AV372" s="26">
        <v>449</v>
      </c>
      <c r="AW372" s="26">
        <v>124</v>
      </c>
      <c r="AZ372">
        <v>2014</v>
      </c>
      <c r="BA372">
        <f>AV368/AT368</f>
        <v>5.0519031141868509E-2</v>
      </c>
    </row>
    <row r="373" spans="1:53">
      <c r="B373" s="2" t="s">
        <v>22</v>
      </c>
      <c r="C373" s="2" t="s">
        <v>12</v>
      </c>
      <c r="D373" s="4" t="s">
        <v>14</v>
      </c>
      <c r="E373" s="4" t="s">
        <v>14</v>
      </c>
      <c r="F373" s="4" t="s">
        <v>14</v>
      </c>
      <c r="G373" s="4" t="s">
        <v>14</v>
      </c>
      <c r="H373" s="15" t="s">
        <v>14</v>
      </c>
      <c r="I373" s="4" t="s">
        <v>14</v>
      </c>
      <c r="J373" s="4" t="s">
        <v>14</v>
      </c>
      <c r="K373" s="4" t="s">
        <v>14</v>
      </c>
      <c r="L373" s="15" t="s">
        <v>14</v>
      </c>
      <c r="M373" t="s">
        <v>14</v>
      </c>
      <c r="N373" t="s">
        <v>14</v>
      </c>
      <c r="O373" t="s">
        <v>14</v>
      </c>
      <c r="P373" t="s">
        <v>14</v>
      </c>
      <c r="Q373" s="12" t="s">
        <v>14</v>
      </c>
      <c r="R373" s="20" t="s">
        <v>14</v>
      </c>
      <c r="S373" t="s">
        <v>14</v>
      </c>
      <c r="T373" t="s">
        <v>14</v>
      </c>
      <c r="U373" t="s">
        <v>14</v>
      </c>
      <c r="V373" s="12" t="s">
        <v>14</v>
      </c>
      <c r="W373" t="s">
        <v>14</v>
      </c>
      <c r="X373" t="s">
        <v>14</v>
      </c>
      <c r="Y373" t="s">
        <v>14</v>
      </c>
      <c r="Z373" s="12" t="s">
        <v>14</v>
      </c>
      <c r="AA373" t="s">
        <v>14</v>
      </c>
      <c r="AB373" t="s">
        <v>14</v>
      </c>
      <c r="AC373" t="s">
        <v>14</v>
      </c>
      <c r="AD373" s="20" t="s">
        <v>14</v>
      </c>
      <c r="AE373" t="s">
        <v>14</v>
      </c>
      <c r="AF373" t="s">
        <v>14</v>
      </c>
      <c r="AG373" t="s">
        <v>14</v>
      </c>
      <c r="AH373" s="20" t="s">
        <v>14</v>
      </c>
      <c r="AI373" t="s">
        <v>14</v>
      </c>
      <c r="AJ373" t="s">
        <v>14</v>
      </c>
      <c r="AK373" t="s">
        <v>14</v>
      </c>
      <c r="AL373" t="s">
        <v>14</v>
      </c>
      <c r="AM373" t="s">
        <v>14</v>
      </c>
      <c r="AN373" t="s">
        <v>14</v>
      </c>
      <c r="AO373" t="s">
        <v>14</v>
      </c>
      <c r="AP373" s="21">
        <v>59933</v>
      </c>
      <c r="AQ373" s="8">
        <v>14177</v>
      </c>
      <c r="AR373" s="8">
        <v>29480</v>
      </c>
      <c r="AS373" s="8">
        <v>2436</v>
      </c>
      <c r="AT373" s="21">
        <v>11163</v>
      </c>
      <c r="AU373" s="26">
        <v>1411</v>
      </c>
      <c r="AV373" s="26">
        <v>540</v>
      </c>
      <c r="AW373" s="26">
        <v>727</v>
      </c>
      <c r="AZ373">
        <v>2015</v>
      </c>
      <c r="BA373">
        <f>AV388/AT388</f>
        <v>1.5393226980128743E-2</v>
      </c>
    </row>
    <row r="374" spans="1:53">
      <c r="B374" s="2" t="s">
        <v>23</v>
      </c>
      <c r="C374" s="2" t="s">
        <v>12</v>
      </c>
      <c r="D374" s="4" t="s">
        <v>14</v>
      </c>
      <c r="E374" s="4" t="s">
        <v>14</v>
      </c>
      <c r="F374" s="4" t="s">
        <v>14</v>
      </c>
      <c r="G374" s="4" t="s">
        <v>14</v>
      </c>
      <c r="H374" s="15" t="s">
        <v>14</v>
      </c>
      <c r="I374" s="4" t="s">
        <v>14</v>
      </c>
      <c r="J374" s="4" t="s">
        <v>14</v>
      </c>
      <c r="K374" s="4" t="s">
        <v>14</v>
      </c>
      <c r="L374" s="15" t="s">
        <v>14</v>
      </c>
      <c r="M374" t="s">
        <v>14</v>
      </c>
      <c r="N374" t="s">
        <v>14</v>
      </c>
      <c r="O374" t="s">
        <v>14</v>
      </c>
      <c r="P374" t="s">
        <v>14</v>
      </c>
      <c r="Q374" s="12" t="s">
        <v>14</v>
      </c>
      <c r="R374" s="20" t="s">
        <v>14</v>
      </c>
      <c r="S374" t="s">
        <v>14</v>
      </c>
      <c r="T374" t="s">
        <v>14</v>
      </c>
      <c r="U374" t="s">
        <v>14</v>
      </c>
      <c r="V374" s="12" t="s">
        <v>14</v>
      </c>
      <c r="W374" t="s">
        <v>14</v>
      </c>
      <c r="X374" t="s">
        <v>14</v>
      </c>
      <c r="Y374" t="s">
        <v>14</v>
      </c>
      <c r="Z374" s="12" t="s">
        <v>14</v>
      </c>
      <c r="AA374" t="s">
        <v>14</v>
      </c>
      <c r="AB374" t="s">
        <v>14</v>
      </c>
      <c r="AC374" t="s">
        <v>14</v>
      </c>
      <c r="AD374" s="20" t="s">
        <v>14</v>
      </c>
      <c r="AE374" t="s">
        <v>14</v>
      </c>
      <c r="AF374" t="s">
        <v>14</v>
      </c>
      <c r="AG374" t="s">
        <v>14</v>
      </c>
      <c r="AH374" s="20" t="s">
        <v>14</v>
      </c>
      <c r="AI374" t="s">
        <v>14</v>
      </c>
      <c r="AJ374" t="s">
        <v>14</v>
      </c>
      <c r="AK374" t="s">
        <v>14</v>
      </c>
      <c r="AL374" t="s">
        <v>14</v>
      </c>
      <c r="AM374" t="s">
        <v>14</v>
      </c>
      <c r="AN374" t="s">
        <v>14</v>
      </c>
      <c r="AO374" t="s">
        <v>14</v>
      </c>
      <c r="AP374" s="21">
        <v>61710</v>
      </c>
      <c r="AQ374" s="8">
        <v>15196</v>
      </c>
      <c r="AR374" s="8">
        <v>30541</v>
      </c>
      <c r="AS374" s="8">
        <v>1754</v>
      </c>
      <c r="AT374" s="21">
        <v>11140</v>
      </c>
      <c r="AU374" s="26">
        <v>789</v>
      </c>
      <c r="AV374" s="26">
        <v>847</v>
      </c>
      <c r="AW374" s="26">
        <v>1444</v>
      </c>
      <c r="AZ374">
        <v>2016</v>
      </c>
      <c r="BA374">
        <f>AV408/AT408</f>
        <v>5.0709939148073022E-4</v>
      </c>
    </row>
    <row r="375" spans="1:53">
      <c r="B375" s="2" t="s">
        <v>24</v>
      </c>
      <c r="C375" s="2" t="s">
        <v>12</v>
      </c>
      <c r="D375" s="4" t="s">
        <v>14</v>
      </c>
      <c r="E375" s="4" t="s">
        <v>14</v>
      </c>
      <c r="F375" s="4" t="s">
        <v>14</v>
      </c>
      <c r="G375" s="4" t="s">
        <v>14</v>
      </c>
      <c r="H375" s="15" t="s">
        <v>14</v>
      </c>
      <c r="I375" s="4" t="s">
        <v>14</v>
      </c>
      <c r="J375" s="4" t="s">
        <v>14</v>
      </c>
      <c r="K375" s="4" t="s">
        <v>14</v>
      </c>
      <c r="L375" s="15" t="s">
        <v>14</v>
      </c>
      <c r="M375" t="s">
        <v>14</v>
      </c>
      <c r="N375" t="s">
        <v>14</v>
      </c>
      <c r="O375" t="s">
        <v>14</v>
      </c>
      <c r="P375" t="s">
        <v>14</v>
      </c>
      <c r="Q375" s="12" t="s">
        <v>14</v>
      </c>
      <c r="R375" s="20" t="s">
        <v>14</v>
      </c>
      <c r="S375" t="s">
        <v>14</v>
      </c>
      <c r="T375" t="s">
        <v>14</v>
      </c>
      <c r="U375" t="s">
        <v>14</v>
      </c>
      <c r="V375" s="12" t="s">
        <v>14</v>
      </c>
      <c r="W375" t="s">
        <v>14</v>
      </c>
      <c r="X375" t="s">
        <v>14</v>
      </c>
      <c r="Y375" t="s">
        <v>14</v>
      </c>
      <c r="Z375" s="12" t="s">
        <v>14</v>
      </c>
      <c r="AA375" t="s">
        <v>14</v>
      </c>
      <c r="AB375" t="s">
        <v>14</v>
      </c>
      <c r="AC375" t="s">
        <v>14</v>
      </c>
      <c r="AD375" s="20" t="s">
        <v>14</v>
      </c>
      <c r="AE375" t="s">
        <v>14</v>
      </c>
      <c r="AF375" t="s">
        <v>14</v>
      </c>
      <c r="AG375" t="s">
        <v>14</v>
      </c>
      <c r="AH375" s="20" t="s">
        <v>14</v>
      </c>
      <c r="AI375" t="s">
        <v>14</v>
      </c>
      <c r="AJ375" t="s">
        <v>14</v>
      </c>
      <c r="AK375" t="s">
        <v>14</v>
      </c>
      <c r="AL375" t="s">
        <v>14</v>
      </c>
      <c r="AM375" t="s">
        <v>14</v>
      </c>
      <c r="AN375" t="s">
        <v>14</v>
      </c>
      <c r="AO375" t="s">
        <v>14</v>
      </c>
      <c r="AP375" s="21">
        <v>65045</v>
      </c>
      <c r="AQ375" s="8">
        <v>12253</v>
      </c>
      <c r="AR375" s="8">
        <v>35789</v>
      </c>
      <c r="AS375" s="8">
        <v>1411</v>
      </c>
      <c r="AT375" s="21">
        <v>12019</v>
      </c>
      <c r="AU375" s="26">
        <v>886</v>
      </c>
      <c r="AV375" s="26">
        <v>1450</v>
      </c>
      <c r="AW375" s="26">
        <v>1237</v>
      </c>
      <c r="AZ375">
        <v>2018</v>
      </c>
      <c r="BA375">
        <f>AV448/AT448</f>
        <v>3.510220937435474E-3</v>
      </c>
    </row>
    <row r="376" spans="1:53">
      <c r="B376" s="2" t="s">
        <v>25</v>
      </c>
      <c r="C376" s="2" t="s">
        <v>12</v>
      </c>
      <c r="D376" s="4" t="s">
        <v>14</v>
      </c>
      <c r="E376" s="4" t="s">
        <v>14</v>
      </c>
      <c r="F376" s="4" t="s">
        <v>14</v>
      </c>
      <c r="G376" s="4" t="s">
        <v>14</v>
      </c>
      <c r="H376" s="15" t="s">
        <v>14</v>
      </c>
      <c r="I376" s="4" t="s">
        <v>14</v>
      </c>
      <c r="J376" s="4" t="s">
        <v>14</v>
      </c>
      <c r="K376" s="4" t="s">
        <v>14</v>
      </c>
      <c r="L376" s="15" t="s">
        <v>14</v>
      </c>
      <c r="M376" t="s">
        <v>14</v>
      </c>
      <c r="N376" t="s">
        <v>14</v>
      </c>
      <c r="O376" t="s">
        <v>14</v>
      </c>
      <c r="P376" t="s">
        <v>14</v>
      </c>
      <c r="Q376" s="12" t="s">
        <v>14</v>
      </c>
      <c r="R376" s="20" t="s">
        <v>14</v>
      </c>
      <c r="S376" t="s">
        <v>14</v>
      </c>
      <c r="T376" t="s">
        <v>14</v>
      </c>
      <c r="U376" t="s">
        <v>14</v>
      </c>
      <c r="V376" s="12" t="s">
        <v>14</v>
      </c>
      <c r="W376" t="s">
        <v>14</v>
      </c>
      <c r="X376" t="s">
        <v>14</v>
      </c>
      <c r="Y376" t="s">
        <v>14</v>
      </c>
      <c r="Z376" s="12" t="s">
        <v>14</v>
      </c>
      <c r="AA376" t="s">
        <v>14</v>
      </c>
      <c r="AB376" t="s">
        <v>14</v>
      </c>
      <c r="AC376" t="s">
        <v>14</v>
      </c>
      <c r="AD376" s="20" t="s">
        <v>14</v>
      </c>
      <c r="AE376" t="s">
        <v>14</v>
      </c>
      <c r="AF376" t="s">
        <v>14</v>
      </c>
      <c r="AG376" t="s">
        <v>14</v>
      </c>
      <c r="AH376" s="20" t="s">
        <v>14</v>
      </c>
      <c r="AI376" t="s">
        <v>14</v>
      </c>
      <c r="AJ376" t="s">
        <v>14</v>
      </c>
      <c r="AK376" t="s">
        <v>14</v>
      </c>
      <c r="AL376" t="s">
        <v>14</v>
      </c>
      <c r="AM376" t="s">
        <v>14</v>
      </c>
      <c r="AN376" t="s">
        <v>14</v>
      </c>
      <c r="AO376" t="s">
        <v>14</v>
      </c>
      <c r="AP376" s="21">
        <v>62380</v>
      </c>
      <c r="AQ376" s="8">
        <v>16158</v>
      </c>
      <c r="AR376" s="8">
        <v>30398</v>
      </c>
      <c r="AS376" s="8">
        <v>2064</v>
      </c>
      <c r="AT376" s="21">
        <v>11470</v>
      </c>
      <c r="AU376" s="26">
        <v>853</v>
      </c>
      <c r="AV376" s="26">
        <v>486</v>
      </c>
      <c r="AW376" s="26">
        <v>952</v>
      </c>
      <c r="AZ376">
        <v>2019</v>
      </c>
      <c r="BA376">
        <f>AV468/AT468</f>
        <v>7.1022727272727275E-4</v>
      </c>
    </row>
    <row r="377" spans="1:53">
      <c r="B377" s="2" t="s">
        <v>26</v>
      </c>
      <c r="C377" s="2" t="s">
        <v>12</v>
      </c>
      <c r="D377" s="4" t="s">
        <v>14</v>
      </c>
      <c r="E377" s="4" t="s">
        <v>14</v>
      </c>
      <c r="F377" s="4" t="s">
        <v>14</v>
      </c>
      <c r="G377" s="4" t="s">
        <v>14</v>
      </c>
      <c r="H377" s="15" t="s">
        <v>14</v>
      </c>
      <c r="I377" s="4" t="s">
        <v>14</v>
      </c>
      <c r="J377" s="4" t="s">
        <v>14</v>
      </c>
      <c r="K377" s="4" t="s">
        <v>14</v>
      </c>
      <c r="L377" s="15" t="s">
        <v>14</v>
      </c>
      <c r="M377" t="s">
        <v>14</v>
      </c>
      <c r="N377" t="s">
        <v>14</v>
      </c>
      <c r="O377" t="s">
        <v>14</v>
      </c>
      <c r="P377" t="s">
        <v>14</v>
      </c>
      <c r="Q377" s="12" t="s">
        <v>14</v>
      </c>
      <c r="R377" s="20" t="s">
        <v>14</v>
      </c>
      <c r="S377" t="s">
        <v>14</v>
      </c>
      <c r="T377" t="s">
        <v>14</v>
      </c>
      <c r="U377" t="s">
        <v>14</v>
      </c>
      <c r="V377" s="12" t="s">
        <v>14</v>
      </c>
      <c r="W377" t="s">
        <v>14</v>
      </c>
      <c r="X377" t="s">
        <v>14</v>
      </c>
      <c r="Y377" t="s">
        <v>14</v>
      </c>
      <c r="Z377" s="12" t="s">
        <v>14</v>
      </c>
      <c r="AA377" t="s">
        <v>14</v>
      </c>
      <c r="AB377" t="s">
        <v>14</v>
      </c>
      <c r="AC377" t="s">
        <v>14</v>
      </c>
      <c r="AD377" s="20" t="s">
        <v>14</v>
      </c>
      <c r="AE377" t="s">
        <v>14</v>
      </c>
      <c r="AF377" t="s">
        <v>14</v>
      </c>
      <c r="AG377" t="s">
        <v>14</v>
      </c>
      <c r="AH377" s="20" t="s">
        <v>14</v>
      </c>
      <c r="AI377" t="s">
        <v>14</v>
      </c>
      <c r="AJ377" t="s">
        <v>14</v>
      </c>
      <c r="AK377" t="s">
        <v>14</v>
      </c>
      <c r="AL377" t="s">
        <v>14</v>
      </c>
      <c r="AM377" t="s">
        <v>14</v>
      </c>
      <c r="AN377" t="s">
        <v>14</v>
      </c>
      <c r="AO377" t="s">
        <v>14</v>
      </c>
      <c r="AP377" s="21">
        <v>28087</v>
      </c>
      <c r="AQ377" s="8">
        <v>5540</v>
      </c>
      <c r="AR377" s="8">
        <v>12305</v>
      </c>
      <c r="AS377" s="8">
        <v>920</v>
      </c>
      <c r="AT377" s="21">
        <v>7095</v>
      </c>
      <c r="AU377" s="26">
        <v>402</v>
      </c>
      <c r="AV377" s="26">
        <v>254</v>
      </c>
      <c r="AW377" s="26">
        <v>1571</v>
      </c>
      <c r="AZ377" t="s">
        <v>131</v>
      </c>
      <c r="BA377">
        <f>AVERAGE(BA368:BA376)</f>
        <v>2.7955683496111536E-2</v>
      </c>
    </row>
    <row r="378" spans="1:53">
      <c r="B378" s="2" t="s">
        <v>27</v>
      </c>
      <c r="C378" s="2" t="s">
        <v>12</v>
      </c>
      <c r="D378" s="4" t="s">
        <v>14</v>
      </c>
      <c r="E378" s="4" t="s">
        <v>14</v>
      </c>
      <c r="F378" s="4" t="s">
        <v>14</v>
      </c>
      <c r="G378" s="4" t="s">
        <v>14</v>
      </c>
      <c r="H378" s="15" t="s">
        <v>14</v>
      </c>
      <c r="I378" s="4" t="s">
        <v>14</v>
      </c>
      <c r="J378" s="4" t="s">
        <v>14</v>
      </c>
      <c r="K378" s="4" t="s">
        <v>14</v>
      </c>
      <c r="L378" s="15" t="s">
        <v>14</v>
      </c>
      <c r="M378" t="s">
        <v>14</v>
      </c>
      <c r="N378" t="s">
        <v>14</v>
      </c>
      <c r="O378" t="s">
        <v>14</v>
      </c>
      <c r="P378" t="s">
        <v>14</v>
      </c>
      <c r="Q378" s="12" t="s">
        <v>14</v>
      </c>
      <c r="R378" s="20" t="s">
        <v>14</v>
      </c>
      <c r="S378" t="s">
        <v>14</v>
      </c>
      <c r="T378" t="s">
        <v>14</v>
      </c>
      <c r="U378" t="s">
        <v>14</v>
      </c>
      <c r="V378" s="12" t="s">
        <v>14</v>
      </c>
      <c r="W378" t="s">
        <v>14</v>
      </c>
      <c r="X378" t="s">
        <v>14</v>
      </c>
      <c r="Y378" t="s">
        <v>14</v>
      </c>
      <c r="Z378" s="12" t="s">
        <v>14</v>
      </c>
      <c r="AA378" t="s">
        <v>14</v>
      </c>
      <c r="AB378" t="s">
        <v>14</v>
      </c>
      <c r="AC378" t="s">
        <v>14</v>
      </c>
      <c r="AD378" s="20" t="s">
        <v>14</v>
      </c>
      <c r="AE378" t="s">
        <v>14</v>
      </c>
      <c r="AF378" t="s">
        <v>14</v>
      </c>
      <c r="AG378" t="s">
        <v>14</v>
      </c>
      <c r="AH378" s="20" t="s">
        <v>14</v>
      </c>
      <c r="AI378" t="s">
        <v>14</v>
      </c>
      <c r="AJ378" t="s">
        <v>14</v>
      </c>
      <c r="AK378" t="s">
        <v>14</v>
      </c>
      <c r="AL378" t="s">
        <v>14</v>
      </c>
      <c r="AM378" t="s">
        <v>14</v>
      </c>
      <c r="AN378" t="s">
        <v>14</v>
      </c>
      <c r="AO378" t="s">
        <v>14</v>
      </c>
      <c r="AP378" s="21">
        <v>13663</v>
      </c>
      <c r="AQ378" s="8">
        <v>3186</v>
      </c>
      <c r="AR378" s="8">
        <v>5389</v>
      </c>
      <c r="AS378" s="8">
        <v>664</v>
      </c>
      <c r="AT378" s="21">
        <v>3618</v>
      </c>
      <c r="AU378" s="26">
        <v>251</v>
      </c>
      <c r="AV378" s="26">
        <v>93</v>
      </c>
      <c r="AW378" s="26">
        <v>462</v>
      </c>
    </row>
    <row r="379" spans="1:53">
      <c r="B379" s="2" t="s">
        <v>28</v>
      </c>
      <c r="C379" s="2" t="s">
        <v>12</v>
      </c>
      <c r="D379" s="4" t="s">
        <v>14</v>
      </c>
      <c r="E379" s="4" t="s">
        <v>14</v>
      </c>
      <c r="F379" s="4" t="s">
        <v>14</v>
      </c>
      <c r="G379" s="4" t="s">
        <v>14</v>
      </c>
      <c r="H379" s="15" t="s">
        <v>14</v>
      </c>
      <c r="I379" s="4" t="s">
        <v>14</v>
      </c>
      <c r="J379" s="4" t="s">
        <v>14</v>
      </c>
      <c r="K379" s="4" t="s">
        <v>14</v>
      </c>
      <c r="L379" s="15" t="s">
        <v>14</v>
      </c>
      <c r="M379" t="s">
        <v>14</v>
      </c>
      <c r="N379" t="s">
        <v>14</v>
      </c>
      <c r="O379" t="s">
        <v>14</v>
      </c>
      <c r="P379" t="s">
        <v>14</v>
      </c>
      <c r="Q379" s="12" t="s">
        <v>14</v>
      </c>
      <c r="R379" s="20" t="s">
        <v>14</v>
      </c>
      <c r="S379" t="s">
        <v>14</v>
      </c>
      <c r="T379" t="s">
        <v>14</v>
      </c>
      <c r="U379" t="s">
        <v>14</v>
      </c>
      <c r="V379" s="12" t="s">
        <v>14</v>
      </c>
      <c r="W379" t="s">
        <v>14</v>
      </c>
      <c r="X379" t="s">
        <v>14</v>
      </c>
      <c r="Y379" t="s">
        <v>14</v>
      </c>
      <c r="Z379" s="12" t="s">
        <v>14</v>
      </c>
      <c r="AA379" t="s">
        <v>14</v>
      </c>
      <c r="AB379" t="s">
        <v>14</v>
      </c>
      <c r="AC379" t="s">
        <v>14</v>
      </c>
      <c r="AD379" s="20" t="s">
        <v>14</v>
      </c>
      <c r="AE379" t="s">
        <v>14</v>
      </c>
      <c r="AF379" t="s">
        <v>14</v>
      </c>
      <c r="AG379" t="s">
        <v>14</v>
      </c>
      <c r="AH379" s="20" t="s">
        <v>14</v>
      </c>
      <c r="AI379" t="s">
        <v>14</v>
      </c>
      <c r="AJ379" t="s">
        <v>14</v>
      </c>
      <c r="AK379" t="s">
        <v>14</v>
      </c>
      <c r="AL379" t="s">
        <v>14</v>
      </c>
      <c r="AM379" t="s">
        <v>14</v>
      </c>
      <c r="AN379" t="s">
        <v>14</v>
      </c>
      <c r="AO379" t="s">
        <v>14</v>
      </c>
      <c r="AP379" s="21">
        <v>12033</v>
      </c>
      <c r="AQ379" s="8">
        <v>3084</v>
      </c>
      <c r="AR379" s="8">
        <v>5565</v>
      </c>
      <c r="AS379" s="8">
        <v>388</v>
      </c>
      <c r="AT379" s="21">
        <v>2010</v>
      </c>
      <c r="AU379" s="26">
        <v>265</v>
      </c>
      <c r="AV379" s="26">
        <v>82</v>
      </c>
      <c r="AW379" s="26">
        <v>639</v>
      </c>
    </row>
    <row r="380" spans="1:53">
      <c r="B380" s="2" t="s">
        <v>29</v>
      </c>
      <c r="C380" s="2" t="s">
        <v>12</v>
      </c>
      <c r="D380" s="4" t="s">
        <v>14</v>
      </c>
      <c r="E380" s="4" t="s">
        <v>14</v>
      </c>
      <c r="F380" s="4" t="s">
        <v>14</v>
      </c>
      <c r="G380" s="4" t="s">
        <v>14</v>
      </c>
      <c r="H380" s="15" t="s">
        <v>14</v>
      </c>
      <c r="I380" s="4" t="s">
        <v>14</v>
      </c>
      <c r="J380" s="4" t="s">
        <v>14</v>
      </c>
      <c r="K380" s="4" t="s">
        <v>14</v>
      </c>
      <c r="L380" s="15" t="s">
        <v>14</v>
      </c>
      <c r="M380" t="s">
        <v>14</v>
      </c>
      <c r="N380" t="s">
        <v>14</v>
      </c>
      <c r="O380" t="s">
        <v>14</v>
      </c>
      <c r="P380" t="s">
        <v>14</v>
      </c>
      <c r="Q380" s="12" t="s">
        <v>14</v>
      </c>
      <c r="R380" s="20" t="s">
        <v>14</v>
      </c>
      <c r="S380" t="s">
        <v>14</v>
      </c>
      <c r="T380" t="s">
        <v>14</v>
      </c>
      <c r="U380" t="s">
        <v>14</v>
      </c>
      <c r="V380" s="12" t="s">
        <v>14</v>
      </c>
      <c r="W380" t="s">
        <v>14</v>
      </c>
      <c r="X380" t="s">
        <v>14</v>
      </c>
      <c r="Y380" t="s">
        <v>14</v>
      </c>
      <c r="Z380" s="12" t="s">
        <v>14</v>
      </c>
      <c r="AA380" t="s">
        <v>14</v>
      </c>
      <c r="AB380" t="s">
        <v>14</v>
      </c>
      <c r="AC380" t="s">
        <v>14</v>
      </c>
      <c r="AD380" s="20" t="s">
        <v>14</v>
      </c>
      <c r="AE380" t="s">
        <v>14</v>
      </c>
      <c r="AF380" t="s">
        <v>14</v>
      </c>
      <c r="AG380" t="s">
        <v>14</v>
      </c>
      <c r="AH380" s="20" t="s">
        <v>14</v>
      </c>
      <c r="AI380" t="s">
        <v>14</v>
      </c>
      <c r="AJ380" t="s">
        <v>14</v>
      </c>
      <c r="AK380" t="s">
        <v>14</v>
      </c>
      <c r="AL380" t="s">
        <v>14</v>
      </c>
      <c r="AM380" t="s">
        <v>14</v>
      </c>
      <c r="AN380" t="s">
        <v>14</v>
      </c>
      <c r="AO380" t="s">
        <v>14</v>
      </c>
      <c r="AP380" s="21">
        <v>82547</v>
      </c>
      <c r="AQ380" s="8">
        <v>20038</v>
      </c>
      <c r="AR380" s="8">
        <v>34360</v>
      </c>
      <c r="AS380" s="8">
        <v>3068</v>
      </c>
      <c r="AT380" s="21">
        <v>17868</v>
      </c>
      <c r="AU380" s="26">
        <v>3083</v>
      </c>
      <c r="AV380" s="26">
        <v>514</v>
      </c>
      <c r="AW380" s="26">
        <v>3617</v>
      </c>
    </row>
    <row r="381" spans="1:53">
      <c r="B381" s="2" t="s">
        <v>30</v>
      </c>
      <c r="C381" s="2" t="s">
        <v>12</v>
      </c>
      <c r="D381" s="4" t="s">
        <v>14</v>
      </c>
      <c r="E381" s="4" t="s">
        <v>14</v>
      </c>
      <c r="F381" s="4" t="s">
        <v>14</v>
      </c>
      <c r="G381" s="4" t="s">
        <v>14</v>
      </c>
      <c r="H381" s="15" t="s">
        <v>14</v>
      </c>
      <c r="I381" s="4" t="s">
        <v>14</v>
      </c>
      <c r="J381" s="4" t="s">
        <v>14</v>
      </c>
      <c r="K381" s="4" t="s">
        <v>14</v>
      </c>
      <c r="L381" s="15" t="s">
        <v>14</v>
      </c>
      <c r="M381" t="s">
        <v>14</v>
      </c>
      <c r="N381" t="s">
        <v>14</v>
      </c>
      <c r="O381" t="s">
        <v>14</v>
      </c>
      <c r="P381" t="s">
        <v>14</v>
      </c>
      <c r="Q381" s="12" t="s">
        <v>14</v>
      </c>
      <c r="R381" s="20" t="s">
        <v>14</v>
      </c>
      <c r="S381" t="s">
        <v>14</v>
      </c>
      <c r="T381" t="s">
        <v>14</v>
      </c>
      <c r="U381" t="s">
        <v>14</v>
      </c>
      <c r="V381" s="12" t="s">
        <v>14</v>
      </c>
      <c r="W381" t="s">
        <v>14</v>
      </c>
      <c r="X381" t="s">
        <v>14</v>
      </c>
      <c r="Y381" t="s">
        <v>14</v>
      </c>
      <c r="Z381" s="12" t="s">
        <v>14</v>
      </c>
      <c r="AA381" t="s">
        <v>14</v>
      </c>
      <c r="AB381" t="s">
        <v>14</v>
      </c>
      <c r="AC381" t="s">
        <v>14</v>
      </c>
      <c r="AD381" s="20" t="s">
        <v>14</v>
      </c>
      <c r="AE381" t="s">
        <v>14</v>
      </c>
      <c r="AF381" t="s">
        <v>14</v>
      </c>
      <c r="AG381" t="s">
        <v>14</v>
      </c>
      <c r="AH381" s="20" t="s">
        <v>14</v>
      </c>
      <c r="AI381" t="s">
        <v>14</v>
      </c>
      <c r="AJ381" t="s">
        <v>14</v>
      </c>
      <c r="AK381" t="s">
        <v>14</v>
      </c>
      <c r="AL381" t="s">
        <v>14</v>
      </c>
      <c r="AM381" t="s">
        <v>14</v>
      </c>
      <c r="AN381" t="s">
        <v>14</v>
      </c>
      <c r="AO381" t="s">
        <v>14</v>
      </c>
      <c r="AP381" s="21">
        <v>54831</v>
      </c>
      <c r="AQ381" s="8">
        <v>15874</v>
      </c>
      <c r="AR381" s="8">
        <v>23599</v>
      </c>
      <c r="AS381" s="8">
        <v>2101</v>
      </c>
      <c r="AT381" s="21">
        <v>10112</v>
      </c>
      <c r="AU381" s="26">
        <v>1791</v>
      </c>
      <c r="AV381" s="26">
        <v>252</v>
      </c>
      <c r="AW381" s="26">
        <v>1103</v>
      </c>
    </row>
    <row r="382" spans="1:53">
      <c r="B382" s="2" t="s">
        <v>31</v>
      </c>
      <c r="C382" s="2" t="s">
        <v>12</v>
      </c>
      <c r="D382" s="4" t="s">
        <v>14</v>
      </c>
      <c r="E382" s="4" t="s">
        <v>14</v>
      </c>
      <c r="F382" s="4" t="s">
        <v>14</v>
      </c>
      <c r="G382" s="4" t="s">
        <v>14</v>
      </c>
      <c r="H382" s="15" t="s">
        <v>14</v>
      </c>
      <c r="I382" s="4" t="s">
        <v>14</v>
      </c>
      <c r="J382" s="4" t="s">
        <v>14</v>
      </c>
      <c r="K382" s="4" t="s">
        <v>14</v>
      </c>
      <c r="L382" s="15" t="s">
        <v>14</v>
      </c>
      <c r="M382" t="s">
        <v>14</v>
      </c>
      <c r="N382" t="s">
        <v>14</v>
      </c>
      <c r="O382" t="s">
        <v>14</v>
      </c>
      <c r="P382" t="s">
        <v>14</v>
      </c>
      <c r="Q382" s="12" t="s">
        <v>14</v>
      </c>
      <c r="R382" s="20" t="s">
        <v>14</v>
      </c>
      <c r="S382" t="s">
        <v>14</v>
      </c>
      <c r="T382" t="s">
        <v>14</v>
      </c>
      <c r="U382" t="s">
        <v>14</v>
      </c>
      <c r="V382" s="12" t="s">
        <v>14</v>
      </c>
      <c r="W382" t="s">
        <v>14</v>
      </c>
      <c r="X382" t="s">
        <v>14</v>
      </c>
      <c r="Y382" t="s">
        <v>14</v>
      </c>
      <c r="Z382" s="12" t="s">
        <v>14</v>
      </c>
      <c r="AA382" t="s">
        <v>14</v>
      </c>
      <c r="AB382" t="s">
        <v>14</v>
      </c>
      <c r="AC382" t="s">
        <v>14</v>
      </c>
      <c r="AD382" s="20" t="s">
        <v>14</v>
      </c>
      <c r="AE382" t="s">
        <v>14</v>
      </c>
      <c r="AF382" t="s">
        <v>14</v>
      </c>
      <c r="AG382" t="s">
        <v>14</v>
      </c>
      <c r="AH382" s="20" t="s">
        <v>14</v>
      </c>
      <c r="AI382" t="s">
        <v>14</v>
      </c>
      <c r="AJ382" t="s">
        <v>14</v>
      </c>
      <c r="AK382" t="s">
        <v>14</v>
      </c>
      <c r="AL382" t="s">
        <v>14</v>
      </c>
      <c r="AM382" t="s">
        <v>14</v>
      </c>
      <c r="AN382" t="s">
        <v>14</v>
      </c>
      <c r="AO382" t="s">
        <v>14</v>
      </c>
      <c r="AP382" s="21">
        <v>101727</v>
      </c>
      <c r="AQ382" s="8">
        <v>24040</v>
      </c>
      <c r="AR382" s="8">
        <v>36868</v>
      </c>
      <c r="AS382" s="8">
        <v>12074</v>
      </c>
      <c r="AT382" s="21">
        <v>15314</v>
      </c>
      <c r="AU382" s="26">
        <v>12146</v>
      </c>
      <c r="AV382" s="26">
        <v>94</v>
      </c>
      <c r="AW382" s="26">
        <v>1191</v>
      </c>
    </row>
    <row r="383" spans="1:53">
      <c r="B383" s="2" t="s">
        <v>32</v>
      </c>
      <c r="C383" s="2" t="s">
        <v>12</v>
      </c>
      <c r="D383" s="4" t="s">
        <v>14</v>
      </c>
      <c r="E383" s="4" t="s">
        <v>14</v>
      </c>
      <c r="F383" s="4" t="s">
        <v>14</v>
      </c>
      <c r="G383" s="4" t="s">
        <v>14</v>
      </c>
      <c r="H383" s="15" t="s">
        <v>14</v>
      </c>
      <c r="I383" s="4" t="s">
        <v>14</v>
      </c>
      <c r="J383" s="4" t="s">
        <v>14</v>
      </c>
      <c r="K383" s="4" t="s">
        <v>14</v>
      </c>
      <c r="L383" s="15" t="s">
        <v>14</v>
      </c>
      <c r="M383" t="s">
        <v>14</v>
      </c>
      <c r="N383" t="s">
        <v>14</v>
      </c>
      <c r="O383" t="s">
        <v>14</v>
      </c>
      <c r="P383" t="s">
        <v>14</v>
      </c>
      <c r="Q383" s="12" t="s">
        <v>14</v>
      </c>
      <c r="R383" s="20" t="s">
        <v>14</v>
      </c>
      <c r="S383" t="s">
        <v>14</v>
      </c>
      <c r="T383" t="s">
        <v>14</v>
      </c>
      <c r="U383" t="s">
        <v>14</v>
      </c>
      <c r="V383" s="12" t="s">
        <v>14</v>
      </c>
      <c r="W383" t="s">
        <v>14</v>
      </c>
      <c r="X383" t="s">
        <v>14</v>
      </c>
      <c r="Y383" t="s">
        <v>14</v>
      </c>
      <c r="Z383" s="12" t="s">
        <v>14</v>
      </c>
      <c r="AA383" t="s">
        <v>14</v>
      </c>
      <c r="AB383" t="s">
        <v>14</v>
      </c>
      <c r="AC383" t="s">
        <v>14</v>
      </c>
      <c r="AD383" s="20" t="s">
        <v>14</v>
      </c>
      <c r="AE383" t="s">
        <v>14</v>
      </c>
      <c r="AF383" t="s">
        <v>14</v>
      </c>
      <c r="AG383" t="s">
        <v>14</v>
      </c>
      <c r="AH383" s="20" t="s">
        <v>14</v>
      </c>
      <c r="AI383" t="s">
        <v>14</v>
      </c>
      <c r="AJ383" t="s">
        <v>14</v>
      </c>
      <c r="AK383" t="s">
        <v>14</v>
      </c>
      <c r="AL383" t="s">
        <v>14</v>
      </c>
      <c r="AM383" t="s">
        <v>14</v>
      </c>
      <c r="AN383" t="s">
        <v>14</v>
      </c>
      <c r="AO383" t="s">
        <v>14</v>
      </c>
      <c r="AP383" s="22" t="s">
        <v>14</v>
      </c>
      <c r="AQ383" s="9" t="s">
        <v>14</v>
      </c>
      <c r="AR383" s="9" t="s">
        <v>14</v>
      </c>
      <c r="AS383" s="9" t="s">
        <v>14</v>
      </c>
      <c r="AT383" s="22" t="s">
        <v>14</v>
      </c>
      <c r="AU383" s="27" t="s">
        <v>14</v>
      </c>
      <c r="AV383" s="27" t="s">
        <v>14</v>
      </c>
      <c r="AW383" s="27" t="s">
        <v>14</v>
      </c>
    </row>
    <row r="384" spans="1:53">
      <c r="A384" s="2" t="s">
        <v>51</v>
      </c>
      <c r="B384" s="2" t="s">
        <v>11</v>
      </c>
      <c r="C384" s="2" t="s">
        <v>12</v>
      </c>
      <c r="D384" s="3">
        <v>58514</v>
      </c>
      <c r="E384" s="3">
        <v>10860</v>
      </c>
      <c r="F384" s="3">
        <v>12691</v>
      </c>
      <c r="G384" s="3">
        <v>1041</v>
      </c>
      <c r="H384" s="14">
        <v>24592</v>
      </c>
      <c r="I384" s="3">
        <v>15741</v>
      </c>
      <c r="J384" s="3">
        <v>9386</v>
      </c>
      <c r="K384" s="3">
        <v>8794</v>
      </c>
      <c r="L384" s="14">
        <v>33921</v>
      </c>
      <c r="M384" t="s">
        <v>14</v>
      </c>
      <c r="N384" t="s">
        <v>14</v>
      </c>
      <c r="O384" t="s">
        <v>14</v>
      </c>
      <c r="P384" t="s">
        <v>14</v>
      </c>
      <c r="Q384" s="12" t="s">
        <v>14</v>
      </c>
      <c r="R384" s="21">
        <v>68035</v>
      </c>
      <c r="S384" s="8">
        <v>29578</v>
      </c>
      <c r="T384" s="8">
        <v>23965</v>
      </c>
      <c r="U384" s="8">
        <v>14492</v>
      </c>
      <c r="V384" s="17">
        <v>24873</v>
      </c>
      <c r="W384" s="8">
        <v>10976</v>
      </c>
      <c r="X384" s="8">
        <v>12834</v>
      </c>
      <c r="Y384" s="8">
        <v>1064</v>
      </c>
      <c r="Z384" s="17">
        <v>33976</v>
      </c>
      <c r="AA384" s="8">
        <v>15771</v>
      </c>
      <c r="AB384" s="8">
        <v>9411</v>
      </c>
      <c r="AC384" s="8">
        <v>8794</v>
      </c>
      <c r="AD384" s="21">
        <v>9186</v>
      </c>
      <c r="AE384" s="8">
        <v>2832</v>
      </c>
      <c r="AF384" s="8">
        <v>1720</v>
      </c>
      <c r="AG384" s="8">
        <v>4634</v>
      </c>
      <c r="AH384" s="21">
        <v>82346</v>
      </c>
      <c r="AI384" s="8">
        <v>33600</v>
      </c>
      <c r="AJ384" s="8">
        <v>26644</v>
      </c>
      <c r="AK384" s="8">
        <v>22102</v>
      </c>
      <c r="AL384" t="s">
        <v>14</v>
      </c>
      <c r="AM384" t="s">
        <v>14</v>
      </c>
      <c r="AN384" s="11">
        <v>82.35</v>
      </c>
      <c r="AO384" s="11">
        <v>68.040000000000006</v>
      </c>
      <c r="AP384" s="21">
        <v>611088</v>
      </c>
      <c r="AQ384" s="8">
        <v>133554</v>
      </c>
      <c r="AR384" s="8">
        <v>279911</v>
      </c>
      <c r="AS384" s="8">
        <v>31637</v>
      </c>
      <c r="AT384" s="21">
        <v>126570</v>
      </c>
      <c r="AU384" s="26">
        <v>25604</v>
      </c>
      <c r="AV384" s="26">
        <v>1669</v>
      </c>
      <c r="AW384" s="26">
        <v>12142</v>
      </c>
    </row>
    <row r="385" spans="2:49">
      <c r="B385" s="2" t="s">
        <v>13</v>
      </c>
      <c r="C385" s="2" t="s">
        <v>12</v>
      </c>
      <c r="D385" s="3">
        <v>2506</v>
      </c>
      <c r="E385" s="3">
        <v>288</v>
      </c>
      <c r="F385" s="3">
        <v>745</v>
      </c>
      <c r="G385" s="3">
        <v>74</v>
      </c>
      <c r="H385" s="14">
        <v>1108</v>
      </c>
      <c r="I385" s="3">
        <v>409</v>
      </c>
      <c r="J385" s="3">
        <v>599</v>
      </c>
      <c r="K385" s="3">
        <v>390</v>
      </c>
      <c r="L385" s="14">
        <v>1398</v>
      </c>
      <c r="M385" t="s">
        <v>14</v>
      </c>
      <c r="N385" t="s">
        <v>14</v>
      </c>
      <c r="O385" t="s">
        <v>14</v>
      </c>
      <c r="P385" t="s">
        <v>14</v>
      </c>
      <c r="Q385" s="12" t="s">
        <v>14</v>
      </c>
      <c r="R385" s="21">
        <v>3342</v>
      </c>
      <c r="S385" s="8">
        <v>903</v>
      </c>
      <c r="T385" s="8">
        <v>1554</v>
      </c>
      <c r="U385" s="8">
        <v>884</v>
      </c>
      <c r="V385" s="17">
        <v>1125</v>
      </c>
      <c r="W385" s="8">
        <v>294</v>
      </c>
      <c r="X385" s="8">
        <v>755</v>
      </c>
      <c r="Y385" s="8">
        <v>76</v>
      </c>
      <c r="Z385" s="17">
        <v>1402</v>
      </c>
      <c r="AA385" s="8">
        <v>411</v>
      </c>
      <c r="AB385" s="8">
        <v>601</v>
      </c>
      <c r="AC385" s="8">
        <v>390</v>
      </c>
      <c r="AD385" s="21">
        <v>814</v>
      </c>
      <c r="AE385" s="8">
        <v>198</v>
      </c>
      <c r="AF385" s="8">
        <v>198</v>
      </c>
      <c r="AG385" s="8">
        <v>419</v>
      </c>
      <c r="AH385" s="21">
        <v>4028</v>
      </c>
      <c r="AI385" s="8">
        <v>1015</v>
      </c>
      <c r="AJ385" s="8">
        <v>1731</v>
      </c>
      <c r="AK385" s="8">
        <v>1282</v>
      </c>
      <c r="AL385" t="s">
        <v>14</v>
      </c>
      <c r="AM385" t="s">
        <v>14</v>
      </c>
      <c r="AN385" t="s">
        <v>14</v>
      </c>
      <c r="AO385" t="s">
        <v>14</v>
      </c>
      <c r="AP385" s="21">
        <v>18018</v>
      </c>
      <c r="AQ385" s="8">
        <v>3201</v>
      </c>
      <c r="AR385" s="8">
        <v>7710</v>
      </c>
      <c r="AS385" s="8">
        <v>1241</v>
      </c>
      <c r="AT385" s="21">
        <v>4143</v>
      </c>
      <c r="AU385" s="26">
        <v>1242</v>
      </c>
      <c r="AV385" s="26">
        <v>140</v>
      </c>
      <c r="AW385" s="26">
        <v>340</v>
      </c>
    </row>
    <row r="386" spans="2:49">
      <c r="B386" s="2" t="s">
        <v>15</v>
      </c>
      <c r="C386" s="2" t="s">
        <v>12</v>
      </c>
      <c r="D386" s="3">
        <v>1985</v>
      </c>
      <c r="E386" s="3">
        <v>429</v>
      </c>
      <c r="F386" s="3">
        <v>538</v>
      </c>
      <c r="G386" s="3">
        <v>24</v>
      </c>
      <c r="H386" s="14">
        <v>990</v>
      </c>
      <c r="I386" s="3">
        <v>439</v>
      </c>
      <c r="J386" s="3">
        <v>361</v>
      </c>
      <c r="K386" s="3">
        <v>194</v>
      </c>
      <c r="L386" s="14">
        <v>995</v>
      </c>
      <c r="M386" t="s">
        <v>14</v>
      </c>
      <c r="N386" t="s">
        <v>14</v>
      </c>
      <c r="O386" t="s">
        <v>14</v>
      </c>
      <c r="P386" t="s">
        <v>14</v>
      </c>
      <c r="Q386" s="12" t="s">
        <v>14</v>
      </c>
      <c r="R386" s="21">
        <v>2600</v>
      </c>
      <c r="S386" s="8">
        <v>1058</v>
      </c>
      <c r="T386" s="8">
        <v>1054</v>
      </c>
      <c r="U386" s="8">
        <v>488</v>
      </c>
      <c r="V386" s="17">
        <v>1021</v>
      </c>
      <c r="W386" s="8">
        <v>439</v>
      </c>
      <c r="X386" s="8">
        <v>557</v>
      </c>
      <c r="Y386" s="8">
        <v>25</v>
      </c>
      <c r="Z386" s="17">
        <v>999</v>
      </c>
      <c r="AA386" s="8">
        <v>441</v>
      </c>
      <c r="AB386" s="8">
        <v>363</v>
      </c>
      <c r="AC386" s="8">
        <v>194</v>
      </c>
      <c r="AD386" s="21">
        <v>580</v>
      </c>
      <c r="AE386" s="8">
        <v>178</v>
      </c>
      <c r="AF386" s="8">
        <v>133</v>
      </c>
      <c r="AG386" s="8">
        <v>269</v>
      </c>
      <c r="AH386" s="21">
        <v>3068</v>
      </c>
      <c r="AI386" s="8">
        <v>1189</v>
      </c>
      <c r="AJ386" s="8">
        <v>1186</v>
      </c>
      <c r="AK386" s="8">
        <v>693</v>
      </c>
      <c r="AL386" t="s">
        <v>14</v>
      </c>
      <c r="AM386" t="s">
        <v>14</v>
      </c>
      <c r="AN386" t="s">
        <v>14</v>
      </c>
      <c r="AO386" t="s">
        <v>14</v>
      </c>
      <c r="AP386" s="21">
        <v>16956</v>
      </c>
      <c r="AQ386" s="8">
        <v>2808</v>
      </c>
      <c r="AR386" s="8">
        <v>7395</v>
      </c>
      <c r="AS386" s="8">
        <v>1352</v>
      </c>
      <c r="AT386" s="21">
        <v>3835</v>
      </c>
      <c r="AU386" s="26">
        <v>990</v>
      </c>
      <c r="AV386" s="26">
        <v>120</v>
      </c>
      <c r="AW386" s="26">
        <v>457</v>
      </c>
    </row>
    <row r="387" spans="2:49">
      <c r="B387" s="2" t="s">
        <v>16</v>
      </c>
      <c r="C387" s="2" t="s">
        <v>12</v>
      </c>
      <c r="D387" s="3">
        <v>1835</v>
      </c>
      <c r="E387" s="3">
        <v>339</v>
      </c>
      <c r="F387" s="3">
        <v>503</v>
      </c>
      <c r="G387" s="3">
        <v>26</v>
      </c>
      <c r="H387" s="14">
        <v>869</v>
      </c>
      <c r="I387" s="3">
        <v>385</v>
      </c>
      <c r="J387" s="3">
        <v>335</v>
      </c>
      <c r="K387" s="3">
        <v>246</v>
      </c>
      <c r="L387" s="14">
        <v>966</v>
      </c>
      <c r="M387" t="s">
        <v>14</v>
      </c>
      <c r="N387" t="s">
        <v>14</v>
      </c>
      <c r="O387" t="s">
        <v>14</v>
      </c>
      <c r="P387" t="s">
        <v>14</v>
      </c>
      <c r="Q387" s="12" t="s">
        <v>14</v>
      </c>
      <c r="R387" s="21">
        <v>2234</v>
      </c>
      <c r="S387" s="8">
        <v>849</v>
      </c>
      <c r="T387" s="8">
        <v>936</v>
      </c>
      <c r="U387" s="8">
        <v>449</v>
      </c>
      <c r="V387" s="17">
        <v>877</v>
      </c>
      <c r="W387" s="8">
        <v>342</v>
      </c>
      <c r="X387" s="8">
        <v>509</v>
      </c>
      <c r="Y387" s="8">
        <v>26</v>
      </c>
      <c r="Z387" s="17">
        <v>968</v>
      </c>
      <c r="AA387" s="8">
        <v>386</v>
      </c>
      <c r="AB387" s="8">
        <v>336</v>
      </c>
      <c r="AC387" s="8">
        <v>246</v>
      </c>
      <c r="AD387" s="21">
        <v>388</v>
      </c>
      <c r="AE387" s="8">
        <v>121</v>
      </c>
      <c r="AF387" s="8">
        <v>90</v>
      </c>
      <c r="AG387" s="8">
        <v>177</v>
      </c>
      <c r="AH387" s="21">
        <v>2638</v>
      </c>
      <c r="AI387" s="8">
        <v>962</v>
      </c>
      <c r="AJ387" s="8">
        <v>1051</v>
      </c>
      <c r="AK387" s="8">
        <v>625</v>
      </c>
      <c r="AL387" t="s">
        <v>14</v>
      </c>
      <c r="AM387" t="s">
        <v>14</v>
      </c>
      <c r="AN387" t="s">
        <v>14</v>
      </c>
      <c r="AO387" t="s">
        <v>14</v>
      </c>
      <c r="AP387" s="21">
        <v>19342</v>
      </c>
      <c r="AQ387" s="8">
        <v>3317</v>
      </c>
      <c r="AR387" s="8">
        <v>9437</v>
      </c>
      <c r="AS387" s="8">
        <v>1185</v>
      </c>
      <c r="AT387" s="21">
        <v>4076</v>
      </c>
      <c r="AU387" s="26">
        <v>797</v>
      </c>
      <c r="AV387" s="26">
        <v>121</v>
      </c>
      <c r="AW387" s="26">
        <v>409</v>
      </c>
    </row>
    <row r="388" spans="2:49">
      <c r="B388" s="2" t="s">
        <v>17</v>
      </c>
      <c r="C388" s="2" t="s">
        <v>12</v>
      </c>
      <c r="D388" s="3">
        <v>1888</v>
      </c>
      <c r="E388" s="3">
        <v>239</v>
      </c>
      <c r="F388" s="3">
        <v>710</v>
      </c>
      <c r="G388" s="3">
        <v>43</v>
      </c>
      <c r="H388" s="14">
        <v>992</v>
      </c>
      <c r="I388" s="3">
        <v>264</v>
      </c>
      <c r="J388" s="3">
        <v>416</v>
      </c>
      <c r="K388" s="3">
        <v>216</v>
      </c>
      <c r="L388" s="14">
        <v>896</v>
      </c>
      <c r="M388" t="s">
        <v>14</v>
      </c>
      <c r="N388" t="s">
        <v>14</v>
      </c>
      <c r="O388" t="s">
        <v>14</v>
      </c>
      <c r="P388" t="s">
        <v>14</v>
      </c>
      <c r="Q388" s="12" t="s">
        <v>14</v>
      </c>
      <c r="R388" s="21">
        <v>2228</v>
      </c>
      <c r="S388" s="8">
        <v>584</v>
      </c>
      <c r="T388" s="8">
        <v>1228</v>
      </c>
      <c r="U388" s="8">
        <v>416</v>
      </c>
      <c r="V388" s="17">
        <v>1018</v>
      </c>
      <c r="W388" s="8">
        <v>245</v>
      </c>
      <c r="X388" s="8">
        <v>727</v>
      </c>
      <c r="Y388" s="8">
        <v>46</v>
      </c>
      <c r="Z388" s="17">
        <v>898</v>
      </c>
      <c r="AA388" s="8">
        <v>264</v>
      </c>
      <c r="AB388" s="8">
        <v>417</v>
      </c>
      <c r="AC388" s="8">
        <v>216</v>
      </c>
      <c r="AD388" s="21">
        <v>312</v>
      </c>
      <c r="AE388" s="8">
        <v>75</v>
      </c>
      <c r="AF388" s="8">
        <v>83</v>
      </c>
      <c r="AG388" s="8">
        <v>154</v>
      </c>
      <c r="AH388" s="21">
        <v>2623</v>
      </c>
      <c r="AI388" s="8">
        <v>655</v>
      </c>
      <c r="AJ388" s="8">
        <v>1351</v>
      </c>
      <c r="AK388" s="8">
        <v>617</v>
      </c>
      <c r="AL388" t="s">
        <v>14</v>
      </c>
      <c r="AM388" t="s">
        <v>14</v>
      </c>
      <c r="AN388" t="s">
        <v>14</v>
      </c>
      <c r="AO388" t="s">
        <v>14</v>
      </c>
      <c r="AP388" s="21">
        <v>14337</v>
      </c>
      <c r="AQ388" s="8">
        <v>2783</v>
      </c>
      <c r="AR388" s="8">
        <v>6672</v>
      </c>
      <c r="AS388" s="8">
        <v>642</v>
      </c>
      <c r="AT388" s="21">
        <v>3573</v>
      </c>
      <c r="AU388" s="26">
        <v>418</v>
      </c>
      <c r="AV388" s="26">
        <v>55</v>
      </c>
      <c r="AW388" s="26">
        <v>193</v>
      </c>
    </row>
    <row r="389" spans="2:49">
      <c r="B389" s="2" t="s">
        <v>18</v>
      </c>
      <c r="C389" s="2" t="s">
        <v>12</v>
      </c>
      <c r="D389" s="3">
        <v>4012</v>
      </c>
      <c r="E389" s="3">
        <v>622</v>
      </c>
      <c r="F389" s="3">
        <v>1214</v>
      </c>
      <c r="G389" s="3">
        <v>90</v>
      </c>
      <c r="H389" s="14">
        <v>1926</v>
      </c>
      <c r="I389" s="3">
        <v>715</v>
      </c>
      <c r="J389" s="3">
        <v>833</v>
      </c>
      <c r="K389" s="3">
        <v>538</v>
      </c>
      <c r="L389" s="14">
        <v>2087</v>
      </c>
      <c r="M389" t="s">
        <v>14</v>
      </c>
      <c r="N389" t="s">
        <v>14</v>
      </c>
      <c r="O389" t="s">
        <v>14</v>
      </c>
      <c r="P389" t="s">
        <v>14</v>
      </c>
      <c r="Q389" s="12" t="s">
        <v>14</v>
      </c>
      <c r="R389" s="21">
        <v>4943</v>
      </c>
      <c r="S389" s="8">
        <v>1600</v>
      </c>
      <c r="T389" s="8">
        <v>2284</v>
      </c>
      <c r="U389" s="8">
        <v>1059</v>
      </c>
      <c r="V389" s="17">
        <v>1953</v>
      </c>
      <c r="W389" s="8">
        <v>631</v>
      </c>
      <c r="X389" s="8">
        <v>1229</v>
      </c>
      <c r="Y389" s="8">
        <v>92</v>
      </c>
      <c r="Z389" s="17">
        <v>2090</v>
      </c>
      <c r="AA389" s="8">
        <v>716</v>
      </c>
      <c r="AB389" s="8">
        <v>836</v>
      </c>
      <c r="AC389" s="8">
        <v>538</v>
      </c>
      <c r="AD389" s="21">
        <v>901</v>
      </c>
      <c r="AE389" s="8">
        <v>253</v>
      </c>
      <c r="AF389" s="8">
        <v>219</v>
      </c>
      <c r="AG389" s="8">
        <v>429</v>
      </c>
      <c r="AH389" s="21">
        <v>5777</v>
      </c>
      <c r="AI389" s="8">
        <v>1776</v>
      </c>
      <c r="AJ389" s="8">
        <v>2476</v>
      </c>
      <c r="AK389" s="8">
        <v>1525</v>
      </c>
      <c r="AL389" t="s">
        <v>14</v>
      </c>
      <c r="AM389" t="s">
        <v>14</v>
      </c>
      <c r="AN389" t="s">
        <v>14</v>
      </c>
      <c r="AO389" t="s">
        <v>14</v>
      </c>
      <c r="AP389" s="21">
        <v>34932</v>
      </c>
      <c r="AQ389" s="8">
        <v>6862</v>
      </c>
      <c r="AR389" s="8">
        <v>16615</v>
      </c>
      <c r="AS389" s="8">
        <v>1622</v>
      </c>
      <c r="AT389" s="21">
        <v>7965</v>
      </c>
      <c r="AU389" s="26">
        <v>1231</v>
      </c>
      <c r="AV389" s="26">
        <v>115</v>
      </c>
      <c r="AW389" s="26">
        <v>522</v>
      </c>
    </row>
    <row r="390" spans="2:49">
      <c r="B390" s="2" t="s">
        <v>19</v>
      </c>
      <c r="C390" s="2" t="s">
        <v>12</v>
      </c>
      <c r="D390" s="3">
        <v>1989</v>
      </c>
      <c r="E390" s="3">
        <v>268</v>
      </c>
      <c r="F390" s="3">
        <v>791</v>
      </c>
      <c r="G390" s="3">
        <v>67</v>
      </c>
      <c r="H390" s="14">
        <v>1125</v>
      </c>
      <c r="I390" s="3">
        <v>213</v>
      </c>
      <c r="J390" s="3">
        <v>373</v>
      </c>
      <c r="K390" s="3">
        <v>277</v>
      </c>
      <c r="L390" s="14">
        <v>863</v>
      </c>
      <c r="M390" t="s">
        <v>14</v>
      </c>
      <c r="N390" t="s">
        <v>14</v>
      </c>
      <c r="O390" t="s">
        <v>14</v>
      </c>
      <c r="P390" t="s">
        <v>14</v>
      </c>
      <c r="Q390" s="12" t="s">
        <v>14</v>
      </c>
      <c r="R390" s="21">
        <v>2225</v>
      </c>
      <c r="S390" s="8">
        <v>529</v>
      </c>
      <c r="T390" s="8">
        <v>1231</v>
      </c>
      <c r="U390" s="8">
        <v>465</v>
      </c>
      <c r="V390" s="17">
        <v>1143</v>
      </c>
      <c r="W390" s="8">
        <v>273</v>
      </c>
      <c r="X390" s="8">
        <v>801</v>
      </c>
      <c r="Y390" s="8">
        <v>69</v>
      </c>
      <c r="Z390" s="17">
        <v>865</v>
      </c>
      <c r="AA390" s="8">
        <v>213</v>
      </c>
      <c r="AB390" s="8">
        <v>375</v>
      </c>
      <c r="AC390" s="8">
        <v>277</v>
      </c>
      <c r="AD390" s="21">
        <v>216</v>
      </c>
      <c r="AE390" s="8">
        <v>42</v>
      </c>
      <c r="AF390" s="8">
        <v>55</v>
      </c>
      <c r="AG390" s="8">
        <v>118</v>
      </c>
      <c r="AH390" s="21">
        <v>2647</v>
      </c>
      <c r="AI390" s="8">
        <v>600</v>
      </c>
      <c r="AJ390" s="8">
        <v>1358</v>
      </c>
      <c r="AK390" s="8">
        <v>688</v>
      </c>
      <c r="AL390" t="s">
        <v>14</v>
      </c>
      <c r="AM390" t="s">
        <v>14</v>
      </c>
      <c r="AN390" t="s">
        <v>14</v>
      </c>
      <c r="AO390" t="s">
        <v>14</v>
      </c>
      <c r="AP390" s="21">
        <v>14429</v>
      </c>
      <c r="AQ390" s="8">
        <v>2380</v>
      </c>
      <c r="AR390" s="8">
        <v>7003</v>
      </c>
      <c r="AS390" s="8">
        <v>868</v>
      </c>
      <c r="AT390" s="21">
        <v>3457</v>
      </c>
      <c r="AU390" s="26">
        <v>450</v>
      </c>
      <c r="AV390" s="26">
        <v>95</v>
      </c>
      <c r="AW390" s="26">
        <v>175</v>
      </c>
    </row>
    <row r="391" spans="2:49">
      <c r="B391" s="2" t="s">
        <v>20</v>
      </c>
      <c r="C391" s="2" t="s">
        <v>12</v>
      </c>
      <c r="D391" s="3">
        <v>2044</v>
      </c>
      <c r="E391" s="3">
        <v>326</v>
      </c>
      <c r="F391" s="3">
        <v>606</v>
      </c>
      <c r="G391" s="3">
        <v>36</v>
      </c>
      <c r="H391" s="14">
        <v>968</v>
      </c>
      <c r="I391" s="3">
        <v>409</v>
      </c>
      <c r="J391" s="3">
        <v>410</v>
      </c>
      <c r="K391" s="3">
        <v>258</v>
      </c>
      <c r="L391" s="14">
        <v>1076</v>
      </c>
      <c r="M391" t="s">
        <v>14</v>
      </c>
      <c r="N391" t="s">
        <v>14</v>
      </c>
      <c r="O391" t="s">
        <v>14</v>
      </c>
      <c r="P391" t="s">
        <v>14</v>
      </c>
      <c r="Q391" s="12" t="s">
        <v>14</v>
      </c>
      <c r="R391" s="21">
        <v>2338</v>
      </c>
      <c r="S391" s="8">
        <v>828</v>
      </c>
      <c r="T391" s="8">
        <v>1074</v>
      </c>
      <c r="U391" s="8">
        <v>435</v>
      </c>
      <c r="V391" s="17">
        <v>971</v>
      </c>
      <c r="W391" s="8">
        <v>328</v>
      </c>
      <c r="X391" s="8">
        <v>606</v>
      </c>
      <c r="Y391" s="8">
        <v>37</v>
      </c>
      <c r="Z391" s="17">
        <v>1076</v>
      </c>
      <c r="AA391" s="8">
        <v>409</v>
      </c>
      <c r="AB391" s="8">
        <v>410</v>
      </c>
      <c r="AC391" s="8">
        <v>258</v>
      </c>
      <c r="AD391" s="21">
        <v>290</v>
      </c>
      <c r="AE391" s="8">
        <v>91</v>
      </c>
      <c r="AF391" s="8">
        <v>58</v>
      </c>
      <c r="AG391" s="8">
        <v>141</v>
      </c>
      <c r="AH391" s="21">
        <v>2704</v>
      </c>
      <c r="AI391" s="8">
        <v>924</v>
      </c>
      <c r="AJ391" s="8">
        <v>1156</v>
      </c>
      <c r="AK391" s="8">
        <v>624</v>
      </c>
      <c r="AL391" t="s">
        <v>14</v>
      </c>
      <c r="AM391" t="s">
        <v>14</v>
      </c>
      <c r="AN391" t="s">
        <v>14</v>
      </c>
      <c r="AO391" t="s">
        <v>14</v>
      </c>
      <c r="AP391" s="21">
        <v>14920</v>
      </c>
      <c r="AQ391" s="8">
        <v>2794</v>
      </c>
      <c r="AR391" s="8">
        <v>6839</v>
      </c>
      <c r="AS391" s="8">
        <v>804</v>
      </c>
      <c r="AT391" s="21">
        <v>3337</v>
      </c>
      <c r="AU391" s="26">
        <v>917</v>
      </c>
      <c r="AV391" s="26">
        <v>82</v>
      </c>
      <c r="AW391" s="26">
        <v>146</v>
      </c>
    </row>
    <row r="392" spans="2:49">
      <c r="B392" s="2" t="s">
        <v>21</v>
      </c>
      <c r="C392" s="2" t="s">
        <v>12</v>
      </c>
      <c r="D392" s="3">
        <v>2700</v>
      </c>
      <c r="E392" s="3">
        <v>485</v>
      </c>
      <c r="F392" s="3">
        <v>711</v>
      </c>
      <c r="G392" s="3">
        <v>56</v>
      </c>
      <c r="H392" s="14">
        <v>1253</v>
      </c>
      <c r="I392" s="3">
        <v>619</v>
      </c>
      <c r="J392" s="3">
        <v>481</v>
      </c>
      <c r="K392" s="3">
        <v>347</v>
      </c>
      <c r="L392" s="14">
        <v>1447</v>
      </c>
      <c r="M392" t="s">
        <v>14</v>
      </c>
      <c r="N392" t="s">
        <v>14</v>
      </c>
      <c r="O392" t="s">
        <v>14</v>
      </c>
      <c r="P392" t="s">
        <v>14</v>
      </c>
      <c r="Q392" s="12" t="s">
        <v>14</v>
      </c>
      <c r="R392" s="21">
        <v>2931</v>
      </c>
      <c r="S392" s="8">
        <v>1172</v>
      </c>
      <c r="T392" s="8">
        <v>1239</v>
      </c>
      <c r="U392" s="8">
        <v>519</v>
      </c>
      <c r="V392" s="17">
        <v>1259</v>
      </c>
      <c r="W392" s="8">
        <v>488</v>
      </c>
      <c r="X392" s="8">
        <v>712</v>
      </c>
      <c r="Y392" s="8">
        <v>58</v>
      </c>
      <c r="Z392" s="17">
        <v>1448</v>
      </c>
      <c r="AA392" s="8">
        <v>619</v>
      </c>
      <c r="AB392" s="8">
        <v>481</v>
      </c>
      <c r="AC392" s="8">
        <v>347</v>
      </c>
      <c r="AD392" s="21">
        <v>224</v>
      </c>
      <c r="AE392" s="8">
        <v>65</v>
      </c>
      <c r="AF392" s="8">
        <v>46</v>
      </c>
      <c r="AG392" s="8">
        <v>114</v>
      </c>
      <c r="AH392" s="21">
        <v>3376</v>
      </c>
      <c r="AI392" s="8">
        <v>1298</v>
      </c>
      <c r="AJ392" s="8">
        <v>1334</v>
      </c>
      <c r="AK392" s="8">
        <v>744</v>
      </c>
      <c r="AL392" t="s">
        <v>14</v>
      </c>
      <c r="AM392" t="s">
        <v>14</v>
      </c>
      <c r="AN392" t="s">
        <v>14</v>
      </c>
      <c r="AO392" t="s">
        <v>14</v>
      </c>
      <c r="AP392" s="21">
        <v>19139</v>
      </c>
      <c r="AQ392" s="8">
        <v>4112</v>
      </c>
      <c r="AR392" s="8">
        <v>8674</v>
      </c>
      <c r="AS392" s="8">
        <v>755</v>
      </c>
      <c r="AT392" s="21">
        <v>4663</v>
      </c>
      <c r="AU392" s="26">
        <v>503</v>
      </c>
      <c r="AV392" s="26">
        <v>280</v>
      </c>
      <c r="AW392" s="26">
        <v>152</v>
      </c>
    </row>
    <row r="393" spans="2:49">
      <c r="B393" s="2" t="s">
        <v>22</v>
      </c>
      <c r="C393" s="2" t="s">
        <v>12</v>
      </c>
      <c r="D393" s="3">
        <v>6435</v>
      </c>
      <c r="E393" s="3">
        <v>1292</v>
      </c>
      <c r="F393" s="3">
        <v>1651</v>
      </c>
      <c r="G393" s="3">
        <v>235</v>
      </c>
      <c r="H393" s="14">
        <v>3178</v>
      </c>
      <c r="I393" s="3">
        <v>1285</v>
      </c>
      <c r="J393" s="3">
        <v>1001</v>
      </c>
      <c r="K393" s="3">
        <v>971</v>
      </c>
      <c r="L393" s="14">
        <v>3257</v>
      </c>
      <c r="M393" t="s">
        <v>14</v>
      </c>
      <c r="N393" t="s">
        <v>14</v>
      </c>
      <c r="O393" t="s">
        <v>14</v>
      </c>
      <c r="P393" t="s">
        <v>14</v>
      </c>
      <c r="Q393" s="12" t="s">
        <v>14</v>
      </c>
      <c r="R393" s="21">
        <v>6988</v>
      </c>
      <c r="S393" s="8">
        <v>2739</v>
      </c>
      <c r="T393" s="8">
        <v>2760</v>
      </c>
      <c r="U393" s="8">
        <v>1489</v>
      </c>
      <c r="V393" s="17">
        <v>3197</v>
      </c>
      <c r="W393" s="8">
        <v>1301</v>
      </c>
      <c r="X393" s="8">
        <v>1661</v>
      </c>
      <c r="Y393" s="8">
        <v>236</v>
      </c>
      <c r="Z393" s="17">
        <v>3260</v>
      </c>
      <c r="AA393" s="8">
        <v>1286</v>
      </c>
      <c r="AB393" s="8">
        <v>1002</v>
      </c>
      <c r="AC393" s="8">
        <v>971</v>
      </c>
      <c r="AD393" s="21">
        <v>530</v>
      </c>
      <c r="AE393" s="8">
        <v>152</v>
      </c>
      <c r="AF393" s="8">
        <v>97</v>
      </c>
      <c r="AG393" s="8">
        <v>281</v>
      </c>
      <c r="AH393" s="21">
        <v>8363</v>
      </c>
      <c r="AI393" s="8">
        <v>3139</v>
      </c>
      <c r="AJ393" s="8">
        <v>3079</v>
      </c>
      <c r="AK393" s="8">
        <v>2146</v>
      </c>
      <c r="AL393" t="s">
        <v>14</v>
      </c>
      <c r="AM393" t="s">
        <v>14</v>
      </c>
      <c r="AN393" t="s">
        <v>14</v>
      </c>
      <c r="AO393" t="s">
        <v>14</v>
      </c>
      <c r="AP393" s="21">
        <v>52176</v>
      </c>
      <c r="AQ393" s="8">
        <v>11219</v>
      </c>
      <c r="AR393" s="8">
        <v>26588</v>
      </c>
      <c r="AS393" s="8">
        <v>2123</v>
      </c>
      <c r="AT393" s="21">
        <v>10323</v>
      </c>
      <c r="AU393" s="26">
        <v>1233</v>
      </c>
      <c r="AV393" s="26">
        <v>94</v>
      </c>
      <c r="AW393" s="26">
        <v>597</v>
      </c>
    </row>
    <row r="394" spans="2:49">
      <c r="B394" s="2" t="s">
        <v>23</v>
      </c>
      <c r="C394" s="2" t="s">
        <v>12</v>
      </c>
      <c r="D394" s="3">
        <v>5581</v>
      </c>
      <c r="E394" s="3">
        <v>648</v>
      </c>
      <c r="F394" s="3">
        <v>1436</v>
      </c>
      <c r="G394" s="3">
        <v>122</v>
      </c>
      <c r="H394" s="14">
        <v>2206</v>
      </c>
      <c r="I394" s="3">
        <v>1165</v>
      </c>
      <c r="J394" s="3">
        <v>1110</v>
      </c>
      <c r="K394" s="3">
        <v>1099</v>
      </c>
      <c r="L394" s="14">
        <v>3375</v>
      </c>
      <c r="M394" t="s">
        <v>14</v>
      </c>
      <c r="N394" t="s">
        <v>14</v>
      </c>
      <c r="O394" t="s">
        <v>14</v>
      </c>
      <c r="P394" t="s">
        <v>14</v>
      </c>
      <c r="Q394" s="12" t="s">
        <v>14</v>
      </c>
      <c r="R394" s="21">
        <v>6298</v>
      </c>
      <c r="S394" s="8">
        <v>1956</v>
      </c>
      <c r="T394" s="8">
        <v>2673</v>
      </c>
      <c r="U394" s="8">
        <v>1670</v>
      </c>
      <c r="V394" s="17">
        <v>2234</v>
      </c>
      <c r="W394" s="8">
        <v>657</v>
      </c>
      <c r="X394" s="8">
        <v>1452</v>
      </c>
      <c r="Y394" s="8">
        <v>126</v>
      </c>
      <c r="Z394" s="17">
        <v>3378</v>
      </c>
      <c r="AA394" s="8">
        <v>1167</v>
      </c>
      <c r="AB394" s="8">
        <v>1112</v>
      </c>
      <c r="AC394" s="8">
        <v>1099</v>
      </c>
      <c r="AD394" s="21">
        <v>686</v>
      </c>
      <c r="AE394" s="8">
        <v>133</v>
      </c>
      <c r="AF394" s="8">
        <v>109</v>
      </c>
      <c r="AG394" s="8">
        <v>444</v>
      </c>
      <c r="AH394" s="21">
        <v>7614</v>
      </c>
      <c r="AI394" s="8">
        <v>2170</v>
      </c>
      <c r="AJ394" s="8">
        <v>2942</v>
      </c>
      <c r="AK394" s="8">
        <v>2502</v>
      </c>
      <c r="AL394" t="s">
        <v>14</v>
      </c>
      <c r="AM394" t="s">
        <v>14</v>
      </c>
      <c r="AN394" t="s">
        <v>14</v>
      </c>
      <c r="AO394" t="s">
        <v>14</v>
      </c>
      <c r="AP394" s="21">
        <v>54114</v>
      </c>
      <c r="AQ394" s="8">
        <v>13122</v>
      </c>
      <c r="AR394" s="8">
        <v>26445</v>
      </c>
      <c r="AS394" s="8">
        <v>1394</v>
      </c>
      <c r="AT394" s="21">
        <v>10946</v>
      </c>
      <c r="AU394" s="26">
        <v>824</v>
      </c>
      <c r="AV394" s="26">
        <v>139</v>
      </c>
      <c r="AW394" s="26">
        <v>1244</v>
      </c>
    </row>
    <row r="395" spans="2:49">
      <c r="B395" s="2" t="s">
        <v>24</v>
      </c>
      <c r="C395" s="2" t="s">
        <v>12</v>
      </c>
      <c r="D395" s="3">
        <v>4918</v>
      </c>
      <c r="E395" s="3">
        <v>989</v>
      </c>
      <c r="F395" s="3">
        <v>757</v>
      </c>
      <c r="G395" s="3">
        <v>101</v>
      </c>
      <c r="H395" s="14">
        <v>1847</v>
      </c>
      <c r="I395" s="3">
        <v>1581</v>
      </c>
      <c r="J395" s="3">
        <v>730</v>
      </c>
      <c r="K395" s="3">
        <v>760</v>
      </c>
      <c r="L395" s="14">
        <v>3071</v>
      </c>
      <c r="M395" t="s">
        <v>14</v>
      </c>
      <c r="N395" t="s">
        <v>14</v>
      </c>
      <c r="O395" t="s">
        <v>14</v>
      </c>
      <c r="P395" t="s">
        <v>14</v>
      </c>
      <c r="Q395" s="12" t="s">
        <v>14</v>
      </c>
      <c r="R395" s="21">
        <v>5367</v>
      </c>
      <c r="S395" s="8">
        <v>2701</v>
      </c>
      <c r="T395" s="8">
        <v>1555</v>
      </c>
      <c r="U395" s="8">
        <v>1111</v>
      </c>
      <c r="V395" s="17">
        <v>1867</v>
      </c>
      <c r="W395" s="8">
        <v>1001</v>
      </c>
      <c r="X395" s="8">
        <v>764</v>
      </c>
      <c r="Y395" s="8">
        <v>102</v>
      </c>
      <c r="Z395" s="17">
        <v>3075</v>
      </c>
      <c r="AA395" s="8">
        <v>1583</v>
      </c>
      <c r="AB395" s="8">
        <v>731</v>
      </c>
      <c r="AC395" s="8">
        <v>760</v>
      </c>
      <c r="AD395" s="21">
        <v>426</v>
      </c>
      <c r="AE395" s="8">
        <v>117</v>
      </c>
      <c r="AF395" s="8">
        <v>59</v>
      </c>
      <c r="AG395" s="8">
        <v>249</v>
      </c>
      <c r="AH395" s="21">
        <v>6459</v>
      </c>
      <c r="AI395" s="8">
        <v>3083</v>
      </c>
      <c r="AJ395" s="8">
        <v>1697</v>
      </c>
      <c r="AK395" s="8">
        <v>1679</v>
      </c>
      <c r="AL395" t="s">
        <v>14</v>
      </c>
      <c r="AM395" t="s">
        <v>14</v>
      </c>
      <c r="AN395" t="s">
        <v>14</v>
      </c>
      <c r="AO395" t="s">
        <v>14</v>
      </c>
      <c r="AP395" s="21">
        <v>51081</v>
      </c>
      <c r="AQ395" s="8">
        <v>10998</v>
      </c>
      <c r="AR395" s="8">
        <v>26508</v>
      </c>
      <c r="AS395" s="8">
        <v>1007</v>
      </c>
      <c r="AT395" s="21">
        <v>10633</v>
      </c>
      <c r="AU395" s="26">
        <v>756</v>
      </c>
      <c r="AV395" s="26">
        <v>42</v>
      </c>
      <c r="AW395" s="26">
        <v>1138</v>
      </c>
    </row>
    <row r="396" spans="2:49">
      <c r="B396" s="2" t="s">
        <v>25</v>
      </c>
      <c r="C396" s="2" t="s">
        <v>12</v>
      </c>
      <c r="D396" s="3">
        <v>5515</v>
      </c>
      <c r="E396" s="3">
        <v>962</v>
      </c>
      <c r="F396" s="3">
        <v>1417</v>
      </c>
      <c r="G396" s="3">
        <v>127</v>
      </c>
      <c r="H396" s="14">
        <v>2505</v>
      </c>
      <c r="I396" s="3">
        <v>1308</v>
      </c>
      <c r="J396" s="3">
        <v>889</v>
      </c>
      <c r="K396" s="3">
        <v>813</v>
      </c>
      <c r="L396" s="14">
        <v>3009</v>
      </c>
      <c r="M396" t="s">
        <v>14</v>
      </c>
      <c r="N396" t="s">
        <v>14</v>
      </c>
      <c r="O396" t="s">
        <v>14</v>
      </c>
      <c r="P396" t="s">
        <v>14</v>
      </c>
      <c r="Q396" s="12" t="s">
        <v>14</v>
      </c>
      <c r="R396" s="21">
        <v>6437</v>
      </c>
      <c r="S396" s="8">
        <v>2568</v>
      </c>
      <c r="T396" s="8">
        <v>2467</v>
      </c>
      <c r="U396" s="8">
        <v>1403</v>
      </c>
      <c r="V396" s="17">
        <v>2517</v>
      </c>
      <c r="W396" s="8">
        <v>968</v>
      </c>
      <c r="X396" s="8">
        <v>1422</v>
      </c>
      <c r="Y396" s="8">
        <v>127</v>
      </c>
      <c r="Z396" s="17">
        <v>3014</v>
      </c>
      <c r="AA396" s="8">
        <v>1311</v>
      </c>
      <c r="AB396" s="8">
        <v>890</v>
      </c>
      <c r="AC396" s="8">
        <v>813</v>
      </c>
      <c r="AD396" s="21">
        <v>906</v>
      </c>
      <c r="AE396" s="8">
        <v>289</v>
      </c>
      <c r="AF396" s="8">
        <v>155</v>
      </c>
      <c r="AG396" s="8">
        <v>462</v>
      </c>
      <c r="AH396" s="21">
        <v>7618</v>
      </c>
      <c r="AI396" s="8">
        <v>2869</v>
      </c>
      <c r="AJ396" s="8">
        <v>2708</v>
      </c>
      <c r="AK396" s="8">
        <v>2041</v>
      </c>
      <c r="AL396" t="s">
        <v>14</v>
      </c>
      <c r="AM396" t="s">
        <v>14</v>
      </c>
      <c r="AN396" t="s">
        <v>14</v>
      </c>
      <c r="AO396" t="s">
        <v>14</v>
      </c>
      <c r="AP396" s="21">
        <v>53090</v>
      </c>
      <c r="AQ396" s="8">
        <v>11994</v>
      </c>
      <c r="AR396" s="8">
        <v>27820</v>
      </c>
      <c r="AS396" s="8">
        <v>1603</v>
      </c>
      <c r="AT396" s="21">
        <v>9995</v>
      </c>
      <c r="AU396" s="26">
        <v>739</v>
      </c>
      <c r="AV396" s="26">
        <v>146</v>
      </c>
      <c r="AW396" s="26">
        <v>792</v>
      </c>
    </row>
    <row r="397" spans="2:49">
      <c r="B397" s="2" t="s">
        <v>26</v>
      </c>
      <c r="C397" s="2" t="s">
        <v>12</v>
      </c>
      <c r="D397" s="3">
        <v>2343</v>
      </c>
      <c r="E397" s="3">
        <v>649</v>
      </c>
      <c r="F397" s="3">
        <v>373</v>
      </c>
      <c r="G397" s="3">
        <v>14</v>
      </c>
      <c r="H397" s="14">
        <v>1036</v>
      </c>
      <c r="I397" s="3">
        <v>741</v>
      </c>
      <c r="J397" s="3">
        <v>246</v>
      </c>
      <c r="K397" s="3">
        <v>319</v>
      </c>
      <c r="L397" s="14">
        <v>1306</v>
      </c>
      <c r="M397" t="s">
        <v>14</v>
      </c>
      <c r="N397" t="s">
        <v>14</v>
      </c>
      <c r="O397" t="s">
        <v>14</v>
      </c>
      <c r="P397" t="s">
        <v>14</v>
      </c>
      <c r="Q397" s="12" t="s">
        <v>14</v>
      </c>
      <c r="R397" s="21">
        <v>2922</v>
      </c>
      <c r="S397" s="8">
        <v>1634</v>
      </c>
      <c r="T397" s="8">
        <v>713</v>
      </c>
      <c r="U397" s="8">
        <v>574</v>
      </c>
      <c r="V397" s="17">
        <v>1048</v>
      </c>
      <c r="W397" s="8">
        <v>655</v>
      </c>
      <c r="X397" s="8">
        <v>378</v>
      </c>
      <c r="Y397" s="8">
        <v>15</v>
      </c>
      <c r="Z397" s="17">
        <v>1308</v>
      </c>
      <c r="AA397" s="8">
        <v>742</v>
      </c>
      <c r="AB397" s="8">
        <v>247</v>
      </c>
      <c r="AC397" s="8">
        <v>319</v>
      </c>
      <c r="AD397" s="21">
        <v>566</v>
      </c>
      <c r="AE397" s="8">
        <v>237</v>
      </c>
      <c r="AF397" s="8">
        <v>88</v>
      </c>
      <c r="AG397" s="8">
        <v>240</v>
      </c>
      <c r="AH397" s="21">
        <v>3456</v>
      </c>
      <c r="AI397" s="8">
        <v>1838</v>
      </c>
      <c r="AJ397" s="8">
        <v>769</v>
      </c>
      <c r="AK397" s="8">
        <v>849</v>
      </c>
      <c r="AL397" t="s">
        <v>14</v>
      </c>
      <c r="AM397" t="s">
        <v>14</v>
      </c>
      <c r="AN397" t="s">
        <v>14</v>
      </c>
      <c r="AO397" t="s">
        <v>14</v>
      </c>
      <c r="AP397" s="21">
        <v>25127</v>
      </c>
      <c r="AQ397" s="8">
        <v>4918</v>
      </c>
      <c r="AR397" s="8">
        <v>11778</v>
      </c>
      <c r="AS397" s="8">
        <v>885</v>
      </c>
      <c r="AT397" s="21">
        <v>6280</v>
      </c>
      <c r="AU397" s="26">
        <v>462</v>
      </c>
      <c r="AV397" s="26">
        <v>13</v>
      </c>
      <c r="AW397" s="26">
        <v>790</v>
      </c>
    </row>
    <row r="398" spans="2:49">
      <c r="B398" s="2" t="s">
        <v>27</v>
      </c>
      <c r="C398" s="2" t="s">
        <v>12</v>
      </c>
      <c r="D398" s="3">
        <v>1396</v>
      </c>
      <c r="E398" s="3">
        <v>195</v>
      </c>
      <c r="F398" s="3">
        <v>268</v>
      </c>
      <c r="G398" s="3">
        <v>5</v>
      </c>
      <c r="H398" s="14">
        <v>468</v>
      </c>
      <c r="I398" s="3">
        <v>415</v>
      </c>
      <c r="J398" s="3">
        <v>247</v>
      </c>
      <c r="K398" s="3">
        <v>265</v>
      </c>
      <c r="L398" s="14">
        <v>927</v>
      </c>
      <c r="M398" t="s">
        <v>14</v>
      </c>
      <c r="N398" t="s">
        <v>14</v>
      </c>
      <c r="O398" t="s">
        <v>14</v>
      </c>
      <c r="P398" t="s">
        <v>14</v>
      </c>
      <c r="Q398" s="12" t="s">
        <v>14</v>
      </c>
      <c r="R398" s="21">
        <v>1851</v>
      </c>
      <c r="S398" s="8">
        <v>770</v>
      </c>
      <c r="T398" s="8">
        <v>616</v>
      </c>
      <c r="U398" s="8">
        <v>465</v>
      </c>
      <c r="V398" s="17">
        <v>486</v>
      </c>
      <c r="W398" s="8">
        <v>202</v>
      </c>
      <c r="X398" s="8">
        <v>278</v>
      </c>
      <c r="Y398" s="8">
        <v>6</v>
      </c>
      <c r="Z398" s="17">
        <v>933</v>
      </c>
      <c r="AA398" s="8">
        <v>417</v>
      </c>
      <c r="AB398" s="8">
        <v>251</v>
      </c>
      <c r="AC398" s="8">
        <v>265</v>
      </c>
      <c r="AD398" s="21">
        <v>431</v>
      </c>
      <c r="AE398" s="8">
        <v>150</v>
      </c>
      <c r="AF398" s="8">
        <v>87</v>
      </c>
      <c r="AG398" s="8">
        <v>194</v>
      </c>
      <c r="AH398" s="21">
        <v>2222</v>
      </c>
      <c r="AI398" s="8">
        <v>861</v>
      </c>
      <c r="AJ398" s="8">
        <v>679</v>
      </c>
      <c r="AK398" s="8">
        <v>682</v>
      </c>
      <c r="AL398" t="s">
        <v>14</v>
      </c>
      <c r="AM398" t="s">
        <v>14</v>
      </c>
      <c r="AN398" t="s">
        <v>14</v>
      </c>
      <c r="AO398" t="s">
        <v>14</v>
      </c>
      <c r="AP398" s="21">
        <v>12466</v>
      </c>
      <c r="AQ398" s="8">
        <v>2922</v>
      </c>
      <c r="AR398" s="8">
        <v>5083</v>
      </c>
      <c r="AS398" s="8">
        <v>557</v>
      </c>
      <c r="AT398" s="21">
        <v>3355</v>
      </c>
      <c r="AU398" s="26">
        <v>191</v>
      </c>
      <c r="AV398" s="26">
        <v>24</v>
      </c>
      <c r="AW398" s="26">
        <v>335</v>
      </c>
    </row>
    <row r="399" spans="2:49">
      <c r="B399" s="2" t="s">
        <v>28</v>
      </c>
      <c r="C399" s="2" t="s">
        <v>12</v>
      </c>
      <c r="D399" s="3">
        <v>823</v>
      </c>
      <c r="E399" s="3">
        <v>163</v>
      </c>
      <c r="F399" s="3">
        <v>96</v>
      </c>
      <c r="G399" s="3">
        <v>2</v>
      </c>
      <c r="H399" s="14">
        <v>261</v>
      </c>
      <c r="I399" s="3">
        <v>345</v>
      </c>
      <c r="J399" s="3">
        <v>55</v>
      </c>
      <c r="K399" s="3">
        <v>162</v>
      </c>
      <c r="L399" s="14">
        <v>562</v>
      </c>
      <c r="M399" t="s">
        <v>14</v>
      </c>
      <c r="N399" t="s">
        <v>14</v>
      </c>
      <c r="O399" t="s">
        <v>14</v>
      </c>
      <c r="P399" t="s">
        <v>14</v>
      </c>
      <c r="Q399" s="12" t="s">
        <v>14</v>
      </c>
      <c r="R399" s="21">
        <v>989</v>
      </c>
      <c r="S399" s="8">
        <v>574</v>
      </c>
      <c r="T399" s="8">
        <v>182</v>
      </c>
      <c r="U399" s="8">
        <v>234</v>
      </c>
      <c r="V399" s="17">
        <v>266</v>
      </c>
      <c r="W399" s="8">
        <v>165</v>
      </c>
      <c r="X399" s="8">
        <v>99</v>
      </c>
      <c r="Y399" s="8">
        <v>2</v>
      </c>
      <c r="Z399" s="17">
        <v>562</v>
      </c>
      <c r="AA399" s="8">
        <v>345</v>
      </c>
      <c r="AB399" s="8">
        <v>55</v>
      </c>
      <c r="AC399" s="8">
        <v>162</v>
      </c>
      <c r="AD399" s="21">
        <v>161</v>
      </c>
      <c r="AE399" s="8">
        <v>63</v>
      </c>
      <c r="AF399" s="8">
        <v>28</v>
      </c>
      <c r="AG399" s="8">
        <v>70</v>
      </c>
      <c r="AH399" s="21">
        <v>1214</v>
      </c>
      <c r="AI399" s="8">
        <v>647</v>
      </c>
      <c r="AJ399" s="8">
        <v>205</v>
      </c>
      <c r="AK399" s="8">
        <v>362</v>
      </c>
      <c r="AL399" t="s">
        <v>14</v>
      </c>
      <c r="AM399" t="s">
        <v>14</v>
      </c>
      <c r="AN399" t="s">
        <v>14</v>
      </c>
      <c r="AO399" t="s">
        <v>14</v>
      </c>
      <c r="AP399" s="21">
        <v>11069</v>
      </c>
      <c r="AQ399" s="8">
        <v>2682</v>
      </c>
      <c r="AR399" s="8">
        <v>4956</v>
      </c>
      <c r="AS399" s="8">
        <v>498</v>
      </c>
      <c r="AT399" s="21">
        <v>2153</v>
      </c>
      <c r="AU399" s="26">
        <v>245</v>
      </c>
      <c r="AV399" s="26">
        <v>7</v>
      </c>
      <c r="AW399" s="26">
        <v>530</v>
      </c>
    </row>
    <row r="400" spans="2:49">
      <c r="B400" s="2" t="s">
        <v>29</v>
      </c>
      <c r="C400" s="2" t="s">
        <v>12</v>
      </c>
      <c r="D400" s="3">
        <v>5026</v>
      </c>
      <c r="E400" s="3">
        <v>1039</v>
      </c>
      <c r="F400" s="3">
        <v>427</v>
      </c>
      <c r="G400" s="3">
        <v>15</v>
      </c>
      <c r="H400" s="14">
        <v>1498</v>
      </c>
      <c r="I400" s="3">
        <v>2069</v>
      </c>
      <c r="J400" s="3">
        <v>486</v>
      </c>
      <c r="K400" s="3">
        <v>990</v>
      </c>
      <c r="L400" s="14">
        <v>3545</v>
      </c>
      <c r="M400" t="s">
        <v>14</v>
      </c>
      <c r="N400" t="s">
        <v>14</v>
      </c>
      <c r="O400" t="s">
        <v>14</v>
      </c>
      <c r="P400" t="s">
        <v>14</v>
      </c>
      <c r="Q400" s="12" t="s">
        <v>14</v>
      </c>
      <c r="R400" s="21">
        <v>5874</v>
      </c>
      <c r="S400" s="8">
        <v>3453</v>
      </c>
      <c r="T400" s="8">
        <v>1018</v>
      </c>
      <c r="U400" s="8">
        <v>1403</v>
      </c>
      <c r="V400" s="17">
        <v>1496</v>
      </c>
      <c r="W400" s="8">
        <v>1049</v>
      </c>
      <c r="X400" s="8">
        <v>432</v>
      </c>
      <c r="Y400" s="8">
        <v>16</v>
      </c>
      <c r="Z400" s="17">
        <v>3557</v>
      </c>
      <c r="AA400" s="8">
        <v>2078</v>
      </c>
      <c r="AB400" s="8">
        <v>488</v>
      </c>
      <c r="AC400" s="8">
        <v>990</v>
      </c>
      <c r="AD400" s="21">
        <v>821</v>
      </c>
      <c r="AE400" s="8">
        <v>326</v>
      </c>
      <c r="AF400" s="8">
        <v>99</v>
      </c>
      <c r="AG400" s="8">
        <v>396</v>
      </c>
      <c r="AH400" s="21">
        <v>7400</v>
      </c>
      <c r="AI400" s="8">
        <v>3964</v>
      </c>
      <c r="AJ400" s="8">
        <v>1162</v>
      </c>
      <c r="AK400" s="8">
        <v>2274</v>
      </c>
      <c r="AL400" t="s">
        <v>14</v>
      </c>
      <c r="AM400" t="s">
        <v>14</v>
      </c>
      <c r="AN400" t="s">
        <v>14</v>
      </c>
      <c r="AO400" t="s">
        <v>14</v>
      </c>
      <c r="AP400" s="21">
        <v>64269</v>
      </c>
      <c r="AQ400" s="8">
        <v>14779</v>
      </c>
      <c r="AR400" s="8">
        <v>26729</v>
      </c>
      <c r="AS400" s="8">
        <v>2940</v>
      </c>
      <c r="AT400" s="21">
        <v>14695</v>
      </c>
      <c r="AU400" s="26">
        <v>2516</v>
      </c>
      <c r="AV400" s="26">
        <v>89</v>
      </c>
      <c r="AW400" s="26">
        <v>2521</v>
      </c>
    </row>
    <row r="401" spans="1:49">
      <c r="B401" s="2" t="s">
        <v>30</v>
      </c>
      <c r="C401" s="2" t="s">
        <v>12</v>
      </c>
      <c r="D401" s="3">
        <v>3192</v>
      </c>
      <c r="E401" s="3">
        <v>899</v>
      </c>
      <c r="F401" s="3">
        <v>248</v>
      </c>
      <c r="G401" s="3">
        <v>2</v>
      </c>
      <c r="H401" s="14">
        <v>1166</v>
      </c>
      <c r="I401" s="3">
        <v>1284</v>
      </c>
      <c r="J401" s="3">
        <v>283</v>
      </c>
      <c r="K401" s="3">
        <v>476</v>
      </c>
      <c r="L401" s="14">
        <v>2043</v>
      </c>
      <c r="M401" t="s">
        <v>14</v>
      </c>
      <c r="N401" t="s">
        <v>14</v>
      </c>
      <c r="O401" t="s">
        <v>14</v>
      </c>
      <c r="P401" t="s">
        <v>14</v>
      </c>
      <c r="Q401" s="12" t="s">
        <v>14</v>
      </c>
      <c r="R401" s="21">
        <v>3427</v>
      </c>
      <c r="S401" s="8">
        <v>2287</v>
      </c>
      <c r="T401" s="8">
        <v>553</v>
      </c>
      <c r="U401" s="8">
        <v>587</v>
      </c>
      <c r="V401" s="17">
        <v>1156</v>
      </c>
      <c r="W401" s="8">
        <v>905</v>
      </c>
      <c r="X401" s="8">
        <v>249</v>
      </c>
      <c r="Y401" s="8">
        <v>2</v>
      </c>
      <c r="Z401" s="17">
        <v>2044</v>
      </c>
      <c r="AA401" s="8">
        <v>1284</v>
      </c>
      <c r="AB401" s="8">
        <v>283</v>
      </c>
      <c r="AC401" s="8">
        <v>476</v>
      </c>
      <c r="AD401" s="21">
        <v>228</v>
      </c>
      <c r="AE401" s="8">
        <v>98</v>
      </c>
      <c r="AF401" s="8">
        <v>20</v>
      </c>
      <c r="AG401" s="8">
        <v>109</v>
      </c>
      <c r="AH401" s="21">
        <v>4296</v>
      </c>
      <c r="AI401" s="8">
        <v>2614</v>
      </c>
      <c r="AJ401" s="8">
        <v>701</v>
      </c>
      <c r="AK401" s="8">
        <v>980</v>
      </c>
      <c r="AL401" t="s">
        <v>14</v>
      </c>
      <c r="AM401" t="s">
        <v>14</v>
      </c>
      <c r="AN401" t="s">
        <v>14</v>
      </c>
      <c r="AO401" t="s">
        <v>14</v>
      </c>
      <c r="AP401" s="21">
        <v>53011</v>
      </c>
      <c r="AQ401" s="8">
        <v>16509</v>
      </c>
      <c r="AR401" s="8">
        <v>21041</v>
      </c>
      <c r="AS401" s="8">
        <v>1703</v>
      </c>
      <c r="AT401" s="21">
        <v>11047</v>
      </c>
      <c r="AU401" s="26">
        <v>1679</v>
      </c>
      <c r="AV401" s="26">
        <v>20</v>
      </c>
      <c r="AW401" s="26">
        <v>1012</v>
      </c>
    </row>
    <row r="402" spans="1:49">
      <c r="B402" s="2" t="s">
        <v>31</v>
      </c>
      <c r="C402" s="2" t="s">
        <v>12</v>
      </c>
      <c r="D402" s="3">
        <v>4110</v>
      </c>
      <c r="E402" s="3">
        <v>982</v>
      </c>
      <c r="F402" s="3">
        <v>170</v>
      </c>
      <c r="G402" s="3">
        <v>3</v>
      </c>
      <c r="H402" s="14">
        <v>1155</v>
      </c>
      <c r="I402" s="3">
        <v>2014</v>
      </c>
      <c r="J402" s="3">
        <v>504</v>
      </c>
      <c r="K402" s="3">
        <v>436</v>
      </c>
      <c r="L402" s="14">
        <v>2955</v>
      </c>
      <c r="M402" t="s">
        <v>14</v>
      </c>
      <c r="N402" t="s">
        <v>14</v>
      </c>
      <c r="O402" t="s">
        <v>14</v>
      </c>
      <c r="P402" t="s">
        <v>14</v>
      </c>
      <c r="Q402" s="12" t="s">
        <v>14</v>
      </c>
      <c r="R402" s="21">
        <v>4783</v>
      </c>
      <c r="S402" s="8">
        <v>3233</v>
      </c>
      <c r="T402" s="8">
        <v>764</v>
      </c>
      <c r="U402" s="8">
        <v>786</v>
      </c>
      <c r="V402" s="17">
        <v>1161</v>
      </c>
      <c r="W402" s="8">
        <v>988</v>
      </c>
      <c r="X402" s="8">
        <v>171</v>
      </c>
      <c r="Y402" s="8">
        <v>3</v>
      </c>
      <c r="Z402" s="17">
        <v>2955</v>
      </c>
      <c r="AA402" s="8">
        <v>2015</v>
      </c>
      <c r="AB402" s="8">
        <v>504</v>
      </c>
      <c r="AC402" s="8">
        <v>436</v>
      </c>
      <c r="AD402" s="21">
        <v>667</v>
      </c>
      <c r="AE402" s="8">
        <v>231</v>
      </c>
      <c r="AF402" s="8">
        <v>89</v>
      </c>
      <c r="AG402" s="8">
        <v>347</v>
      </c>
      <c r="AH402" s="21">
        <v>6528</v>
      </c>
      <c r="AI402" s="8">
        <v>3837</v>
      </c>
      <c r="AJ402" s="8">
        <v>985</v>
      </c>
      <c r="AK402" s="8">
        <v>1706</v>
      </c>
      <c r="AL402" t="s">
        <v>14</v>
      </c>
      <c r="AM402" t="s">
        <v>14</v>
      </c>
      <c r="AN402" t="s">
        <v>14</v>
      </c>
      <c r="AO402" t="s">
        <v>14</v>
      </c>
      <c r="AP402" s="21">
        <v>82611</v>
      </c>
      <c r="AQ402" s="8">
        <v>16154</v>
      </c>
      <c r="AR402" s="8">
        <v>32618</v>
      </c>
      <c r="AS402" s="8">
        <v>10458</v>
      </c>
      <c r="AT402" s="21">
        <v>12095</v>
      </c>
      <c r="AU402" s="26">
        <v>10411</v>
      </c>
      <c r="AV402" s="26">
        <v>87</v>
      </c>
      <c r="AW402" s="26">
        <v>788</v>
      </c>
    </row>
    <row r="403" spans="1:49">
      <c r="B403" s="2" t="s">
        <v>32</v>
      </c>
      <c r="C403" s="2" t="s">
        <v>12</v>
      </c>
      <c r="D403" s="3">
        <v>217</v>
      </c>
      <c r="E403" s="3">
        <v>44</v>
      </c>
      <c r="F403" s="3">
        <v>31</v>
      </c>
      <c r="G403" s="3">
        <v>0</v>
      </c>
      <c r="H403" s="14">
        <v>75</v>
      </c>
      <c r="I403" s="3">
        <v>82</v>
      </c>
      <c r="J403" s="3">
        <v>27</v>
      </c>
      <c r="K403" s="3">
        <v>33</v>
      </c>
      <c r="L403" s="14">
        <v>143</v>
      </c>
      <c r="M403" t="s">
        <v>14</v>
      </c>
      <c r="N403" t="s">
        <v>14</v>
      </c>
      <c r="O403" t="s">
        <v>14</v>
      </c>
      <c r="P403" t="s">
        <v>14</v>
      </c>
      <c r="Q403" s="12" t="s">
        <v>14</v>
      </c>
      <c r="R403" s="21">
        <v>260</v>
      </c>
      <c r="S403" s="8">
        <v>139</v>
      </c>
      <c r="T403" s="8">
        <v>65</v>
      </c>
      <c r="U403" s="8">
        <v>56</v>
      </c>
      <c r="V403" s="17">
        <v>77</v>
      </c>
      <c r="W403" s="8">
        <v>45</v>
      </c>
      <c r="X403" s="8">
        <v>32</v>
      </c>
      <c r="Y403" s="8">
        <v>0</v>
      </c>
      <c r="Z403" s="17">
        <v>143</v>
      </c>
      <c r="AA403" s="8">
        <v>83</v>
      </c>
      <c r="AB403" s="8">
        <v>27</v>
      </c>
      <c r="AC403" s="8">
        <v>33</v>
      </c>
      <c r="AD403" s="21">
        <v>40</v>
      </c>
      <c r="AE403" s="8">
        <v>12</v>
      </c>
      <c r="AF403" s="8">
        <v>5</v>
      </c>
      <c r="AG403" s="8">
        <v>23</v>
      </c>
      <c r="AH403" s="21">
        <v>313</v>
      </c>
      <c r="AI403" s="8">
        <v>157</v>
      </c>
      <c r="AJ403" s="8">
        <v>72</v>
      </c>
      <c r="AK403" s="8">
        <v>84</v>
      </c>
      <c r="AL403" t="s">
        <v>14</v>
      </c>
      <c r="AM403" t="s">
        <v>14</v>
      </c>
      <c r="AN403" t="s">
        <v>14</v>
      </c>
      <c r="AO403" t="s">
        <v>14</v>
      </c>
      <c r="AP403" s="22" t="s">
        <v>14</v>
      </c>
      <c r="AQ403" s="9" t="s">
        <v>14</v>
      </c>
      <c r="AR403" s="9" t="s">
        <v>14</v>
      </c>
      <c r="AS403" s="9" t="s">
        <v>14</v>
      </c>
      <c r="AT403" s="22" t="s">
        <v>14</v>
      </c>
      <c r="AU403" s="27" t="s">
        <v>14</v>
      </c>
      <c r="AV403" s="27" t="s">
        <v>14</v>
      </c>
      <c r="AW403" s="27" t="s">
        <v>14</v>
      </c>
    </row>
    <row r="404" spans="1:49">
      <c r="A404" s="2" t="s">
        <v>52</v>
      </c>
      <c r="B404" s="2" t="s">
        <v>11</v>
      </c>
      <c r="C404" s="2" t="s">
        <v>12</v>
      </c>
      <c r="D404" s="3">
        <v>61790</v>
      </c>
      <c r="E404" s="3">
        <v>10673</v>
      </c>
      <c r="F404" s="3">
        <v>14256</v>
      </c>
      <c r="G404" s="3">
        <v>1091</v>
      </c>
      <c r="H404" s="14">
        <v>26020</v>
      </c>
      <c r="I404" s="3">
        <v>16468</v>
      </c>
      <c r="J404" s="3">
        <v>10044</v>
      </c>
      <c r="K404" s="3">
        <v>9258</v>
      </c>
      <c r="L404" s="14">
        <v>35770</v>
      </c>
      <c r="M404" s="8">
        <v>1687</v>
      </c>
      <c r="N404" s="8">
        <v>1133</v>
      </c>
      <c r="O404" s="8">
        <v>2035</v>
      </c>
      <c r="P404" t="s">
        <v>14</v>
      </c>
      <c r="Q404" s="17">
        <v>4854</v>
      </c>
      <c r="R404" s="21">
        <v>70323</v>
      </c>
      <c r="S404" s="8">
        <v>29657</v>
      </c>
      <c r="T404" s="8">
        <v>26005</v>
      </c>
      <c r="U404" s="8">
        <v>14661</v>
      </c>
      <c r="V404" s="17">
        <v>26301</v>
      </c>
      <c r="W404" s="8">
        <v>10789</v>
      </c>
      <c r="X404" s="8">
        <v>14398</v>
      </c>
      <c r="Y404" s="8">
        <v>1114</v>
      </c>
      <c r="Z404" s="17">
        <v>35824</v>
      </c>
      <c r="AA404" s="8">
        <v>16497</v>
      </c>
      <c r="AB404" s="8">
        <v>10068</v>
      </c>
      <c r="AC404" s="8">
        <v>9259</v>
      </c>
      <c r="AD404" s="21">
        <v>8197</v>
      </c>
      <c r="AE404" s="8">
        <v>2371</v>
      </c>
      <c r="AF404" s="8">
        <v>1538</v>
      </c>
      <c r="AG404" s="8">
        <v>4288</v>
      </c>
      <c r="AH404" s="21">
        <v>84817</v>
      </c>
      <c r="AI404" s="8">
        <v>33686</v>
      </c>
      <c r="AJ404" s="8">
        <v>28814</v>
      </c>
      <c r="AK404" s="8">
        <v>22317</v>
      </c>
      <c r="AL404" t="s">
        <v>14</v>
      </c>
      <c r="AM404" t="s">
        <v>14</v>
      </c>
      <c r="AN404" s="11">
        <v>84.82</v>
      </c>
      <c r="AO404" s="11">
        <v>70.319999999999993</v>
      </c>
      <c r="AP404" s="21">
        <v>653000</v>
      </c>
      <c r="AQ404" s="8">
        <v>134847</v>
      </c>
      <c r="AR404" s="8">
        <v>305768</v>
      </c>
      <c r="AS404" s="8">
        <v>32925</v>
      </c>
      <c r="AT404" s="21">
        <v>141044</v>
      </c>
      <c r="AU404" s="26">
        <v>27081</v>
      </c>
      <c r="AV404" s="26">
        <v>553</v>
      </c>
      <c r="AW404" s="26">
        <v>10783</v>
      </c>
    </row>
    <row r="405" spans="1:49">
      <c r="B405" s="2" t="s">
        <v>13</v>
      </c>
      <c r="C405" s="2" t="s">
        <v>12</v>
      </c>
      <c r="D405" s="3">
        <v>2462</v>
      </c>
      <c r="E405" s="3">
        <v>262</v>
      </c>
      <c r="F405" s="3">
        <v>754</v>
      </c>
      <c r="G405" s="3">
        <v>81</v>
      </c>
      <c r="H405" s="14">
        <v>1098</v>
      </c>
      <c r="I405" s="3">
        <v>376</v>
      </c>
      <c r="J405" s="3">
        <v>607</v>
      </c>
      <c r="K405" s="3">
        <v>381</v>
      </c>
      <c r="L405" s="14">
        <v>1364</v>
      </c>
      <c r="M405" s="8">
        <v>141</v>
      </c>
      <c r="N405" s="8">
        <v>127</v>
      </c>
      <c r="O405" s="8">
        <v>161</v>
      </c>
      <c r="P405" t="s">
        <v>14</v>
      </c>
      <c r="Q405" s="17">
        <v>429</v>
      </c>
      <c r="R405" s="21">
        <v>3181</v>
      </c>
      <c r="S405" s="8">
        <v>805</v>
      </c>
      <c r="T405" s="8">
        <v>1546</v>
      </c>
      <c r="U405" s="8">
        <v>830</v>
      </c>
      <c r="V405" s="17">
        <v>1115</v>
      </c>
      <c r="W405" s="8">
        <v>268</v>
      </c>
      <c r="X405" s="8">
        <v>765</v>
      </c>
      <c r="Y405" s="8">
        <v>82</v>
      </c>
      <c r="Z405" s="17">
        <v>1368</v>
      </c>
      <c r="AA405" s="8">
        <v>378</v>
      </c>
      <c r="AB405" s="8">
        <v>609</v>
      </c>
      <c r="AC405" s="8">
        <v>381</v>
      </c>
      <c r="AD405" s="21">
        <v>697</v>
      </c>
      <c r="AE405" s="8">
        <v>159</v>
      </c>
      <c r="AF405" s="8">
        <v>172</v>
      </c>
      <c r="AG405" s="8">
        <v>367</v>
      </c>
      <c r="AH405" s="21">
        <v>3842</v>
      </c>
      <c r="AI405" s="8">
        <v>911</v>
      </c>
      <c r="AJ405" s="8">
        <v>1722</v>
      </c>
      <c r="AK405" s="8">
        <v>1209</v>
      </c>
      <c r="AL405" t="s">
        <v>14</v>
      </c>
      <c r="AM405" t="s">
        <v>14</v>
      </c>
      <c r="AN405" t="s">
        <v>14</v>
      </c>
      <c r="AO405" t="s">
        <v>14</v>
      </c>
      <c r="AP405" s="21">
        <v>17607</v>
      </c>
      <c r="AQ405" s="8">
        <v>3332</v>
      </c>
      <c r="AR405" s="8">
        <v>7510</v>
      </c>
      <c r="AS405" s="8">
        <v>1178</v>
      </c>
      <c r="AT405" s="21">
        <v>3904</v>
      </c>
      <c r="AU405" s="26">
        <v>1319</v>
      </c>
      <c r="AV405" s="26">
        <v>31</v>
      </c>
      <c r="AW405" s="26">
        <v>334</v>
      </c>
    </row>
    <row r="406" spans="1:49">
      <c r="B406" s="2" t="s">
        <v>15</v>
      </c>
      <c r="C406" s="2" t="s">
        <v>12</v>
      </c>
      <c r="D406" s="3">
        <v>2153</v>
      </c>
      <c r="E406" s="3">
        <v>461</v>
      </c>
      <c r="F406" s="3">
        <v>593</v>
      </c>
      <c r="G406" s="3">
        <v>29</v>
      </c>
      <c r="H406" s="14">
        <v>1083</v>
      </c>
      <c r="I406" s="3">
        <v>436</v>
      </c>
      <c r="J406" s="3">
        <v>408</v>
      </c>
      <c r="K406" s="3">
        <v>226</v>
      </c>
      <c r="L406" s="14">
        <v>1070</v>
      </c>
      <c r="M406" s="8">
        <v>141</v>
      </c>
      <c r="N406" s="8">
        <v>52</v>
      </c>
      <c r="O406" s="8">
        <v>108</v>
      </c>
      <c r="P406" t="s">
        <v>14</v>
      </c>
      <c r="Q406" s="17">
        <v>300</v>
      </c>
      <c r="R406" s="21">
        <v>2814</v>
      </c>
      <c r="S406" s="8">
        <v>1110</v>
      </c>
      <c r="T406" s="8">
        <v>1165</v>
      </c>
      <c r="U406" s="8">
        <v>540</v>
      </c>
      <c r="V406" s="17">
        <v>1113</v>
      </c>
      <c r="W406" s="8">
        <v>471</v>
      </c>
      <c r="X406" s="8">
        <v>612</v>
      </c>
      <c r="Y406" s="8">
        <v>30</v>
      </c>
      <c r="Z406" s="17">
        <v>1074</v>
      </c>
      <c r="AA406" s="8">
        <v>438</v>
      </c>
      <c r="AB406" s="8">
        <v>410</v>
      </c>
      <c r="AC406" s="8">
        <v>226</v>
      </c>
      <c r="AD406" s="21">
        <v>626</v>
      </c>
      <c r="AE406" s="8">
        <v>200</v>
      </c>
      <c r="AF406" s="8">
        <v>143</v>
      </c>
      <c r="AG406" s="8">
        <v>284</v>
      </c>
      <c r="AH406" s="21">
        <v>3310</v>
      </c>
      <c r="AI406" s="8">
        <v>1244</v>
      </c>
      <c r="AJ406" s="8">
        <v>1304</v>
      </c>
      <c r="AK406" s="8">
        <v>762</v>
      </c>
      <c r="AL406" t="s">
        <v>14</v>
      </c>
      <c r="AM406" t="s">
        <v>14</v>
      </c>
      <c r="AN406" t="s">
        <v>14</v>
      </c>
      <c r="AO406" t="s">
        <v>14</v>
      </c>
      <c r="AP406" s="21">
        <v>19612</v>
      </c>
      <c r="AQ406" s="8">
        <v>3159</v>
      </c>
      <c r="AR406" s="8">
        <v>8554</v>
      </c>
      <c r="AS406" s="8">
        <v>1604</v>
      </c>
      <c r="AT406" s="21">
        <v>4713</v>
      </c>
      <c r="AU406" s="26">
        <v>1172</v>
      </c>
      <c r="AV406" s="26">
        <v>5</v>
      </c>
      <c r="AW406" s="26">
        <v>406</v>
      </c>
    </row>
    <row r="407" spans="1:49">
      <c r="B407" s="2" t="s">
        <v>16</v>
      </c>
      <c r="C407" s="2" t="s">
        <v>12</v>
      </c>
      <c r="D407" s="3">
        <v>1946</v>
      </c>
      <c r="E407" s="3">
        <v>353</v>
      </c>
      <c r="F407" s="3">
        <v>544</v>
      </c>
      <c r="G407" s="3">
        <v>23</v>
      </c>
      <c r="H407" s="14">
        <v>920</v>
      </c>
      <c r="I407" s="3">
        <v>400</v>
      </c>
      <c r="J407" s="3">
        <v>379</v>
      </c>
      <c r="K407" s="3">
        <v>248</v>
      </c>
      <c r="L407" s="14">
        <v>1026</v>
      </c>
      <c r="M407" s="8">
        <v>138</v>
      </c>
      <c r="N407" s="8">
        <v>33</v>
      </c>
      <c r="O407" s="8">
        <v>112</v>
      </c>
      <c r="P407" t="s">
        <v>14</v>
      </c>
      <c r="Q407" s="17">
        <v>283</v>
      </c>
      <c r="R407" s="21">
        <v>2419</v>
      </c>
      <c r="S407" s="8">
        <v>910</v>
      </c>
      <c r="T407" s="8">
        <v>1036</v>
      </c>
      <c r="U407" s="8">
        <v>473</v>
      </c>
      <c r="V407" s="17">
        <v>929</v>
      </c>
      <c r="W407" s="8">
        <v>355</v>
      </c>
      <c r="X407" s="8">
        <v>550</v>
      </c>
      <c r="Y407" s="8">
        <v>23</v>
      </c>
      <c r="Z407" s="17">
        <v>1028</v>
      </c>
      <c r="AA407" s="8">
        <v>401</v>
      </c>
      <c r="AB407" s="8">
        <v>380</v>
      </c>
      <c r="AC407" s="8">
        <v>248</v>
      </c>
      <c r="AD407" s="21">
        <v>462</v>
      </c>
      <c r="AE407" s="8">
        <v>153</v>
      </c>
      <c r="AF407" s="8">
        <v>106</v>
      </c>
      <c r="AG407" s="8">
        <v>202</v>
      </c>
      <c r="AH407" s="21">
        <v>2842</v>
      </c>
      <c r="AI407" s="8">
        <v>1027</v>
      </c>
      <c r="AJ407" s="8">
        <v>1158</v>
      </c>
      <c r="AK407" s="8">
        <v>657</v>
      </c>
      <c r="AL407" t="s">
        <v>14</v>
      </c>
      <c r="AM407" t="s">
        <v>14</v>
      </c>
      <c r="AN407" t="s">
        <v>14</v>
      </c>
      <c r="AO407" t="s">
        <v>14</v>
      </c>
      <c r="AP407" s="21">
        <v>19048</v>
      </c>
      <c r="AQ407" s="8">
        <v>2892</v>
      </c>
      <c r="AR407" s="8">
        <v>9432</v>
      </c>
      <c r="AS407" s="8">
        <v>1198</v>
      </c>
      <c r="AT407" s="21">
        <v>4465</v>
      </c>
      <c r="AU407" s="26">
        <v>708</v>
      </c>
      <c r="AV407" s="26">
        <v>0</v>
      </c>
      <c r="AW407" s="26">
        <v>353</v>
      </c>
    </row>
    <row r="408" spans="1:49">
      <c r="B408" s="2" t="s">
        <v>17</v>
      </c>
      <c r="C408" s="2" t="s">
        <v>12</v>
      </c>
      <c r="D408" s="3">
        <v>2006</v>
      </c>
      <c r="E408" s="3">
        <v>220</v>
      </c>
      <c r="F408" s="3">
        <v>783</v>
      </c>
      <c r="G408" s="3">
        <v>46</v>
      </c>
      <c r="H408" s="14">
        <v>1049</v>
      </c>
      <c r="I408" s="3">
        <v>280</v>
      </c>
      <c r="J408" s="3">
        <v>440</v>
      </c>
      <c r="K408" s="3">
        <v>237</v>
      </c>
      <c r="L408" s="14">
        <v>957</v>
      </c>
      <c r="M408" s="8">
        <v>49</v>
      </c>
      <c r="N408" s="8">
        <v>36</v>
      </c>
      <c r="O408" s="8">
        <v>101</v>
      </c>
      <c r="P408" t="s">
        <v>14</v>
      </c>
      <c r="Q408" s="17">
        <v>186</v>
      </c>
      <c r="R408" s="21">
        <v>2277</v>
      </c>
      <c r="S408" s="8">
        <v>558</v>
      </c>
      <c r="T408" s="8">
        <v>1306</v>
      </c>
      <c r="U408" s="8">
        <v>414</v>
      </c>
      <c r="V408" s="17">
        <v>1075</v>
      </c>
      <c r="W408" s="8">
        <v>226</v>
      </c>
      <c r="X408" s="8">
        <v>800</v>
      </c>
      <c r="Y408" s="8">
        <v>50</v>
      </c>
      <c r="Z408" s="17">
        <v>959</v>
      </c>
      <c r="AA408" s="8">
        <v>281</v>
      </c>
      <c r="AB408" s="8">
        <v>441</v>
      </c>
      <c r="AC408" s="8">
        <v>237</v>
      </c>
      <c r="AD408" s="21">
        <v>243</v>
      </c>
      <c r="AE408" s="8">
        <v>51</v>
      </c>
      <c r="AF408" s="8">
        <v>65</v>
      </c>
      <c r="AG408" s="8">
        <v>127</v>
      </c>
      <c r="AH408" s="21">
        <v>2676</v>
      </c>
      <c r="AI408" s="8">
        <v>628</v>
      </c>
      <c r="AJ408" s="8">
        <v>1434</v>
      </c>
      <c r="AK408" s="8">
        <v>614</v>
      </c>
      <c r="AL408" t="s">
        <v>14</v>
      </c>
      <c r="AM408" t="s">
        <v>14</v>
      </c>
      <c r="AN408" t="s">
        <v>14</v>
      </c>
      <c r="AO408" t="s">
        <v>14</v>
      </c>
      <c r="AP408" s="21">
        <v>14330</v>
      </c>
      <c r="AQ408" s="8">
        <v>2453</v>
      </c>
      <c r="AR408" s="8">
        <v>6856</v>
      </c>
      <c r="AS408" s="8">
        <v>472</v>
      </c>
      <c r="AT408" s="21">
        <v>3944</v>
      </c>
      <c r="AU408" s="26">
        <v>327</v>
      </c>
      <c r="AV408" s="26">
        <v>2</v>
      </c>
      <c r="AW408" s="26">
        <v>277</v>
      </c>
    </row>
    <row r="409" spans="1:49">
      <c r="B409" s="2" t="s">
        <v>18</v>
      </c>
      <c r="C409" s="2" t="s">
        <v>12</v>
      </c>
      <c r="D409" s="3">
        <v>4353</v>
      </c>
      <c r="E409" s="3">
        <v>617</v>
      </c>
      <c r="F409" s="3">
        <v>1411</v>
      </c>
      <c r="G409" s="3">
        <v>103</v>
      </c>
      <c r="H409" s="14">
        <v>2132</v>
      </c>
      <c r="I409" s="3">
        <v>759</v>
      </c>
      <c r="J409" s="3">
        <v>895</v>
      </c>
      <c r="K409" s="3">
        <v>569</v>
      </c>
      <c r="L409" s="14">
        <v>2222</v>
      </c>
      <c r="M409" s="8">
        <v>209</v>
      </c>
      <c r="N409" s="8">
        <v>106</v>
      </c>
      <c r="O409" s="8">
        <v>228</v>
      </c>
      <c r="P409" t="s">
        <v>14</v>
      </c>
      <c r="Q409" s="17">
        <v>543</v>
      </c>
      <c r="R409" s="21">
        <v>5191</v>
      </c>
      <c r="S409" s="8">
        <v>1597</v>
      </c>
      <c r="T409" s="8">
        <v>2520</v>
      </c>
      <c r="U409" s="8">
        <v>1073</v>
      </c>
      <c r="V409" s="17">
        <v>2158</v>
      </c>
      <c r="W409" s="8">
        <v>627</v>
      </c>
      <c r="X409" s="8">
        <v>1426</v>
      </c>
      <c r="Y409" s="8">
        <v>105</v>
      </c>
      <c r="Z409" s="17">
        <v>2225</v>
      </c>
      <c r="AA409" s="8">
        <v>760</v>
      </c>
      <c r="AB409" s="8">
        <v>897</v>
      </c>
      <c r="AC409" s="8">
        <v>569</v>
      </c>
      <c r="AD409" s="21">
        <v>807</v>
      </c>
      <c r="AE409" s="8">
        <v>211</v>
      </c>
      <c r="AF409" s="8">
        <v>197</v>
      </c>
      <c r="AG409" s="8">
        <v>399</v>
      </c>
      <c r="AH409" s="21">
        <v>6044</v>
      </c>
      <c r="AI409" s="8">
        <v>1772</v>
      </c>
      <c r="AJ409" s="8">
        <v>2728</v>
      </c>
      <c r="AK409" s="8">
        <v>1544</v>
      </c>
      <c r="AL409" t="s">
        <v>14</v>
      </c>
      <c r="AM409" t="s">
        <v>14</v>
      </c>
      <c r="AN409" t="s">
        <v>14</v>
      </c>
      <c r="AO409" t="s">
        <v>14</v>
      </c>
      <c r="AP409" s="21">
        <v>36705</v>
      </c>
      <c r="AQ409" s="8">
        <v>6122</v>
      </c>
      <c r="AR409" s="8">
        <v>17955</v>
      </c>
      <c r="AS409" s="8">
        <v>1619</v>
      </c>
      <c r="AT409" s="21">
        <v>9315</v>
      </c>
      <c r="AU409" s="26">
        <v>1212</v>
      </c>
      <c r="AV409" s="26">
        <v>6</v>
      </c>
      <c r="AW409" s="26">
        <v>476</v>
      </c>
    </row>
    <row r="410" spans="1:49">
      <c r="B410" s="2" t="s">
        <v>19</v>
      </c>
      <c r="C410" s="2" t="s">
        <v>12</v>
      </c>
      <c r="D410" s="3">
        <v>2181</v>
      </c>
      <c r="E410" s="3">
        <v>267</v>
      </c>
      <c r="F410" s="3">
        <v>911</v>
      </c>
      <c r="G410" s="3">
        <v>68</v>
      </c>
      <c r="H410" s="14">
        <v>1246</v>
      </c>
      <c r="I410" s="3">
        <v>208</v>
      </c>
      <c r="J410" s="3">
        <v>427</v>
      </c>
      <c r="K410" s="3">
        <v>300</v>
      </c>
      <c r="L410" s="14">
        <v>935</v>
      </c>
      <c r="M410" s="8">
        <v>82</v>
      </c>
      <c r="N410" s="8">
        <v>50</v>
      </c>
      <c r="O410" s="8">
        <v>160</v>
      </c>
      <c r="P410" t="s">
        <v>14</v>
      </c>
      <c r="Q410" s="17">
        <v>293</v>
      </c>
      <c r="R410" s="21">
        <v>2485</v>
      </c>
      <c r="S410" s="8">
        <v>547</v>
      </c>
      <c r="T410" s="8">
        <v>1422</v>
      </c>
      <c r="U410" s="8">
        <v>516</v>
      </c>
      <c r="V410" s="17">
        <v>1263</v>
      </c>
      <c r="W410" s="8">
        <v>272</v>
      </c>
      <c r="X410" s="8">
        <v>921</v>
      </c>
      <c r="Y410" s="8">
        <v>70</v>
      </c>
      <c r="Z410" s="17">
        <v>937</v>
      </c>
      <c r="AA410" s="8">
        <v>209</v>
      </c>
      <c r="AB410" s="8">
        <v>428</v>
      </c>
      <c r="AC410" s="8">
        <v>300</v>
      </c>
      <c r="AD410" s="21">
        <v>284</v>
      </c>
      <c r="AE410" s="8">
        <v>65</v>
      </c>
      <c r="AF410" s="8">
        <v>72</v>
      </c>
      <c r="AG410" s="8">
        <v>146</v>
      </c>
      <c r="AH410" s="21">
        <v>2937</v>
      </c>
      <c r="AI410" s="8">
        <v>619</v>
      </c>
      <c r="AJ410" s="8">
        <v>1561</v>
      </c>
      <c r="AK410" s="8">
        <v>757</v>
      </c>
      <c r="AL410" t="s">
        <v>14</v>
      </c>
      <c r="AM410" t="s">
        <v>14</v>
      </c>
      <c r="AN410" t="s">
        <v>14</v>
      </c>
      <c r="AO410" t="s">
        <v>14</v>
      </c>
      <c r="AP410" s="21">
        <v>15830</v>
      </c>
      <c r="AQ410" s="8">
        <v>2196</v>
      </c>
      <c r="AR410" s="8">
        <v>8040</v>
      </c>
      <c r="AS410" s="8">
        <v>805</v>
      </c>
      <c r="AT410" s="21">
        <v>4075</v>
      </c>
      <c r="AU410" s="26">
        <v>537</v>
      </c>
      <c r="AV410" s="26">
        <v>28</v>
      </c>
      <c r="AW410" s="26">
        <v>150</v>
      </c>
    </row>
    <row r="411" spans="1:49">
      <c r="B411" s="2" t="s">
        <v>20</v>
      </c>
      <c r="C411" s="2" t="s">
        <v>12</v>
      </c>
      <c r="D411" s="3">
        <v>2183</v>
      </c>
      <c r="E411" s="3">
        <v>343</v>
      </c>
      <c r="F411" s="3">
        <v>636</v>
      </c>
      <c r="G411" s="3">
        <v>42</v>
      </c>
      <c r="H411" s="14">
        <v>1021</v>
      </c>
      <c r="I411" s="3">
        <v>437</v>
      </c>
      <c r="J411" s="3">
        <v>423</v>
      </c>
      <c r="K411" s="3">
        <v>301</v>
      </c>
      <c r="L411" s="14">
        <v>1162</v>
      </c>
      <c r="M411" s="8">
        <v>40</v>
      </c>
      <c r="N411" s="8">
        <v>36</v>
      </c>
      <c r="O411" s="8">
        <v>94</v>
      </c>
      <c r="P411" t="s">
        <v>14</v>
      </c>
      <c r="Q411" s="17">
        <v>170</v>
      </c>
      <c r="R411" s="21">
        <v>2470</v>
      </c>
      <c r="S411" s="8">
        <v>870</v>
      </c>
      <c r="T411" s="8">
        <v>1117</v>
      </c>
      <c r="U411" s="8">
        <v>483</v>
      </c>
      <c r="V411" s="17">
        <v>1024</v>
      </c>
      <c r="W411" s="8">
        <v>345</v>
      </c>
      <c r="X411" s="8">
        <v>637</v>
      </c>
      <c r="Y411" s="8">
        <v>42</v>
      </c>
      <c r="Z411" s="17">
        <v>1162</v>
      </c>
      <c r="AA411" s="8">
        <v>437</v>
      </c>
      <c r="AB411" s="8">
        <v>424</v>
      </c>
      <c r="AC411" s="8">
        <v>301</v>
      </c>
      <c r="AD411" s="21">
        <v>284</v>
      </c>
      <c r="AE411" s="8">
        <v>88</v>
      </c>
      <c r="AF411" s="8">
        <v>57</v>
      </c>
      <c r="AG411" s="8">
        <v>139</v>
      </c>
      <c r="AH411" s="21">
        <v>2858</v>
      </c>
      <c r="AI411" s="8">
        <v>969</v>
      </c>
      <c r="AJ411" s="8">
        <v>1202</v>
      </c>
      <c r="AK411" s="8">
        <v>687</v>
      </c>
      <c r="AL411" t="s">
        <v>14</v>
      </c>
      <c r="AM411" t="s">
        <v>14</v>
      </c>
      <c r="AN411" t="s">
        <v>14</v>
      </c>
      <c r="AO411" t="s">
        <v>14</v>
      </c>
      <c r="AP411" s="21">
        <v>15695</v>
      </c>
      <c r="AQ411" s="8">
        <v>2863</v>
      </c>
      <c r="AR411" s="8">
        <v>7464</v>
      </c>
      <c r="AS411" s="8">
        <v>696</v>
      </c>
      <c r="AT411" s="21">
        <v>3550</v>
      </c>
      <c r="AU411" s="26">
        <v>860</v>
      </c>
      <c r="AV411" s="26">
        <v>5</v>
      </c>
      <c r="AW411" s="26">
        <v>257</v>
      </c>
    </row>
    <row r="412" spans="1:49">
      <c r="B412" s="2" t="s">
        <v>21</v>
      </c>
      <c r="C412" s="2" t="s">
        <v>12</v>
      </c>
      <c r="D412" s="3">
        <v>2649</v>
      </c>
      <c r="E412" s="3">
        <v>477</v>
      </c>
      <c r="F412" s="3">
        <v>671</v>
      </c>
      <c r="G412" s="3">
        <v>54</v>
      </c>
      <c r="H412" s="14">
        <v>1201</v>
      </c>
      <c r="I412" s="3">
        <v>616</v>
      </c>
      <c r="J412" s="3">
        <v>479</v>
      </c>
      <c r="K412" s="3">
        <v>353</v>
      </c>
      <c r="L412" s="14">
        <v>1447</v>
      </c>
      <c r="M412" s="8">
        <v>25</v>
      </c>
      <c r="N412" s="8">
        <v>27</v>
      </c>
      <c r="O412" s="8">
        <v>88</v>
      </c>
      <c r="P412" t="s">
        <v>14</v>
      </c>
      <c r="Q412" s="17">
        <v>140</v>
      </c>
      <c r="R412" s="21">
        <v>2873</v>
      </c>
      <c r="S412" s="8">
        <v>1158</v>
      </c>
      <c r="T412" s="8">
        <v>1195</v>
      </c>
      <c r="U412" s="8">
        <v>520</v>
      </c>
      <c r="V412" s="17">
        <v>1207</v>
      </c>
      <c r="W412" s="8">
        <v>480</v>
      </c>
      <c r="X412" s="8">
        <v>672</v>
      </c>
      <c r="Y412" s="8">
        <v>55</v>
      </c>
      <c r="Z412" s="17">
        <v>1448</v>
      </c>
      <c r="AA412" s="8">
        <v>616</v>
      </c>
      <c r="AB412" s="8">
        <v>479</v>
      </c>
      <c r="AC412" s="8">
        <v>353</v>
      </c>
      <c r="AD412" s="21">
        <v>218</v>
      </c>
      <c r="AE412" s="8">
        <v>62</v>
      </c>
      <c r="AF412" s="8">
        <v>44</v>
      </c>
      <c r="AG412" s="8">
        <v>112</v>
      </c>
      <c r="AH412" s="21">
        <v>3314</v>
      </c>
      <c r="AI412" s="8">
        <v>1283</v>
      </c>
      <c r="AJ412" s="8">
        <v>1287</v>
      </c>
      <c r="AK412" s="8">
        <v>744</v>
      </c>
      <c r="AL412" t="s">
        <v>14</v>
      </c>
      <c r="AM412" t="s">
        <v>14</v>
      </c>
      <c r="AN412" t="s">
        <v>14</v>
      </c>
      <c r="AO412" t="s">
        <v>14</v>
      </c>
      <c r="AP412" s="21">
        <v>19743</v>
      </c>
      <c r="AQ412" s="8">
        <v>3679</v>
      </c>
      <c r="AR412" s="8">
        <v>9715</v>
      </c>
      <c r="AS412" s="8">
        <v>693</v>
      </c>
      <c r="AT412" s="21">
        <v>4790</v>
      </c>
      <c r="AU412" s="26">
        <v>622</v>
      </c>
      <c r="AV412" s="26">
        <v>124</v>
      </c>
      <c r="AW412" s="26">
        <v>119</v>
      </c>
    </row>
    <row r="413" spans="1:49">
      <c r="B413" s="2" t="s">
        <v>22</v>
      </c>
      <c r="C413" s="2" t="s">
        <v>12</v>
      </c>
      <c r="D413" s="3">
        <v>6915</v>
      </c>
      <c r="E413" s="3">
        <v>1271</v>
      </c>
      <c r="F413" s="3">
        <v>1971</v>
      </c>
      <c r="G413" s="3">
        <v>241</v>
      </c>
      <c r="H413" s="14">
        <v>3483</v>
      </c>
      <c r="I413" s="3">
        <v>1299</v>
      </c>
      <c r="J413" s="3">
        <v>1090</v>
      </c>
      <c r="K413" s="3">
        <v>1043</v>
      </c>
      <c r="L413" s="14">
        <v>3432</v>
      </c>
      <c r="M413" s="8">
        <v>103</v>
      </c>
      <c r="N413" s="8">
        <v>84</v>
      </c>
      <c r="O413" s="8">
        <v>259</v>
      </c>
      <c r="P413" t="s">
        <v>14</v>
      </c>
      <c r="Q413" s="17">
        <v>447</v>
      </c>
      <c r="R413" s="21">
        <v>7388</v>
      </c>
      <c r="S413" s="8">
        <v>2700</v>
      </c>
      <c r="T413" s="8">
        <v>3150</v>
      </c>
      <c r="U413" s="8">
        <v>1538</v>
      </c>
      <c r="V413" s="17">
        <v>3503</v>
      </c>
      <c r="W413" s="8">
        <v>1280</v>
      </c>
      <c r="X413" s="8">
        <v>1981</v>
      </c>
      <c r="Y413" s="8">
        <v>242</v>
      </c>
      <c r="Z413" s="17">
        <v>3434</v>
      </c>
      <c r="AA413" s="8">
        <v>1300</v>
      </c>
      <c r="AB413" s="8">
        <v>1091</v>
      </c>
      <c r="AC413" s="8">
        <v>1043</v>
      </c>
      <c r="AD413" s="21">
        <v>451</v>
      </c>
      <c r="AE413" s="8">
        <v>120</v>
      </c>
      <c r="AF413" s="8">
        <v>78</v>
      </c>
      <c r="AG413" s="8">
        <v>253</v>
      </c>
      <c r="AH413" s="21">
        <v>8803</v>
      </c>
      <c r="AI413" s="8">
        <v>3097</v>
      </c>
      <c r="AJ413" s="8">
        <v>3494</v>
      </c>
      <c r="AK413" s="8">
        <v>2211</v>
      </c>
      <c r="AL413" t="s">
        <v>14</v>
      </c>
      <c r="AM413" t="s">
        <v>14</v>
      </c>
      <c r="AN413" t="s">
        <v>14</v>
      </c>
      <c r="AO413" t="s">
        <v>14</v>
      </c>
      <c r="AP413" s="21">
        <v>54916</v>
      </c>
      <c r="AQ413" s="8">
        <v>10873</v>
      </c>
      <c r="AR413" s="8">
        <v>28525</v>
      </c>
      <c r="AS413" s="8">
        <v>2217</v>
      </c>
      <c r="AT413" s="21">
        <v>11794</v>
      </c>
      <c r="AU413" s="26">
        <v>1063</v>
      </c>
      <c r="AV413" s="26">
        <v>37</v>
      </c>
      <c r="AW413" s="26">
        <v>406</v>
      </c>
    </row>
    <row r="414" spans="1:49">
      <c r="B414" s="2" t="s">
        <v>23</v>
      </c>
      <c r="C414" s="2" t="s">
        <v>12</v>
      </c>
      <c r="D414" s="3">
        <v>5881</v>
      </c>
      <c r="E414" s="3">
        <v>616</v>
      </c>
      <c r="F414" s="3">
        <v>1633</v>
      </c>
      <c r="G414" s="3">
        <v>142</v>
      </c>
      <c r="H414" s="14">
        <v>2391</v>
      </c>
      <c r="I414" s="3">
        <v>1190</v>
      </c>
      <c r="J414" s="3">
        <v>1184</v>
      </c>
      <c r="K414" s="3">
        <v>1116</v>
      </c>
      <c r="L414" s="14">
        <v>3490</v>
      </c>
      <c r="M414" s="8">
        <v>96</v>
      </c>
      <c r="N414" s="8">
        <v>55</v>
      </c>
      <c r="O414" s="8">
        <v>144</v>
      </c>
      <c r="P414" t="s">
        <v>14</v>
      </c>
      <c r="Q414" s="17">
        <v>295</v>
      </c>
      <c r="R414" s="21">
        <v>6514</v>
      </c>
      <c r="S414" s="8">
        <v>1917</v>
      </c>
      <c r="T414" s="8">
        <v>2925</v>
      </c>
      <c r="U414" s="8">
        <v>1672</v>
      </c>
      <c r="V414" s="17">
        <v>2419</v>
      </c>
      <c r="W414" s="8">
        <v>625</v>
      </c>
      <c r="X414" s="8">
        <v>1648</v>
      </c>
      <c r="Y414" s="8">
        <v>146</v>
      </c>
      <c r="Z414" s="17">
        <v>3494</v>
      </c>
      <c r="AA414" s="8">
        <v>1191</v>
      </c>
      <c r="AB414" s="8">
        <v>1186</v>
      </c>
      <c r="AC414" s="8">
        <v>1116</v>
      </c>
      <c r="AD414" s="21">
        <v>601</v>
      </c>
      <c r="AE414" s="8">
        <v>101</v>
      </c>
      <c r="AF414" s="8">
        <v>90</v>
      </c>
      <c r="AG414" s="8">
        <v>410</v>
      </c>
      <c r="AH414" s="21">
        <v>7845</v>
      </c>
      <c r="AI414" s="8">
        <v>2129</v>
      </c>
      <c r="AJ414" s="8">
        <v>3211</v>
      </c>
      <c r="AK414" s="8">
        <v>2505</v>
      </c>
      <c r="AL414" t="s">
        <v>14</v>
      </c>
      <c r="AM414" t="s">
        <v>14</v>
      </c>
      <c r="AN414" t="s">
        <v>14</v>
      </c>
      <c r="AO414" t="s">
        <v>14</v>
      </c>
      <c r="AP414" s="21">
        <v>56122</v>
      </c>
      <c r="AQ414" s="8">
        <v>12864</v>
      </c>
      <c r="AR414" s="8">
        <v>27648</v>
      </c>
      <c r="AS414" s="8">
        <v>1471</v>
      </c>
      <c r="AT414" s="21">
        <v>12602</v>
      </c>
      <c r="AU414" s="26">
        <v>746</v>
      </c>
      <c r="AV414" s="26">
        <v>33</v>
      </c>
      <c r="AW414" s="26">
        <v>757</v>
      </c>
    </row>
    <row r="415" spans="1:49">
      <c r="B415" s="2" t="s">
        <v>24</v>
      </c>
      <c r="C415" s="2" t="s">
        <v>12</v>
      </c>
      <c r="D415" s="3">
        <v>5549</v>
      </c>
      <c r="E415" s="3">
        <v>948</v>
      </c>
      <c r="F415" s="3">
        <v>1021</v>
      </c>
      <c r="G415" s="3">
        <v>103</v>
      </c>
      <c r="H415" s="14">
        <v>2072</v>
      </c>
      <c r="I415" s="3">
        <v>1719</v>
      </c>
      <c r="J415" s="3">
        <v>905</v>
      </c>
      <c r="K415" s="3">
        <v>852</v>
      </c>
      <c r="L415" s="14">
        <v>3477</v>
      </c>
      <c r="M415" s="8">
        <v>32</v>
      </c>
      <c r="N415" s="8">
        <v>31</v>
      </c>
      <c r="O415" s="8">
        <v>82</v>
      </c>
      <c r="P415" t="s">
        <v>14</v>
      </c>
      <c r="Q415" s="17">
        <v>144</v>
      </c>
      <c r="R415" s="21">
        <v>5894</v>
      </c>
      <c r="S415" s="8">
        <v>2746</v>
      </c>
      <c r="T415" s="8">
        <v>1976</v>
      </c>
      <c r="U415" s="8">
        <v>1172</v>
      </c>
      <c r="V415" s="17">
        <v>2091</v>
      </c>
      <c r="W415" s="8">
        <v>959</v>
      </c>
      <c r="X415" s="8">
        <v>1028</v>
      </c>
      <c r="Y415" s="8">
        <v>104</v>
      </c>
      <c r="Z415" s="17">
        <v>3480</v>
      </c>
      <c r="AA415" s="8">
        <v>1721</v>
      </c>
      <c r="AB415" s="8">
        <v>907</v>
      </c>
      <c r="AC415" s="8">
        <v>852</v>
      </c>
      <c r="AD415" s="21">
        <v>323</v>
      </c>
      <c r="AE415" s="8">
        <v>66</v>
      </c>
      <c r="AF415" s="8">
        <v>41</v>
      </c>
      <c r="AG415" s="8">
        <v>216</v>
      </c>
      <c r="AH415" s="21">
        <v>7038</v>
      </c>
      <c r="AI415" s="8">
        <v>3132</v>
      </c>
      <c r="AJ415" s="8">
        <v>2146</v>
      </c>
      <c r="AK415" s="8">
        <v>1760</v>
      </c>
      <c r="AL415" t="s">
        <v>14</v>
      </c>
      <c r="AM415" t="s">
        <v>14</v>
      </c>
      <c r="AN415" t="s">
        <v>14</v>
      </c>
      <c r="AO415" t="s">
        <v>14</v>
      </c>
      <c r="AP415" s="21">
        <v>57268</v>
      </c>
      <c r="AQ415" s="8">
        <v>11769</v>
      </c>
      <c r="AR415" s="8">
        <v>30852</v>
      </c>
      <c r="AS415" s="8">
        <v>878</v>
      </c>
      <c r="AT415" s="21">
        <v>12225</v>
      </c>
      <c r="AU415" s="26">
        <v>944</v>
      </c>
      <c r="AV415" s="26">
        <v>43</v>
      </c>
      <c r="AW415" s="26">
        <v>557</v>
      </c>
    </row>
    <row r="416" spans="1:49">
      <c r="B416" s="2" t="s">
        <v>25</v>
      </c>
      <c r="C416" s="2" t="s">
        <v>12</v>
      </c>
      <c r="D416" s="3">
        <v>6033</v>
      </c>
      <c r="E416" s="3">
        <v>976</v>
      </c>
      <c r="F416" s="3">
        <v>1633</v>
      </c>
      <c r="G416" s="3">
        <v>131</v>
      </c>
      <c r="H416" s="14">
        <v>2739</v>
      </c>
      <c r="I416" s="3">
        <v>1389</v>
      </c>
      <c r="J416" s="3">
        <v>999</v>
      </c>
      <c r="K416" s="3">
        <v>905</v>
      </c>
      <c r="L416" s="14">
        <v>3294</v>
      </c>
      <c r="M416" s="8">
        <v>86</v>
      </c>
      <c r="N416" s="8">
        <v>105</v>
      </c>
      <c r="O416" s="8">
        <v>259</v>
      </c>
      <c r="P416" t="s">
        <v>14</v>
      </c>
      <c r="Q416" s="17">
        <v>449</v>
      </c>
      <c r="R416" s="21">
        <v>6663</v>
      </c>
      <c r="S416" s="8">
        <v>2525</v>
      </c>
      <c r="T416" s="8">
        <v>2738</v>
      </c>
      <c r="U416" s="8">
        <v>1400</v>
      </c>
      <c r="V416" s="17">
        <v>2751</v>
      </c>
      <c r="W416" s="8">
        <v>982</v>
      </c>
      <c r="X416" s="8">
        <v>1638</v>
      </c>
      <c r="Y416" s="8">
        <v>131</v>
      </c>
      <c r="Z416" s="17">
        <v>3298</v>
      </c>
      <c r="AA416" s="8">
        <v>1392</v>
      </c>
      <c r="AB416" s="8">
        <v>1000</v>
      </c>
      <c r="AC416" s="8">
        <v>905</v>
      </c>
      <c r="AD416" s="21">
        <v>614</v>
      </c>
      <c r="AE416" s="8">
        <v>151</v>
      </c>
      <c r="AF416" s="8">
        <v>100</v>
      </c>
      <c r="AG416" s="8">
        <v>363</v>
      </c>
      <c r="AH416" s="21">
        <v>7858</v>
      </c>
      <c r="AI416" s="8">
        <v>2823</v>
      </c>
      <c r="AJ416" s="8">
        <v>2997</v>
      </c>
      <c r="AK416" s="8">
        <v>2037</v>
      </c>
      <c r="AL416" t="s">
        <v>14</v>
      </c>
      <c r="AM416" t="s">
        <v>14</v>
      </c>
      <c r="AN416" t="s">
        <v>14</v>
      </c>
      <c r="AO416" t="s">
        <v>14</v>
      </c>
      <c r="AP416" s="21">
        <v>55856</v>
      </c>
      <c r="AQ416" s="8">
        <v>12418</v>
      </c>
      <c r="AR416" s="8">
        <v>28285</v>
      </c>
      <c r="AS416" s="8">
        <v>1412</v>
      </c>
      <c r="AT416" s="21">
        <v>12319</v>
      </c>
      <c r="AU416" s="26">
        <v>680</v>
      </c>
      <c r="AV416" s="26">
        <v>89</v>
      </c>
      <c r="AW416" s="26">
        <v>652</v>
      </c>
    </row>
    <row r="417" spans="1:49">
      <c r="B417" s="2" t="s">
        <v>26</v>
      </c>
      <c r="C417" s="2" t="s">
        <v>12</v>
      </c>
      <c r="D417" s="3">
        <v>2411</v>
      </c>
      <c r="E417" s="3">
        <v>597</v>
      </c>
      <c r="F417" s="3">
        <v>431</v>
      </c>
      <c r="G417" s="3">
        <v>11</v>
      </c>
      <c r="H417" s="14">
        <v>1040</v>
      </c>
      <c r="I417" s="3">
        <v>758</v>
      </c>
      <c r="J417" s="3">
        <v>280</v>
      </c>
      <c r="K417" s="3">
        <v>333</v>
      </c>
      <c r="L417" s="14">
        <v>1371</v>
      </c>
      <c r="M417" s="8">
        <v>201</v>
      </c>
      <c r="N417" s="8">
        <v>36</v>
      </c>
      <c r="O417" s="8">
        <v>51</v>
      </c>
      <c r="P417" t="s">
        <v>14</v>
      </c>
      <c r="Q417" s="17">
        <v>289</v>
      </c>
      <c r="R417" s="21">
        <v>3018</v>
      </c>
      <c r="S417" s="8">
        <v>1618</v>
      </c>
      <c r="T417" s="8">
        <v>808</v>
      </c>
      <c r="U417" s="8">
        <v>592</v>
      </c>
      <c r="V417" s="17">
        <v>1051</v>
      </c>
      <c r="W417" s="8">
        <v>603</v>
      </c>
      <c r="X417" s="8">
        <v>436</v>
      </c>
      <c r="Y417" s="8">
        <v>12</v>
      </c>
      <c r="Z417" s="17">
        <v>1373</v>
      </c>
      <c r="AA417" s="8">
        <v>760</v>
      </c>
      <c r="AB417" s="8">
        <v>281</v>
      </c>
      <c r="AC417" s="8">
        <v>333</v>
      </c>
      <c r="AD417" s="21">
        <v>594</v>
      </c>
      <c r="AE417" s="8">
        <v>255</v>
      </c>
      <c r="AF417" s="8">
        <v>91</v>
      </c>
      <c r="AG417" s="8">
        <v>247</v>
      </c>
      <c r="AH417" s="21">
        <v>3564</v>
      </c>
      <c r="AI417" s="8">
        <v>1821</v>
      </c>
      <c r="AJ417" s="8">
        <v>869</v>
      </c>
      <c r="AK417" s="8">
        <v>874</v>
      </c>
      <c r="AL417" t="s">
        <v>14</v>
      </c>
      <c r="AM417" t="s">
        <v>14</v>
      </c>
      <c r="AN417" t="s">
        <v>14</v>
      </c>
      <c r="AO417" t="s">
        <v>14</v>
      </c>
      <c r="AP417" s="21">
        <v>25958</v>
      </c>
      <c r="AQ417" s="8">
        <v>4878</v>
      </c>
      <c r="AR417" s="8">
        <v>11821</v>
      </c>
      <c r="AS417" s="8">
        <v>901</v>
      </c>
      <c r="AT417" s="21">
        <v>6878</v>
      </c>
      <c r="AU417" s="26">
        <v>455</v>
      </c>
      <c r="AV417" s="26">
        <v>2</v>
      </c>
      <c r="AW417" s="26">
        <v>1024</v>
      </c>
    </row>
    <row r="418" spans="1:49">
      <c r="B418" s="2" t="s">
        <v>27</v>
      </c>
      <c r="C418" s="2" t="s">
        <v>12</v>
      </c>
      <c r="D418" s="3">
        <v>1502</v>
      </c>
      <c r="E418" s="3">
        <v>186</v>
      </c>
      <c r="F418" s="3">
        <v>291</v>
      </c>
      <c r="G418" s="3">
        <v>5</v>
      </c>
      <c r="H418" s="14">
        <v>481</v>
      </c>
      <c r="I418" s="3">
        <v>445</v>
      </c>
      <c r="J418" s="3">
        <v>276</v>
      </c>
      <c r="K418" s="3">
        <v>300</v>
      </c>
      <c r="L418" s="14">
        <v>1021</v>
      </c>
      <c r="M418" s="8">
        <v>131</v>
      </c>
      <c r="N418" s="8">
        <v>37</v>
      </c>
      <c r="O418" s="8">
        <v>71</v>
      </c>
      <c r="P418" t="s">
        <v>14</v>
      </c>
      <c r="Q418" s="17">
        <v>238</v>
      </c>
      <c r="R418" s="21">
        <v>1919</v>
      </c>
      <c r="S418" s="8">
        <v>771</v>
      </c>
      <c r="T418" s="8">
        <v>661</v>
      </c>
      <c r="U418" s="8">
        <v>487</v>
      </c>
      <c r="V418" s="17">
        <v>499</v>
      </c>
      <c r="W418" s="8">
        <v>192</v>
      </c>
      <c r="X418" s="8">
        <v>301</v>
      </c>
      <c r="Y418" s="8">
        <v>6</v>
      </c>
      <c r="Z418" s="17">
        <v>1027</v>
      </c>
      <c r="AA418" s="8">
        <v>448</v>
      </c>
      <c r="AB418" s="8">
        <v>280</v>
      </c>
      <c r="AC418" s="8">
        <v>300</v>
      </c>
      <c r="AD418" s="21">
        <v>393</v>
      </c>
      <c r="AE418" s="8">
        <v>131</v>
      </c>
      <c r="AF418" s="8">
        <v>80</v>
      </c>
      <c r="AG418" s="8">
        <v>182</v>
      </c>
      <c r="AH418" s="21">
        <v>2302</v>
      </c>
      <c r="AI418" s="8">
        <v>863</v>
      </c>
      <c r="AJ418" s="8">
        <v>727</v>
      </c>
      <c r="AK418" s="8">
        <v>711</v>
      </c>
      <c r="AL418" t="s">
        <v>14</v>
      </c>
      <c r="AM418" t="s">
        <v>14</v>
      </c>
      <c r="AN418" t="s">
        <v>14</v>
      </c>
      <c r="AO418" t="s">
        <v>14</v>
      </c>
      <c r="AP418" s="21">
        <v>13545</v>
      </c>
      <c r="AQ418" s="8">
        <v>2750</v>
      </c>
      <c r="AR418" s="8">
        <v>5916</v>
      </c>
      <c r="AS418" s="8">
        <v>708</v>
      </c>
      <c r="AT418" s="21">
        <v>3633</v>
      </c>
      <c r="AU418" s="26">
        <v>202</v>
      </c>
      <c r="AV418" s="28">
        <f>BA306*AT418</f>
        <v>84.566973910540867</v>
      </c>
      <c r="AW418" s="26">
        <v>337</v>
      </c>
    </row>
    <row r="419" spans="1:49">
      <c r="B419" s="2" t="s">
        <v>28</v>
      </c>
      <c r="C419" s="2" t="s">
        <v>12</v>
      </c>
      <c r="D419" s="3">
        <v>926</v>
      </c>
      <c r="E419" s="3">
        <v>177</v>
      </c>
      <c r="F419" s="3">
        <v>100</v>
      </c>
      <c r="G419" s="3">
        <v>2</v>
      </c>
      <c r="H419" s="14">
        <v>279</v>
      </c>
      <c r="I419" s="3">
        <v>378</v>
      </c>
      <c r="J419" s="3">
        <v>73</v>
      </c>
      <c r="K419" s="3">
        <v>196</v>
      </c>
      <c r="L419" s="14">
        <v>647</v>
      </c>
      <c r="M419" s="8">
        <v>10</v>
      </c>
      <c r="N419" s="8">
        <v>15</v>
      </c>
      <c r="O419" s="8">
        <v>16</v>
      </c>
      <c r="P419" t="s">
        <v>14</v>
      </c>
      <c r="Q419" s="17">
        <v>40</v>
      </c>
      <c r="R419" s="21">
        <v>1050</v>
      </c>
      <c r="S419" s="8">
        <v>594</v>
      </c>
      <c r="T419" s="8">
        <v>199</v>
      </c>
      <c r="U419" s="8">
        <v>256</v>
      </c>
      <c r="V419" s="17">
        <v>284</v>
      </c>
      <c r="W419" s="8">
        <v>179</v>
      </c>
      <c r="X419" s="8">
        <v>103</v>
      </c>
      <c r="Y419" s="8">
        <v>2</v>
      </c>
      <c r="Z419" s="17">
        <v>647</v>
      </c>
      <c r="AA419" s="8">
        <v>378</v>
      </c>
      <c r="AB419" s="8">
        <v>73</v>
      </c>
      <c r="AC419" s="8">
        <v>196</v>
      </c>
      <c r="AD419" s="21">
        <v>119</v>
      </c>
      <c r="AE419" s="8">
        <v>37</v>
      </c>
      <c r="AF419" s="8">
        <v>24</v>
      </c>
      <c r="AG419" s="8">
        <v>58</v>
      </c>
      <c r="AH419" s="21">
        <v>1288</v>
      </c>
      <c r="AI419" s="8">
        <v>670</v>
      </c>
      <c r="AJ419" s="8">
        <v>224</v>
      </c>
      <c r="AK419" s="8">
        <v>395</v>
      </c>
      <c r="AL419" t="s">
        <v>14</v>
      </c>
      <c r="AM419" t="s">
        <v>14</v>
      </c>
      <c r="AN419" t="s">
        <v>14</v>
      </c>
      <c r="AO419" t="s">
        <v>14</v>
      </c>
      <c r="AP419" s="21">
        <v>11444</v>
      </c>
      <c r="AQ419" s="8">
        <v>3172</v>
      </c>
      <c r="AR419" s="8">
        <v>4910</v>
      </c>
      <c r="AS419" s="8">
        <v>405</v>
      </c>
      <c r="AT419" s="21">
        <v>2315</v>
      </c>
      <c r="AU419" s="26">
        <v>239</v>
      </c>
      <c r="AV419" s="26">
        <v>9</v>
      </c>
      <c r="AW419" s="26">
        <v>393</v>
      </c>
    </row>
    <row r="420" spans="1:49">
      <c r="B420" s="2" t="s">
        <v>29</v>
      </c>
      <c r="C420" s="2" t="s">
        <v>12</v>
      </c>
      <c r="D420" s="3">
        <v>5209</v>
      </c>
      <c r="E420" s="3">
        <v>1008</v>
      </c>
      <c r="F420" s="3">
        <v>431</v>
      </c>
      <c r="G420" s="3">
        <v>7</v>
      </c>
      <c r="H420" s="14">
        <v>1445</v>
      </c>
      <c r="I420" s="3">
        <v>2272</v>
      </c>
      <c r="J420" s="3">
        <v>493</v>
      </c>
      <c r="K420" s="3">
        <v>999</v>
      </c>
      <c r="L420" s="14">
        <v>3764</v>
      </c>
      <c r="M420" s="8">
        <v>75</v>
      </c>
      <c r="N420" s="8">
        <v>140</v>
      </c>
      <c r="O420" s="8">
        <v>54</v>
      </c>
      <c r="P420" t="s">
        <v>14</v>
      </c>
      <c r="Q420" s="17">
        <v>269</v>
      </c>
      <c r="R420" s="21">
        <v>5946</v>
      </c>
      <c r="S420" s="8">
        <v>3560</v>
      </c>
      <c r="T420" s="8">
        <v>1018</v>
      </c>
      <c r="U420" s="8">
        <v>1368</v>
      </c>
      <c r="V420" s="17">
        <v>1460</v>
      </c>
      <c r="W420" s="8">
        <v>1017</v>
      </c>
      <c r="X420" s="8">
        <v>435</v>
      </c>
      <c r="Y420" s="8">
        <v>7</v>
      </c>
      <c r="Z420" s="17">
        <v>3776</v>
      </c>
      <c r="AA420" s="8">
        <v>2282</v>
      </c>
      <c r="AB420" s="8">
        <v>495</v>
      </c>
      <c r="AC420" s="8">
        <v>999</v>
      </c>
      <c r="AD420" s="21">
        <v>710</v>
      </c>
      <c r="AE420" s="8">
        <v>260</v>
      </c>
      <c r="AF420" s="8">
        <v>88</v>
      </c>
      <c r="AG420" s="8">
        <v>362</v>
      </c>
      <c r="AH420" s="21">
        <v>7464</v>
      </c>
      <c r="AI420" s="8">
        <v>4078</v>
      </c>
      <c r="AJ420" s="8">
        <v>1162</v>
      </c>
      <c r="AK420" s="8">
        <v>2224</v>
      </c>
      <c r="AL420" t="s">
        <v>14</v>
      </c>
      <c r="AM420" t="s">
        <v>14</v>
      </c>
      <c r="AN420" t="s">
        <v>14</v>
      </c>
      <c r="AO420" t="s">
        <v>14</v>
      </c>
      <c r="AP420" s="21">
        <v>75323</v>
      </c>
      <c r="AQ420" s="8">
        <v>17844</v>
      </c>
      <c r="AR420" s="8">
        <v>32362</v>
      </c>
      <c r="AS420" s="8">
        <v>3044</v>
      </c>
      <c r="AT420" s="21">
        <v>16843</v>
      </c>
      <c r="AU420" s="26">
        <v>3176</v>
      </c>
      <c r="AV420" s="26">
        <v>10</v>
      </c>
      <c r="AW420" s="26">
        <v>2044</v>
      </c>
    </row>
    <row r="421" spans="1:49">
      <c r="B421" s="2" t="s">
        <v>30</v>
      </c>
      <c r="C421" s="2" t="s">
        <v>12</v>
      </c>
      <c r="D421" s="3">
        <v>3252</v>
      </c>
      <c r="E421" s="3">
        <v>803</v>
      </c>
      <c r="F421" s="3">
        <v>239</v>
      </c>
      <c r="G421" s="3">
        <v>1</v>
      </c>
      <c r="H421" s="14">
        <v>1043</v>
      </c>
      <c r="I421" s="3">
        <v>1435</v>
      </c>
      <c r="J421" s="3">
        <v>292</v>
      </c>
      <c r="K421" s="3">
        <v>483</v>
      </c>
      <c r="L421" s="14">
        <v>2209</v>
      </c>
      <c r="M421" s="8">
        <v>22</v>
      </c>
      <c r="N421" s="8">
        <v>29</v>
      </c>
      <c r="O421" s="8">
        <v>10</v>
      </c>
      <c r="P421" t="s">
        <v>14</v>
      </c>
      <c r="Q421" s="17">
        <v>61</v>
      </c>
      <c r="R421" s="21">
        <v>3449</v>
      </c>
      <c r="S421" s="8">
        <v>2321</v>
      </c>
      <c r="T421" s="8">
        <v>549</v>
      </c>
      <c r="U421" s="8">
        <v>578</v>
      </c>
      <c r="V421" s="17">
        <v>1050</v>
      </c>
      <c r="W421" s="8">
        <v>808</v>
      </c>
      <c r="X421" s="8">
        <v>241</v>
      </c>
      <c r="Y421" s="8">
        <v>1</v>
      </c>
      <c r="Z421" s="17">
        <v>2209</v>
      </c>
      <c r="AA421" s="8">
        <v>1435</v>
      </c>
      <c r="AB421" s="8">
        <v>292</v>
      </c>
      <c r="AC421" s="8">
        <v>483</v>
      </c>
      <c r="AD421" s="21">
        <v>189</v>
      </c>
      <c r="AE421" s="8">
        <v>78</v>
      </c>
      <c r="AF421" s="8">
        <v>16</v>
      </c>
      <c r="AG421" s="8">
        <v>94</v>
      </c>
      <c r="AH421" s="21">
        <v>4316</v>
      </c>
      <c r="AI421" s="8">
        <v>2651</v>
      </c>
      <c r="AJ421" s="8">
        <v>697</v>
      </c>
      <c r="AK421" s="8">
        <v>968</v>
      </c>
      <c r="AL421" t="s">
        <v>14</v>
      </c>
      <c r="AM421" t="s">
        <v>14</v>
      </c>
      <c r="AN421" t="s">
        <v>14</v>
      </c>
      <c r="AO421" t="s">
        <v>14</v>
      </c>
      <c r="AP421" s="21">
        <v>52721</v>
      </c>
      <c r="AQ421" s="8">
        <v>14814</v>
      </c>
      <c r="AR421" s="8">
        <v>22980</v>
      </c>
      <c r="AS421" s="8">
        <v>1467</v>
      </c>
      <c r="AT421" s="21">
        <v>10803</v>
      </c>
      <c r="AU421" s="26">
        <v>1891</v>
      </c>
      <c r="AV421" s="26">
        <v>14</v>
      </c>
      <c r="AW421" s="26">
        <v>752</v>
      </c>
    </row>
    <row r="422" spans="1:49">
      <c r="B422" s="2" t="s">
        <v>31</v>
      </c>
      <c r="C422" s="2" t="s">
        <v>12</v>
      </c>
      <c r="D422" s="3">
        <v>4010</v>
      </c>
      <c r="E422" s="3">
        <v>1064</v>
      </c>
      <c r="F422" s="3">
        <v>182</v>
      </c>
      <c r="G422" s="3">
        <v>3</v>
      </c>
      <c r="H422" s="14">
        <v>1249</v>
      </c>
      <c r="I422" s="3">
        <v>1996</v>
      </c>
      <c r="J422" s="3">
        <v>379</v>
      </c>
      <c r="K422" s="3">
        <v>386</v>
      </c>
      <c r="L422" s="14">
        <v>2761</v>
      </c>
      <c r="M422" s="8">
        <v>106</v>
      </c>
      <c r="N422" s="8">
        <v>134</v>
      </c>
      <c r="O422" s="8">
        <v>38</v>
      </c>
      <c r="P422" t="s">
        <v>14</v>
      </c>
      <c r="Q422" s="17">
        <v>278</v>
      </c>
      <c r="R422" s="21">
        <v>4557</v>
      </c>
      <c r="S422" s="8">
        <v>3234</v>
      </c>
      <c r="T422" s="8">
        <v>631</v>
      </c>
      <c r="U422" s="8">
        <v>692</v>
      </c>
      <c r="V422" s="17">
        <v>1255</v>
      </c>
      <c r="W422" s="8">
        <v>1069</v>
      </c>
      <c r="X422" s="8">
        <v>183</v>
      </c>
      <c r="Y422" s="8">
        <v>3</v>
      </c>
      <c r="Z422" s="17">
        <v>2762</v>
      </c>
      <c r="AA422" s="8">
        <v>1997</v>
      </c>
      <c r="AB422" s="8">
        <v>379</v>
      </c>
      <c r="AC422" s="8">
        <v>386</v>
      </c>
      <c r="AD422" s="21">
        <v>540</v>
      </c>
      <c r="AE422" s="8">
        <v>168</v>
      </c>
      <c r="AF422" s="8">
        <v>69</v>
      </c>
      <c r="AG422" s="8">
        <v>302</v>
      </c>
      <c r="AH422" s="21">
        <v>6251</v>
      </c>
      <c r="AI422" s="8">
        <v>3838</v>
      </c>
      <c r="AJ422" s="8">
        <v>840</v>
      </c>
      <c r="AK422" s="8">
        <v>1572</v>
      </c>
      <c r="AL422" t="s">
        <v>14</v>
      </c>
      <c r="AM422" t="s">
        <v>14</v>
      </c>
      <c r="AN422" t="s">
        <v>14</v>
      </c>
      <c r="AO422" t="s">
        <v>14</v>
      </c>
      <c r="AP422" s="21">
        <v>91276</v>
      </c>
      <c r="AQ422" s="8">
        <v>16770</v>
      </c>
      <c r="AR422" s="8">
        <v>36941</v>
      </c>
      <c r="AS422" s="8">
        <v>12157</v>
      </c>
      <c r="AT422" s="21">
        <v>12876</v>
      </c>
      <c r="AU422" s="26">
        <v>10928</v>
      </c>
      <c r="AV422" s="26">
        <v>116</v>
      </c>
      <c r="AW422" s="26">
        <v>1487</v>
      </c>
    </row>
    <row r="423" spans="1:49">
      <c r="B423" s="2" t="s">
        <v>32</v>
      </c>
      <c r="C423" s="2" t="s">
        <v>12</v>
      </c>
      <c r="D423" s="3">
        <v>169</v>
      </c>
      <c r="E423" s="3">
        <v>29</v>
      </c>
      <c r="F423" s="3">
        <v>20</v>
      </c>
      <c r="G423" s="3">
        <v>0</v>
      </c>
      <c r="H423" s="14">
        <v>49</v>
      </c>
      <c r="I423" s="3">
        <v>73</v>
      </c>
      <c r="J423" s="3">
        <v>16</v>
      </c>
      <c r="K423" s="3">
        <v>32</v>
      </c>
      <c r="L423" s="14">
        <v>121</v>
      </c>
      <c r="M423" s="8">
        <v>0</v>
      </c>
      <c r="N423" s="8">
        <v>0</v>
      </c>
      <c r="O423" s="8">
        <v>0</v>
      </c>
      <c r="P423" t="s">
        <v>14</v>
      </c>
      <c r="Q423" s="17">
        <v>0</v>
      </c>
      <c r="R423" s="21">
        <v>215</v>
      </c>
      <c r="S423" s="8">
        <v>116</v>
      </c>
      <c r="T423" s="8">
        <v>42</v>
      </c>
      <c r="U423" s="8">
        <v>57</v>
      </c>
      <c r="V423" s="17">
        <v>51</v>
      </c>
      <c r="W423" s="8">
        <v>29</v>
      </c>
      <c r="X423" s="8">
        <v>21</v>
      </c>
      <c r="Y423" s="8">
        <v>0</v>
      </c>
      <c r="Z423" s="17">
        <v>121</v>
      </c>
      <c r="AA423" s="8">
        <v>73</v>
      </c>
      <c r="AB423" s="8">
        <v>16</v>
      </c>
      <c r="AC423" s="8">
        <v>32</v>
      </c>
      <c r="AD423" s="21">
        <v>44</v>
      </c>
      <c r="AE423" s="8">
        <v>13</v>
      </c>
      <c r="AF423" s="8">
        <v>6</v>
      </c>
      <c r="AG423" s="8">
        <v>25</v>
      </c>
      <c r="AH423" s="21">
        <v>266</v>
      </c>
      <c r="AI423" s="8">
        <v>133</v>
      </c>
      <c r="AJ423" s="8">
        <v>49</v>
      </c>
      <c r="AK423" s="8">
        <v>85</v>
      </c>
      <c r="AL423" t="s">
        <v>14</v>
      </c>
      <c r="AM423" t="s">
        <v>14</v>
      </c>
      <c r="AN423" t="s">
        <v>14</v>
      </c>
      <c r="AO423" t="s">
        <v>14</v>
      </c>
      <c r="AP423" s="22" t="s">
        <v>14</v>
      </c>
      <c r="AQ423" s="9" t="s">
        <v>14</v>
      </c>
      <c r="AR423" s="9" t="s">
        <v>14</v>
      </c>
      <c r="AS423" s="9" t="s">
        <v>14</v>
      </c>
      <c r="AT423" s="22" t="s">
        <v>14</v>
      </c>
      <c r="AU423" s="27" t="s">
        <v>14</v>
      </c>
      <c r="AV423" s="27" t="s">
        <v>14</v>
      </c>
      <c r="AW423" s="27" t="s">
        <v>14</v>
      </c>
    </row>
    <row r="424" spans="1:49">
      <c r="A424" s="2" t="s">
        <v>53</v>
      </c>
      <c r="B424" s="2" t="s">
        <v>11</v>
      </c>
      <c r="C424" s="2" t="s">
        <v>12</v>
      </c>
      <c r="D424" s="3">
        <v>62923</v>
      </c>
      <c r="E424" s="3">
        <v>11585</v>
      </c>
      <c r="F424" s="3">
        <v>14552</v>
      </c>
      <c r="G424" s="3">
        <v>1084</v>
      </c>
      <c r="H424" s="14">
        <v>27221</v>
      </c>
      <c r="I424" s="3">
        <v>16524</v>
      </c>
      <c r="J424" s="3">
        <v>10103</v>
      </c>
      <c r="K424" s="3">
        <v>9075</v>
      </c>
      <c r="L424" s="14">
        <v>35702</v>
      </c>
      <c r="M424" s="8">
        <v>1604</v>
      </c>
      <c r="N424" s="8">
        <v>1091</v>
      </c>
      <c r="O424" s="8">
        <v>2187</v>
      </c>
      <c r="P424" t="s">
        <v>14</v>
      </c>
      <c r="Q424" s="17">
        <v>4883</v>
      </c>
      <c r="R424" s="21">
        <v>72426</v>
      </c>
      <c r="S424" s="8">
        <v>30765</v>
      </c>
      <c r="T424" s="8">
        <v>26553</v>
      </c>
      <c r="U424" s="8">
        <v>15108</v>
      </c>
      <c r="V424" s="17">
        <v>27502</v>
      </c>
      <c r="W424" s="8">
        <v>11701</v>
      </c>
      <c r="X424" s="8">
        <v>14695</v>
      </c>
      <c r="Y424" s="8">
        <v>1106</v>
      </c>
      <c r="Z424" s="17">
        <v>35756</v>
      </c>
      <c r="AA424" s="8">
        <v>16554</v>
      </c>
      <c r="AB424" s="8">
        <v>10127</v>
      </c>
      <c r="AC424" s="8">
        <v>9075</v>
      </c>
      <c r="AD424" s="21">
        <v>9169</v>
      </c>
      <c r="AE424" s="8">
        <v>2511</v>
      </c>
      <c r="AF424" s="8">
        <v>1731</v>
      </c>
      <c r="AG424" s="8">
        <v>4927</v>
      </c>
      <c r="AH424" s="21">
        <v>87190</v>
      </c>
      <c r="AI424" s="8">
        <v>34867</v>
      </c>
      <c r="AJ424" s="8">
        <v>29402</v>
      </c>
      <c r="AK424" s="8">
        <v>22921</v>
      </c>
      <c r="AL424" t="s">
        <v>14</v>
      </c>
      <c r="AM424" t="s">
        <v>14</v>
      </c>
      <c r="AN424" s="11">
        <v>87.19</v>
      </c>
      <c r="AO424" s="11">
        <v>72.430000000000007</v>
      </c>
      <c r="AP424" s="21">
        <v>688458</v>
      </c>
      <c r="AQ424" s="8">
        <v>143792</v>
      </c>
      <c r="AR424" s="8">
        <v>324749</v>
      </c>
      <c r="AS424" s="8">
        <v>33314</v>
      </c>
      <c r="AT424" s="21">
        <v>144451</v>
      </c>
      <c r="AU424" s="26">
        <v>31715</v>
      </c>
      <c r="AV424" s="26">
        <v>305</v>
      </c>
      <c r="AW424" s="26">
        <v>10133</v>
      </c>
    </row>
    <row r="425" spans="1:49">
      <c r="B425" s="2" t="s">
        <v>13</v>
      </c>
      <c r="C425" s="2" t="s">
        <v>12</v>
      </c>
      <c r="D425" s="3">
        <v>2354</v>
      </c>
      <c r="E425" s="3">
        <v>283</v>
      </c>
      <c r="F425" s="3">
        <v>695</v>
      </c>
      <c r="G425" s="3">
        <v>72</v>
      </c>
      <c r="H425" s="14">
        <v>1050</v>
      </c>
      <c r="I425" s="3">
        <v>383</v>
      </c>
      <c r="J425" s="3">
        <v>556</v>
      </c>
      <c r="K425" s="3">
        <v>365</v>
      </c>
      <c r="L425" s="14">
        <v>1304</v>
      </c>
      <c r="M425" s="8">
        <v>129</v>
      </c>
      <c r="N425" s="8">
        <v>108</v>
      </c>
      <c r="O425" s="8">
        <v>143</v>
      </c>
      <c r="P425" t="s">
        <v>14</v>
      </c>
      <c r="Q425" s="17">
        <v>380</v>
      </c>
      <c r="R425" s="21">
        <v>3195</v>
      </c>
      <c r="S425" s="8">
        <v>846</v>
      </c>
      <c r="T425" s="8">
        <v>1468</v>
      </c>
      <c r="U425" s="8">
        <v>881</v>
      </c>
      <c r="V425" s="17">
        <v>1068</v>
      </c>
      <c r="W425" s="8">
        <v>289</v>
      </c>
      <c r="X425" s="8">
        <v>705</v>
      </c>
      <c r="Y425" s="8">
        <v>74</v>
      </c>
      <c r="Z425" s="17">
        <v>1308</v>
      </c>
      <c r="AA425" s="8">
        <v>385</v>
      </c>
      <c r="AB425" s="8">
        <v>558</v>
      </c>
      <c r="AC425" s="8">
        <v>365</v>
      </c>
      <c r="AD425" s="21">
        <v>820</v>
      </c>
      <c r="AE425" s="8">
        <v>173</v>
      </c>
      <c r="AF425" s="8">
        <v>205</v>
      </c>
      <c r="AG425" s="8">
        <v>442</v>
      </c>
      <c r="AH425" s="21">
        <v>3871</v>
      </c>
      <c r="AI425" s="8">
        <v>955</v>
      </c>
      <c r="AJ425" s="8">
        <v>1639</v>
      </c>
      <c r="AK425" s="8">
        <v>1277</v>
      </c>
      <c r="AL425" t="s">
        <v>14</v>
      </c>
      <c r="AM425" t="s">
        <v>14</v>
      </c>
      <c r="AN425" t="s">
        <v>14</v>
      </c>
      <c r="AO425" t="s">
        <v>14</v>
      </c>
      <c r="AP425" s="21">
        <v>19551</v>
      </c>
      <c r="AQ425" s="8">
        <v>3399</v>
      </c>
      <c r="AR425" s="8">
        <v>8661</v>
      </c>
      <c r="AS425" s="8">
        <v>1294</v>
      </c>
      <c r="AT425" s="21">
        <v>4258</v>
      </c>
      <c r="AU425" s="26">
        <v>1461</v>
      </c>
      <c r="AV425" s="26">
        <v>128</v>
      </c>
      <c r="AW425" s="26">
        <v>350</v>
      </c>
    </row>
    <row r="426" spans="1:49">
      <c r="B426" s="2" t="s">
        <v>15</v>
      </c>
      <c r="C426" s="2" t="s">
        <v>12</v>
      </c>
      <c r="D426" s="3">
        <v>2155</v>
      </c>
      <c r="E426" s="3">
        <v>487</v>
      </c>
      <c r="F426" s="3">
        <v>615</v>
      </c>
      <c r="G426" s="3">
        <v>30</v>
      </c>
      <c r="H426" s="14">
        <v>1132</v>
      </c>
      <c r="I426" s="3">
        <v>421</v>
      </c>
      <c r="J426" s="3">
        <v>407</v>
      </c>
      <c r="K426" s="3">
        <v>195</v>
      </c>
      <c r="L426" s="14">
        <v>1022</v>
      </c>
      <c r="M426" s="8">
        <v>159</v>
      </c>
      <c r="N426" s="8">
        <v>49</v>
      </c>
      <c r="O426" s="8">
        <v>141</v>
      </c>
      <c r="P426" t="s">
        <v>14</v>
      </c>
      <c r="Q426" s="17">
        <v>349</v>
      </c>
      <c r="R426" s="21">
        <v>2810</v>
      </c>
      <c r="S426" s="8">
        <v>1123</v>
      </c>
      <c r="T426" s="8">
        <v>1184</v>
      </c>
      <c r="U426" s="8">
        <v>503</v>
      </c>
      <c r="V426" s="17">
        <v>1163</v>
      </c>
      <c r="W426" s="8">
        <v>497</v>
      </c>
      <c r="X426" s="8">
        <v>634</v>
      </c>
      <c r="Y426" s="8">
        <v>31</v>
      </c>
      <c r="Z426" s="17">
        <v>1027</v>
      </c>
      <c r="AA426" s="8">
        <v>423</v>
      </c>
      <c r="AB426" s="8">
        <v>409</v>
      </c>
      <c r="AC426" s="8">
        <v>195</v>
      </c>
      <c r="AD426" s="21">
        <v>620</v>
      </c>
      <c r="AE426" s="8">
        <v>202</v>
      </c>
      <c r="AF426" s="8">
        <v>140</v>
      </c>
      <c r="AG426" s="8">
        <v>277</v>
      </c>
      <c r="AH426" s="21">
        <v>3296</v>
      </c>
      <c r="AI426" s="8">
        <v>1257</v>
      </c>
      <c r="AJ426" s="8">
        <v>1325</v>
      </c>
      <c r="AK426" s="8">
        <v>713</v>
      </c>
      <c r="AL426" t="s">
        <v>14</v>
      </c>
      <c r="AM426" t="s">
        <v>14</v>
      </c>
      <c r="AN426" t="s">
        <v>14</v>
      </c>
      <c r="AO426" t="s">
        <v>14</v>
      </c>
      <c r="AP426" s="21">
        <v>20964</v>
      </c>
      <c r="AQ426" s="8">
        <v>3167</v>
      </c>
      <c r="AR426" s="8">
        <v>9673</v>
      </c>
      <c r="AS426" s="8">
        <v>1480</v>
      </c>
      <c r="AT426" s="21">
        <v>4742</v>
      </c>
      <c r="AU426" s="26">
        <v>1636</v>
      </c>
      <c r="AV426" s="26">
        <v>5</v>
      </c>
      <c r="AW426" s="26">
        <v>262</v>
      </c>
    </row>
    <row r="427" spans="1:49">
      <c r="B427" s="2" t="s">
        <v>16</v>
      </c>
      <c r="C427" s="2" t="s">
        <v>12</v>
      </c>
      <c r="D427" s="3">
        <v>2090</v>
      </c>
      <c r="E427" s="3">
        <v>401</v>
      </c>
      <c r="F427" s="3">
        <v>573</v>
      </c>
      <c r="G427" s="3">
        <v>27</v>
      </c>
      <c r="H427" s="14">
        <v>1001</v>
      </c>
      <c r="I427" s="3">
        <v>423</v>
      </c>
      <c r="J427" s="3">
        <v>402</v>
      </c>
      <c r="K427" s="3">
        <v>264</v>
      </c>
      <c r="L427" s="14">
        <v>1089</v>
      </c>
      <c r="M427" s="8">
        <v>121</v>
      </c>
      <c r="N427" s="8">
        <v>34</v>
      </c>
      <c r="O427" s="8">
        <v>116</v>
      </c>
      <c r="P427" t="s">
        <v>14</v>
      </c>
      <c r="Q427" s="17">
        <v>271</v>
      </c>
      <c r="R427" s="21">
        <v>2642</v>
      </c>
      <c r="S427" s="8">
        <v>1000</v>
      </c>
      <c r="T427" s="8">
        <v>1108</v>
      </c>
      <c r="U427" s="8">
        <v>534</v>
      </c>
      <c r="V427" s="17">
        <v>1010</v>
      </c>
      <c r="W427" s="8">
        <v>404</v>
      </c>
      <c r="X427" s="8">
        <v>579</v>
      </c>
      <c r="Y427" s="8">
        <v>27</v>
      </c>
      <c r="Z427" s="17">
        <v>1091</v>
      </c>
      <c r="AA427" s="8">
        <v>423</v>
      </c>
      <c r="AB427" s="8">
        <v>404</v>
      </c>
      <c r="AC427" s="8">
        <v>264</v>
      </c>
      <c r="AD427" s="21">
        <v>541</v>
      </c>
      <c r="AE427" s="8">
        <v>172</v>
      </c>
      <c r="AF427" s="8">
        <v>126</v>
      </c>
      <c r="AG427" s="8">
        <v>243</v>
      </c>
      <c r="AH427" s="21">
        <v>3096</v>
      </c>
      <c r="AI427" s="8">
        <v>1122</v>
      </c>
      <c r="AJ427" s="8">
        <v>1235</v>
      </c>
      <c r="AK427" s="8">
        <v>739</v>
      </c>
      <c r="AL427" t="s">
        <v>14</v>
      </c>
      <c r="AM427" t="s">
        <v>14</v>
      </c>
      <c r="AN427" t="s">
        <v>14</v>
      </c>
      <c r="AO427" t="s">
        <v>14</v>
      </c>
      <c r="AP427" s="21">
        <v>19821</v>
      </c>
      <c r="AQ427" s="8">
        <v>2686</v>
      </c>
      <c r="AR427" s="8">
        <v>9859</v>
      </c>
      <c r="AS427" s="8">
        <v>1291</v>
      </c>
      <c r="AT427" s="21">
        <v>4463</v>
      </c>
      <c r="AU427" s="26">
        <v>921</v>
      </c>
      <c r="AV427" s="26">
        <v>2</v>
      </c>
      <c r="AW427" s="26">
        <v>599</v>
      </c>
    </row>
    <row r="428" spans="1:49">
      <c r="B428" s="2" t="s">
        <v>17</v>
      </c>
      <c r="C428" s="2" t="s">
        <v>12</v>
      </c>
      <c r="D428" s="3">
        <v>2056</v>
      </c>
      <c r="E428" s="3">
        <v>236</v>
      </c>
      <c r="F428" s="3">
        <v>775</v>
      </c>
      <c r="G428" s="3">
        <v>47</v>
      </c>
      <c r="H428" s="14">
        <v>1057</v>
      </c>
      <c r="I428" s="3">
        <v>302</v>
      </c>
      <c r="J428" s="3">
        <v>451</v>
      </c>
      <c r="K428" s="3">
        <v>245</v>
      </c>
      <c r="L428" s="14">
        <v>999</v>
      </c>
      <c r="M428" s="8">
        <v>61</v>
      </c>
      <c r="N428" s="8">
        <v>38</v>
      </c>
      <c r="O428" s="8">
        <v>143</v>
      </c>
      <c r="P428" t="s">
        <v>14</v>
      </c>
      <c r="Q428" s="17">
        <v>241</v>
      </c>
      <c r="R428" s="21">
        <v>2428</v>
      </c>
      <c r="S428" s="8">
        <v>612</v>
      </c>
      <c r="T428" s="8">
        <v>1335</v>
      </c>
      <c r="U428" s="8">
        <v>481</v>
      </c>
      <c r="V428" s="17">
        <v>1083</v>
      </c>
      <c r="W428" s="8">
        <v>242</v>
      </c>
      <c r="X428" s="8">
        <v>792</v>
      </c>
      <c r="Y428" s="8">
        <v>50</v>
      </c>
      <c r="Z428" s="17">
        <v>1001</v>
      </c>
      <c r="AA428" s="8">
        <v>303</v>
      </c>
      <c r="AB428" s="8">
        <v>452</v>
      </c>
      <c r="AC428" s="8">
        <v>245</v>
      </c>
      <c r="AD428" s="21">
        <v>345</v>
      </c>
      <c r="AE428" s="8">
        <v>67</v>
      </c>
      <c r="AF428" s="8">
        <v>91</v>
      </c>
      <c r="AG428" s="8">
        <v>186</v>
      </c>
      <c r="AH428" s="21">
        <v>2854</v>
      </c>
      <c r="AI428" s="8">
        <v>685</v>
      </c>
      <c r="AJ428" s="8">
        <v>1465</v>
      </c>
      <c r="AK428" s="8">
        <v>704</v>
      </c>
      <c r="AL428" t="s">
        <v>14</v>
      </c>
      <c r="AM428" t="s">
        <v>14</v>
      </c>
      <c r="AN428" t="s">
        <v>14</v>
      </c>
      <c r="AO428" t="s">
        <v>14</v>
      </c>
      <c r="AP428" s="21">
        <v>15870</v>
      </c>
      <c r="AQ428" s="8">
        <v>2665</v>
      </c>
      <c r="AR428" s="8">
        <v>7737</v>
      </c>
      <c r="AS428" s="8">
        <v>515</v>
      </c>
      <c r="AT428" s="21">
        <v>4253</v>
      </c>
      <c r="AU428" s="26">
        <v>477</v>
      </c>
      <c r="AV428" s="28">
        <f>BA377*AT428</f>
        <v>118.89552190896237</v>
      </c>
      <c r="AW428" s="26">
        <v>223</v>
      </c>
    </row>
    <row r="429" spans="1:49">
      <c r="B429" s="2" t="s">
        <v>18</v>
      </c>
      <c r="C429" s="2" t="s">
        <v>12</v>
      </c>
      <c r="D429" s="3">
        <v>4330</v>
      </c>
      <c r="E429" s="3">
        <v>660</v>
      </c>
      <c r="F429" s="3">
        <v>1435</v>
      </c>
      <c r="G429" s="3">
        <v>95</v>
      </c>
      <c r="H429" s="14">
        <v>2190</v>
      </c>
      <c r="I429" s="3">
        <v>754</v>
      </c>
      <c r="J429" s="3">
        <v>853</v>
      </c>
      <c r="K429" s="3">
        <v>533</v>
      </c>
      <c r="L429" s="14">
        <v>2140</v>
      </c>
      <c r="M429" s="8">
        <v>190</v>
      </c>
      <c r="N429" s="8">
        <v>90</v>
      </c>
      <c r="O429" s="8">
        <v>264</v>
      </c>
      <c r="P429" t="s">
        <v>14</v>
      </c>
      <c r="Q429" s="17">
        <v>543</v>
      </c>
      <c r="R429" s="21">
        <v>5303</v>
      </c>
      <c r="S429" s="8">
        <v>1644</v>
      </c>
      <c r="T429" s="8">
        <v>2537</v>
      </c>
      <c r="U429" s="8">
        <v>1122</v>
      </c>
      <c r="V429" s="17">
        <v>2217</v>
      </c>
      <c r="W429" s="8">
        <v>670</v>
      </c>
      <c r="X429" s="8">
        <v>1451</v>
      </c>
      <c r="Y429" s="8">
        <v>97</v>
      </c>
      <c r="Z429" s="17">
        <v>2143</v>
      </c>
      <c r="AA429" s="8">
        <v>755</v>
      </c>
      <c r="AB429" s="8">
        <v>855</v>
      </c>
      <c r="AC429" s="8">
        <v>533</v>
      </c>
      <c r="AD429" s="21">
        <v>943</v>
      </c>
      <c r="AE429" s="8">
        <v>219</v>
      </c>
      <c r="AF429" s="8">
        <v>231</v>
      </c>
      <c r="AG429" s="8">
        <v>492</v>
      </c>
      <c r="AH429" s="21">
        <v>6177</v>
      </c>
      <c r="AI429" s="8">
        <v>1822</v>
      </c>
      <c r="AJ429" s="8">
        <v>2746</v>
      </c>
      <c r="AK429" s="8">
        <v>1608</v>
      </c>
      <c r="AL429" t="s">
        <v>14</v>
      </c>
      <c r="AM429" t="s">
        <v>14</v>
      </c>
      <c r="AN429" t="s">
        <v>14</v>
      </c>
      <c r="AO429" t="s">
        <v>14</v>
      </c>
      <c r="AP429" s="21">
        <v>39616</v>
      </c>
      <c r="AQ429" s="8">
        <v>7009</v>
      </c>
      <c r="AR429" s="8">
        <v>20321</v>
      </c>
      <c r="AS429" s="8">
        <v>1497</v>
      </c>
      <c r="AT429" s="21">
        <v>9025</v>
      </c>
      <c r="AU429" s="26">
        <v>1210</v>
      </c>
      <c r="AV429" s="26">
        <v>1</v>
      </c>
      <c r="AW429" s="26">
        <v>553</v>
      </c>
    </row>
    <row r="430" spans="1:49">
      <c r="B430" s="2" t="s">
        <v>19</v>
      </c>
      <c r="C430" s="2" t="s">
        <v>12</v>
      </c>
      <c r="D430" s="3">
        <v>2020</v>
      </c>
      <c r="E430" s="3">
        <v>268</v>
      </c>
      <c r="F430" s="3">
        <v>831</v>
      </c>
      <c r="G430" s="3">
        <v>63</v>
      </c>
      <c r="H430" s="14">
        <v>1162</v>
      </c>
      <c r="I430" s="3">
        <v>208</v>
      </c>
      <c r="J430" s="3">
        <v>391</v>
      </c>
      <c r="K430" s="3">
        <v>260</v>
      </c>
      <c r="L430" s="14">
        <v>859</v>
      </c>
      <c r="M430" s="8">
        <v>94</v>
      </c>
      <c r="N430" s="8">
        <v>61</v>
      </c>
      <c r="O430" s="8">
        <v>122</v>
      </c>
      <c r="P430" t="s">
        <v>14</v>
      </c>
      <c r="Q430" s="17">
        <v>277</v>
      </c>
      <c r="R430" s="21">
        <v>2447</v>
      </c>
      <c r="S430" s="8">
        <v>569</v>
      </c>
      <c r="T430" s="8">
        <v>1337</v>
      </c>
      <c r="U430" s="8">
        <v>541</v>
      </c>
      <c r="V430" s="17">
        <v>1179</v>
      </c>
      <c r="W430" s="8">
        <v>273</v>
      </c>
      <c r="X430" s="8">
        <v>841</v>
      </c>
      <c r="Y430" s="8">
        <v>65</v>
      </c>
      <c r="Z430" s="17">
        <v>861</v>
      </c>
      <c r="AA430" s="8">
        <v>209</v>
      </c>
      <c r="AB430" s="8">
        <v>392</v>
      </c>
      <c r="AC430" s="8">
        <v>260</v>
      </c>
      <c r="AD430" s="21">
        <v>407</v>
      </c>
      <c r="AE430" s="8">
        <v>86</v>
      </c>
      <c r="AF430" s="8">
        <v>104</v>
      </c>
      <c r="AG430" s="8">
        <v>216</v>
      </c>
      <c r="AH430" s="21">
        <v>2903</v>
      </c>
      <c r="AI430" s="8">
        <v>643</v>
      </c>
      <c r="AJ430" s="8">
        <v>1471</v>
      </c>
      <c r="AK430" s="8">
        <v>790</v>
      </c>
      <c r="AL430" t="s">
        <v>14</v>
      </c>
      <c r="AM430" t="s">
        <v>14</v>
      </c>
      <c r="AN430" t="s">
        <v>14</v>
      </c>
      <c r="AO430" t="s">
        <v>14</v>
      </c>
      <c r="AP430" s="21">
        <v>16143</v>
      </c>
      <c r="AQ430" s="8">
        <v>2560</v>
      </c>
      <c r="AR430" s="8">
        <v>8111</v>
      </c>
      <c r="AS430" s="8">
        <v>865</v>
      </c>
      <c r="AT430" s="21">
        <v>3828</v>
      </c>
      <c r="AU430" s="26">
        <v>570</v>
      </c>
      <c r="AV430" s="26">
        <v>24</v>
      </c>
      <c r="AW430" s="26">
        <v>185</v>
      </c>
    </row>
    <row r="431" spans="1:49">
      <c r="B431" s="2" t="s">
        <v>20</v>
      </c>
      <c r="C431" s="2" t="s">
        <v>12</v>
      </c>
      <c r="D431" s="3">
        <v>2207</v>
      </c>
      <c r="E431" s="3">
        <v>391</v>
      </c>
      <c r="F431" s="3">
        <v>637</v>
      </c>
      <c r="G431" s="3">
        <v>38</v>
      </c>
      <c r="H431" s="14">
        <v>1065</v>
      </c>
      <c r="I431" s="3">
        <v>453</v>
      </c>
      <c r="J431" s="3">
        <v>413</v>
      </c>
      <c r="K431" s="3">
        <v>276</v>
      </c>
      <c r="L431" s="14">
        <v>1142</v>
      </c>
      <c r="M431" s="8">
        <v>30</v>
      </c>
      <c r="N431" s="8">
        <v>23</v>
      </c>
      <c r="O431" s="8">
        <v>83</v>
      </c>
      <c r="P431" t="s">
        <v>14</v>
      </c>
      <c r="Q431" s="17">
        <v>136</v>
      </c>
      <c r="R431" s="21">
        <v>2445</v>
      </c>
      <c r="S431" s="8">
        <v>915</v>
      </c>
      <c r="T431" s="8">
        <v>1097</v>
      </c>
      <c r="U431" s="8">
        <v>432</v>
      </c>
      <c r="V431" s="17">
        <v>1068</v>
      </c>
      <c r="W431" s="8">
        <v>393</v>
      </c>
      <c r="X431" s="8">
        <v>637</v>
      </c>
      <c r="Y431" s="8">
        <v>38</v>
      </c>
      <c r="Z431" s="17">
        <v>1142</v>
      </c>
      <c r="AA431" s="8">
        <v>453</v>
      </c>
      <c r="AB431" s="8">
        <v>413</v>
      </c>
      <c r="AC431" s="8">
        <v>276</v>
      </c>
      <c r="AD431" s="21">
        <v>235</v>
      </c>
      <c r="AE431" s="8">
        <v>70</v>
      </c>
      <c r="AF431" s="8">
        <v>47</v>
      </c>
      <c r="AG431" s="8">
        <v>118</v>
      </c>
      <c r="AH431" s="21">
        <v>2817</v>
      </c>
      <c r="AI431" s="8">
        <v>1017</v>
      </c>
      <c r="AJ431" s="8">
        <v>1181</v>
      </c>
      <c r="AK431" s="8">
        <v>620</v>
      </c>
      <c r="AL431" t="s">
        <v>14</v>
      </c>
      <c r="AM431" t="s">
        <v>14</v>
      </c>
      <c r="AN431" t="s">
        <v>14</v>
      </c>
      <c r="AO431" t="s">
        <v>14</v>
      </c>
      <c r="AP431" s="21">
        <v>16452</v>
      </c>
      <c r="AQ431" s="8">
        <v>2678</v>
      </c>
      <c r="AR431" s="8">
        <v>8368</v>
      </c>
      <c r="AS431" s="8">
        <v>689</v>
      </c>
      <c r="AT431" s="21">
        <v>3582</v>
      </c>
      <c r="AU431" s="26">
        <v>806</v>
      </c>
      <c r="AV431" s="26">
        <v>74</v>
      </c>
      <c r="AW431" s="26">
        <v>255</v>
      </c>
    </row>
    <row r="432" spans="1:49">
      <c r="B432" s="2" t="s">
        <v>21</v>
      </c>
      <c r="C432" s="2" t="s">
        <v>12</v>
      </c>
      <c r="D432" s="3">
        <v>2530</v>
      </c>
      <c r="E432" s="3">
        <v>471</v>
      </c>
      <c r="F432" s="3">
        <v>632</v>
      </c>
      <c r="G432" s="3">
        <v>53</v>
      </c>
      <c r="H432" s="14">
        <v>1156</v>
      </c>
      <c r="I432" s="3">
        <v>574</v>
      </c>
      <c r="J432" s="3">
        <v>461</v>
      </c>
      <c r="K432" s="3">
        <v>339</v>
      </c>
      <c r="L432" s="14">
        <v>1375</v>
      </c>
      <c r="M432" s="8">
        <v>39</v>
      </c>
      <c r="N432" s="8">
        <v>29</v>
      </c>
      <c r="O432" s="8">
        <v>68</v>
      </c>
      <c r="P432" t="s">
        <v>14</v>
      </c>
      <c r="Q432" s="17">
        <v>135</v>
      </c>
      <c r="R432" s="21">
        <v>2856</v>
      </c>
      <c r="S432" s="8">
        <v>1138</v>
      </c>
      <c r="T432" s="8">
        <v>1158</v>
      </c>
      <c r="U432" s="8">
        <v>560</v>
      </c>
      <c r="V432" s="17">
        <v>1162</v>
      </c>
      <c r="W432" s="8">
        <v>474</v>
      </c>
      <c r="X432" s="8">
        <v>633</v>
      </c>
      <c r="Y432" s="8">
        <v>55</v>
      </c>
      <c r="Z432" s="17">
        <v>1375</v>
      </c>
      <c r="AA432" s="8">
        <v>575</v>
      </c>
      <c r="AB432" s="8">
        <v>461</v>
      </c>
      <c r="AC432" s="8">
        <v>339</v>
      </c>
      <c r="AD432" s="21">
        <v>320</v>
      </c>
      <c r="AE432" s="8">
        <v>89</v>
      </c>
      <c r="AF432" s="8">
        <v>65</v>
      </c>
      <c r="AG432" s="8">
        <v>166</v>
      </c>
      <c r="AH432" s="21">
        <v>3308</v>
      </c>
      <c r="AI432" s="8">
        <v>1261</v>
      </c>
      <c r="AJ432" s="8">
        <v>1248</v>
      </c>
      <c r="AK432" s="8">
        <v>798</v>
      </c>
      <c r="AL432" t="s">
        <v>14</v>
      </c>
      <c r="AM432" t="s">
        <v>14</v>
      </c>
      <c r="AN432" t="s">
        <v>14</v>
      </c>
      <c r="AO432" t="s">
        <v>14</v>
      </c>
      <c r="AP432" s="21">
        <v>19828</v>
      </c>
      <c r="AQ432" s="8">
        <v>3599</v>
      </c>
      <c r="AR432" s="8">
        <v>10395</v>
      </c>
      <c r="AS432" s="8">
        <v>590</v>
      </c>
      <c r="AT432" s="21">
        <v>4594</v>
      </c>
      <c r="AU432" s="26">
        <v>523</v>
      </c>
      <c r="AV432" s="26">
        <v>8</v>
      </c>
      <c r="AW432" s="26">
        <v>120</v>
      </c>
    </row>
    <row r="433" spans="1:49">
      <c r="B433" s="2" t="s">
        <v>22</v>
      </c>
      <c r="C433" s="2" t="s">
        <v>12</v>
      </c>
      <c r="D433" s="3">
        <v>6966</v>
      </c>
      <c r="E433" s="3">
        <v>1411</v>
      </c>
      <c r="F433" s="3">
        <v>2007</v>
      </c>
      <c r="G433" s="3">
        <v>241</v>
      </c>
      <c r="H433" s="14">
        <v>3659</v>
      </c>
      <c r="I433" s="3">
        <v>1249</v>
      </c>
      <c r="J433" s="3">
        <v>1070</v>
      </c>
      <c r="K433" s="3">
        <v>988</v>
      </c>
      <c r="L433" s="14">
        <v>3306</v>
      </c>
      <c r="M433" s="8">
        <v>98</v>
      </c>
      <c r="N433" s="8">
        <v>69</v>
      </c>
      <c r="O433" s="8">
        <v>305</v>
      </c>
      <c r="P433" t="s">
        <v>14</v>
      </c>
      <c r="Q433" s="17">
        <v>472</v>
      </c>
      <c r="R433" s="21">
        <v>7610</v>
      </c>
      <c r="S433" s="8">
        <v>2812</v>
      </c>
      <c r="T433" s="8">
        <v>3186</v>
      </c>
      <c r="U433" s="8">
        <v>1612</v>
      </c>
      <c r="V433" s="17">
        <v>3679</v>
      </c>
      <c r="W433" s="8">
        <v>1420</v>
      </c>
      <c r="X433" s="8">
        <v>2018</v>
      </c>
      <c r="Y433" s="8">
        <v>242</v>
      </c>
      <c r="Z433" s="17">
        <v>3309</v>
      </c>
      <c r="AA433" s="8">
        <v>1250</v>
      </c>
      <c r="AB433" s="8">
        <v>1071</v>
      </c>
      <c r="AC433" s="8">
        <v>988</v>
      </c>
      <c r="AD433" s="21">
        <v>622</v>
      </c>
      <c r="AE433" s="8">
        <v>142</v>
      </c>
      <c r="AF433" s="8">
        <v>98</v>
      </c>
      <c r="AG433" s="8">
        <v>382</v>
      </c>
      <c r="AH433" s="21">
        <v>9059</v>
      </c>
      <c r="AI433" s="8">
        <v>3216</v>
      </c>
      <c r="AJ433" s="8">
        <v>3533</v>
      </c>
      <c r="AK433" s="8">
        <v>2310</v>
      </c>
      <c r="AL433" t="s">
        <v>14</v>
      </c>
      <c r="AM433" t="s">
        <v>14</v>
      </c>
      <c r="AN433" t="s">
        <v>14</v>
      </c>
      <c r="AO433" t="s">
        <v>14</v>
      </c>
      <c r="AP433" s="21">
        <v>56783</v>
      </c>
      <c r="AQ433" s="8">
        <v>11317</v>
      </c>
      <c r="AR433" s="8">
        <v>28940</v>
      </c>
      <c r="AS433" s="8">
        <v>2154</v>
      </c>
      <c r="AT433" s="21">
        <v>12620</v>
      </c>
      <c r="AU433" s="26">
        <v>1276</v>
      </c>
      <c r="AV433" s="26">
        <v>8</v>
      </c>
      <c r="AW433" s="26">
        <v>467</v>
      </c>
    </row>
    <row r="434" spans="1:49">
      <c r="B434" s="2" t="s">
        <v>23</v>
      </c>
      <c r="C434" s="2" t="s">
        <v>12</v>
      </c>
      <c r="D434" s="3">
        <v>6240</v>
      </c>
      <c r="E434" s="3">
        <v>720</v>
      </c>
      <c r="F434" s="3">
        <v>1815</v>
      </c>
      <c r="G434" s="3">
        <v>147</v>
      </c>
      <c r="H434" s="14">
        <v>2682</v>
      </c>
      <c r="I434" s="3">
        <v>1205</v>
      </c>
      <c r="J434" s="3">
        <v>1233</v>
      </c>
      <c r="K434" s="3">
        <v>1120</v>
      </c>
      <c r="L434" s="14">
        <v>3558</v>
      </c>
      <c r="M434" s="8">
        <v>73</v>
      </c>
      <c r="N434" s="8">
        <v>47</v>
      </c>
      <c r="O434" s="8">
        <v>163</v>
      </c>
      <c r="P434" t="s">
        <v>14</v>
      </c>
      <c r="Q434" s="17">
        <v>284</v>
      </c>
      <c r="R434" s="21">
        <v>6860</v>
      </c>
      <c r="S434" s="8">
        <v>2026</v>
      </c>
      <c r="T434" s="8">
        <v>3151</v>
      </c>
      <c r="U434" s="8">
        <v>1683</v>
      </c>
      <c r="V434" s="17">
        <v>2710</v>
      </c>
      <c r="W434" s="8">
        <v>729</v>
      </c>
      <c r="X434" s="8">
        <v>1830</v>
      </c>
      <c r="Y434" s="8">
        <v>152</v>
      </c>
      <c r="Z434" s="17">
        <v>3561</v>
      </c>
      <c r="AA434" s="8">
        <v>1206</v>
      </c>
      <c r="AB434" s="8">
        <v>1236</v>
      </c>
      <c r="AC434" s="8">
        <v>1120</v>
      </c>
      <c r="AD434" s="21">
        <v>589</v>
      </c>
      <c r="AE434" s="8">
        <v>91</v>
      </c>
      <c r="AF434" s="8">
        <v>86</v>
      </c>
      <c r="AG434" s="8">
        <v>412</v>
      </c>
      <c r="AH434" s="21">
        <v>8217</v>
      </c>
      <c r="AI434" s="8">
        <v>2245</v>
      </c>
      <c r="AJ434" s="8">
        <v>3452</v>
      </c>
      <c r="AK434" s="8">
        <v>2520</v>
      </c>
      <c r="AL434" t="s">
        <v>14</v>
      </c>
      <c r="AM434" t="s">
        <v>14</v>
      </c>
      <c r="AN434" t="s">
        <v>14</v>
      </c>
      <c r="AO434" t="s">
        <v>14</v>
      </c>
      <c r="AP434" s="21">
        <v>61541</v>
      </c>
      <c r="AQ434" s="8">
        <v>13246</v>
      </c>
      <c r="AR434" s="8">
        <v>31401</v>
      </c>
      <c r="AS434" s="8">
        <v>1635</v>
      </c>
      <c r="AT434" s="21">
        <v>13732</v>
      </c>
      <c r="AU434" s="26">
        <v>932</v>
      </c>
      <c r="AV434" s="26">
        <v>3</v>
      </c>
      <c r="AW434" s="26">
        <v>592</v>
      </c>
    </row>
    <row r="435" spans="1:49">
      <c r="B435" s="2" t="s">
        <v>24</v>
      </c>
      <c r="C435" s="2" t="s">
        <v>12</v>
      </c>
      <c r="D435" s="3">
        <v>5495</v>
      </c>
      <c r="E435" s="3">
        <v>1009</v>
      </c>
      <c r="F435" s="3">
        <v>1011</v>
      </c>
      <c r="G435" s="3">
        <v>106</v>
      </c>
      <c r="H435" s="14">
        <v>2125</v>
      </c>
      <c r="I435" s="3">
        <v>1696</v>
      </c>
      <c r="J435" s="3">
        <v>850</v>
      </c>
      <c r="K435" s="3">
        <v>823</v>
      </c>
      <c r="L435" s="14">
        <v>3369</v>
      </c>
      <c r="M435" s="8">
        <v>24</v>
      </c>
      <c r="N435" s="8">
        <v>28</v>
      </c>
      <c r="O435" s="8">
        <v>73</v>
      </c>
      <c r="P435" t="s">
        <v>14</v>
      </c>
      <c r="Q435" s="17">
        <v>125</v>
      </c>
      <c r="R435" s="21">
        <v>5873</v>
      </c>
      <c r="S435" s="8">
        <v>2784</v>
      </c>
      <c r="T435" s="8">
        <v>1914</v>
      </c>
      <c r="U435" s="8">
        <v>1176</v>
      </c>
      <c r="V435" s="17">
        <v>2145</v>
      </c>
      <c r="W435" s="8">
        <v>1020</v>
      </c>
      <c r="X435" s="8">
        <v>1018</v>
      </c>
      <c r="Y435" s="8">
        <v>107</v>
      </c>
      <c r="Z435" s="17">
        <v>3372</v>
      </c>
      <c r="AA435" s="8">
        <v>1698</v>
      </c>
      <c r="AB435" s="8">
        <v>852</v>
      </c>
      <c r="AC435" s="8">
        <v>823</v>
      </c>
      <c r="AD435" s="21">
        <v>356</v>
      </c>
      <c r="AE435" s="8">
        <v>66</v>
      </c>
      <c r="AF435" s="8">
        <v>44</v>
      </c>
      <c r="AG435" s="8">
        <v>246</v>
      </c>
      <c r="AH435" s="21">
        <v>7017</v>
      </c>
      <c r="AI435" s="8">
        <v>3172</v>
      </c>
      <c r="AJ435" s="8">
        <v>2080</v>
      </c>
      <c r="AK435" s="8">
        <v>1765</v>
      </c>
      <c r="AL435" t="s">
        <v>14</v>
      </c>
      <c r="AM435" t="s">
        <v>14</v>
      </c>
      <c r="AN435" t="s">
        <v>14</v>
      </c>
      <c r="AO435" t="s">
        <v>14</v>
      </c>
      <c r="AP435" s="21">
        <v>59978</v>
      </c>
      <c r="AQ435" s="8">
        <v>11988</v>
      </c>
      <c r="AR435" s="8">
        <v>31704</v>
      </c>
      <c r="AS435" s="8">
        <v>1028</v>
      </c>
      <c r="AT435" s="21">
        <v>13745</v>
      </c>
      <c r="AU435" s="26">
        <v>1096</v>
      </c>
      <c r="AV435" s="26">
        <v>1</v>
      </c>
      <c r="AW435" s="26">
        <v>417</v>
      </c>
    </row>
    <row r="436" spans="1:49">
      <c r="B436" s="2" t="s">
        <v>25</v>
      </c>
      <c r="C436" s="2" t="s">
        <v>12</v>
      </c>
      <c r="D436" s="3">
        <v>6447</v>
      </c>
      <c r="E436" s="3">
        <v>1068</v>
      </c>
      <c r="F436" s="3">
        <v>1670</v>
      </c>
      <c r="G436" s="3">
        <v>133</v>
      </c>
      <c r="H436" s="14">
        <v>2871</v>
      </c>
      <c r="I436" s="3">
        <v>1601</v>
      </c>
      <c r="J436" s="3">
        <v>1053</v>
      </c>
      <c r="K436" s="3">
        <v>922</v>
      </c>
      <c r="L436" s="14">
        <v>3576</v>
      </c>
      <c r="M436" s="8">
        <v>52</v>
      </c>
      <c r="N436" s="8">
        <v>101</v>
      </c>
      <c r="O436" s="8">
        <v>275</v>
      </c>
      <c r="P436" t="s">
        <v>14</v>
      </c>
      <c r="Q436" s="17">
        <v>429</v>
      </c>
      <c r="R436" s="21">
        <v>7067</v>
      </c>
      <c r="S436" s="8">
        <v>2816</v>
      </c>
      <c r="T436" s="8">
        <v>2826</v>
      </c>
      <c r="U436" s="8">
        <v>1425</v>
      </c>
      <c r="V436" s="17">
        <v>2883</v>
      </c>
      <c r="W436" s="8">
        <v>1074</v>
      </c>
      <c r="X436" s="8">
        <v>1675</v>
      </c>
      <c r="Y436" s="8">
        <v>134</v>
      </c>
      <c r="Z436" s="17">
        <v>3580</v>
      </c>
      <c r="AA436" s="8">
        <v>1605</v>
      </c>
      <c r="AB436" s="8">
        <v>1054</v>
      </c>
      <c r="AC436" s="8">
        <v>922</v>
      </c>
      <c r="AD436" s="21">
        <v>604</v>
      </c>
      <c r="AE436" s="8">
        <v>138</v>
      </c>
      <c r="AF436" s="8">
        <v>97</v>
      </c>
      <c r="AG436" s="8">
        <v>369</v>
      </c>
      <c r="AH436" s="21">
        <v>8296</v>
      </c>
      <c r="AI436" s="8">
        <v>3133</v>
      </c>
      <c r="AJ436" s="8">
        <v>3091</v>
      </c>
      <c r="AK436" s="8">
        <v>2072</v>
      </c>
      <c r="AL436" t="s">
        <v>14</v>
      </c>
      <c r="AM436" t="s">
        <v>14</v>
      </c>
      <c r="AN436" t="s">
        <v>14</v>
      </c>
      <c r="AO436" t="s">
        <v>14</v>
      </c>
      <c r="AP436" s="21">
        <v>59577</v>
      </c>
      <c r="AQ436" s="8">
        <v>14422</v>
      </c>
      <c r="AR436" s="8">
        <v>29550</v>
      </c>
      <c r="AS436" s="8">
        <v>1437</v>
      </c>
      <c r="AT436" s="21">
        <v>12636</v>
      </c>
      <c r="AU436" s="26">
        <v>901</v>
      </c>
      <c r="AV436" s="26">
        <v>13</v>
      </c>
      <c r="AW436" s="26">
        <v>618</v>
      </c>
    </row>
    <row r="437" spans="1:49">
      <c r="B437" s="2" t="s">
        <v>26</v>
      </c>
      <c r="C437" s="2" t="s">
        <v>12</v>
      </c>
      <c r="D437" s="3">
        <v>2598</v>
      </c>
      <c r="E437" s="3">
        <v>664</v>
      </c>
      <c r="F437" s="3">
        <v>503</v>
      </c>
      <c r="G437" s="3">
        <v>14</v>
      </c>
      <c r="H437" s="14">
        <v>1180</v>
      </c>
      <c r="I437" s="3">
        <v>768</v>
      </c>
      <c r="J437" s="3">
        <v>321</v>
      </c>
      <c r="K437" s="3">
        <v>329</v>
      </c>
      <c r="L437" s="14">
        <v>1418</v>
      </c>
      <c r="M437" s="8">
        <v>163</v>
      </c>
      <c r="N437" s="8">
        <v>52</v>
      </c>
      <c r="O437" s="8">
        <v>62</v>
      </c>
      <c r="P437" t="s">
        <v>14</v>
      </c>
      <c r="Q437" s="17">
        <v>276</v>
      </c>
      <c r="R437" s="21">
        <v>3189</v>
      </c>
      <c r="S437" s="8">
        <v>1681</v>
      </c>
      <c r="T437" s="8">
        <v>919</v>
      </c>
      <c r="U437" s="8">
        <v>589</v>
      </c>
      <c r="V437" s="17">
        <v>1192</v>
      </c>
      <c r="W437" s="8">
        <v>670</v>
      </c>
      <c r="X437" s="8">
        <v>507</v>
      </c>
      <c r="Y437" s="8">
        <v>15</v>
      </c>
      <c r="Z437" s="17">
        <v>1420</v>
      </c>
      <c r="AA437" s="8">
        <v>769</v>
      </c>
      <c r="AB437" s="8">
        <v>322</v>
      </c>
      <c r="AC437" s="8">
        <v>329</v>
      </c>
      <c r="AD437" s="21">
        <v>577</v>
      </c>
      <c r="AE437" s="8">
        <v>242</v>
      </c>
      <c r="AF437" s="8">
        <v>90</v>
      </c>
      <c r="AG437" s="8">
        <v>245</v>
      </c>
      <c r="AH437" s="21">
        <v>3745</v>
      </c>
      <c r="AI437" s="8">
        <v>1888</v>
      </c>
      <c r="AJ437" s="8">
        <v>988</v>
      </c>
      <c r="AK437" s="8">
        <v>869</v>
      </c>
      <c r="AL437" t="s">
        <v>14</v>
      </c>
      <c r="AM437" t="s">
        <v>14</v>
      </c>
      <c r="AN437" t="s">
        <v>14</v>
      </c>
      <c r="AO437" t="s">
        <v>14</v>
      </c>
      <c r="AP437" s="21">
        <v>29139</v>
      </c>
      <c r="AQ437" s="8">
        <v>4965</v>
      </c>
      <c r="AR437" s="8">
        <v>14031</v>
      </c>
      <c r="AS437" s="8">
        <v>815</v>
      </c>
      <c r="AT437" s="21">
        <v>7993</v>
      </c>
      <c r="AU437" s="26">
        <v>494</v>
      </c>
      <c r="AV437" s="28">
        <f>BA355*AT437</f>
        <v>102.96234574841945</v>
      </c>
      <c r="AW437" s="26">
        <v>840</v>
      </c>
    </row>
    <row r="438" spans="1:49">
      <c r="B438" s="2" t="s">
        <v>27</v>
      </c>
      <c r="C438" s="2" t="s">
        <v>12</v>
      </c>
      <c r="D438" s="3">
        <v>1605</v>
      </c>
      <c r="E438" s="3">
        <v>213</v>
      </c>
      <c r="F438" s="3">
        <v>322</v>
      </c>
      <c r="G438" s="3">
        <v>5</v>
      </c>
      <c r="H438" s="14">
        <v>539</v>
      </c>
      <c r="I438" s="3">
        <v>453</v>
      </c>
      <c r="J438" s="3">
        <v>308</v>
      </c>
      <c r="K438" s="3">
        <v>305</v>
      </c>
      <c r="L438" s="14">
        <v>1066</v>
      </c>
      <c r="M438" s="8">
        <v>176</v>
      </c>
      <c r="N438" s="8">
        <v>34</v>
      </c>
      <c r="O438" s="8">
        <v>80</v>
      </c>
      <c r="P438" t="s">
        <v>14</v>
      </c>
      <c r="Q438" s="17">
        <v>289</v>
      </c>
      <c r="R438" s="21">
        <v>2068</v>
      </c>
      <c r="S438" s="8">
        <v>829</v>
      </c>
      <c r="T438" s="8">
        <v>731</v>
      </c>
      <c r="U438" s="8">
        <v>508</v>
      </c>
      <c r="V438" s="17">
        <v>557</v>
      </c>
      <c r="W438" s="8">
        <v>220</v>
      </c>
      <c r="X438" s="8">
        <v>331</v>
      </c>
      <c r="Y438" s="8">
        <v>6</v>
      </c>
      <c r="Z438" s="17">
        <v>1072</v>
      </c>
      <c r="AA438" s="8">
        <v>456</v>
      </c>
      <c r="AB438" s="8">
        <v>312</v>
      </c>
      <c r="AC438" s="8">
        <v>305</v>
      </c>
      <c r="AD438" s="21">
        <v>439</v>
      </c>
      <c r="AE438" s="8">
        <v>153</v>
      </c>
      <c r="AF438" s="8">
        <v>89</v>
      </c>
      <c r="AG438" s="8">
        <v>197</v>
      </c>
      <c r="AH438" s="21">
        <v>2466</v>
      </c>
      <c r="AI438" s="8">
        <v>924</v>
      </c>
      <c r="AJ438" s="8">
        <v>803</v>
      </c>
      <c r="AK438" s="8">
        <v>739</v>
      </c>
      <c r="AL438" t="s">
        <v>14</v>
      </c>
      <c r="AM438" t="s">
        <v>14</v>
      </c>
      <c r="AN438" t="s">
        <v>14</v>
      </c>
      <c r="AO438" t="s">
        <v>14</v>
      </c>
      <c r="AP438" s="21">
        <v>15215</v>
      </c>
      <c r="AQ438" s="8">
        <v>3383</v>
      </c>
      <c r="AR438" s="8">
        <v>6607</v>
      </c>
      <c r="AS438" s="8">
        <v>578</v>
      </c>
      <c r="AT438" s="21">
        <v>4165</v>
      </c>
      <c r="AU438" s="26">
        <v>199</v>
      </c>
      <c r="AV438" s="28">
        <f>BA306*AT438</f>
        <v>96.950577026535299</v>
      </c>
      <c r="AW438" s="26">
        <v>283</v>
      </c>
    </row>
    <row r="439" spans="1:49">
      <c r="B439" s="2" t="s">
        <v>28</v>
      </c>
      <c r="C439" s="2" t="s">
        <v>12</v>
      </c>
      <c r="D439" s="3">
        <v>894</v>
      </c>
      <c r="E439" s="3">
        <v>180</v>
      </c>
      <c r="F439" s="3">
        <v>107</v>
      </c>
      <c r="G439" s="3">
        <v>3</v>
      </c>
      <c r="H439" s="14">
        <v>291</v>
      </c>
      <c r="I439" s="3">
        <v>359</v>
      </c>
      <c r="J439" s="3">
        <v>78</v>
      </c>
      <c r="K439" s="3">
        <v>166</v>
      </c>
      <c r="L439" s="14">
        <v>603</v>
      </c>
      <c r="M439" s="8">
        <v>16</v>
      </c>
      <c r="N439" s="8">
        <v>17</v>
      </c>
      <c r="O439" s="8">
        <v>29</v>
      </c>
      <c r="P439" t="s">
        <v>14</v>
      </c>
      <c r="Q439" s="17">
        <v>62</v>
      </c>
      <c r="R439" s="21">
        <v>1037</v>
      </c>
      <c r="S439" s="8">
        <v>587</v>
      </c>
      <c r="T439" s="8">
        <v>215</v>
      </c>
      <c r="U439" s="8">
        <v>236</v>
      </c>
      <c r="V439" s="17">
        <v>295</v>
      </c>
      <c r="W439" s="8">
        <v>182</v>
      </c>
      <c r="X439" s="8">
        <v>110</v>
      </c>
      <c r="Y439" s="8">
        <v>3</v>
      </c>
      <c r="Z439" s="17">
        <v>604</v>
      </c>
      <c r="AA439" s="8">
        <v>359</v>
      </c>
      <c r="AB439" s="8">
        <v>78</v>
      </c>
      <c r="AC439" s="8">
        <v>166</v>
      </c>
      <c r="AD439" s="21">
        <v>138</v>
      </c>
      <c r="AE439" s="8">
        <v>45</v>
      </c>
      <c r="AF439" s="8">
        <v>27</v>
      </c>
      <c r="AG439" s="8">
        <v>66</v>
      </c>
      <c r="AH439" s="21">
        <v>1267</v>
      </c>
      <c r="AI439" s="8">
        <v>661</v>
      </c>
      <c r="AJ439" s="8">
        <v>241</v>
      </c>
      <c r="AK439" s="8">
        <v>365</v>
      </c>
      <c r="AL439" t="s">
        <v>14</v>
      </c>
      <c r="AM439" t="s">
        <v>14</v>
      </c>
      <c r="AN439" t="s">
        <v>14</v>
      </c>
      <c r="AO439" t="s">
        <v>14</v>
      </c>
      <c r="AP439" s="21">
        <v>12000</v>
      </c>
      <c r="AQ439" s="8">
        <v>3347</v>
      </c>
      <c r="AR439" s="8">
        <v>4917</v>
      </c>
      <c r="AS439" s="8">
        <v>389</v>
      </c>
      <c r="AT439" s="21">
        <v>2729</v>
      </c>
      <c r="AU439" s="26">
        <v>246</v>
      </c>
      <c r="AV439" s="28">
        <f>BA366*AT439</f>
        <v>52.388635274777563</v>
      </c>
      <c r="AW439" s="26">
        <v>373</v>
      </c>
    </row>
    <row r="440" spans="1:49">
      <c r="B440" s="2" t="s">
        <v>29</v>
      </c>
      <c r="C440" s="2" t="s">
        <v>12</v>
      </c>
      <c r="D440" s="3">
        <v>5373</v>
      </c>
      <c r="E440" s="3">
        <v>1146</v>
      </c>
      <c r="F440" s="3">
        <v>474</v>
      </c>
      <c r="G440" s="3">
        <v>7</v>
      </c>
      <c r="H440" s="14">
        <v>1626</v>
      </c>
      <c r="I440" s="3">
        <v>2223</v>
      </c>
      <c r="J440" s="3">
        <v>516</v>
      </c>
      <c r="K440" s="3">
        <v>1007</v>
      </c>
      <c r="L440" s="14">
        <v>3747</v>
      </c>
      <c r="M440" s="8">
        <v>79</v>
      </c>
      <c r="N440" s="8">
        <v>155</v>
      </c>
      <c r="O440" s="8">
        <v>61</v>
      </c>
      <c r="P440" t="s">
        <v>14</v>
      </c>
      <c r="Q440" s="17">
        <v>296</v>
      </c>
      <c r="R440" s="21">
        <v>6194</v>
      </c>
      <c r="S440" s="8">
        <v>3677</v>
      </c>
      <c r="T440" s="8">
        <v>1095</v>
      </c>
      <c r="U440" s="8">
        <v>1422</v>
      </c>
      <c r="V440" s="17">
        <v>1641</v>
      </c>
      <c r="W440" s="8">
        <v>1155</v>
      </c>
      <c r="X440" s="8">
        <v>478</v>
      </c>
      <c r="Y440" s="8">
        <v>8</v>
      </c>
      <c r="Z440" s="17">
        <v>3759</v>
      </c>
      <c r="AA440" s="8">
        <v>2233</v>
      </c>
      <c r="AB440" s="8">
        <v>519</v>
      </c>
      <c r="AC440" s="8">
        <v>1007</v>
      </c>
      <c r="AD440" s="21">
        <v>794</v>
      </c>
      <c r="AE440" s="8">
        <v>289</v>
      </c>
      <c r="AF440" s="8">
        <v>98</v>
      </c>
      <c r="AG440" s="8">
        <v>407</v>
      </c>
      <c r="AH440" s="21">
        <v>7750</v>
      </c>
      <c r="AI440" s="8">
        <v>4204</v>
      </c>
      <c r="AJ440" s="8">
        <v>1246</v>
      </c>
      <c r="AK440" s="8">
        <v>2300</v>
      </c>
      <c r="AL440" t="s">
        <v>14</v>
      </c>
      <c r="AM440" t="s">
        <v>14</v>
      </c>
      <c r="AN440" t="s">
        <v>14</v>
      </c>
      <c r="AO440" t="s">
        <v>14</v>
      </c>
      <c r="AP440" s="21">
        <v>80508</v>
      </c>
      <c r="AQ440" s="8">
        <v>19877</v>
      </c>
      <c r="AR440" s="8">
        <v>35223</v>
      </c>
      <c r="AS440" s="8">
        <v>3032</v>
      </c>
      <c r="AT440" s="21">
        <v>16478</v>
      </c>
      <c r="AU440" s="26">
        <v>3809</v>
      </c>
      <c r="AV440" s="26">
        <v>8</v>
      </c>
      <c r="AW440" s="26">
        <v>2081</v>
      </c>
    </row>
    <row r="441" spans="1:49">
      <c r="B441" s="2" t="s">
        <v>30</v>
      </c>
      <c r="C441" s="2" t="s">
        <v>12</v>
      </c>
      <c r="D441" s="3">
        <v>3184</v>
      </c>
      <c r="E441" s="3">
        <v>781</v>
      </c>
      <c r="F441" s="3">
        <v>252</v>
      </c>
      <c r="G441" s="3">
        <v>2</v>
      </c>
      <c r="H441" s="14">
        <v>1035</v>
      </c>
      <c r="I441" s="3">
        <v>1335</v>
      </c>
      <c r="J441" s="3">
        <v>333</v>
      </c>
      <c r="K441" s="3">
        <v>482</v>
      </c>
      <c r="L441" s="14">
        <v>2150</v>
      </c>
      <c r="M441" s="8">
        <v>16</v>
      </c>
      <c r="N441" s="8">
        <v>26</v>
      </c>
      <c r="O441" s="8">
        <v>11</v>
      </c>
      <c r="P441" t="s">
        <v>14</v>
      </c>
      <c r="Q441" s="17">
        <v>53</v>
      </c>
      <c r="R441" s="21">
        <v>3417</v>
      </c>
      <c r="S441" s="8">
        <v>2211</v>
      </c>
      <c r="T441" s="8">
        <v>605</v>
      </c>
      <c r="U441" s="8">
        <v>601</v>
      </c>
      <c r="V441" s="17">
        <v>1042</v>
      </c>
      <c r="W441" s="8">
        <v>786</v>
      </c>
      <c r="X441" s="8">
        <v>254</v>
      </c>
      <c r="Y441" s="8">
        <v>2</v>
      </c>
      <c r="Z441" s="17">
        <v>2150</v>
      </c>
      <c r="AA441" s="8">
        <v>1335</v>
      </c>
      <c r="AB441" s="8">
        <v>333</v>
      </c>
      <c r="AC441" s="8">
        <v>482</v>
      </c>
      <c r="AD441" s="21">
        <v>225</v>
      </c>
      <c r="AE441" s="8">
        <v>89</v>
      </c>
      <c r="AF441" s="8">
        <v>19</v>
      </c>
      <c r="AG441" s="8">
        <v>117</v>
      </c>
      <c r="AH441" s="21">
        <v>4290</v>
      </c>
      <c r="AI441" s="8">
        <v>2532</v>
      </c>
      <c r="AJ441" s="8">
        <v>758</v>
      </c>
      <c r="AK441" s="8">
        <v>1000</v>
      </c>
      <c r="AL441" t="s">
        <v>14</v>
      </c>
      <c r="AM441" t="s">
        <v>14</v>
      </c>
      <c r="AN441" t="s">
        <v>14</v>
      </c>
      <c r="AO441" t="s">
        <v>14</v>
      </c>
      <c r="AP441" s="21">
        <v>51790</v>
      </c>
      <c r="AQ441" s="8">
        <v>14918</v>
      </c>
      <c r="AR441" s="8">
        <v>23608</v>
      </c>
      <c r="AS441" s="8">
        <v>1248</v>
      </c>
      <c r="AT441" s="21">
        <v>9493</v>
      </c>
      <c r="AU441" s="26">
        <v>1773</v>
      </c>
      <c r="AV441" s="26">
        <v>21</v>
      </c>
      <c r="AW441" s="26">
        <v>729</v>
      </c>
    </row>
    <row r="442" spans="1:49">
      <c r="B442" s="2" t="s">
        <v>31</v>
      </c>
      <c r="C442" s="2" t="s">
        <v>12</v>
      </c>
      <c r="D442" s="3">
        <v>4171</v>
      </c>
      <c r="E442" s="3">
        <v>1163</v>
      </c>
      <c r="F442" s="3">
        <v>171</v>
      </c>
      <c r="G442" s="3">
        <v>2</v>
      </c>
      <c r="H442" s="14">
        <v>1337</v>
      </c>
      <c r="I442" s="3">
        <v>2029</v>
      </c>
      <c r="J442" s="3">
        <v>390</v>
      </c>
      <c r="K442" s="3">
        <v>415</v>
      </c>
      <c r="L442" s="14">
        <v>2834</v>
      </c>
      <c r="M442" s="8">
        <v>83</v>
      </c>
      <c r="N442" s="8">
        <v>131</v>
      </c>
      <c r="O442" s="8">
        <v>51</v>
      </c>
      <c r="P442" t="s">
        <v>14</v>
      </c>
      <c r="Q442" s="17">
        <v>265</v>
      </c>
      <c r="R442" s="21">
        <v>4722</v>
      </c>
      <c r="S442" s="8">
        <v>3359</v>
      </c>
      <c r="T442" s="8">
        <v>630</v>
      </c>
      <c r="U442" s="8">
        <v>733</v>
      </c>
      <c r="V442" s="17">
        <v>1343</v>
      </c>
      <c r="W442" s="8">
        <v>1168</v>
      </c>
      <c r="X442" s="8">
        <v>172</v>
      </c>
      <c r="Y442" s="8">
        <v>2</v>
      </c>
      <c r="Z442" s="17">
        <v>2835</v>
      </c>
      <c r="AA442" s="8">
        <v>2030</v>
      </c>
      <c r="AB442" s="8">
        <v>390</v>
      </c>
      <c r="AC442" s="8">
        <v>415</v>
      </c>
      <c r="AD442" s="21">
        <v>544</v>
      </c>
      <c r="AE442" s="8">
        <v>161</v>
      </c>
      <c r="AF442" s="8">
        <v>68</v>
      </c>
      <c r="AG442" s="8">
        <v>315</v>
      </c>
      <c r="AH442" s="21">
        <v>6442</v>
      </c>
      <c r="AI442" s="8">
        <v>3972</v>
      </c>
      <c r="AJ442" s="8">
        <v>839</v>
      </c>
      <c r="AK442" s="8">
        <v>1631</v>
      </c>
      <c r="AL442" t="s">
        <v>14</v>
      </c>
      <c r="AM442" t="s">
        <v>14</v>
      </c>
      <c r="AN442" t="s">
        <v>14</v>
      </c>
      <c r="AO442" t="s">
        <v>14</v>
      </c>
      <c r="AP442" s="21">
        <v>93681</v>
      </c>
      <c r="AQ442" s="8">
        <v>18566</v>
      </c>
      <c r="AR442" s="8">
        <v>35643</v>
      </c>
      <c r="AS442" s="8">
        <v>12774</v>
      </c>
      <c r="AT442" s="21">
        <v>12116</v>
      </c>
      <c r="AU442" s="26">
        <v>13386</v>
      </c>
      <c r="AV442" s="26">
        <v>12</v>
      </c>
      <c r="AW442" s="26">
        <v>1184</v>
      </c>
    </row>
    <row r="443" spans="1:49">
      <c r="B443" s="2" t="s">
        <v>32</v>
      </c>
      <c r="C443" s="2" t="s">
        <v>12</v>
      </c>
      <c r="D443" s="3">
        <v>208</v>
      </c>
      <c r="E443" s="3">
        <v>34</v>
      </c>
      <c r="F443" s="3">
        <v>28</v>
      </c>
      <c r="G443" s="3">
        <v>0</v>
      </c>
      <c r="H443" s="14">
        <v>62</v>
      </c>
      <c r="I443" s="3">
        <v>88</v>
      </c>
      <c r="J443" s="3">
        <v>18</v>
      </c>
      <c r="K443" s="3">
        <v>40</v>
      </c>
      <c r="L443" s="14">
        <v>146</v>
      </c>
      <c r="M443" s="8">
        <v>0</v>
      </c>
      <c r="N443" s="8">
        <v>0</v>
      </c>
      <c r="O443" s="8">
        <v>0</v>
      </c>
      <c r="P443" t="s">
        <v>14</v>
      </c>
      <c r="Q443" s="17">
        <v>0</v>
      </c>
      <c r="R443" s="21">
        <v>262</v>
      </c>
      <c r="S443" s="8">
        <v>138</v>
      </c>
      <c r="T443" s="8">
        <v>54</v>
      </c>
      <c r="U443" s="8">
        <v>70</v>
      </c>
      <c r="V443" s="17">
        <v>64</v>
      </c>
      <c r="W443" s="8">
        <v>34</v>
      </c>
      <c r="X443" s="8">
        <v>29</v>
      </c>
      <c r="Y443" s="8">
        <v>0</v>
      </c>
      <c r="Z443" s="17">
        <v>147</v>
      </c>
      <c r="AA443" s="8">
        <v>88</v>
      </c>
      <c r="AB443" s="8">
        <v>18</v>
      </c>
      <c r="AC443" s="8">
        <v>40</v>
      </c>
      <c r="AD443" s="21">
        <v>52</v>
      </c>
      <c r="AE443" s="8">
        <v>15</v>
      </c>
      <c r="AF443" s="8">
        <v>7</v>
      </c>
      <c r="AG443" s="8">
        <v>30</v>
      </c>
      <c r="AH443" s="21">
        <v>320</v>
      </c>
      <c r="AI443" s="8">
        <v>156</v>
      </c>
      <c r="AJ443" s="8">
        <v>61</v>
      </c>
      <c r="AK443" s="8">
        <v>103</v>
      </c>
      <c r="AL443" t="s">
        <v>14</v>
      </c>
      <c r="AM443" t="s">
        <v>14</v>
      </c>
      <c r="AN443" t="s">
        <v>14</v>
      </c>
      <c r="AO443" t="s">
        <v>14</v>
      </c>
      <c r="AP443" s="22" t="s">
        <v>14</v>
      </c>
      <c r="AQ443" s="9" t="s">
        <v>14</v>
      </c>
      <c r="AR443" s="9" t="s">
        <v>14</v>
      </c>
      <c r="AS443" s="9" t="s">
        <v>14</v>
      </c>
      <c r="AT443" s="22" t="s">
        <v>14</v>
      </c>
      <c r="AU443" s="27" t="s">
        <v>14</v>
      </c>
      <c r="AV443" s="27" t="s">
        <v>14</v>
      </c>
      <c r="AW443" s="27" t="s">
        <v>14</v>
      </c>
    </row>
    <row r="444" spans="1:49">
      <c r="A444" s="2" t="s">
        <v>54</v>
      </c>
      <c r="B444" s="2" t="s">
        <v>11</v>
      </c>
      <c r="C444" s="2" t="s">
        <v>12</v>
      </c>
      <c r="D444" s="3">
        <v>68883</v>
      </c>
      <c r="E444" s="3">
        <v>12543</v>
      </c>
      <c r="F444" s="3">
        <v>15619</v>
      </c>
      <c r="G444" s="3">
        <v>1210</v>
      </c>
      <c r="H444" s="14">
        <v>29371</v>
      </c>
      <c r="I444" s="3">
        <v>18183</v>
      </c>
      <c r="J444" s="3">
        <v>11112</v>
      </c>
      <c r="K444" s="3">
        <v>10217</v>
      </c>
      <c r="L444" s="14">
        <v>39512</v>
      </c>
      <c r="M444" s="8">
        <v>1663</v>
      </c>
      <c r="N444" s="8">
        <v>807</v>
      </c>
      <c r="O444" s="8">
        <v>2079</v>
      </c>
      <c r="P444" t="s">
        <v>14</v>
      </c>
      <c r="Q444" s="17">
        <v>4549</v>
      </c>
      <c r="R444" s="21">
        <v>78167</v>
      </c>
      <c r="S444" s="8">
        <v>33277</v>
      </c>
      <c r="T444" s="8">
        <v>28583</v>
      </c>
      <c r="U444" s="8">
        <v>16307</v>
      </c>
      <c r="V444" s="17">
        <v>29652</v>
      </c>
      <c r="W444" s="8">
        <v>12659</v>
      </c>
      <c r="X444" s="8">
        <v>15761</v>
      </c>
      <c r="Y444" s="8">
        <v>1232</v>
      </c>
      <c r="Z444" s="17">
        <v>39566</v>
      </c>
      <c r="AA444" s="8">
        <v>18212</v>
      </c>
      <c r="AB444" s="8">
        <v>11136</v>
      </c>
      <c r="AC444" s="8">
        <v>10217</v>
      </c>
      <c r="AD444" s="21">
        <v>8949</v>
      </c>
      <c r="AE444" s="8">
        <v>2406</v>
      </c>
      <c r="AF444" s="8">
        <v>1685</v>
      </c>
      <c r="AG444" s="8">
        <v>4858</v>
      </c>
      <c r="AH444" s="21">
        <v>93674</v>
      </c>
      <c r="AI444" s="8">
        <v>37549</v>
      </c>
      <c r="AJ444" s="8">
        <v>31575</v>
      </c>
      <c r="AK444" s="8">
        <v>24550</v>
      </c>
      <c r="AL444" t="s">
        <v>14</v>
      </c>
      <c r="AM444" t="s">
        <v>14</v>
      </c>
      <c r="AN444" s="11">
        <v>93.67</v>
      </c>
      <c r="AO444" s="11">
        <v>78.17</v>
      </c>
      <c r="AP444" s="21">
        <v>794187</v>
      </c>
      <c r="AQ444" s="8">
        <v>152457</v>
      </c>
      <c r="AR444" s="8">
        <v>390522</v>
      </c>
      <c r="AS444" s="8">
        <v>29598</v>
      </c>
      <c r="AT444" s="21">
        <v>167087</v>
      </c>
      <c r="AU444" s="26">
        <v>37461</v>
      </c>
      <c r="AV444" s="26">
        <v>237</v>
      </c>
      <c r="AW444" s="26">
        <v>16825</v>
      </c>
    </row>
    <row r="445" spans="1:49">
      <c r="B445" s="2" t="s">
        <v>13</v>
      </c>
      <c r="C445" s="2" t="s">
        <v>12</v>
      </c>
      <c r="D445" s="3">
        <v>2422</v>
      </c>
      <c r="E445" s="3">
        <v>314</v>
      </c>
      <c r="F445" s="3">
        <v>739</v>
      </c>
      <c r="G445" s="3">
        <v>80</v>
      </c>
      <c r="H445" s="14">
        <v>1133</v>
      </c>
      <c r="I445" s="3">
        <v>363</v>
      </c>
      <c r="J445" s="3">
        <v>538</v>
      </c>
      <c r="K445" s="3">
        <v>389</v>
      </c>
      <c r="L445" s="14">
        <v>1290</v>
      </c>
      <c r="M445" s="8">
        <v>155</v>
      </c>
      <c r="N445" s="8">
        <v>90</v>
      </c>
      <c r="O445" s="8">
        <v>146</v>
      </c>
      <c r="P445" t="s">
        <v>14</v>
      </c>
      <c r="Q445" s="17">
        <v>391</v>
      </c>
      <c r="R445" s="21">
        <v>3272</v>
      </c>
      <c r="S445" s="8">
        <v>860</v>
      </c>
      <c r="T445" s="8">
        <v>1496</v>
      </c>
      <c r="U445" s="8">
        <v>916</v>
      </c>
      <c r="V445" s="17">
        <v>1150</v>
      </c>
      <c r="W445" s="8">
        <v>319</v>
      </c>
      <c r="X445" s="8">
        <v>749</v>
      </c>
      <c r="Y445" s="8">
        <v>82</v>
      </c>
      <c r="Z445" s="17">
        <v>1294</v>
      </c>
      <c r="AA445" s="8">
        <v>365</v>
      </c>
      <c r="AB445" s="8">
        <v>540</v>
      </c>
      <c r="AC445" s="8">
        <v>389</v>
      </c>
      <c r="AD445" s="21">
        <v>828</v>
      </c>
      <c r="AE445" s="8">
        <v>176</v>
      </c>
      <c r="AF445" s="8">
        <v>207</v>
      </c>
      <c r="AG445" s="8">
        <v>445</v>
      </c>
      <c r="AH445" s="21">
        <v>3962</v>
      </c>
      <c r="AI445" s="8">
        <v>969</v>
      </c>
      <c r="AJ445" s="8">
        <v>1669</v>
      </c>
      <c r="AK445" s="8">
        <v>1324</v>
      </c>
      <c r="AL445" t="s">
        <v>14</v>
      </c>
      <c r="AM445" t="s">
        <v>14</v>
      </c>
      <c r="AN445" t="s">
        <v>14</v>
      </c>
      <c r="AO445" t="s">
        <v>14</v>
      </c>
      <c r="AP445" s="21">
        <v>18714</v>
      </c>
      <c r="AQ445" s="8">
        <v>3553</v>
      </c>
      <c r="AR445" s="8">
        <v>8390</v>
      </c>
      <c r="AS445" s="8">
        <v>1065</v>
      </c>
      <c r="AT445" s="21">
        <v>4052</v>
      </c>
      <c r="AU445" s="26">
        <v>1356</v>
      </c>
      <c r="AV445" s="26">
        <v>19</v>
      </c>
      <c r="AW445" s="26">
        <v>279</v>
      </c>
    </row>
    <row r="446" spans="1:49">
      <c r="B446" s="2" t="s">
        <v>15</v>
      </c>
      <c r="C446" s="2" t="s">
        <v>12</v>
      </c>
      <c r="D446" s="3">
        <v>2168</v>
      </c>
      <c r="E446" s="3">
        <v>499</v>
      </c>
      <c r="F446" s="3">
        <v>608</v>
      </c>
      <c r="G446" s="3">
        <v>28</v>
      </c>
      <c r="H446" s="14">
        <v>1136</v>
      </c>
      <c r="I446" s="3">
        <v>432</v>
      </c>
      <c r="J446" s="3">
        <v>395</v>
      </c>
      <c r="K446" s="3">
        <v>206</v>
      </c>
      <c r="L446" s="14">
        <v>1033</v>
      </c>
      <c r="M446" s="8">
        <v>148</v>
      </c>
      <c r="N446" s="8">
        <v>33</v>
      </c>
      <c r="O446" s="8">
        <v>154</v>
      </c>
      <c r="P446" t="s">
        <v>14</v>
      </c>
      <c r="Q446" s="17">
        <v>335</v>
      </c>
      <c r="R446" s="21">
        <v>2796</v>
      </c>
      <c r="S446" s="8">
        <v>1133</v>
      </c>
      <c r="T446" s="8">
        <v>1159</v>
      </c>
      <c r="U446" s="8">
        <v>504</v>
      </c>
      <c r="V446" s="17">
        <v>1167</v>
      </c>
      <c r="W446" s="8">
        <v>509</v>
      </c>
      <c r="X446" s="8">
        <v>627</v>
      </c>
      <c r="Y446" s="8">
        <v>30</v>
      </c>
      <c r="Z446" s="17">
        <v>1037</v>
      </c>
      <c r="AA446" s="8">
        <v>434</v>
      </c>
      <c r="AB446" s="8">
        <v>397</v>
      </c>
      <c r="AC446" s="8">
        <v>206</v>
      </c>
      <c r="AD446" s="21">
        <v>592</v>
      </c>
      <c r="AE446" s="8">
        <v>189</v>
      </c>
      <c r="AF446" s="8">
        <v>135</v>
      </c>
      <c r="AG446" s="8">
        <v>268</v>
      </c>
      <c r="AH446" s="21">
        <v>3281</v>
      </c>
      <c r="AI446" s="8">
        <v>1268</v>
      </c>
      <c r="AJ446" s="8">
        <v>1298</v>
      </c>
      <c r="AK446" s="8">
        <v>714</v>
      </c>
      <c r="AL446" t="s">
        <v>14</v>
      </c>
      <c r="AM446" t="s">
        <v>14</v>
      </c>
      <c r="AN446" t="s">
        <v>14</v>
      </c>
      <c r="AO446" t="s">
        <v>14</v>
      </c>
      <c r="AP446" s="21">
        <v>22341</v>
      </c>
      <c r="AQ446" s="8">
        <v>3329</v>
      </c>
      <c r="AR446" s="8">
        <v>10701</v>
      </c>
      <c r="AS446" s="8">
        <v>1230</v>
      </c>
      <c r="AT446" s="21">
        <v>5293</v>
      </c>
      <c r="AU446" s="26">
        <v>1423</v>
      </c>
      <c r="AV446" s="26">
        <v>2</v>
      </c>
      <c r="AW446" s="26">
        <v>364</v>
      </c>
    </row>
    <row r="447" spans="1:49">
      <c r="B447" s="2" t="s">
        <v>16</v>
      </c>
      <c r="C447" s="2" t="s">
        <v>12</v>
      </c>
      <c r="D447" s="3">
        <v>2302</v>
      </c>
      <c r="E447" s="3">
        <v>449</v>
      </c>
      <c r="F447" s="3">
        <v>616</v>
      </c>
      <c r="G447" s="3">
        <v>31</v>
      </c>
      <c r="H447" s="14">
        <v>1095</v>
      </c>
      <c r="I447" s="3">
        <v>491</v>
      </c>
      <c r="J447" s="3">
        <v>417</v>
      </c>
      <c r="K447" s="3">
        <v>299</v>
      </c>
      <c r="L447" s="14">
        <v>1207</v>
      </c>
      <c r="M447" s="8">
        <v>82</v>
      </c>
      <c r="N447" s="8">
        <v>25</v>
      </c>
      <c r="O447" s="8">
        <v>133</v>
      </c>
      <c r="P447" t="s">
        <v>14</v>
      </c>
      <c r="Q447" s="17">
        <v>240</v>
      </c>
      <c r="R447" s="21">
        <v>2807</v>
      </c>
      <c r="S447" s="8">
        <v>1095</v>
      </c>
      <c r="T447" s="8">
        <v>1155</v>
      </c>
      <c r="U447" s="8">
        <v>557</v>
      </c>
      <c r="V447" s="17">
        <v>1104</v>
      </c>
      <c r="W447" s="8">
        <v>451</v>
      </c>
      <c r="X447" s="8">
        <v>621</v>
      </c>
      <c r="Y447" s="8">
        <v>31</v>
      </c>
      <c r="Z447" s="17">
        <v>1209</v>
      </c>
      <c r="AA447" s="8">
        <v>492</v>
      </c>
      <c r="AB447" s="8">
        <v>418</v>
      </c>
      <c r="AC447" s="8">
        <v>299</v>
      </c>
      <c r="AD447" s="21">
        <v>494</v>
      </c>
      <c r="AE447" s="8">
        <v>151</v>
      </c>
      <c r="AF447" s="8">
        <v>115</v>
      </c>
      <c r="AG447" s="8">
        <v>227</v>
      </c>
      <c r="AH447" s="21">
        <v>3277</v>
      </c>
      <c r="AI447" s="8">
        <v>1223</v>
      </c>
      <c r="AJ447" s="8">
        <v>1284</v>
      </c>
      <c r="AK447" s="8">
        <v>769</v>
      </c>
      <c r="AL447" t="s">
        <v>14</v>
      </c>
      <c r="AM447" t="s">
        <v>14</v>
      </c>
      <c r="AN447" t="s">
        <v>14</v>
      </c>
      <c r="AO447" t="s">
        <v>14</v>
      </c>
      <c r="AP447" s="21">
        <v>21834</v>
      </c>
      <c r="AQ447" s="8">
        <v>2804</v>
      </c>
      <c r="AR447" s="8">
        <v>11280</v>
      </c>
      <c r="AS447" s="8">
        <v>1211</v>
      </c>
      <c r="AT447" s="21">
        <v>5047</v>
      </c>
      <c r="AU447" s="26">
        <v>1021</v>
      </c>
      <c r="AV447" s="26">
        <v>6</v>
      </c>
      <c r="AW447" s="26">
        <v>464</v>
      </c>
    </row>
    <row r="448" spans="1:49">
      <c r="B448" s="2" t="s">
        <v>17</v>
      </c>
      <c r="C448" s="2" t="s">
        <v>12</v>
      </c>
      <c r="D448" s="3">
        <v>2220</v>
      </c>
      <c r="E448" s="3">
        <v>278</v>
      </c>
      <c r="F448" s="3">
        <v>843</v>
      </c>
      <c r="G448" s="3">
        <v>58</v>
      </c>
      <c r="H448" s="14">
        <v>1178</v>
      </c>
      <c r="I448" s="3">
        <v>311</v>
      </c>
      <c r="J448" s="3">
        <v>462</v>
      </c>
      <c r="K448" s="3">
        <v>269</v>
      </c>
      <c r="L448" s="14">
        <v>1042</v>
      </c>
      <c r="M448" s="8">
        <v>69</v>
      </c>
      <c r="N448" s="8">
        <v>40</v>
      </c>
      <c r="O448" s="8">
        <v>119</v>
      </c>
      <c r="P448" t="s">
        <v>14</v>
      </c>
      <c r="Q448" s="17">
        <v>228</v>
      </c>
      <c r="R448" s="21">
        <v>2603</v>
      </c>
      <c r="S448" s="8">
        <v>666</v>
      </c>
      <c r="T448" s="8">
        <v>1417</v>
      </c>
      <c r="U448" s="8">
        <v>520</v>
      </c>
      <c r="V448" s="17">
        <v>1205</v>
      </c>
      <c r="W448" s="8">
        <v>284</v>
      </c>
      <c r="X448" s="8">
        <v>859</v>
      </c>
      <c r="Y448" s="8">
        <v>61</v>
      </c>
      <c r="Z448" s="17">
        <v>1044</v>
      </c>
      <c r="AA448" s="8">
        <v>311</v>
      </c>
      <c r="AB448" s="8">
        <v>464</v>
      </c>
      <c r="AC448" s="8">
        <v>269</v>
      </c>
      <c r="AD448" s="21">
        <v>355</v>
      </c>
      <c r="AE448" s="8">
        <v>71</v>
      </c>
      <c r="AF448" s="8">
        <v>94</v>
      </c>
      <c r="AG448" s="8">
        <v>190</v>
      </c>
      <c r="AH448" s="21">
        <v>3051</v>
      </c>
      <c r="AI448" s="8">
        <v>743</v>
      </c>
      <c r="AJ448" s="8">
        <v>1553</v>
      </c>
      <c r="AK448" s="8">
        <v>756</v>
      </c>
      <c r="AL448" t="s">
        <v>14</v>
      </c>
      <c r="AM448" t="s">
        <v>14</v>
      </c>
      <c r="AN448" t="s">
        <v>14</v>
      </c>
      <c r="AO448" t="s">
        <v>14</v>
      </c>
      <c r="AP448" s="21">
        <v>17493</v>
      </c>
      <c r="AQ448" s="8">
        <v>3039</v>
      </c>
      <c r="AR448" s="8">
        <v>8276</v>
      </c>
      <c r="AS448" s="8">
        <v>536</v>
      </c>
      <c r="AT448" s="21">
        <v>4843</v>
      </c>
      <c r="AU448" s="26">
        <v>533</v>
      </c>
      <c r="AV448" s="26">
        <v>17</v>
      </c>
      <c r="AW448" s="26">
        <v>249</v>
      </c>
    </row>
    <row r="449" spans="1:51">
      <c r="B449" s="2" t="s">
        <v>18</v>
      </c>
      <c r="C449" s="2" t="s">
        <v>12</v>
      </c>
      <c r="D449" s="3">
        <v>4761</v>
      </c>
      <c r="E449" s="3">
        <v>715</v>
      </c>
      <c r="F449" s="3">
        <v>1522</v>
      </c>
      <c r="G449" s="3">
        <v>101</v>
      </c>
      <c r="H449" s="14">
        <v>2337</v>
      </c>
      <c r="I449" s="3">
        <v>825</v>
      </c>
      <c r="J449" s="3">
        <v>977</v>
      </c>
      <c r="K449" s="3">
        <v>622</v>
      </c>
      <c r="L449" s="14">
        <v>2424</v>
      </c>
      <c r="M449" s="8">
        <v>135</v>
      </c>
      <c r="N449" s="8">
        <v>70</v>
      </c>
      <c r="O449" s="8">
        <v>254</v>
      </c>
      <c r="P449" t="s">
        <v>14</v>
      </c>
      <c r="Q449" s="17">
        <v>459</v>
      </c>
      <c r="R449" s="21">
        <v>5659</v>
      </c>
      <c r="S449" s="8">
        <v>1735</v>
      </c>
      <c r="T449" s="8">
        <v>2730</v>
      </c>
      <c r="U449" s="8">
        <v>1194</v>
      </c>
      <c r="V449" s="17">
        <v>2364</v>
      </c>
      <c r="W449" s="8">
        <v>724</v>
      </c>
      <c r="X449" s="8">
        <v>1537</v>
      </c>
      <c r="Y449" s="8">
        <v>103</v>
      </c>
      <c r="Z449" s="17">
        <v>2427</v>
      </c>
      <c r="AA449" s="8">
        <v>826</v>
      </c>
      <c r="AB449" s="8">
        <v>979</v>
      </c>
      <c r="AC449" s="8">
        <v>622</v>
      </c>
      <c r="AD449" s="21">
        <v>868</v>
      </c>
      <c r="AE449" s="8">
        <v>185</v>
      </c>
      <c r="AF449" s="8">
        <v>214</v>
      </c>
      <c r="AG449" s="8">
        <v>469</v>
      </c>
      <c r="AH449" s="21">
        <v>6575</v>
      </c>
      <c r="AI449" s="8">
        <v>1919</v>
      </c>
      <c r="AJ449" s="8">
        <v>2952</v>
      </c>
      <c r="AK449" s="8">
        <v>1704</v>
      </c>
      <c r="AL449" t="s">
        <v>14</v>
      </c>
      <c r="AM449" t="s">
        <v>14</v>
      </c>
      <c r="AN449" t="s">
        <v>14</v>
      </c>
      <c r="AO449" t="s">
        <v>14</v>
      </c>
      <c r="AP449" s="21">
        <v>42315</v>
      </c>
      <c r="AQ449" s="8">
        <v>7594</v>
      </c>
      <c r="AR449" s="8">
        <v>21711</v>
      </c>
      <c r="AS449" s="8">
        <v>1429</v>
      </c>
      <c r="AT449" s="21">
        <v>9715</v>
      </c>
      <c r="AU449" s="26">
        <v>1357</v>
      </c>
      <c r="AV449" s="26">
        <v>13</v>
      </c>
      <c r="AW449" s="26">
        <v>496</v>
      </c>
    </row>
    <row r="450" spans="1:51">
      <c r="B450" s="2" t="s">
        <v>19</v>
      </c>
      <c r="C450" s="2" t="s">
        <v>12</v>
      </c>
      <c r="D450" s="3">
        <v>2230</v>
      </c>
      <c r="E450" s="3">
        <v>279</v>
      </c>
      <c r="F450" s="3">
        <v>949</v>
      </c>
      <c r="G450" s="3">
        <v>73</v>
      </c>
      <c r="H450" s="14">
        <v>1300</v>
      </c>
      <c r="I450" s="3">
        <v>214</v>
      </c>
      <c r="J450" s="3">
        <v>420</v>
      </c>
      <c r="K450" s="3">
        <v>296</v>
      </c>
      <c r="L450" s="14">
        <v>930</v>
      </c>
      <c r="M450" s="8">
        <v>81</v>
      </c>
      <c r="N450" s="8">
        <v>47</v>
      </c>
      <c r="O450" s="8">
        <v>116</v>
      </c>
      <c r="P450" t="s">
        <v>14</v>
      </c>
      <c r="Q450" s="17">
        <v>244</v>
      </c>
      <c r="R450" s="21">
        <v>2629</v>
      </c>
      <c r="S450" s="8">
        <v>576</v>
      </c>
      <c r="T450" s="8">
        <v>1478</v>
      </c>
      <c r="U450" s="8">
        <v>576</v>
      </c>
      <c r="V450" s="17">
        <v>1318</v>
      </c>
      <c r="W450" s="8">
        <v>284</v>
      </c>
      <c r="X450" s="8">
        <v>959</v>
      </c>
      <c r="Y450" s="8">
        <v>75</v>
      </c>
      <c r="Z450" s="17">
        <v>932</v>
      </c>
      <c r="AA450" s="8">
        <v>215</v>
      </c>
      <c r="AB450" s="8">
        <v>421</v>
      </c>
      <c r="AC450" s="8">
        <v>296</v>
      </c>
      <c r="AD450" s="21">
        <v>379</v>
      </c>
      <c r="AE450" s="8">
        <v>77</v>
      </c>
      <c r="AF450" s="8">
        <v>97</v>
      </c>
      <c r="AG450" s="8">
        <v>205</v>
      </c>
      <c r="AH450" s="21">
        <v>3107</v>
      </c>
      <c r="AI450" s="8">
        <v>650</v>
      </c>
      <c r="AJ450" s="8">
        <v>1621</v>
      </c>
      <c r="AK450" s="8">
        <v>836</v>
      </c>
      <c r="AL450" t="s">
        <v>14</v>
      </c>
      <c r="AM450" t="s">
        <v>14</v>
      </c>
      <c r="AN450" t="s">
        <v>14</v>
      </c>
      <c r="AO450" t="s">
        <v>14</v>
      </c>
      <c r="AP450" s="21">
        <v>17962</v>
      </c>
      <c r="AQ450" s="8">
        <v>2858</v>
      </c>
      <c r="AR450" s="8">
        <v>8663</v>
      </c>
      <c r="AS450" s="8">
        <v>878</v>
      </c>
      <c r="AT450" s="21">
        <v>4810</v>
      </c>
      <c r="AU450" s="26">
        <v>604</v>
      </c>
      <c r="AV450" s="26">
        <v>0</v>
      </c>
      <c r="AW450" s="26">
        <v>150</v>
      </c>
    </row>
    <row r="451" spans="1:51">
      <c r="B451" s="2" t="s">
        <v>20</v>
      </c>
      <c r="C451" s="2" t="s">
        <v>12</v>
      </c>
      <c r="D451" s="3">
        <v>2186</v>
      </c>
      <c r="E451" s="3">
        <v>393</v>
      </c>
      <c r="F451" s="3">
        <v>632</v>
      </c>
      <c r="G451" s="3">
        <v>41</v>
      </c>
      <c r="H451" s="14">
        <v>1067</v>
      </c>
      <c r="I451" s="3">
        <v>440</v>
      </c>
      <c r="J451" s="3">
        <v>402</v>
      </c>
      <c r="K451" s="3">
        <v>277</v>
      </c>
      <c r="L451" s="14">
        <v>1119</v>
      </c>
      <c r="M451" s="8">
        <v>31</v>
      </c>
      <c r="N451" s="8">
        <v>19</v>
      </c>
      <c r="O451" s="8">
        <v>58</v>
      </c>
      <c r="P451" t="s">
        <v>14</v>
      </c>
      <c r="Q451" s="17">
        <v>108</v>
      </c>
      <c r="R451" s="21">
        <v>2421</v>
      </c>
      <c r="S451" s="8">
        <v>903</v>
      </c>
      <c r="T451" s="8">
        <v>1081</v>
      </c>
      <c r="U451" s="8">
        <v>436</v>
      </c>
      <c r="V451" s="17">
        <v>1070</v>
      </c>
      <c r="W451" s="8">
        <v>396</v>
      </c>
      <c r="X451" s="8">
        <v>633</v>
      </c>
      <c r="Y451" s="8">
        <v>42</v>
      </c>
      <c r="Z451" s="17">
        <v>1119</v>
      </c>
      <c r="AA451" s="8">
        <v>440</v>
      </c>
      <c r="AB451" s="8">
        <v>402</v>
      </c>
      <c r="AC451" s="8">
        <v>277</v>
      </c>
      <c r="AD451" s="21">
        <v>231</v>
      </c>
      <c r="AE451" s="8">
        <v>68</v>
      </c>
      <c r="AF451" s="8">
        <v>46</v>
      </c>
      <c r="AG451" s="8">
        <v>117</v>
      </c>
      <c r="AH451" s="21">
        <v>2793</v>
      </c>
      <c r="AI451" s="8">
        <v>1004</v>
      </c>
      <c r="AJ451" s="8">
        <v>1164</v>
      </c>
      <c r="AK451" s="8">
        <v>625</v>
      </c>
      <c r="AL451" t="s">
        <v>14</v>
      </c>
      <c r="AM451" t="s">
        <v>14</v>
      </c>
      <c r="AN451" t="s">
        <v>14</v>
      </c>
      <c r="AO451" t="s">
        <v>14</v>
      </c>
      <c r="AP451" s="21">
        <v>16970</v>
      </c>
      <c r="AQ451" s="8">
        <v>2936</v>
      </c>
      <c r="AR451" s="8">
        <v>8428</v>
      </c>
      <c r="AS451" s="8">
        <v>656</v>
      </c>
      <c r="AT451" s="21">
        <v>3855</v>
      </c>
      <c r="AU451" s="26">
        <v>967</v>
      </c>
      <c r="AV451" s="26">
        <v>17</v>
      </c>
      <c r="AW451" s="26">
        <v>111</v>
      </c>
    </row>
    <row r="452" spans="1:51">
      <c r="B452" s="2" t="s">
        <v>21</v>
      </c>
      <c r="C452" s="2" t="s">
        <v>12</v>
      </c>
      <c r="D452" s="3">
        <v>2538</v>
      </c>
      <c r="E452" s="3">
        <v>523</v>
      </c>
      <c r="F452" s="3">
        <v>613</v>
      </c>
      <c r="G452" s="3">
        <v>56</v>
      </c>
      <c r="H452" s="14">
        <v>1192</v>
      </c>
      <c r="I452" s="3">
        <v>566</v>
      </c>
      <c r="J452" s="3">
        <v>448</v>
      </c>
      <c r="K452" s="3">
        <v>332</v>
      </c>
      <c r="L452" s="14">
        <v>1346</v>
      </c>
      <c r="M452" s="8">
        <v>39</v>
      </c>
      <c r="N452" s="8">
        <v>14</v>
      </c>
      <c r="O452" s="8">
        <v>43</v>
      </c>
      <c r="P452" t="s">
        <v>14</v>
      </c>
      <c r="Q452" s="17">
        <v>96</v>
      </c>
      <c r="R452" s="21">
        <v>2850</v>
      </c>
      <c r="S452" s="8">
        <v>1175</v>
      </c>
      <c r="T452" s="8">
        <v>1123</v>
      </c>
      <c r="U452" s="8">
        <v>552</v>
      </c>
      <c r="V452" s="17">
        <v>1198</v>
      </c>
      <c r="W452" s="8">
        <v>527</v>
      </c>
      <c r="X452" s="8">
        <v>613</v>
      </c>
      <c r="Y452" s="8">
        <v>58</v>
      </c>
      <c r="Z452" s="17">
        <v>1347</v>
      </c>
      <c r="AA452" s="8">
        <v>566</v>
      </c>
      <c r="AB452" s="8">
        <v>448</v>
      </c>
      <c r="AC452" s="8">
        <v>332</v>
      </c>
      <c r="AD452" s="21">
        <v>305</v>
      </c>
      <c r="AE452" s="8">
        <v>82</v>
      </c>
      <c r="AF452" s="8">
        <v>61</v>
      </c>
      <c r="AG452" s="8">
        <v>162</v>
      </c>
      <c r="AH452" s="21">
        <v>3298</v>
      </c>
      <c r="AI452" s="8">
        <v>1301</v>
      </c>
      <c r="AJ452" s="8">
        <v>1210</v>
      </c>
      <c r="AK452" s="8">
        <v>787</v>
      </c>
      <c r="AL452" t="s">
        <v>14</v>
      </c>
      <c r="AM452" t="s">
        <v>14</v>
      </c>
      <c r="AN452" t="s">
        <v>14</v>
      </c>
      <c r="AO452" t="s">
        <v>14</v>
      </c>
      <c r="AP452" s="21">
        <v>21054</v>
      </c>
      <c r="AQ452" s="8">
        <v>3608</v>
      </c>
      <c r="AR452" s="8">
        <v>10688</v>
      </c>
      <c r="AS452" s="8">
        <v>718</v>
      </c>
      <c r="AT452" s="21">
        <v>5261</v>
      </c>
      <c r="AU452" s="26">
        <v>656</v>
      </c>
      <c r="AV452" s="26">
        <v>10</v>
      </c>
      <c r="AW452" s="26">
        <v>113</v>
      </c>
    </row>
    <row r="453" spans="1:51">
      <c r="B453" s="2" t="s">
        <v>22</v>
      </c>
      <c r="C453" s="2" t="s">
        <v>12</v>
      </c>
      <c r="D453" s="3">
        <v>7562</v>
      </c>
      <c r="E453" s="3">
        <v>1515</v>
      </c>
      <c r="F453" s="3">
        <v>2174</v>
      </c>
      <c r="G453" s="3">
        <v>269</v>
      </c>
      <c r="H453" s="14">
        <v>3958</v>
      </c>
      <c r="I453" s="3">
        <v>1287</v>
      </c>
      <c r="J453" s="3">
        <v>1179</v>
      </c>
      <c r="K453" s="3">
        <v>1137</v>
      </c>
      <c r="L453" s="14">
        <v>3604</v>
      </c>
      <c r="M453" s="8">
        <v>127</v>
      </c>
      <c r="N453" s="8">
        <v>54</v>
      </c>
      <c r="O453" s="8">
        <v>253</v>
      </c>
      <c r="P453" t="s">
        <v>14</v>
      </c>
      <c r="Q453" s="17">
        <v>434</v>
      </c>
      <c r="R453" s="21">
        <v>8221</v>
      </c>
      <c r="S453" s="8">
        <v>2960</v>
      </c>
      <c r="T453" s="8">
        <v>3466</v>
      </c>
      <c r="U453" s="8">
        <v>1795</v>
      </c>
      <c r="V453" s="17">
        <v>3978</v>
      </c>
      <c r="W453" s="8">
        <v>1523</v>
      </c>
      <c r="X453" s="8">
        <v>2185</v>
      </c>
      <c r="Y453" s="8">
        <v>270</v>
      </c>
      <c r="Z453" s="17">
        <v>3606</v>
      </c>
      <c r="AA453" s="8">
        <v>1289</v>
      </c>
      <c r="AB453" s="8">
        <v>1180</v>
      </c>
      <c r="AC453" s="8">
        <v>1137</v>
      </c>
      <c r="AD453" s="21">
        <v>636</v>
      </c>
      <c r="AE453" s="8">
        <v>148</v>
      </c>
      <c r="AF453" s="8">
        <v>101</v>
      </c>
      <c r="AG453" s="8">
        <v>387</v>
      </c>
      <c r="AH453" s="21">
        <v>9757</v>
      </c>
      <c r="AI453" s="8">
        <v>3373</v>
      </c>
      <c r="AJ453" s="8">
        <v>3831</v>
      </c>
      <c r="AK453" s="8">
        <v>2553</v>
      </c>
      <c r="AL453" t="s">
        <v>14</v>
      </c>
      <c r="AM453" t="s">
        <v>14</v>
      </c>
      <c r="AN453" t="s">
        <v>14</v>
      </c>
      <c r="AO453" t="s">
        <v>14</v>
      </c>
      <c r="AP453" s="21">
        <v>60140</v>
      </c>
      <c r="AQ453" s="8">
        <v>11071</v>
      </c>
      <c r="AR453" s="8">
        <v>31293</v>
      </c>
      <c r="AS453" s="8">
        <v>1981</v>
      </c>
      <c r="AT453" s="21">
        <v>13934</v>
      </c>
      <c r="AU453" s="26">
        <v>1469</v>
      </c>
      <c r="AV453" s="26">
        <v>16</v>
      </c>
      <c r="AW453" s="26">
        <v>376</v>
      </c>
    </row>
    <row r="454" spans="1:51">
      <c r="B454" s="2" t="s">
        <v>23</v>
      </c>
      <c r="C454" s="2" t="s">
        <v>12</v>
      </c>
      <c r="D454" s="3">
        <v>6966</v>
      </c>
      <c r="E454" s="3">
        <v>836</v>
      </c>
      <c r="F454" s="3">
        <v>2021</v>
      </c>
      <c r="G454" s="3">
        <v>175</v>
      </c>
      <c r="H454" s="14">
        <v>3033</v>
      </c>
      <c r="I454" s="3">
        <v>1289</v>
      </c>
      <c r="J454" s="3">
        <v>1385</v>
      </c>
      <c r="K454" s="3">
        <v>1259</v>
      </c>
      <c r="L454" s="14">
        <v>3933</v>
      </c>
      <c r="M454" s="8">
        <v>91</v>
      </c>
      <c r="N454" s="8">
        <v>34</v>
      </c>
      <c r="O454" s="8">
        <v>164</v>
      </c>
      <c r="P454" t="s">
        <v>14</v>
      </c>
      <c r="Q454" s="17">
        <v>289</v>
      </c>
      <c r="R454" s="21">
        <v>7591</v>
      </c>
      <c r="S454" s="8">
        <v>2228</v>
      </c>
      <c r="T454" s="8">
        <v>3511</v>
      </c>
      <c r="U454" s="8">
        <v>1852</v>
      </c>
      <c r="V454" s="17">
        <v>3061</v>
      </c>
      <c r="W454" s="8">
        <v>845</v>
      </c>
      <c r="X454" s="8">
        <v>2036</v>
      </c>
      <c r="Y454" s="8">
        <v>180</v>
      </c>
      <c r="Z454" s="17">
        <v>3937</v>
      </c>
      <c r="AA454" s="8">
        <v>1290</v>
      </c>
      <c r="AB454" s="8">
        <v>1388</v>
      </c>
      <c r="AC454" s="8">
        <v>1259</v>
      </c>
      <c r="AD454" s="21">
        <v>593</v>
      </c>
      <c r="AE454" s="8">
        <v>93</v>
      </c>
      <c r="AF454" s="8">
        <v>87</v>
      </c>
      <c r="AG454" s="8">
        <v>413</v>
      </c>
      <c r="AH454" s="21">
        <v>9043</v>
      </c>
      <c r="AI454" s="8">
        <v>2460</v>
      </c>
      <c r="AJ454" s="8">
        <v>3835</v>
      </c>
      <c r="AK454" s="8">
        <v>2747</v>
      </c>
      <c r="AL454" t="s">
        <v>14</v>
      </c>
      <c r="AM454" t="s">
        <v>14</v>
      </c>
      <c r="AN454" t="s">
        <v>14</v>
      </c>
      <c r="AO454" t="s">
        <v>14</v>
      </c>
      <c r="AP454" s="21">
        <v>74287</v>
      </c>
      <c r="AQ454" s="8">
        <v>13225</v>
      </c>
      <c r="AR454" s="8">
        <v>39045</v>
      </c>
      <c r="AS454" s="8">
        <v>1452</v>
      </c>
      <c r="AT454" s="21">
        <v>17332</v>
      </c>
      <c r="AU454" s="26">
        <v>1790</v>
      </c>
      <c r="AV454" s="26">
        <v>33</v>
      </c>
      <c r="AW454" s="26">
        <v>1410</v>
      </c>
    </row>
    <row r="455" spans="1:51">
      <c r="B455" s="2" t="s">
        <v>24</v>
      </c>
      <c r="C455" s="2" t="s">
        <v>12</v>
      </c>
      <c r="D455" s="3">
        <v>6387</v>
      </c>
      <c r="E455" s="3">
        <v>1089</v>
      </c>
      <c r="F455" s="3">
        <v>1139</v>
      </c>
      <c r="G455" s="3">
        <v>126</v>
      </c>
      <c r="H455" s="14">
        <v>2354</v>
      </c>
      <c r="I455" s="3">
        <v>2016</v>
      </c>
      <c r="J455" s="3">
        <v>1034</v>
      </c>
      <c r="K455" s="3">
        <v>984</v>
      </c>
      <c r="L455" s="14">
        <v>4034</v>
      </c>
      <c r="M455" s="8">
        <v>41</v>
      </c>
      <c r="N455" s="8">
        <v>21</v>
      </c>
      <c r="O455" s="8">
        <v>56</v>
      </c>
      <c r="P455" t="s">
        <v>14</v>
      </c>
      <c r="Q455" s="17">
        <v>118</v>
      </c>
      <c r="R455" s="21">
        <v>6776</v>
      </c>
      <c r="S455" s="8">
        <v>3189</v>
      </c>
      <c r="T455" s="8">
        <v>2227</v>
      </c>
      <c r="U455" s="8">
        <v>1360</v>
      </c>
      <c r="V455" s="17">
        <v>2373</v>
      </c>
      <c r="W455" s="8">
        <v>1100</v>
      </c>
      <c r="X455" s="8">
        <v>1146</v>
      </c>
      <c r="Y455" s="8">
        <v>127</v>
      </c>
      <c r="Z455" s="17">
        <v>4037</v>
      </c>
      <c r="AA455" s="8">
        <v>2017</v>
      </c>
      <c r="AB455" s="8">
        <v>1036</v>
      </c>
      <c r="AC455" s="8">
        <v>984</v>
      </c>
      <c r="AD455" s="21">
        <v>366</v>
      </c>
      <c r="AE455" s="8">
        <v>71</v>
      </c>
      <c r="AF455" s="8">
        <v>45</v>
      </c>
      <c r="AG455" s="8">
        <v>249</v>
      </c>
      <c r="AH455" s="21">
        <v>8031</v>
      </c>
      <c r="AI455" s="8">
        <v>3604</v>
      </c>
      <c r="AJ455" s="8">
        <v>2414</v>
      </c>
      <c r="AK455" s="8">
        <v>2013</v>
      </c>
      <c r="AL455" t="s">
        <v>14</v>
      </c>
      <c r="AM455" t="s">
        <v>14</v>
      </c>
      <c r="AN455" t="s">
        <v>14</v>
      </c>
      <c r="AO455" t="s">
        <v>14</v>
      </c>
      <c r="AP455" s="21">
        <v>84290</v>
      </c>
      <c r="AQ455" s="8">
        <v>12847</v>
      </c>
      <c r="AR455" s="8">
        <v>44018</v>
      </c>
      <c r="AS455" s="8">
        <v>835</v>
      </c>
      <c r="AT455" s="21">
        <v>18366</v>
      </c>
      <c r="AU455" s="26">
        <v>5379</v>
      </c>
      <c r="AV455" s="26">
        <v>45</v>
      </c>
      <c r="AW455" s="26">
        <v>2801</v>
      </c>
    </row>
    <row r="456" spans="1:51">
      <c r="B456" s="2" t="s">
        <v>25</v>
      </c>
      <c r="C456" s="2" t="s">
        <v>12</v>
      </c>
      <c r="D456" s="3">
        <v>6744</v>
      </c>
      <c r="E456" s="3">
        <v>1115</v>
      </c>
      <c r="F456" s="3">
        <v>1746</v>
      </c>
      <c r="G456" s="3">
        <v>142</v>
      </c>
      <c r="H456" s="14">
        <v>3003</v>
      </c>
      <c r="I456" s="3">
        <v>1602</v>
      </c>
      <c r="J456" s="3">
        <v>1134</v>
      </c>
      <c r="K456" s="3">
        <v>1004</v>
      </c>
      <c r="L456" s="14">
        <v>3740</v>
      </c>
      <c r="M456" s="8">
        <v>68</v>
      </c>
      <c r="N456" s="8">
        <v>66</v>
      </c>
      <c r="O456" s="8">
        <v>297</v>
      </c>
      <c r="P456" t="s">
        <v>14</v>
      </c>
      <c r="Q456" s="17">
        <v>432</v>
      </c>
      <c r="R456" s="21">
        <v>7345</v>
      </c>
      <c r="S456" s="8">
        <v>2856</v>
      </c>
      <c r="T456" s="8">
        <v>2979</v>
      </c>
      <c r="U456" s="8">
        <v>1510</v>
      </c>
      <c r="V456" s="17">
        <v>3015</v>
      </c>
      <c r="W456" s="8">
        <v>1121</v>
      </c>
      <c r="X456" s="8">
        <v>1751</v>
      </c>
      <c r="Y456" s="8">
        <v>143</v>
      </c>
      <c r="Z456" s="17">
        <v>3745</v>
      </c>
      <c r="AA456" s="8">
        <v>1606</v>
      </c>
      <c r="AB456" s="8">
        <v>1135</v>
      </c>
      <c r="AC456" s="8">
        <v>1004</v>
      </c>
      <c r="AD456" s="21">
        <v>585</v>
      </c>
      <c r="AE456" s="8">
        <v>129</v>
      </c>
      <c r="AF456" s="8">
        <v>93</v>
      </c>
      <c r="AG456" s="8">
        <v>363</v>
      </c>
      <c r="AH456" s="21">
        <v>8615</v>
      </c>
      <c r="AI456" s="8">
        <v>3175</v>
      </c>
      <c r="AJ456" s="8">
        <v>3254</v>
      </c>
      <c r="AK456" s="8">
        <v>2186</v>
      </c>
      <c r="AL456" t="s">
        <v>14</v>
      </c>
      <c r="AM456" t="s">
        <v>14</v>
      </c>
      <c r="AN456" t="s">
        <v>14</v>
      </c>
      <c r="AO456" t="s">
        <v>14</v>
      </c>
      <c r="AP456" s="21">
        <v>62134</v>
      </c>
      <c r="AQ456" s="8">
        <v>12771</v>
      </c>
      <c r="AR456" s="8">
        <v>33077</v>
      </c>
      <c r="AS456" s="8">
        <v>1542</v>
      </c>
      <c r="AT456" s="21">
        <v>13171</v>
      </c>
      <c r="AU456" s="26">
        <v>868</v>
      </c>
      <c r="AV456" s="26">
        <v>24</v>
      </c>
      <c r="AW456" s="26">
        <v>680</v>
      </c>
    </row>
    <row r="457" spans="1:51">
      <c r="B457" s="2" t="s">
        <v>26</v>
      </c>
      <c r="C457" s="2" t="s">
        <v>12</v>
      </c>
      <c r="D457" s="3">
        <v>2899</v>
      </c>
      <c r="E457" s="3">
        <v>747</v>
      </c>
      <c r="F457" s="3">
        <v>515</v>
      </c>
      <c r="G457" s="3">
        <v>13</v>
      </c>
      <c r="H457" s="14">
        <v>1275</v>
      </c>
      <c r="I457" s="3">
        <v>899</v>
      </c>
      <c r="J457" s="3">
        <v>352</v>
      </c>
      <c r="K457" s="3">
        <v>372</v>
      </c>
      <c r="L457" s="14">
        <v>1624</v>
      </c>
      <c r="M457" s="8">
        <v>167</v>
      </c>
      <c r="N457" s="8">
        <v>25</v>
      </c>
      <c r="O457" s="8">
        <v>61</v>
      </c>
      <c r="P457" t="s">
        <v>14</v>
      </c>
      <c r="Q457" s="17">
        <v>253</v>
      </c>
      <c r="R457" s="21">
        <v>3467</v>
      </c>
      <c r="S457" s="8">
        <v>1881</v>
      </c>
      <c r="T457" s="8">
        <v>961</v>
      </c>
      <c r="U457" s="8">
        <v>625</v>
      </c>
      <c r="V457" s="17">
        <v>1286</v>
      </c>
      <c r="W457" s="8">
        <v>753</v>
      </c>
      <c r="X457" s="8">
        <v>519</v>
      </c>
      <c r="Y457" s="8">
        <v>14</v>
      </c>
      <c r="Z457" s="17">
        <v>1626</v>
      </c>
      <c r="AA457" s="8">
        <v>900</v>
      </c>
      <c r="AB457" s="8">
        <v>353</v>
      </c>
      <c r="AC457" s="8">
        <v>372</v>
      </c>
      <c r="AD457" s="21">
        <v>554</v>
      </c>
      <c r="AE457" s="8">
        <v>227</v>
      </c>
      <c r="AF457" s="8">
        <v>88</v>
      </c>
      <c r="AG457" s="8">
        <v>239</v>
      </c>
      <c r="AH457" s="21">
        <v>4052</v>
      </c>
      <c r="AI457" s="8">
        <v>2101</v>
      </c>
      <c r="AJ457" s="8">
        <v>1032</v>
      </c>
      <c r="AK457" s="8">
        <v>918</v>
      </c>
      <c r="AL457" t="s">
        <v>14</v>
      </c>
      <c r="AM457" t="s">
        <v>14</v>
      </c>
      <c r="AN457" t="s">
        <v>14</v>
      </c>
      <c r="AO457" t="s">
        <v>14</v>
      </c>
      <c r="AP457" s="21">
        <v>34067</v>
      </c>
      <c r="AQ457" s="8">
        <v>6310</v>
      </c>
      <c r="AR457" s="8">
        <v>15893</v>
      </c>
      <c r="AS457" s="8">
        <v>874</v>
      </c>
      <c r="AT457" s="21">
        <v>9540</v>
      </c>
      <c r="AU457" s="26">
        <v>586</v>
      </c>
      <c r="AV457" s="26">
        <v>2</v>
      </c>
      <c r="AW457" s="26">
        <v>864</v>
      </c>
    </row>
    <row r="458" spans="1:51">
      <c r="B458" s="2" t="s">
        <v>27</v>
      </c>
      <c r="C458" s="2" t="s">
        <v>12</v>
      </c>
      <c r="D458" s="3">
        <v>1838</v>
      </c>
      <c r="E458" s="3">
        <v>236</v>
      </c>
      <c r="F458" s="3">
        <v>376</v>
      </c>
      <c r="G458" s="3">
        <v>4</v>
      </c>
      <c r="H458" s="14">
        <v>615</v>
      </c>
      <c r="I458" s="3">
        <v>510</v>
      </c>
      <c r="J458" s="3">
        <v>379</v>
      </c>
      <c r="K458" s="3">
        <v>333</v>
      </c>
      <c r="L458" s="14">
        <v>1222</v>
      </c>
      <c r="M458" s="8">
        <v>160</v>
      </c>
      <c r="N458" s="8">
        <v>26</v>
      </c>
      <c r="O458" s="8">
        <v>80</v>
      </c>
      <c r="P458" t="s">
        <v>14</v>
      </c>
      <c r="Q458" s="17">
        <v>266</v>
      </c>
      <c r="R458" s="21">
        <v>2277</v>
      </c>
      <c r="S458" s="8">
        <v>897</v>
      </c>
      <c r="T458" s="8">
        <v>852</v>
      </c>
      <c r="U458" s="8">
        <v>528</v>
      </c>
      <c r="V458" s="17">
        <v>633</v>
      </c>
      <c r="W458" s="8">
        <v>242</v>
      </c>
      <c r="X458" s="8">
        <v>385</v>
      </c>
      <c r="Y458" s="8">
        <v>5</v>
      </c>
      <c r="Z458" s="17">
        <v>1228</v>
      </c>
      <c r="AA458" s="8">
        <v>513</v>
      </c>
      <c r="AB458" s="8">
        <v>382</v>
      </c>
      <c r="AC458" s="8">
        <v>333</v>
      </c>
      <c r="AD458" s="21">
        <v>415</v>
      </c>
      <c r="AE458" s="8">
        <v>141</v>
      </c>
      <c r="AF458" s="8">
        <v>84</v>
      </c>
      <c r="AG458" s="8">
        <v>190</v>
      </c>
      <c r="AH458" s="21">
        <v>2694</v>
      </c>
      <c r="AI458" s="8">
        <v>997</v>
      </c>
      <c r="AJ458" s="8">
        <v>931</v>
      </c>
      <c r="AK458" s="8">
        <v>766</v>
      </c>
      <c r="AL458" t="s">
        <v>14</v>
      </c>
      <c r="AM458" t="s">
        <v>14</v>
      </c>
      <c r="AN458" t="s">
        <v>14</v>
      </c>
      <c r="AO458" t="s">
        <v>14</v>
      </c>
      <c r="AP458" s="21">
        <v>18262</v>
      </c>
      <c r="AQ458" s="8">
        <v>3416</v>
      </c>
      <c r="AR458" s="8">
        <v>7692</v>
      </c>
      <c r="AS458" s="8">
        <v>667</v>
      </c>
      <c r="AT458" s="21">
        <v>5728</v>
      </c>
      <c r="AU458" s="26">
        <v>335</v>
      </c>
      <c r="AV458" s="26">
        <v>1</v>
      </c>
      <c r="AW458" s="26">
        <v>423</v>
      </c>
    </row>
    <row r="459" spans="1:51">
      <c r="B459" s="2" t="s">
        <v>28</v>
      </c>
      <c r="C459" s="2" t="s">
        <v>12</v>
      </c>
      <c r="D459" s="3">
        <v>1033</v>
      </c>
      <c r="E459" s="3">
        <v>224</v>
      </c>
      <c r="F459" s="3">
        <v>123</v>
      </c>
      <c r="G459" s="3">
        <v>2</v>
      </c>
      <c r="H459" s="14">
        <v>349</v>
      </c>
      <c r="I459" s="3">
        <v>383</v>
      </c>
      <c r="J459" s="3">
        <v>106</v>
      </c>
      <c r="K459" s="3">
        <v>194</v>
      </c>
      <c r="L459" s="14">
        <v>684</v>
      </c>
      <c r="M459" s="8">
        <v>20</v>
      </c>
      <c r="N459" s="8">
        <v>10</v>
      </c>
      <c r="O459" s="8">
        <v>35</v>
      </c>
      <c r="P459" t="s">
        <v>14</v>
      </c>
      <c r="Q459" s="17">
        <v>66</v>
      </c>
      <c r="R459" s="21">
        <v>1173</v>
      </c>
      <c r="S459" s="8">
        <v>653</v>
      </c>
      <c r="T459" s="8">
        <v>259</v>
      </c>
      <c r="U459" s="8">
        <v>261</v>
      </c>
      <c r="V459" s="17">
        <v>354</v>
      </c>
      <c r="W459" s="8">
        <v>226</v>
      </c>
      <c r="X459" s="8">
        <v>126</v>
      </c>
      <c r="Y459" s="8">
        <v>2</v>
      </c>
      <c r="Z459" s="17">
        <v>684</v>
      </c>
      <c r="AA459" s="8">
        <v>384</v>
      </c>
      <c r="AB459" s="8">
        <v>107</v>
      </c>
      <c r="AC459" s="8">
        <v>194</v>
      </c>
      <c r="AD459" s="21">
        <v>135</v>
      </c>
      <c r="AE459" s="8">
        <v>43</v>
      </c>
      <c r="AF459" s="8">
        <v>26</v>
      </c>
      <c r="AG459" s="8">
        <v>65</v>
      </c>
      <c r="AH459" s="21">
        <v>1423</v>
      </c>
      <c r="AI459" s="8">
        <v>732</v>
      </c>
      <c r="AJ459" s="8">
        <v>289</v>
      </c>
      <c r="AK459" s="8">
        <v>401</v>
      </c>
      <c r="AL459" t="s">
        <v>14</v>
      </c>
      <c r="AM459" t="s">
        <v>14</v>
      </c>
      <c r="AN459" t="s">
        <v>14</v>
      </c>
      <c r="AO459" t="s">
        <v>14</v>
      </c>
      <c r="AP459" s="21">
        <v>13774</v>
      </c>
      <c r="AQ459" s="8">
        <v>3718</v>
      </c>
      <c r="AR459" s="8">
        <v>5568</v>
      </c>
      <c r="AS459" s="8">
        <v>492</v>
      </c>
      <c r="AT459" s="21">
        <v>3361</v>
      </c>
      <c r="AU459" s="26">
        <v>321</v>
      </c>
      <c r="AV459" s="26">
        <v>8</v>
      </c>
      <c r="AW459" s="26">
        <v>305</v>
      </c>
    </row>
    <row r="460" spans="1:51">
      <c r="B460" s="2" t="s">
        <v>29</v>
      </c>
      <c r="C460" s="2" t="s">
        <v>12</v>
      </c>
      <c r="D460" s="3">
        <v>6254</v>
      </c>
      <c r="E460" s="3">
        <v>1286</v>
      </c>
      <c r="F460" s="3">
        <v>527</v>
      </c>
      <c r="G460" s="3">
        <v>7</v>
      </c>
      <c r="H460" s="14">
        <v>1821</v>
      </c>
      <c r="I460" s="3">
        <v>2579</v>
      </c>
      <c r="J460" s="3">
        <v>666</v>
      </c>
      <c r="K460" s="3">
        <v>1188</v>
      </c>
      <c r="L460" s="14">
        <v>4433</v>
      </c>
      <c r="M460" s="8">
        <v>114</v>
      </c>
      <c r="N460" s="8">
        <v>134</v>
      </c>
      <c r="O460" s="8">
        <v>68</v>
      </c>
      <c r="P460" t="s">
        <v>14</v>
      </c>
      <c r="Q460" s="17">
        <v>316</v>
      </c>
      <c r="R460" s="21">
        <v>7088</v>
      </c>
      <c r="S460" s="8">
        <v>4181</v>
      </c>
      <c r="T460" s="8">
        <v>1299</v>
      </c>
      <c r="U460" s="8">
        <v>1607</v>
      </c>
      <c r="V460" s="17">
        <v>1836</v>
      </c>
      <c r="W460" s="8">
        <v>1296</v>
      </c>
      <c r="X460" s="8">
        <v>532</v>
      </c>
      <c r="Y460" s="8">
        <v>8</v>
      </c>
      <c r="Z460" s="17">
        <v>4445</v>
      </c>
      <c r="AA460" s="8">
        <v>2589</v>
      </c>
      <c r="AB460" s="8">
        <v>668</v>
      </c>
      <c r="AC460" s="8">
        <v>1188</v>
      </c>
      <c r="AD460" s="21">
        <v>807</v>
      </c>
      <c r="AE460" s="8">
        <v>297</v>
      </c>
      <c r="AF460" s="8">
        <v>100</v>
      </c>
      <c r="AG460" s="8">
        <v>411</v>
      </c>
      <c r="AH460" s="21">
        <v>8776</v>
      </c>
      <c r="AI460" s="8">
        <v>4744</v>
      </c>
      <c r="AJ460" s="8">
        <v>1469</v>
      </c>
      <c r="AK460" s="8">
        <v>2563</v>
      </c>
      <c r="AL460" t="s">
        <v>14</v>
      </c>
      <c r="AM460" t="s">
        <v>14</v>
      </c>
      <c r="AN460" t="s">
        <v>14</v>
      </c>
      <c r="AO460" t="s">
        <v>14</v>
      </c>
      <c r="AP460" s="21">
        <v>91990</v>
      </c>
      <c r="AQ460" s="8">
        <v>22196</v>
      </c>
      <c r="AR460" s="8">
        <v>40843</v>
      </c>
      <c r="AS460" s="8">
        <v>3116</v>
      </c>
      <c r="AT460" s="21">
        <v>18382</v>
      </c>
      <c r="AU460" s="26">
        <v>4724</v>
      </c>
      <c r="AV460" s="26">
        <v>13</v>
      </c>
      <c r="AW460" s="26">
        <v>2716</v>
      </c>
    </row>
    <row r="461" spans="1:51">
      <c r="B461" s="2" t="s">
        <v>30</v>
      </c>
      <c r="C461" s="2" t="s">
        <v>12</v>
      </c>
      <c r="D461" s="3">
        <v>3662</v>
      </c>
      <c r="E461" s="3">
        <v>824</v>
      </c>
      <c r="F461" s="3">
        <v>275</v>
      </c>
      <c r="G461" s="3">
        <v>2</v>
      </c>
      <c r="H461" s="14">
        <v>1100</v>
      </c>
      <c r="I461" s="3">
        <v>1603</v>
      </c>
      <c r="J461" s="3">
        <v>393</v>
      </c>
      <c r="K461" s="3">
        <v>566</v>
      </c>
      <c r="L461" s="14">
        <v>2561</v>
      </c>
      <c r="M461" s="8">
        <v>32</v>
      </c>
      <c r="N461" s="8">
        <v>15</v>
      </c>
      <c r="O461" s="8">
        <v>4</v>
      </c>
      <c r="P461" t="s">
        <v>14</v>
      </c>
      <c r="Q461" s="17">
        <v>51</v>
      </c>
      <c r="R461" s="21">
        <v>3899</v>
      </c>
      <c r="S461" s="8">
        <v>2525</v>
      </c>
      <c r="T461" s="8">
        <v>689</v>
      </c>
      <c r="U461" s="8">
        <v>686</v>
      </c>
      <c r="V461" s="17">
        <v>1108</v>
      </c>
      <c r="W461" s="8">
        <v>829</v>
      </c>
      <c r="X461" s="8">
        <v>277</v>
      </c>
      <c r="Y461" s="8">
        <v>2</v>
      </c>
      <c r="Z461" s="17">
        <v>2562</v>
      </c>
      <c r="AA461" s="8">
        <v>1604</v>
      </c>
      <c r="AB461" s="8">
        <v>393</v>
      </c>
      <c r="AC461" s="8">
        <v>566</v>
      </c>
      <c r="AD461" s="21">
        <v>230</v>
      </c>
      <c r="AE461" s="8">
        <v>92</v>
      </c>
      <c r="AF461" s="8">
        <v>19</v>
      </c>
      <c r="AG461" s="8">
        <v>119</v>
      </c>
      <c r="AH461" s="21">
        <v>4839</v>
      </c>
      <c r="AI461" s="8">
        <v>2869</v>
      </c>
      <c r="AJ461" s="8">
        <v>849</v>
      </c>
      <c r="AK461" s="8">
        <v>1121</v>
      </c>
      <c r="AL461" t="s">
        <v>14</v>
      </c>
      <c r="AM461" t="s">
        <v>14</v>
      </c>
      <c r="AN461" t="s">
        <v>14</v>
      </c>
      <c r="AO461" t="s">
        <v>14</v>
      </c>
      <c r="AP461" s="21">
        <v>79622</v>
      </c>
      <c r="AQ461" s="8">
        <v>18650</v>
      </c>
      <c r="AR461" s="8">
        <v>42394</v>
      </c>
      <c r="AS461" s="8">
        <v>909</v>
      </c>
      <c r="AT461" s="21">
        <v>11586</v>
      </c>
      <c r="AU461" s="26">
        <v>2056</v>
      </c>
      <c r="AV461" s="28">
        <f>BA325*AT461</f>
        <v>64.594795692461162</v>
      </c>
      <c r="AW461" s="26">
        <v>4027</v>
      </c>
    </row>
    <row r="462" spans="1:51">
      <c r="B462" s="2" t="s">
        <v>31</v>
      </c>
      <c r="C462" s="2" t="s">
        <v>12</v>
      </c>
      <c r="D462" s="3">
        <v>4505</v>
      </c>
      <c r="E462" s="3">
        <v>1183</v>
      </c>
      <c r="F462" s="3">
        <v>176</v>
      </c>
      <c r="G462" s="3">
        <v>0</v>
      </c>
      <c r="H462" s="14">
        <v>1358</v>
      </c>
      <c r="I462" s="3">
        <v>2293</v>
      </c>
      <c r="J462" s="3">
        <v>403</v>
      </c>
      <c r="K462" s="3">
        <v>451</v>
      </c>
      <c r="L462" s="14">
        <v>3147</v>
      </c>
      <c r="M462" s="8">
        <v>104</v>
      </c>
      <c r="N462" s="8">
        <v>83</v>
      </c>
      <c r="O462" s="8">
        <v>37</v>
      </c>
      <c r="P462" t="s">
        <v>14</v>
      </c>
      <c r="Q462" s="17">
        <v>224</v>
      </c>
      <c r="R462" s="21">
        <v>5029</v>
      </c>
      <c r="S462" s="8">
        <v>3629</v>
      </c>
      <c r="T462" s="8">
        <v>644</v>
      </c>
      <c r="U462" s="8">
        <v>757</v>
      </c>
      <c r="V462" s="17">
        <v>1364</v>
      </c>
      <c r="W462" s="8">
        <v>1188</v>
      </c>
      <c r="X462" s="8">
        <v>176</v>
      </c>
      <c r="Y462" s="8">
        <v>0</v>
      </c>
      <c r="Z462" s="17">
        <v>3148</v>
      </c>
      <c r="AA462" s="8">
        <v>2293</v>
      </c>
      <c r="AB462" s="8">
        <v>403</v>
      </c>
      <c r="AC462" s="8">
        <v>451</v>
      </c>
      <c r="AD462" s="21">
        <v>517</v>
      </c>
      <c r="AE462" s="8">
        <v>147</v>
      </c>
      <c r="AF462" s="8">
        <v>64</v>
      </c>
      <c r="AG462" s="8">
        <v>306</v>
      </c>
      <c r="AH462" s="21">
        <v>6780</v>
      </c>
      <c r="AI462" s="8">
        <v>4261</v>
      </c>
      <c r="AJ462" s="8">
        <v>854</v>
      </c>
      <c r="AK462" s="8">
        <v>1665</v>
      </c>
      <c r="AL462" t="s">
        <v>14</v>
      </c>
      <c r="AM462" t="s">
        <v>14</v>
      </c>
      <c r="AN462" t="s">
        <v>14</v>
      </c>
      <c r="AO462" t="s">
        <v>14</v>
      </c>
      <c r="AP462" s="21">
        <v>96938</v>
      </c>
      <c r="AQ462" s="8">
        <v>18530</v>
      </c>
      <c r="AR462" s="8">
        <v>42562</v>
      </c>
      <c r="AS462" s="8">
        <v>10009</v>
      </c>
      <c r="AT462" s="21">
        <v>12811</v>
      </c>
      <c r="AU462" s="26">
        <v>12016</v>
      </c>
      <c r="AV462" s="26">
        <v>14</v>
      </c>
      <c r="AW462" s="26">
        <v>998</v>
      </c>
    </row>
    <row r="463" spans="1:51">
      <c r="B463" s="2" t="s">
        <v>32</v>
      </c>
      <c r="C463" s="2" t="s">
        <v>12</v>
      </c>
      <c r="D463" s="3">
        <v>206</v>
      </c>
      <c r="E463" s="3">
        <v>40</v>
      </c>
      <c r="F463" s="3">
        <v>27</v>
      </c>
      <c r="G463" s="3">
        <v>0</v>
      </c>
      <c r="H463" s="14">
        <v>67</v>
      </c>
      <c r="I463" s="3">
        <v>79</v>
      </c>
      <c r="J463" s="3">
        <v>22</v>
      </c>
      <c r="K463" s="3">
        <v>37</v>
      </c>
      <c r="L463" s="14">
        <v>139</v>
      </c>
      <c r="M463" s="8">
        <v>0</v>
      </c>
      <c r="N463" s="8">
        <v>0</v>
      </c>
      <c r="O463" s="8">
        <v>0</v>
      </c>
      <c r="P463" t="s">
        <v>14</v>
      </c>
      <c r="Q463" s="17">
        <v>0</v>
      </c>
      <c r="R463" s="21">
        <v>265</v>
      </c>
      <c r="S463" s="8">
        <v>137</v>
      </c>
      <c r="T463" s="8">
        <v>58</v>
      </c>
      <c r="U463" s="8">
        <v>70</v>
      </c>
      <c r="V463" s="17">
        <v>69</v>
      </c>
      <c r="W463" s="8">
        <v>40</v>
      </c>
      <c r="X463" s="8">
        <v>28</v>
      </c>
      <c r="Y463" s="8">
        <v>0</v>
      </c>
      <c r="Z463" s="17">
        <v>139</v>
      </c>
      <c r="AA463" s="8">
        <v>79</v>
      </c>
      <c r="AB463" s="8">
        <v>22</v>
      </c>
      <c r="AC463" s="8">
        <v>37</v>
      </c>
      <c r="AD463" s="21">
        <v>58</v>
      </c>
      <c r="AE463" s="8">
        <v>17</v>
      </c>
      <c r="AF463" s="8">
        <v>8</v>
      </c>
      <c r="AG463" s="8">
        <v>33</v>
      </c>
      <c r="AH463" s="21">
        <v>323</v>
      </c>
      <c r="AI463" s="8">
        <v>155</v>
      </c>
      <c r="AJ463" s="8">
        <v>65</v>
      </c>
      <c r="AK463" s="8">
        <v>103</v>
      </c>
      <c r="AL463" t="s">
        <v>14</v>
      </c>
      <c r="AM463" t="s">
        <v>14</v>
      </c>
      <c r="AN463" t="s">
        <v>14</v>
      </c>
      <c r="AO463" t="s">
        <v>14</v>
      </c>
      <c r="AP463" s="22" t="s">
        <v>14</v>
      </c>
      <c r="AQ463" s="9" t="s">
        <v>14</v>
      </c>
      <c r="AR463" s="9" t="s">
        <v>14</v>
      </c>
      <c r="AS463" s="9" t="s">
        <v>14</v>
      </c>
      <c r="AT463" s="22" t="s">
        <v>14</v>
      </c>
      <c r="AU463" s="27" t="s">
        <v>14</v>
      </c>
      <c r="AV463" s="27" t="s">
        <v>14</v>
      </c>
      <c r="AW463" s="27" t="s">
        <v>14</v>
      </c>
      <c r="AY463" s="29"/>
    </row>
    <row r="464" spans="1:51">
      <c r="A464" s="2" t="s">
        <v>55</v>
      </c>
      <c r="B464" s="2" t="s">
        <v>11</v>
      </c>
      <c r="C464" s="2" t="s">
        <v>12</v>
      </c>
      <c r="D464" s="3">
        <v>63349</v>
      </c>
      <c r="E464" s="3">
        <v>11270</v>
      </c>
      <c r="F464" s="3">
        <v>13442</v>
      </c>
      <c r="G464" s="3">
        <v>1099</v>
      </c>
      <c r="H464" s="14">
        <v>25811</v>
      </c>
      <c r="I464" s="3">
        <v>17380</v>
      </c>
      <c r="J464" s="3">
        <v>10323</v>
      </c>
      <c r="K464" s="3">
        <v>9834</v>
      </c>
      <c r="L464" s="14">
        <v>37538</v>
      </c>
      <c r="M464" s="8">
        <v>1790</v>
      </c>
      <c r="N464" s="8">
        <v>973</v>
      </c>
      <c r="O464" s="8">
        <v>2309</v>
      </c>
      <c r="P464" t="s">
        <v>14</v>
      </c>
      <c r="Q464" s="17">
        <v>5072</v>
      </c>
      <c r="R464" s="21">
        <v>72927</v>
      </c>
      <c r="S464" s="8">
        <v>31335</v>
      </c>
      <c r="T464" s="8">
        <v>25679</v>
      </c>
      <c r="U464" s="8">
        <v>15913</v>
      </c>
      <c r="V464" s="17">
        <v>26092</v>
      </c>
      <c r="W464" s="8">
        <v>11385</v>
      </c>
      <c r="X464" s="8">
        <v>13585</v>
      </c>
      <c r="Y464" s="8">
        <v>1122</v>
      </c>
      <c r="Z464" s="17">
        <v>37592</v>
      </c>
      <c r="AA464" s="8">
        <v>17410</v>
      </c>
      <c r="AB464" s="8">
        <v>10348</v>
      </c>
      <c r="AC464" s="8">
        <v>9835</v>
      </c>
      <c r="AD464" s="21">
        <v>9242</v>
      </c>
      <c r="AE464" s="8">
        <v>2539</v>
      </c>
      <c r="AF464" s="8">
        <v>1747</v>
      </c>
      <c r="AG464" s="8">
        <v>4956</v>
      </c>
      <c r="AH464" s="21">
        <v>87988</v>
      </c>
      <c r="AI464" s="8">
        <v>35479</v>
      </c>
      <c r="AJ464" s="8">
        <v>28479</v>
      </c>
      <c r="AK464" s="8">
        <v>24029</v>
      </c>
      <c r="AL464" t="s">
        <v>14</v>
      </c>
      <c r="AM464" t="s">
        <v>14</v>
      </c>
      <c r="AN464" s="11">
        <v>87.99</v>
      </c>
      <c r="AO464" s="11">
        <v>72.930000000000007</v>
      </c>
      <c r="AP464" s="21">
        <v>711413</v>
      </c>
      <c r="AQ464" s="8">
        <v>155868</v>
      </c>
      <c r="AR464" s="8">
        <v>375177</v>
      </c>
      <c r="AS464" s="8">
        <v>24182</v>
      </c>
      <c r="AT464" s="21">
        <v>113955</v>
      </c>
      <c r="AU464" s="26">
        <v>26377</v>
      </c>
      <c r="AV464" s="26">
        <v>747</v>
      </c>
      <c r="AW464" s="26">
        <v>15107</v>
      </c>
    </row>
    <row r="465" spans="2:49">
      <c r="B465" s="2" t="s">
        <v>13</v>
      </c>
      <c r="C465" s="2" t="s">
        <v>12</v>
      </c>
      <c r="D465" s="3">
        <v>2109</v>
      </c>
      <c r="E465" s="3">
        <v>276</v>
      </c>
      <c r="F465" s="3">
        <v>613</v>
      </c>
      <c r="G465" s="3">
        <v>65</v>
      </c>
      <c r="H465" s="14">
        <v>954</v>
      </c>
      <c r="I465" s="3">
        <v>349</v>
      </c>
      <c r="J465" s="3">
        <v>456</v>
      </c>
      <c r="K465" s="3">
        <v>349</v>
      </c>
      <c r="L465" s="14">
        <v>1155</v>
      </c>
      <c r="M465" s="8">
        <v>154</v>
      </c>
      <c r="N465" s="8">
        <v>96</v>
      </c>
      <c r="O465" s="8">
        <v>163</v>
      </c>
      <c r="P465" t="s">
        <v>14</v>
      </c>
      <c r="Q465" s="17">
        <v>413</v>
      </c>
      <c r="R465" s="21">
        <v>2963</v>
      </c>
      <c r="S465" s="8">
        <v>811</v>
      </c>
      <c r="T465" s="8">
        <v>1290</v>
      </c>
      <c r="U465" s="8">
        <v>862</v>
      </c>
      <c r="V465" s="17">
        <v>971</v>
      </c>
      <c r="W465" s="8">
        <v>282</v>
      </c>
      <c r="X465" s="8">
        <v>623</v>
      </c>
      <c r="Y465" s="8">
        <v>66</v>
      </c>
      <c r="Z465" s="17">
        <v>1159</v>
      </c>
      <c r="AA465" s="8">
        <v>351</v>
      </c>
      <c r="AB465" s="8">
        <v>459</v>
      </c>
      <c r="AC465" s="8">
        <v>349</v>
      </c>
      <c r="AD465" s="21">
        <v>833</v>
      </c>
      <c r="AE465" s="8">
        <v>177</v>
      </c>
      <c r="AF465" s="8">
        <v>208</v>
      </c>
      <c r="AG465" s="8">
        <v>447</v>
      </c>
      <c r="AH465" s="21">
        <v>3619</v>
      </c>
      <c r="AI465" s="8">
        <v>917</v>
      </c>
      <c r="AJ465" s="8">
        <v>1449</v>
      </c>
      <c r="AK465" s="8">
        <v>1253</v>
      </c>
      <c r="AL465" t="s">
        <v>14</v>
      </c>
      <c r="AM465" t="s">
        <v>14</v>
      </c>
      <c r="AN465" t="s">
        <v>14</v>
      </c>
      <c r="AO465" t="s">
        <v>14</v>
      </c>
      <c r="AP465" s="21">
        <v>19502</v>
      </c>
      <c r="AQ465" s="8">
        <v>4237</v>
      </c>
      <c r="AR465" s="8">
        <v>9365</v>
      </c>
      <c r="AS465" s="8">
        <v>1001</v>
      </c>
      <c r="AT465" s="21">
        <v>3270</v>
      </c>
      <c r="AU465" s="26">
        <v>1264</v>
      </c>
      <c r="AV465" s="26">
        <v>75</v>
      </c>
      <c r="AW465" s="26">
        <v>291</v>
      </c>
    </row>
    <row r="466" spans="2:49">
      <c r="B466" s="2" t="s">
        <v>15</v>
      </c>
      <c r="C466" s="2" t="s">
        <v>12</v>
      </c>
      <c r="D466" s="3">
        <v>2063</v>
      </c>
      <c r="E466" s="3">
        <v>494</v>
      </c>
      <c r="F466" s="3">
        <v>569</v>
      </c>
      <c r="G466" s="3">
        <v>26</v>
      </c>
      <c r="H466" s="14">
        <v>1088</v>
      </c>
      <c r="I466" s="3">
        <v>401</v>
      </c>
      <c r="J466" s="3">
        <v>368</v>
      </c>
      <c r="K466" s="3">
        <v>205</v>
      </c>
      <c r="L466" s="14">
        <v>974</v>
      </c>
      <c r="M466" s="8">
        <v>196</v>
      </c>
      <c r="N466" s="8">
        <v>48</v>
      </c>
      <c r="O466" s="8">
        <v>187</v>
      </c>
      <c r="P466" t="s">
        <v>14</v>
      </c>
      <c r="Q466" s="17">
        <v>431</v>
      </c>
      <c r="R466" s="21">
        <v>2753</v>
      </c>
      <c r="S466" s="8">
        <v>1127</v>
      </c>
      <c r="T466" s="8">
        <v>1105</v>
      </c>
      <c r="U466" s="8">
        <v>522</v>
      </c>
      <c r="V466" s="17">
        <v>1119</v>
      </c>
      <c r="W466" s="8">
        <v>504</v>
      </c>
      <c r="X466" s="8">
        <v>588</v>
      </c>
      <c r="Y466" s="8">
        <v>28</v>
      </c>
      <c r="Z466" s="17">
        <v>979</v>
      </c>
      <c r="AA466" s="8">
        <v>403</v>
      </c>
      <c r="AB466" s="8">
        <v>370</v>
      </c>
      <c r="AC466" s="8">
        <v>205</v>
      </c>
      <c r="AD466" s="21">
        <v>656</v>
      </c>
      <c r="AE466" s="8">
        <v>219</v>
      </c>
      <c r="AF466" s="8">
        <v>147</v>
      </c>
      <c r="AG466" s="8">
        <v>289</v>
      </c>
      <c r="AH466" s="21">
        <v>3240</v>
      </c>
      <c r="AI466" s="8">
        <v>1262</v>
      </c>
      <c r="AJ466" s="8">
        <v>1241</v>
      </c>
      <c r="AK466" s="8">
        <v>738</v>
      </c>
      <c r="AL466" t="s">
        <v>14</v>
      </c>
      <c r="AM466" t="s">
        <v>14</v>
      </c>
      <c r="AN466" t="s">
        <v>14</v>
      </c>
      <c r="AO466" t="s">
        <v>14</v>
      </c>
      <c r="AP466" s="21">
        <v>18844</v>
      </c>
      <c r="AQ466" s="8">
        <v>3495</v>
      </c>
      <c r="AR466" s="8">
        <v>9684</v>
      </c>
      <c r="AS466" s="8">
        <v>1060</v>
      </c>
      <c r="AT466" s="21">
        <v>3279</v>
      </c>
      <c r="AU466" s="26">
        <v>994</v>
      </c>
      <c r="AV466" s="26">
        <v>4</v>
      </c>
      <c r="AW466" s="26">
        <v>327</v>
      </c>
    </row>
    <row r="467" spans="2:49">
      <c r="B467" s="2" t="s">
        <v>16</v>
      </c>
      <c r="C467" s="2" t="s">
        <v>12</v>
      </c>
      <c r="D467" s="3">
        <v>2130</v>
      </c>
      <c r="E467" s="3">
        <v>422</v>
      </c>
      <c r="F467" s="3">
        <v>588</v>
      </c>
      <c r="G467" s="3">
        <v>26</v>
      </c>
      <c r="H467" s="14">
        <v>1036</v>
      </c>
      <c r="I467" s="3">
        <v>438</v>
      </c>
      <c r="J467" s="3">
        <v>382</v>
      </c>
      <c r="K467" s="3">
        <v>274</v>
      </c>
      <c r="L467" s="14">
        <v>1094</v>
      </c>
      <c r="M467" s="8">
        <v>132</v>
      </c>
      <c r="N467" s="8">
        <v>61</v>
      </c>
      <c r="O467" s="8">
        <v>168</v>
      </c>
      <c r="P467" t="s">
        <v>14</v>
      </c>
      <c r="Q467" s="17">
        <v>360</v>
      </c>
      <c r="R467" s="21">
        <v>2720</v>
      </c>
      <c r="S467" s="8">
        <v>1053</v>
      </c>
      <c r="T467" s="8">
        <v>1111</v>
      </c>
      <c r="U467" s="8">
        <v>556</v>
      </c>
      <c r="V467" s="17">
        <v>1044</v>
      </c>
      <c r="W467" s="8">
        <v>425</v>
      </c>
      <c r="X467" s="8">
        <v>593</v>
      </c>
      <c r="Y467" s="8">
        <v>26</v>
      </c>
      <c r="Z467" s="17">
        <v>1096</v>
      </c>
      <c r="AA467" s="8">
        <v>439</v>
      </c>
      <c r="AB467" s="8">
        <v>384</v>
      </c>
      <c r="AC467" s="8">
        <v>274</v>
      </c>
      <c r="AD467" s="21">
        <v>579</v>
      </c>
      <c r="AE467" s="8">
        <v>189</v>
      </c>
      <c r="AF467" s="8">
        <v>134</v>
      </c>
      <c r="AG467" s="8">
        <v>256</v>
      </c>
      <c r="AH467" s="21">
        <v>3184</v>
      </c>
      <c r="AI467" s="8">
        <v>1178</v>
      </c>
      <c r="AJ467" s="8">
        <v>1238</v>
      </c>
      <c r="AK467" s="8">
        <v>768</v>
      </c>
      <c r="AL467" t="s">
        <v>14</v>
      </c>
      <c r="AM467" t="s">
        <v>14</v>
      </c>
      <c r="AN467" t="s">
        <v>14</v>
      </c>
      <c r="AO467" t="s">
        <v>14</v>
      </c>
      <c r="AP467" s="21">
        <v>19040</v>
      </c>
      <c r="AQ467" s="8">
        <v>3026</v>
      </c>
      <c r="AR467" s="8">
        <v>10676</v>
      </c>
      <c r="AS467" s="8">
        <v>905</v>
      </c>
      <c r="AT467" s="21">
        <v>3452</v>
      </c>
      <c r="AU467" s="26">
        <v>612</v>
      </c>
      <c r="AV467" s="26">
        <v>20</v>
      </c>
      <c r="AW467" s="26">
        <v>349</v>
      </c>
    </row>
    <row r="468" spans="2:49">
      <c r="B468" s="2" t="s">
        <v>17</v>
      </c>
      <c r="C468" s="2" t="s">
        <v>12</v>
      </c>
      <c r="D468" s="3">
        <v>1868</v>
      </c>
      <c r="E468" s="3">
        <v>242</v>
      </c>
      <c r="F468" s="3">
        <v>712</v>
      </c>
      <c r="G468" s="3">
        <v>45</v>
      </c>
      <c r="H468" s="14">
        <v>998</v>
      </c>
      <c r="I468" s="3">
        <v>250</v>
      </c>
      <c r="J468" s="3">
        <v>386</v>
      </c>
      <c r="K468" s="3">
        <v>233</v>
      </c>
      <c r="L468" s="14">
        <v>870</v>
      </c>
      <c r="M468" s="8">
        <v>79</v>
      </c>
      <c r="N468" s="8">
        <v>45</v>
      </c>
      <c r="O468" s="8">
        <v>137</v>
      </c>
      <c r="P468" t="s">
        <v>14</v>
      </c>
      <c r="Q468" s="17">
        <v>262</v>
      </c>
      <c r="R468" s="21">
        <v>2266</v>
      </c>
      <c r="S468" s="8">
        <v>575</v>
      </c>
      <c r="T468" s="8">
        <v>1215</v>
      </c>
      <c r="U468" s="8">
        <v>477</v>
      </c>
      <c r="V468" s="17">
        <v>1025</v>
      </c>
      <c r="W468" s="8">
        <v>248</v>
      </c>
      <c r="X468" s="8">
        <v>729</v>
      </c>
      <c r="Y468" s="8">
        <v>48</v>
      </c>
      <c r="Z468" s="17">
        <v>872</v>
      </c>
      <c r="AA468" s="8">
        <v>251</v>
      </c>
      <c r="AB468" s="8">
        <v>388</v>
      </c>
      <c r="AC468" s="8">
        <v>233</v>
      </c>
      <c r="AD468" s="21">
        <v>370</v>
      </c>
      <c r="AE468" s="8">
        <v>76</v>
      </c>
      <c r="AF468" s="8">
        <v>98</v>
      </c>
      <c r="AG468" s="8">
        <v>196</v>
      </c>
      <c r="AH468" s="21">
        <v>2681</v>
      </c>
      <c r="AI468" s="8">
        <v>646</v>
      </c>
      <c r="AJ468" s="8">
        <v>1337</v>
      </c>
      <c r="AK468" s="8">
        <v>698</v>
      </c>
      <c r="AL468" t="s">
        <v>14</v>
      </c>
      <c r="AM468" t="s">
        <v>14</v>
      </c>
      <c r="AN468" t="s">
        <v>14</v>
      </c>
      <c r="AO468" t="s">
        <v>14</v>
      </c>
      <c r="AP468" s="21">
        <v>14303</v>
      </c>
      <c r="AQ468" s="8">
        <v>2686</v>
      </c>
      <c r="AR468" s="8">
        <v>7837</v>
      </c>
      <c r="AS468" s="8">
        <v>423</v>
      </c>
      <c r="AT468" s="21">
        <v>2816</v>
      </c>
      <c r="AU468" s="26">
        <v>332</v>
      </c>
      <c r="AV468" s="26">
        <v>2</v>
      </c>
      <c r="AW468" s="26">
        <v>207</v>
      </c>
    </row>
    <row r="469" spans="2:49">
      <c r="B469" s="2" t="s">
        <v>18</v>
      </c>
      <c r="C469" s="2" t="s">
        <v>12</v>
      </c>
      <c r="D469" s="3">
        <v>4371</v>
      </c>
      <c r="E469" s="3">
        <v>651</v>
      </c>
      <c r="F469" s="3">
        <v>1365</v>
      </c>
      <c r="G469" s="3">
        <v>98</v>
      </c>
      <c r="H469" s="14">
        <v>2114</v>
      </c>
      <c r="I469" s="3">
        <v>788</v>
      </c>
      <c r="J469" s="3">
        <v>898</v>
      </c>
      <c r="K469" s="3">
        <v>570</v>
      </c>
      <c r="L469" s="14">
        <v>2257</v>
      </c>
      <c r="M469" s="8">
        <v>210</v>
      </c>
      <c r="N469" s="8">
        <v>125</v>
      </c>
      <c r="O469" s="8">
        <v>272</v>
      </c>
      <c r="P469" t="s">
        <v>14</v>
      </c>
      <c r="Q469" s="17">
        <v>607</v>
      </c>
      <c r="R469" s="21">
        <v>5400</v>
      </c>
      <c r="S469" s="8">
        <v>1694</v>
      </c>
      <c r="T469" s="8">
        <v>2526</v>
      </c>
      <c r="U469" s="8">
        <v>1180</v>
      </c>
      <c r="V469" s="17">
        <v>2141</v>
      </c>
      <c r="W469" s="8">
        <v>660</v>
      </c>
      <c r="X469" s="8">
        <v>1381</v>
      </c>
      <c r="Y469" s="8">
        <v>100</v>
      </c>
      <c r="Z469" s="17">
        <v>2261</v>
      </c>
      <c r="AA469" s="8">
        <v>789</v>
      </c>
      <c r="AB469" s="8">
        <v>901</v>
      </c>
      <c r="AC469" s="8">
        <v>570</v>
      </c>
      <c r="AD469" s="21">
        <v>998</v>
      </c>
      <c r="AE469" s="8">
        <v>244</v>
      </c>
      <c r="AF469" s="8">
        <v>244</v>
      </c>
      <c r="AG469" s="8">
        <v>510</v>
      </c>
      <c r="AH469" s="21">
        <v>6295</v>
      </c>
      <c r="AI469" s="8">
        <v>1875</v>
      </c>
      <c r="AJ469" s="8">
        <v>2734</v>
      </c>
      <c r="AK469" s="8">
        <v>1686</v>
      </c>
      <c r="AL469" t="s">
        <v>14</v>
      </c>
      <c r="AM469" t="s">
        <v>14</v>
      </c>
      <c r="AN469" t="s">
        <v>14</v>
      </c>
      <c r="AO469" t="s">
        <v>14</v>
      </c>
      <c r="AP469" s="21">
        <v>41064</v>
      </c>
      <c r="AQ469" s="8">
        <v>7884</v>
      </c>
      <c r="AR469" s="8">
        <v>23270</v>
      </c>
      <c r="AS469" s="8">
        <v>1066</v>
      </c>
      <c r="AT469" s="21">
        <v>6603</v>
      </c>
      <c r="AU469" s="26">
        <v>1008</v>
      </c>
      <c r="AV469" s="26">
        <v>49</v>
      </c>
      <c r="AW469" s="26">
        <v>1184</v>
      </c>
    </row>
    <row r="470" spans="2:49">
      <c r="B470" s="2" t="s">
        <v>19</v>
      </c>
      <c r="C470" s="2" t="s">
        <v>12</v>
      </c>
      <c r="D470" s="3">
        <v>1959</v>
      </c>
      <c r="E470" s="3">
        <v>238</v>
      </c>
      <c r="F470" s="3">
        <v>791</v>
      </c>
      <c r="G470" s="3">
        <v>66</v>
      </c>
      <c r="H470" s="14">
        <v>1095</v>
      </c>
      <c r="I470" s="3">
        <v>194</v>
      </c>
      <c r="J470" s="3">
        <v>388</v>
      </c>
      <c r="K470" s="3">
        <v>282</v>
      </c>
      <c r="L470" s="14">
        <v>864</v>
      </c>
      <c r="M470" s="8">
        <v>83</v>
      </c>
      <c r="N470" s="8">
        <v>61</v>
      </c>
      <c r="O470" s="8">
        <v>110</v>
      </c>
      <c r="P470" t="s">
        <v>14</v>
      </c>
      <c r="Q470" s="17">
        <v>254</v>
      </c>
      <c r="R470" s="21">
        <v>2374</v>
      </c>
      <c r="S470" s="8">
        <v>521</v>
      </c>
      <c r="T470" s="8">
        <v>1292</v>
      </c>
      <c r="U470" s="8">
        <v>562</v>
      </c>
      <c r="V470" s="17">
        <v>1112</v>
      </c>
      <c r="W470" s="8">
        <v>243</v>
      </c>
      <c r="X470" s="8">
        <v>801</v>
      </c>
      <c r="Y470" s="8">
        <v>68</v>
      </c>
      <c r="Z470" s="17">
        <v>866</v>
      </c>
      <c r="AA470" s="8">
        <v>195</v>
      </c>
      <c r="AB470" s="8">
        <v>389</v>
      </c>
      <c r="AC470" s="8">
        <v>282</v>
      </c>
      <c r="AD470" s="21">
        <v>395</v>
      </c>
      <c r="AE470" s="8">
        <v>83</v>
      </c>
      <c r="AF470" s="8">
        <v>101</v>
      </c>
      <c r="AG470" s="8">
        <v>212</v>
      </c>
      <c r="AH470" s="21">
        <v>2832</v>
      </c>
      <c r="AI470" s="8">
        <v>592</v>
      </c>
      <c r="AJ470" s="8">
        <v>1423</v>
      </c>
      <c r="AK470" s="8">
        <v>817</v>
      </c>
      <c r="AL470" t="s">
        <v>14</v>
      </c>
      <c r="AM470" t="s">
        <v>14</v>
      </c>
      <c r="AN470" t="s">
        <v>14</v>
      </c>
      <c r="AO470" t="s">
        <v>14</v>
      </c>
      <c r="AP470" s="21">
        <v>17526</v>
      </c>
      <c r="AQ470" s="8">
        <v>3351</v>
      </c>
      <c r="AR470" s="8">
        <v>9463</v>
      </c>
      <c r="AS470" s="8">
        <v>643</v>
      </c>
      <c r="AT470" s="21">
        <v>2822</v>
      </c>
      <c r="AU470" s="26">
        <v>375</v>
      </c>
      <c r="AV470" s="26">
        <v>3</v>
      </c>
      <c r="AW470" s="26">
        <v>867</v>
      </c>
    </row>
    <row r="471" spans="2:49">
      <c r="B471" s="2" t="s">
        <v>20</v>
      </c>
      <c r="C471" s="2" t="s">
        <v>12</v>
      </c>
      <c r="D471" s="3">
        <v>1761</v>
      </c>
      <c r="E471" s="3">
        <v>310</v>
      </c>
      <c r="F471" s="3">
        <v>504</v>
      </c>
      <c r="G471" s="3">
        <v>33</v>
      </c>
      <c r="H471" s="14">
        <v>847</v>
      </c>
      <c r="I471" s="3">
        <v>339</v>
      </c>
      <c r="J471" s="3">
        <v>326</v>
      </c>
      <c r="K471" s="3">
        <v>248</v>
      </c>
      <c r="L471" s="14">
        <v>913</v>
      </c>
      <c r="M471" s="8">
        <v>43</v>
      </c>
      <c r="N471" s="8">
        <v>18</v>
      </c>
      <c r="O471" s="8">
        <v>69</v>
      </c>
      <c r="P471" t="s">
        <v>14</v>
      </c>
      <c r="Q471" s="17">
        <v>130</v>
      </c>
      <c r="R471" s="21">
        <v>2006</v>
      </c>
      <c r="S471" s="8">
        <v>726</v>
      </c>
      <c r="T471" s="8">
        <v>880</v>
      </c>
      <c r="U471" s="8">
        <v>401</v>
      </c>
      <c r="V471" s="17">
        <v>850</v>
      </c>
      <c r="W471" s="8">
        <v>313</v>
      </c>
      <c r="X471" s="8">
        <v>505</v>
      </c>
      <c r="Y471" s="8">
        <v>33</v>
      </c>
      <c r="Z471" s="17">
        <v>914</v>
      </c>
      <c r="AA471" s="8">
        <v>339</v>
      </c>
      <c r="AB471" s="8">
        <v>326</v>
      </c>
      <c r="AC471" s="8">
        <v>248</v>
      </c>
      <c r="AD471" s="21">
        <v>242</v>
      </c>
      <c r="AE471" s="8">
        <v>74</v>
      </c>
      <c r="AF471" s="8">
        <v>49</v>
      </c>
      <c r="AG471" s="8">
        <v>120</v>
      </c>
      <c r="AH471" s="21">
        <v>2343</v>
      </c>
      <c r="AI471" s="8">
        <v>815</v>
      </c>
      <c r="AJ471" s="8">
        <v>949</v>
      </c>
      <c r="AK471" s="8">
        <v>578</v>
      </c>
      <c r="AL471" t="s">
        <v>14</v>
      </c>
      <c r="AM471" t="s">
        <v>14</v>
      </c>
      <c r="AN471" t="s">
        <v>14</v>
      </c>
      <c r="AO471" t="s">
        <v>14</v>
      </c>
      <c r="AP471" s="21">
        <v>14241</v>
      </c>
      <c r="AQ471" s="8">
        <v>2926</v>
      </c>
      <c r="AR471" s="8">
        <v>7618</v>
      </c>
      <c r="AS471" s="8">
        <v>408</v>
      </c>
      <c r="AT471" s="21">
        <v>2415</v>
      </c>
      <c r="AU471" s="26">
        <v>714</v>
      </c>
      <c r="AV471" s="26">
        <v>43</v>
      </c>
      <c r="AW471" s="26">
        <v>116</v>
      </c>
    </row>
    <row r="472" spans="2:49">
      <c r="B472" s="2" t="s">
        <v>21</v>
      </c>
      <c r="C472" s="2" t="s">
        <v>12</v>
      </c>
      <c r="D472" s="3">
        <v>2214</v>
      </c>
      <c r="E472" s="3">
        <v>444</v>
      </c>
      <c r="F472" s="3">
        <v>561</v>
      </c>
      <c r="G472" s="3">
        <v>49</v>
      </c>
      <c r="H472" s="14">
        <v>1055</v>
      </c>
      <c r="I472" s="3">
        <v>493</v>
      </c>
      <c r="J472" s="3">
        <v>380</v>
      </c>
      <c r="K472" s="3">
        <v>286</v>
      </c>
      <c r="L472" s="14">
        <v>1159</v>
      </c>
      <c r="M472" s="8">
        <v>29</v>
      </c>
      <c r="N472" s="8">
        <v>8</v>
      </c>
      <c r="O472" s="8">
        <v>57</v>
      </c>
      <c r="P472" t="s">
        <v>14</v>
      </c>
      <c r="Q472" s="17">
        <v>94</v>
      </c>
      <c r="R472" s="21">
        <v>2510</v>
      </c>
      <c r="S472" s="8">
        <v>1016</v>
      </c>
      <c r="T472" s="8">
        <v>1000</v>
      </c>
      <c r="U472" s="8">
        <v>493</v>
      </c>
      <c r="V472" s="17">
        <v>1061</v>
      </c>
      <c r="W472" s="8">
        <v>448</v>
      </c>
      <c r="X472" s="8">
        <v>562</v>
      </c>
      <c r="Y472" s="8">
        <v>51</v>
      </c>
      <c r="Z472" s="17">
        <v>1160</v>
      </c>
      <c r="AA472" s="8">
        <v>493</v>
      </c>
      <c r="AB472" s="8">
        <v>380</v>
      </c>
      <c r="AC472" s="8">
        <v>286</v>
      </c>
      <c r="AD472" s="21">
        <v>289</v>
      </c>
      <c r="AE472" s="8">
        <v>75</v>
      </c>
      <c r="AF472" s="8">
        <v>58</v>
      </c>
      <c r="AG472" s="8">
        <v>157</v>
      </c>
      <c r="AH472" s="21">
        <v>2921</v>
      </c>
      <c r="AI472" s="8">
        <v>1132</v>
      </c>
      <c r="AJ472" s="8">
        <v>1079</v>
      </c>
      <c r="AK472" s="8">
        <v>709</v>
      </c>
      <c r="AL472" t="s">
        <v>14</v>
      </c>
      <c r="AM472" t="s">
        <v>14</v>
      </c>
      <c r="AN472" t="s">
        <v>14</v>
      </c>
      <c r="AO472" t="s">
        <v>14</v>
      </c>
      <c r="AP472" s="21">
        <v>19627</v>
      </c>
      <c r="AQ472" s="8">
        <v>3522</v>
      </c>
      <c r="AR472" s="8">
        <v>11665</v>
      </c>
      <c r="AS472" s="8">
        <v>396</v>
      </c>
      <c r="AT472" s="21">
        <v>3325</v>
      </c>
      <c r="AU472" s="26">
        <v>318</v>
      </c>
      <c r="AV472" s="26">
        <v>3</v>
      </c>
      <c r="AW472" s="26">
        <v>398</v>
      </c>
    </row>
    <row r="473" spans="2:49">
      <c r="B473" s="2" t="s">
        <v>22</v>
      </c>
      <c r="C473" s="2" t="s">
        <v>12</v>
      </c>
      <c r="D473" s="3">
        <v>6283</v>
      </c>
      <c r="E473" s="3">
        <v>1250</v>
      </c>
      <c r="F473" s="3">
        <v>1545</v>
      </c>
      <c r="G473" s="3">
        <v>234</v>
      </c>
      <c r="H473" s="14">
        <v>3029</v>
      </c>
      <c r="I473" s="3">
        <v>1197</v>
      </c>
      <c r="J473" s="3">
        <v>1026</v>
      </c>
      <c r="K473" s="3">
        <v>1031</v>
      </c>
      <c r="L473" s="14">
        <v>3254</v>
      </c>
      <c r="M473" s="8">
        <v>104</v>
      </c>
      <c r="N473" s="8">
        <v>33</v>
      </c>
      <c r="O473" s="8">
        <v>242</v>
      </c>
      <c r="P473" t="s">
        <v>14</v>
      </c>
      <c r="Q473" s="17">
        <v>379</v>
      </c>
      <c r="R473" s="21">
        <v>6897</v>
      </c>
      <c r="S473" s="8">
        <v>2588</v>
      </c>
      <c r="T473" s="8">
        <v>2673</v>
      </c>
      <c r="U473" s="8">
        <v>1637</v>
      </c>
      <c r="V473" s="17">
        <v>3048</v>
      </c>
      <c r="W473" s="8">
        <v>1259</v>
      </c>
      <c r="X473" s="8">
        <v>1555</v>
      </c>
      <c r="Y473" s="8">
        <v>234</v>
      </c>
      <c r="Z473" s="17">
        <v>3257</v>
      </c>
      <c r="AA473" s="8">
        <v>1199</v>
      </c>
      <c r="AB473" s="8">
        <v>1027</v>
      </c>
      <c r="AC473" s="8">
        <v>1031</v>
      </c>
      <c r="AD473" s="21">
        <v>592</v>
      </c>
      <c r="AE473" s="8">
        <v>130</v>
      </c>
      <c r="AF473" s="8">
        <v>91</v>
      </c>
      <c r="AG473" s="8">
        <v>372</v>
      </c>
      <c r="AH473" s="21">
        <v>8307</v>
      </c>
      <c r="AI473" s="8">
        <v>2978</v>
      </c>
      <c r="AJ473" s="8">
        <v>2986</v>
      </c>
      <c r="AK473" s="8">
        <v>2343</v>
      </c>
      <c r="AL473" t="s">
        <v>14</v>
      </c>
      <c r="AM473" t="s">
        <v>14</v>
      </c>
      <c r="AN473" t="s">
        <v>14</v>
      </c>
      <c r="AO473" t="s">
        <v>14</v>
      </c>
      <c r="AP473" s="21">
        <v>57510</v>
      </c>
      <c r="AQ473" s="8">
        <v>12228</v>
      </c>
      <c r="AR473" s="8">
        <v>32058</v>
      </c>
      <c r="AS473" s="8">
        <v>1366</v>
      </c>
      <c r="AT473" s="21">
        <v>9089</v>
      </c>
      <c r="AU473" s="26">
        <v>1071</v>
      </c>
      <c r="AV473" s="26">
        <v>27</v>
      </c>
      <c r="AW473" s="26">
        <v>1671</v>
      </c>
    </row>
    <row r="474" spans="2:49">
      <c r="B474" s="2" t="s">
        <v>23</v>
      </c>
      <c r="C474" s="2" t="s">
        <v>12</v>
      </c>
      <c r="D474" s="3">
        <v>6487</v>
      </c>
      <c r="E474" s="3">
        <v>731</v>
      </c>
      <c r="F474" s="3">
        <v>1718</v>
      </c>
      <c r="G474" s="3">
        <v>173</v>
      </c>
      <c r="H474" s="14">
        <v>2622</v>
      </c>
      <c r="I474" s="3">
        <v>1245</v>
      </c>
      <c r="J474" s="3">
        <v>1330</v>
      </c>
      <c r="K474" s="3">
        <v>1289</v>
      </c>
      <c r="L474" s="14">
        <v>3865</v>
      </c>
      <c r="M474" s="8">
        <v>83</v>
      </c>
      <c r="N474" s="8">
        <v>47</v>
      </c>
      <c r="O474" s="8">
        <v>164</v>
      </c>
      <c r="P474" t="s">
        <v>14</v>
      </c>
      <c r="Q474" s="17">
        <v>294</v>
      </c>
      <c r="R474" s="21">
        <v>7117</v>
      </c>
      <c r="S474" s="8">
        <v>2082</v>
      </c>
      <c r="T474" s="8">
        <v>3153</v>
      </c>
      <c r="U474" s="8">
        <v>1882</v>
      </c>
      <c r="V474" s="17">
        <v>2650</v>
      </c>
      <c r="W474" s="8">
        <v>740</v>
      </c>
      <c r="X474" s="8">
        <v>1733</v>
      </c>
      <c r="Y474" s="8">
        <v>177</v>
      </c>
      <c r="Z474" s="17">
        <v>3868</v>
      </c>
      <c r="AA474" s="8">
        <v>1247</v>
      </c>
      <c r="AB474" s="8">
        <v>1332</v>
      </c>
      <c r="AC474" s="8">
        <v>1289</v>
      </c>
      <c r="AD474" s="21">
        <v>598</v>
      </c>
      <c r="AE474" s="8">
        <v>95</v>
      </c>
      <c r="AF474" s="8">
        <v>88</v>
      </c>
      <c r="AG474" s="8">
        <v>416</v>
      </c>
      <c r="AH474" s="21">
        <v>8546</v>
      </c>
      <c r="AI474" s="8">
        <v>2305</v>
      </c>
      <c r="AJ474" s="8">
        <v>3454</v>
      </c>
      <c r="AK474" s="8">
        <v>2787</v>
      </c>
      <c r="AL474" t="s">
        <v>14</v>
      </c>
      <c r="AM474" t="s">
        <v>14</v>
      </c>
      <c r="AN474" t="s">
        <v>14</v>
      </c>
      <c r="AO474" t="s">
        <v>14</v>
      </c>
      <c r="AP474" s="21">
        <v>59483</v>
      </c>
      <c r="AQ474" s="8">
        <v>12574</v>
      </c>
      <c r="AR474" s="8">
        <v>33871</v>
      </c>
      <c r="AS474" s="8">
        <v>1230</v>
      </c>
      <c r="AT474" s="21">
        <v>10219</v>
      </c>
      <c r="AU474" s="26">
        <v>766</v>
      </c>
      <c r="AV474" s="26">
        <v>14</v>
      </c>
      <c r="AW474" s="26">
        <v>810</v>
      </c>
    </row>
    <row r="475" spans="2:49">
      <c r="B475" s="2" t="s">
        <v>24</v>
      </c>
      <c r="C475" s="2" t="s">
        <v>12</v>
      </c>
      <c r="D475" s="3">
        <v>5621</v>
      </c>
      <c r="E475" s="3">
        <v>937</v>
      </c>
      <c r="F475" s="3">
        <v>933</v>
      </c>
      <c r="G475" s="3">
        <v>122</v>
      </c>
      <c r="H475" s="14">
        <v>1992</v>
      </c>
      <c r="I475" s="3">
        <v>1781</v>
      </c>
      <c r="J475" s="3">
        <v>895</v>
      </c>
      <c r="K475" s="3">
        <v>953</v>
      </c>
      <c r="L475" s="14">
        <v>3629</v>
      </c>
      <c r="M475" s="8">
        <v>37</v>
      </c>
      <c r="N475" s="8">
        <v>13</v>
      </c>
      <c r="O475" s="8">
        <v>55</v>
      </c>
      <c r="P475" t="s">
        <v>14</v>
      </c>
      <c r="Q475" s="17">
        <v>105</v>
      </c>
      <c r="R475" s="21">
        <v>5999</v>
      </c>
      <c r="S475" s="8">
        <v>2797</v>
      </c>
      <c r="T475" s="8">
        <v>1880</v>
      </c>
      <c r="U475" s="8">
        <v>1322</v>
      </c>
      <c r="V475" s="17">
        <v>2012</v>
      </c>
      <c r="W475" s="8">
        <v>948</v>
      </c>
      <c r="X475" s="8">
        <v>940</v>
      </c>
      <c r="Y475" s="8">
        <v>123</v>
      </c>
      <c r="Z475" s="17">
        <v>3632</v>
      </c>
      <c r="AA475" s="8">
        <v>1783</v>
      </c>
      <c r="AB475" s="8">
        <v>896</v>
      </c>
      <c r="AC475" s="8">
        <v>953</v>
      </c>
      <c r="AD475" s="21">
        <v>355</v>
      </c>
      <c r="AE475" s="8">
        <v>66</v>
      </c>
      <c r="AF475" s="8">
        <v>43</v>
      </c>
      <c r="AG475" s="8">
        <v>246</v>
      </c>
      <c r="AH475" s="21">
        <v>7191</v>
      </c>
      <c r="AI475" s="8">
        <v>3186</v>
      </c>
      <c r="AJ475" s="8">
        <v>2044</v>
      </c>
      <c r="AK475" s="8">
        <v>1962</v>
      </c>
      <c r="AL475" t="s">
        <v>14</v>
      </c>
      <c r="AM475" t="s">
        <v>14</v>
      </c>
      <c r="AN475" t="s">
        <v>14</v>
      </c>
      <c r="AO475" t="s">
        <v>14</v>
      </c>
      <c r="AP475" s="21">
        <v>60031</v>
      </c>
      <c r="AQ475" s="8">
        <v>12295</v>
      </c>
      <c r="AR475" s="8">
        <v>33369</v>
      </c>
      <c r="AS475" s="8">
        <v>651</v>
      </c>
      <c r="AT475" s="21">
        <v>11209</v>
      </c>
      <c r="AU475" s="26">
        <v>1416</v>
      </c>
      <c r="AV475" s="26">
        <v>103</v>
      </c>
      <c r="AW475" s="26">
        <v>987</v>
      </c>
    </row>
    <row r="476" spans="2:49">
      <c r="B476" s="2" t="s">
        <v>25</v>
      </c>
      <c r="C476" s="2" t="s">
        <v>12</v>
      </c>
      <c r="D476" s="3">
        <v>6087</v>
      </c>
      <c r="E476" s="3">
        <v>1006</v>
      </c>
      <c r="F476" s="3">
        <v>1546</v>
      </c>
      <c r="G476" s="3">
        <v>127</v>
      </c>
      <c r="H476" s="14">
        <v>2679</v>
      </c>
      <c r="I476" s="3">
        <v>1429</v>
      </c>
      <c r="J476" s="3">
        <v>1052</v>
      </c>
      <c r="K476" s="3">
        <v>928</v>
      </c>
      <c r="L476" s="14">
        <v>3409</v>
      </c>
      <c r="M476" s="8">
        <v>93</v>
      </c>
      <c r="N476" s="8">
        <v>73</v>
      </c>
      <c r="O476" s="8">
        <v>335</v>
      </c>
      <c r="P476" t="s">
        <v>14</v>
      </c>
      <c r="Q476" s="17">
        <v>501</v>
      </c>
      <c r="R476" s="21">
        <v>6720</v>
      </c>
      <c r="S476" s="8">
        <v>2588</v>
      </c>
      <c r="T476" s="8">
        <v>2702</v>
      </c>
      <c r="U476" s="8">
        <v>1430</v>
      </c>
      <c r="V476" s="17">
        <v>2690</v>
      </c>
      <c r="W476" s="8">
        <v>1012</v>
      </c>
      <c r="X476" s="8">
        <v>1551</v>
      </c>
      <c r="Y476" s="8">
        <v>128</v>
      </c>
      <c r="Z476" s="17">
        <v>3414</v>
      </c>
      <c r="AA476" s="8">
        <v>1433</v>
      </c>
      <c r="AB476" s="8">
        <v>1053</v>
      </c>
      <c r="AC476" s="8">
        <v>928</v>
      </c>
      <c r="AD476" s="21">
        <v>616</v>
      </c>
      <c r="AE476" s="8">
        <v>143</v>
      </c>
      <c r="AF476" s="8">
        <v>99</v>
      </c>
      <c r="AG476" s="8">
        <v>374</v>
      </c>
      <c r="AH476" s="21">
        <v>7927</v>
      </c>
      <c r="AI476" s="8">
        <v>2890</v>
      </c>
      <c r="AJ476" s="8">
        <v>2959</v>
      </c>
      <c r="AK476" s="8">
        <v>2078</v>
      </c>
      <c r="AL476" t="s">
        <v>14</v>
      </c>
      <c r="AM476" t="s">
        <v>14</v>
      </c>
      <c r="AN476" t="s">
        <v>14</v>
      </c>
      <c r="AO476" t="s">
        <v>14</v>
      </c>
      <c r="AP476" s="21">
        <v>66780</v>
      </c>
      <c r="AQ476" s="8">
        <v>13208</v>
      </c>
      <c r="AR476" s="8">
        <v>41076</v>
      </c>
      <c r="AS476" s="8">
        <v>1253</v>
      </c>
      <c r="AT476" s="21">
        <v>9375</v>
      </c>
      <c r="AU476" s="26">
        <v>679</v>
      </c>
      <c r="AV476" s="26">
        <v>45</v>
      </c>
      <c r="AW476" s="26">
        <v>1143</v>
      </c>
    </row>
    <row r="477" spans="2:49">
      <c r="B477" s="2" t="s">
        <v>26</v>
      </c>
      <c r="C477" s="2" t="s">
        <v>12</v>
      </c>
      <c r="D477" s="3">
        <v>3004</v>
      </c>
      <c r="E477" s="3">
        <v>765</v>
      </c>
      <c r="F477" s="3">
        <v>516</v>
      </c>
      <c r="G477" s="3">
        <v>15</v>
      </c>
      <c r="H477" s="14">
        <v>1296</v>
      </c>
      <c r="I477" s="3">
        <v>951</v>
      </c>
      <c r="J477" s="3">
        <v>359</v>
      </c>
      <c r="K477" s="3">
        <v>398</v>
      </c>
      <c r="L477" s="14">
        <v>1708</v>
      </c>
      <c r="M477" s="8">
        <v>112</v>
      </c>
      <c r="N477" s="8">
        <v>50</v>
      </c>
      <c r="O477" s="8">
        <v>91</v>
      </c>
      <c r="P477" t="s">
        <v>14</v>
      </c>
      <c r="Q477" s="17">
        <v>252</v>
      </c>
      <c r="R477" s="21">
        <v>3541</v>
      </c>
      <c r="S477" s="8">
        <v>1931</v>
      </c>
      <c r="T477" s="8">
        <v>966</v>
      </c>
      <c r="U477" s="8">
        <v>645</v>
      </c>
      <c r="V477" s="17">
        <v>1307</v>
      </c>
      <c r="W477" s="8">
        <v>771</v>
      </c>
      <c r="X477" s="8">
        <v>520</v>
      </c>
      <c r="Y477" s="8">
        <v>16</v>
      </c>
      <c r="Z477" s="17">
        <v>1710</v>
      </c>
      <c r="AA477" s="8">
        <v>952</v>
      </c>
      <c r="AB477" s="8">
        <v>360</v>
      </c>
      <c r="AC477" s="8">
        <v>398</v>
      </c>
      <c r="AD477" s="21">
        <v>524</v>
      </c>
      <c r="AE477" s="8">
        <v>208</v>
      </c>
      <c r="AF477" s="8">
        <v>85</v>
      </c>
      <c r="AG477" s="8">
        <v>231</v>
      </c>
      <c r="AH477" s="21">
        <v>4137</v>
      </c>
      <c r="AI477" s="8">
        <v>2154</v>
      </c>
      <c r="AJ477" s="8">
        <v>1038</v>
      </c>
      <c r="AK477" s="8">
        <v>944</v>
      </c>
      <c r="AL477" t="s">
        <v>14</v>
      </c>
      <c r="AM477" t="s">
        <v>14</v>
      </c>
      <c r="AN477" t="s">
        <v>14</v>
      </c>
      <c r="AO477" t="s">
        <v>14</v>
      </c>
      <c r="AP477" s="21">
        <v>32285</v>
      </c>
      <c r="AQ477" s="8">
        <v>6437</v>
      </c>
      <c r="AR477" s="8">
        <v>17134</v>
      </c>
      <c r="AS477" s="8">
        <v>757</v>
      </c>
      <c r="AT477" s="21">
        <v>6230</v>
      </c>
      <c r="AU477" s="26">
        <v>535</v>
      </c>
      <c r="AV477" s="26">
        <v>14</v>
      </c>
      <c r="AW477" s="26">
        <v>1178</v>
      </c>
    </row>
    <row r="478" spans="2:49">
      <c r="B478" s="2" t="s">
        <v>27</v>
      </c>
      <c r="C478" s="2" t="s">
        <v>12</v>
      </c>
      <c r="D478" s="3">
        <v>1964</v>
      </c>
      <c r="E478" s="3">
        <v>276</v>
      </c>
      <c r="F478" s="3">
        <v>407</v>
      </c>
      <c r="G478" s="3">
        <v>5</v>
      </c>
      <c r="H478" s="14">
        <v>688</v>
      </c>
      <c r="I478" s="3">
        <v>520</v>
      </c>
      <c r="J478" s="3">
        <v>435</v>
      </c>
      <c r="K478" s="3">
        <v>321</v>
      </c>
      <c r="L478" s="14">
        <v>1276</v>
      </c>
      <c r="M478" s="8">
        <v>148</v>
      </c>
      <c r="N478" s="8">
        <v>37</v>
      </c>
      <c r="O478" s="8">
        <v>113</v>
      </c>
      <c r="P478" t="s">
        <v>14</v>
      </c>
      <c r="Q478" s="17">
        <v>298</v>
      </c>
      <c r="R478" s="21">
        <v>2402</v>
      </c>
      <c r="S478" s="8">
        <v>947</v>
      </c>
      <c r="T478" s="8">
        <v>939</v>
      </c>
      <c r="U478" s="8">
        <v>516</v>
      </c>
      <c r="V478" s="17">
        <v>706</v>
      </c>
      <c r="W478" s="8">
        <v>283</v>
      </c>
      <c r="X478" s="8">
        <v>417</v>
      </c>
      <c r="Y478" s="8">
        <v>6</v>
      </c>
      <c r="Z478" s="17">
        <v>1282</v>
      </c>
      <c r="AA478" s="8">
        <v>523</v>
      </c>
      <c r="AB478" s="8">
        <v>439</v>
      </c>
      <c r="AC478" s="8">
        <v>321</v>
      </c>
      <c r="AD478" s="21">
        <v>414</v>
      </c>
      <c r="AE478" s="8">
        <v>141</v>
      </c>
      <c r="AF478" s="8">
        <v>84</v>
      </c>
      <c r="AG478" s="8">
        <v>189</v>
      </c>
      <c r="AH478" s="21">
        <v>2824</v>
      </c>
      <c r="AI478" s="8">
        <v>1050</v>
      </c>
      <c r="AJ478" s="8">
        <v>1024</v>
      </c>
      <c r="AK478" s="8">
        <v>750</v>
      </c>
      <c r="AL478" t="s">
        <v>14</v>
      </c>
      <c r="AM478" t="s">
        <v>14</v>
      </c>
      <c r="AN478" t="s">
        <v>14</v>
      </c>
      <c r="AO478" t="s">
        <v>14</v>
      </c>
      <c r="AP478" s="21">
        <v>16715</v>
      </c>
      <c r="AQ478" s="8">
        <v>3088</v>
      </c>
      <c r="AR478" s="8">
        <v>8144</v>
      </c>
      <c r="AS478" s="8">
        <v>605</v>
      </c>
      <c r="AT478" s="21">
        <v>3850</v>
      </c>
      <c r="AU478" s="26">
        <v>263</v>
      </c>
      <c r="AV478" s="26">
        <v>181</v>
      </c>
      <c r="AW478" s="26">
        <v>583</v>
      </c>
    </row>
    <row r="479" spans="2:49">
      <c r="B479" s="2" t="s">
        <v>28</v>
      </c>
      <c r="C479" s="2" t="s">
        <v>12</v>
      </c>
      <c r="D479" s="3">
        <v>1014</v>
      </c>
      <c r="E479" s="3">
        <v>225</v>
      </c>
      <c r="F479" s="3">
        <v>109</v>
      </c>
      <c r="G479" s="3">
        <v>3</v>
      </c>
      <c r="H479" s="14">
        <v>337</v>
      </c>
      <c r="I479" s="3">
        <v>369</v>
      </c>
      <c r="J479" s="3">
        <v>111</v>
      </c>
      <c r="K479" s="3">
        <v>197</v>
      </c>
      <c r="L479" s="14">
        <v>677</v>
      </c>
      <c r="M479" s="8">
        <v>29</v>
      </c>
      <c r="N479" s="8">
        <v>14</v>
      </c>
      <c r="O479" s="8">
        <v>21</v>
      </c>
      <c r="P479" t="s">
        <v>14</v>
      </c>
      <c r="Q479" s="17">
        <v>64</v>
      </c>
      <c r="R479" s="21">
        <v>1168</v>
      </c>
      <c r="S479" s="8">
        <v>647</v>
      </c>
      <c r="T479" s="8">
        <v>251</v>
      </c>
      <c r="U479" s="8">
        <v>269</v>
      </c>
      <c r="V479" s="17">
        <v>342</v>
      </c>
      <c r="W479" s="8">
        <v>227</v>
      </c>
      <c r="X479" s="8">
        <v>112</v>
      </c>
      <c r="Y479" s="8">
        <v>3</v>
      </c>
      <c r="Z479" s="17">
        <v>678</v>
      </c>
      <c r="AA479" s="8">
        <v>369</v>
      </c>
      <c r="AB479" s="8">
        <v>111</v>
      </c>
      <c r="AC479" s="8">
        <v>197</v>
      </c>
      <c r="AD479" s="21">
        <v>148</v>
      </c>
      <c r="AE479" s="8">
        <v>52</v>
      </c>
      <c r="AF479" s="8">
        <v>28</v>
      </c>
      <c r="AG479" s="8">
        <v>69</v>
      </c>
      <c r="AH479" s="21">
        <v>1420</v>
      </c>
      <c r="AI479" s="8">
        <v>726</v>
      </c>
      <c r="AJ479" s="8">
        <v>281</v>
      </c>
      <c r="AK479" s="8">
        <v>413</v>
      </c>
      <c r="AL479" t="s">
        <v>14</v>
      </c>
      <c r="AM479" t="s">
        <v>14</v>
      </c>
      <c r="AN479" t="s">
        <v>14</v>
      </c>
      <c r="AO479" t="s">
        <v>14</v>
      </c>
      <c r="AP479" s="21">
        <v>11729</v>
      </c>
      <c r="AQ479" s="8">
        <v>3200</v>
      </c>
      <c r="AR479" s="8">
        <v>5301</v>
      </c>
      <c r="AS479" s="8">
        <v>372</v>
      </c>
      <c r="AT479" s="21">
        <v>2090</v>
      </c>
      <c r="AU479" s="26">
        <v>230</v>
      </c>
      <c r="AV479" s="26">
        <v>6</v>
      </c>
      <c r="AW479" s="26">
        <v>531</v>
      </c>
    </row>
    <row r="480" spans="2:49">
      <c r="B480" s="2" t="s">
        <v>29</v>
      </c>
      <c r="C480" s="2" t="s">
        <v>12</v>
      </c>
      <c r="D480" s="3">
        <v>5906</v>
      </c>
      <c r="E480" s="3">
        <v>1181</v>
      </c>
      <c r="F480" s="3">
        <v>469</v>
      </c>
      <c r="G480" s="3">
        <v>9</v>
      </c>
      <c r="H480" s="14">
        <v>1659</v>
      </c>
      <c r="I480" s="3">
        <v>2495</v>
      </c>
      <c r="J480" s="3">
        <v>620</v>
      </c>
      <c r="K480" s="3">
        <v>1132</v>
      </c>
      <c r="L480" s="14">
        <v>4248</v>
      </c>
      <c r="M480" s="8">
        <v>145</v>
      </c>
      <c r="N480" s="8">
        <v>171</v>
      </c>
      <c r="O480" s="8">
        <v>84</v>
      </c>
      <c r="P480" t="s">
        <v>14</v>
      </c>
      <c r="Q480" s="17">
        <v>401</v>
      </c>
      <c r="R480" s="21">
        <v>6809</v>
      </c>
      <c r="S480" s="8">
        <v>4031</v>
      </c>
      <c r="T480" s="8">
        <v>1202</v>
      </c>
      <c r="U480" s="8">
        <v>1575</v>
      </c>
      <c r="V480" s="17">
        <v>1674</v>
      </c>
      <c r="W480" s="8">
        <v>1190</v>
      </c>
      <c r="X480" s="8">
        <v>474</v>
      </c>
      <c r="Y480" s="8">
        <v>10</v>
      </c>
      <c r="Z480" s="17">
        <v>4260</v>
      </c>
      <c r="AA480" s="8">
        <v>2505</v>
      </c>
      <c r="AB480" s="8">
        <v>622</v>
      </c>
      <c r="AC480" s="8">
        <v>1132</v>
      </c>
      <c r="AD480" s="21">
        <v>876</v>
      </c>
      <c r="AE480" s="8">
        <v>336</v>
      </c>
      <c r="AF480" s="8">
        <v>106</v>
      </c>
      <c r="AG480" s="8">
        <v>433</v>
      </c>
      <c r="AH480" s="21">
        <v>8464</v>
      </c>
      <c r="AI480" s="8">
        <v>4583</v>
      </c>
      <c r="AJ480" s="8">
        <v>1363</v>
      </c>
      <c r="AK480" s="8">
        <v>2518</v>
      </c>
      <c r="AL480" t="s">
        <v>14</v>
      </c>
      <c r="AM480" t="s">
        <v>14</v>
      </c>
      <c r="AN480" t="s">
        <v>14</v>
      </c>
      <c r="AO480" t="s">
        <v>14</v>
      </c>
      <c r="AP480" s="21">
        <v>85151</v>
      </c>
      <c r="AQ480" s="8">
        <v>22379</v>
      </c>
      <c r="AR480" s="8">
        <v>39266</v>
      </c>
      <c r="AS480" s="8">
        <v>2702</v>
      </c>
      <c r="AT480" s="21">
        <v>13983</v>
      </c>
      <c r="AU480" s="26">
        <v>4089</v>
      </c>
      <c r="AV480" s="26">
        <v>31</v>
      </c>
      <c r="AW480" s="26">
        <v>2701</v>
      </c>
    </row>
    <row r="481" spans="1:49">
      <c r="B481" s="2" t="s">
        <v>30</v>
      </c>
      <c r="C481" s="2" t="s">
        <v>12</v>
      </c>
      <c r="D481" s="3">
        <v>3741</v>
      </c>
      <c r="E481" s="3">
        <v>735</v>
      </c>
      <c r="F481" s="3">
        <v>258</v>
      </c>
      <c r="G481" s="3">
        <v>4</v>
      </c>
      <c r="H481" s="14">
        <v>997</v>
      </c>
      <c r="I481" s="3">
        <v>1656</v>
      </c>
      <c r="J481" s="3">
        <v>443</v>
      </c>
      <c r="K481" s="3">
        <v>646</v>
      </c>
      <c r="L481" s="14">
        <v>2744</v>
      </c>
      <c r="M481" s="8">
        <v>30</v>
      </c>
      <c r="N481" s="8">
        <v>8</v>
      </c>
      <c r="O481" s="8">
        <v>4</v>
      </c>
      <c r="P481" t="s">
        <v>14</v>
      </c>
      <c r="Q481" s="17">
        <v>42</v>
      </c>
      <c r="R481" s="21">
        <v>3970</v>
      </c>
      <c r="S481" s="8">
        <v>2484</v>
      </c>
      <c r="T481" s="8">
        <v>721</v>
      </c>
      <c r="U481" s="8">
        <v>765</v>
      </c>
      <c r="V481" s="17">
        <v>1004</v>
      </c>
      <c r="W481" s="8">
        <v>741</v>
      </c>
      <c r="X481" s="8">
        <v>260</v>
      </c>
      <c r="Y481" s="8">
        <v>4</v>
      </c>
      <c r="Z481" s="17">
        <v>2744</v>
      </c>
      <c r="AA481" s="8">
        <v>1656</v>
      </c>
      <c r="AB481" s="8">
        <v>443</v>
      </c>
      <c r="AC481" s="8">
        <v>646</v>
      </c>
      <c r="AD481" s="21">
        <v>222</v>
      </c>
      <c r="AE481" s="8">
        <v>87</v>
      </c>
      <c r="AF481" s="8">
        <v>18</v>
      </c>
      <c r="AG481" s="8">
        <v>116</v>
      </c>
      <c r="AH481" s="21">
        <v>4942</v>
      </c>
      <c r="AI481" s="8">
        <v>2825</v>
      </c>
      <c r="AJ481" s="8">
        <v>884</v>
      </c>
      <c r="AK481" s="8">
        <v>1233</v>
      </c>
      <c r="AL481" t="s">
        <v>14</v>
      </c>
      <c r="AM481" t="s">
        <v>14</v>
      </c>
      <c r="AN481" t="s">
        <v>14</v>
      </c>
      <c r="AO481" t="s">
        <v>14</v>
      </c>
      <c r="AP481" s="21">
        <v>62513</v>
      </c>
      <c r="AQ481" s="8">
        <v>19495</v>
      </c>
      <c r="AR481" s="8">
        <v>30485</v>
      </c>
      <c r="AS481" s="8">
        <v>959</v>
      </c>
      <c r="AT481" s="21">
        <v>8939</v>
      </c>
      <c r="AU481" s="26">
        <v>1795</v>
      </c>
      <c r="AV481" s="26">
        <v>56</v>
      </c>
      <c r="AW481" s="26">
        <v>784</v>
      </c>
    </row>
    <row r="482" spans="1:49">
      <c r="B482" s="2" t="s">
        <v>31</v>
      </c>
      <c r="C482" s="2" t="s">
        <v>12</v>
      </c>
      <c r="D482" s="3">
        <v>4386</v>
      </c>
      <c r="E482" s="3">
        <v>1013</v>
      </c>
      <c r="F482" s="3">
        <v>178</v>
      </c>
      <c r="G482" s="3">
        <v>0</v>
      </c>
      <c r="H482" s="14">
        <v>1191</v>
      </c>
      <c r="I482" s="3">
        <v>2298</v>
      </c>
      <c r="J482" s="3">
        <v>428</v>
      </c>
      <c r="K482" s="3">
        <v>468</v>
      </c>
      <c r="L482" s="14">
        <v>3194</v>
      </c>
      <c r="M482" s="8">
        <v>82</v>
      </c>
      <c r="N482" s="8">
        <v>63</v>
      </c>
      <c r="O482" s="8">
        <v>36</v>
      </c>
      <c r="P482" t="s">
        <v>14</v>
      </c>
      <c r="Q482" s="17">
        <v>181</v>
      </c>
      <c r="R482" s="21">
        <v>4868</v>
      </c>
      <c r="S482" s="8">
        <v>3444</v>
      </c>
      <c r="T482" s="8">
        <v>664</v>
      </c>
      <c r="U482" s="8">
        <v>759</v>
      </c>
      <c r="V482" s="17">
        <v>1198</v>
      </c>
      <c r="W482" s="8">
        <v>1019</v>
      </c>
      <c r="X482" s="8">
        <v>179</v>
      </c>
      <c r="Y482" s="8">
        <v>0</v>
      </c>
      <c r="Z482" s="17">
        <v>3195</v>
      </c>
      <c r="AA482" s="8">
        <v>2299</v>
      </c>
      <c r="AB482" s="8">
        <v>428</v>
      </c>
      <c r="AC482" s="8">
        <v>468</v>
      </c>
      <c r="AD482" s="21">
        <v>475</v>
      </c>
      <c r="AE482" s="8">
        <v>127</v>
      </c>
      <c r="AF482" s="8">
        <v>57</v>
      </c>
      <c r="AG482" s="8">
        <v>291</v>
      </c>
      <c r="AH482" s="21">
        <v>6607</v>
      </c>
      <c r="AI482" s="8">
        <v>4064</v>
      </c>
      <c r="AJ482" s="8">
        <v>877</v>
      </c>
      <c r="AK482" s="8">
        <v>1667</v>
      </c>
      <c r="AL482" t="s">
        <v>14</v>
      </c>
      <c r="AM482" t="s">
        <v>14</v>
      </c>
      <c r="AN482" t="s">
        <v>14</v>
      </c>
      <c r="AO482" t="s">
        <v>14</v>
      </c>
      <c r="AP482" s="21">
        <v>95070</v>
      </c>
      <c r="AQ482" s="8">
        <v>19836</v>
      </c>
      <c r="AR482" s="8">
        <v>44894</v>
      </c>
      <c r="AS482" s="8">
        <v>8383</v>
      </c>
      <c r="AT482" s="21">
        <v>10988</v>
      </c>
      <c r="AU482" s="26">
        <v>9916</v>
      </c>
      <c r="AV482" s="26">
        <v>72</v>
      </c>
      <c r="AW482" s="26">
        <v>981</v>
      </c>
    </row>
    <row r="483" spans="1:49">
      <c r="B483" s="2" t="s">
        <v>32</v>
      </c>
      <c r="C483" s="2" t="s">
        <v>12</v>
      </c>
      <c r="D483" s="3">
        <v>381</v>
      </c>
      <c r="E483" s="3">
        <v>73</v>
      </c>
      <c r="F483" s="3">
        <v>62</v>
      </c>
      <c r="G483" s="3">
        <v>0</v>
      </c>
      <c r="H483" s="14">
        <v>135</v>
      </c>
      <c r="I483" s="3">
        <v>183</v>
      </c>
      <c r="J483" s="3">
        <v>39</v>
      </c>
      <c r="K483" s="3">
        <v>24</v>
      </c>
      <c r="L483" s="14">
        <v>246</v>
      </c>
      <c r="M483" s="8">
        <v>1</v>
      </c>
      <c r="N483" s="8">
        <v>1</v>
      </c>
      <c r="O483" s="8">
        <v>1</v>
      </c>
      <c r="P483" t="s">
        <v>14</v>
      </c>
      <c r="Q483" s="17">
        <v>2</v>
      </c>
      <c r="R483" s="21">
        <v>443</v>
      </c>
      <c r="S483" s="8">
        <v>275</v>
      </c>
      <c r="T483" s="8">
        <v>110</v>
      </c>
      <c r="U483" s="8">
        <v>58</v>
      </c>
      <c r="V483" s="17">
        <v>137</v>
      </c>
      <c r="W483" s="8">
        <v>74</v>
      </c>
      <c r="X483" s="8">
        <v>63</v>
      </c>
      <c r="Y483" s="8">
        <v>0</v>
      </c>
      <c r="Z483" s="17">
        <v>246</v>
      </c>
      <c r="AA483" s="8">
        <v>183</v>
      </c>
      <c r="AB483" s="8">
        <v>39</v>
      </c>
      <c r="AC483" s="8">
        <v>24</v>
      </c>
      <c r="AD483" s="21">
        <v>60</v>
      </c>
      <c r="AE483" s="8">
        <v>18</v>
      </c>
      <c r="AF483" s="8">
        <v>8</v>
      </c>
      <c r="AG483" s="8">
        <v>34</v>
      </c>
      <c r="AH483" s="21">
        <v>509</v>
      </c>
      <c r="AI483" s="8">
        <v>302</v>
      </c>
      <c r="AJ483" s="8">
        <v>121</v>
      </c>
      <c r="AK483" s="8">
        <v>87</v>
      </c>
      <c r="AL483" t="s">
        <v>14</v>
      </c>
      <c r="AM483" t="s">
        <v>14</v>
      </c>
      <c r="AN483" t="s">
        <v>14</v>
      </c>
      <c r="AO483" t="s">
        <v>14</v>
      </c>
      <c r="AP483" s="22" t="s">
        <v>14</v>
      </c>
      <c r="AQ483" s="9" t="s">
        <v>14</v>
      </c>
      <c r="AR483" s="9" t="s">
        <v>14</v>
      </c>
      <c r="AS483" s="9" t="s">
        <v>14</v>
      </c>
      <c r="AT483" s="22" t="s">
        <v>14</v>
      </c>
      <c r="AU483" s="27" t="s">
        <v>14</v>
      </c>
      <c r="AV483" s="27" t="s">
        <v>14</v>
      </c>
      <c r="AW483" s="27" t="s">
        <v>14</v>
      </c>
    </row>
    <row r="484" spans="1:49">
      <c r="A484" s="2" t="s">
        <v>56</v>
      </c>
      <c r="B484" s="2" t="s">
        <v>11</v>
      </c>
      <c r="C484" s="2" t="s">
        <v>12</v>
      </c>
      <c r="D484" s="3">
        <v>58332</v>
      </c>
      <c r="E484" s="3">
        <v>10912</v>
      </c>
      <c r="F484" s="3">
        <v>12896</v>
      </c>
      <c r="G484" s="3">
        <v>957</v>
      </c>
      <c r="H484" s="14">
        <v>24764</v>
      </c>
      <c r="I484" s="3">
        <v>15701</v>
      </c>
      <c r="J484" s="3">
        <v>9266</v>
      </c>
      <c r="K484" s="3">
        <v>8601</v>
      </c>
      <c r="L484" s="14">
        <v>33568</v>
      </c>
      <c r="M484" s="8">
        <v>2435</v>
      </c>
      <c r="N484" s="8">
        <v>1385</v>
      </c>
      <c r="O484" s="8">
        <v>2377</v>
      </c>
      <c r="P484" t="s">
        <v>14</v>
      </c>
      <c r="Q484" s="17">
        <v>6196</v>
      </c>
      <c r="R484" s="21">
        <v>68976</v>
      </c>
      <c r="S484" s="8">
        <v>29791</v>
      </c>
      <c r="T484" s="8">
        <v>24282</v>
      </c>
      <c r="U484" s="8">
        <v>14903</v>
      </c>
      <c r="V484" s="17">
        <v>25045</v>
      </c>
      <c r="W484" s="8">
        <v>11027</v>
      </c>
      <c r="X484" s="8">
        <v>13038</v>
      </c>
      <c r="Y484" s="8">
        <v>979</v>
      </c>
      <c r="Z484" s="17">
        <v>33623</v>
      </c>
      <c r="AA484" s="8">
        <v>15731</v>
      </c>
      <c r="AB484" s="8">
        <v>9291</v>
      </c>
      <c r="AC484" s="8">
        <v>8601</v>
      </c>
      <c r="AD484" s="21">
        <v>10308</v>
      </c>
      <c r="AE484" s="8">
        <v>3033</v>
      </c>
      <c r="AF484" s="8">
        <v>1953</v>
      </c>
      <c r="AG484" s="8">
        <v>5322</v>
      </c>
      <c r="AH484" s="21">
        <v>83490</v>
      </c>
      <c r="AI484" s="8">
        <v>33833</v>
      </c>
      <c r="AJ484" s="8">
        <v>26992</v>
      </c>
      <c r="AK484" s="8">
        <v>22665</v>
      </c>
      <c r="AL484" t="s">
        <v>14</v>
      </c>
      <c r="AM484" t="s">
        <v>14</v>
      </c>
      <c r="AN484" s="11">
        <v>83.49</v>
      </c>
      <c r="AO484" s="11">
        <v>68.98</v>
      </c>
      <c r="AP484" s="20" t="s">
        <v>14</v>
      </c>
      <c r="AQ484" t="s">
        <v>14</v>
      </c>
      <c r="AR484" t="s">
        <v>14</v>
      </c>
      <c r="AS484" t="s">
        <v>14</v>
      </c>
      <c r="AT484" s="20" t="s">
        <v>14</v>
      </c>
      <c r="AU484" s="24" t="s">
        <v>14</v>
      </c>
      <c r="AV484" s="24" t="s">
        <v>14</v>
      </c>
      <c r="AW484" s="24" t="s">
        <v>14</v>
      </c>
    </row>
    <row r="485" spans="1:49">
      <c r="B485" s="2" t="s">
        <v>13</v>
      </c>
      <c r="C485" s="2" t="s">
        <v>12</v>
      </c>
      <c r="D485" s="3">
        <v>1786</v>
      </c>
      <c r="E485" s="3">
        <v>230</v>
      </c>
      <c r="F485" s="3">
        <v>561</v>
      </c>
      <c r="G485" s="3">
        <v>52</v>
      </c>
      <c r="H485" s="14">
        <v>843</v>
      </c>
      <c r="I485" s="3">
        <v>270</v>
      </c>
      <c r="J485" s="3">
        <v>397</v>
      </c>
      <c r="K485" s="3">
        <v>276</v>
      </c>
      <c r="L485" s="14">
        <v>943</v>
      </c>
      <c r="M485" s="8">
        <v>189</v>
      </c>
      <c r="N485" s="8">
        <v>132</v>
      </c>
      <c r="O485" s="8">
        <v>159</v>
      </c>
      <c r="P485" t="s">
        <v>14</v>
      </c>
      <c r="Q485" s="17">
        <v>479</v>
      </c>
      <c r="R485" s="21">
        <v>2710</v>
      </c>
      <c r="S485" s="8">
        <v>708</v>
      </c>
      <c r="T485" s="8">
        <v>1194</v>
      </c>
      <c r="U485" s="8">
        <v>808</v>
      </c>
      <c r="V485" s="17">
        <v>861</v>
      </c>
      <c r="W485" s="8">
        <v>236</v>
      </c>
      <c r="X485" s="8">
        <v>572</v>
      </c>
      <c r="Y485" s="8">
        <v>53</v>
      </c>
      <c r="Z485" s="17">
        <v>947</v>
      </c>
      <c r="AA485" s="8">
        <v>272</v>
      </c>
      <c r="AB485" s="8">
        <v>399</v>
      </c>
      <c r="AC485" s="8">
        <v>276</v>
      </c>
      <c r="AD485" s="21">
        <v>903</v>
      </c>
      <c r="AE485" s="8">
        <v>201</v>
      </c>
      <c r="AF485" s="8">
        <v>224</v>
      </c>
      <c r="AG485" s="8">
        <v>478</v>
      </c>
      <c r="AH485" s="21">
        <v>3336</v>
      </c>
      <c r="AI485" s="8">
        <v>808</v>
      </c>
      <c r="AJ485" s="8">
        <v>1347</v>
      </c>
      <c r="AK485" s="8">
        <v>1180</v>
      </c>
      <c r="AL485" t="s">
        <v>14</v>
      </c>
      <c r="AM485" t="s">
        <v>14</v>
      </c>
      <c r="AN485" t="s">
        <v>14</v>
      </c>
      <c r="AO485" t="s">
        <v>14</v>
      </c>
      <c r="AP485" s="20" t="s">
        <v>14</v>
      </c>
      <c r="AQ485" t="s">
        <v>14</v>
      </c>
      <c r="AR485" t="s">
        <v>14</v>
      </c>
      <c r="AS485" t="s">
        <v>14</v>
      </c>
      <c r="AT485" s="20" t="s">
        <v>14</v>
      </c>
      <c r="AU485" s="24" t="s">
        <v>14</v>
      </c>
      <c r="AV485" s="24" t="s">
        <v>14</v>
      </c>
      <c r="AW485" s="24" t="s">
        <v>14</v>
      </c>
    </row>
    <row r="486" spans="1:49">
      <c r="B486" s="2" t="s">
        <v>15</v>
      </c>
      <c r="C486" s="2" t="s">
        <v>12</v>
      </c>
      <c r="D486" s="3">
        <v>1856</v>
      </c>
      <c r="E486" s="3">
        <v>473</v>
      </c>
      <c r="F486" s="3">
        <v>509</v>
      </c>
      <c r="G486" s="3">
        <v>27</v>
      </c>
      <c r="H486" s="14">
        <v>1009</v>
      </c>
      <c r="I486" s="3">
        <v>350</v>
      </c>
      <c r="J486" s="3">
        <v>321</v>
      </c>
      <c r="K486" s="3">
        <v>176</v>
      </c>
      <c r="L486" s="14">
        <v>847</v>
      </c>
      <c r="M486" s="8">
        <v>282</v>
      </c>
      <c r="N486" s="8">
        <v>85</v>
      </c>
      <c r="O486" s="8">
        <v>173</v>
      </c>
      <c r="P486" t="s">
        <v>14</v>
      </c>
      <c r="Q486" s="17">
        <v>539</v>
      </c>
      <c r="R486" s="21">
        <v>2670</v>
      </c>
      <c r="S486" s="8">
        <v>1114</v>
      </c>
      <c r="T486" s="8">
        <v>1023</v>
      </c>
      <c r="U486" s="8">
        <v>532</v>
      </c>
      <c r="V486" s="17">
        <v>1040</v>
      </c>
      <c r="W486" s="8">
        <v>483</v>
      </c>
      <c r="X486" s="8">
        <v>529</v>
      </c>
      <c r="Y486" s="8">
        <v>28</v>
      </c>
      <c r="Z486" s="17">
        <v>851</v>
      </c>
      <c r="AA486" s="8">
        <v>353</v>
      </c>
      <c r="AB486" s="8">
        <v>323</v>
      </c>
      <c r="AC486" s="8">
        <v>176</v>
      </c>
      <c r="AD486" s="21">
        <v>779</v>
      </c>
      <c r="AE486" s="8">
        <v>278</v>
      </c>
      <c r="AF486" s="8">
        <v>171</v>
      </c>
      <c r="AG486" s="8">
        <v>329</v>
      </c>
      <c r="AH486" s="21">
        <v>3154</v>
      </c>
      <c r="AI486" s="8">
        <v>1249</v>
      </c>
      <c r="AJ486" s="8">
        <v>1154</v>
      </c>
      <c r="AK486" s="8">
        <v>752</v>
      </c>
      <c r="AL486" t="s">
        <v>14</v>
      </c>
      <c r="AM486" t="s">
        <v>14</v>
      </c>
      <c r="AN486" t="s">
        <v>14</v>
      </c>
      <c r="AO486" t="s">
        <v>14</v>
      </c>
      <c r="AP486" s="20" t="s">
        <v>14</v>
      </c>
      <c r="AQ486" t="s">
        <v>14</v>
      </c>
      <c r="AR486" t="s">
        <v>14</v>
      </c>
      <c r="AS486" t="s">
        <v>14</v>
      </c>
      <c r="AT486" s="20" t="s">
        <v>14</v>
      </c>
      <c r="AU486" s="24" t="s">
        <v>14</v>
      </c>
      <c r="AV486" s="24" t="s">
        <v>14</v>
      </c>
      <c r="AW486" s="24" t="s">
        <v>14</v>
      </c>
    </row>
    <row r="487" spans="1:49">
      <c r="B487" s="2" t="s">
        <v>16</v>
      </c>
      <c r="C487" s="2" t="s">
        <v>12</v>
      </c>
      <c r="D487" s="3">
        <v>1912</v>
      </c>
      <c r="E487" s="3">
        <v>434</v>
      </c>
      <c r="F487" s="3">
        <v>532</v>
      </c>
      <c r="G487" s="3">
        <v>23</v>
      </c>
      <c r="H487" s="14">
        <v>989</v>
      </c>
      <c r="I487" s="3">
        <v>375</v>
      </c>
      <c r="J487" s="3">
        <v>326</v>
      </c>
      <c r="K487" s="3">
        <v>222</v>
      </c>
      <c r="L487" s="14">
        <v>923</v>
      </c>
      <c r="M487" s="8">
        <v>255</v>
      </c>
      <c r="N487" s="8">
        <v>92</v>
      </c>
      <c r="O487" s="8">
        <v>189</v>
      </c>
      <c r="P487" t="s">
        <v>14</v>
      </c>
      <c r="Q487" s="17">
        <v>536</v>
      </c>
      <c r="R487" s="21">
        <v>2656</v>
      </c>
      <c r="S487" s="8">
        <v>1069</v>
      </c>
      <c r="T487" s="8">
        <v>1033</v>
      </c>
      <c r="U487" s="8">
        <v>555</v>
      </c>
      <c r="V487" s="17">
        <v>998</v>
      </c>
      <c r="W487" s="8">
        <v>436</v>
      </c>
      <c r="X487" s="8">
        <v>538</v>
      </c>
      <c r="Y487" s="8">
        <v>23</v>
      </c>
      <c r="Z487" s="17">
        <v>925</v>
      </c>
      <c r="AA487" s="8">
        <v>376</v>
      </c>
      <c r="AB487" s="8">
        <v>328</v>
      </c>
      <c r="AC487" s="8">
        <v>222</v>
      </c>
      <c r="AD487" s="21">
        <v>733</v>
      </c>
      <c r="AE487" s="8">
        <v>256</v>
      </c>
      <c r="AF487" s="8">
        <v>168</v>
      </c>
      <c r="AG487" s="8">
        <v>309</v>
      </c>
      <c r="AH487" s="21">
        <v>3116</v>
      </c>
      <c r="AI487" s="8">
        <v>1196</v>
      </c>
      <c r="AJ487" s="8">
        <v>1155</v>
      </c>
      <c r="AK487" s="8">
        <v>766</v>
      </c>
      <c r="AL487" t="s">
        <v>14</v>
      </c>
      <c r="AM487" t="s">
        <v>14</v>
      </c>
      <c r="AN487" t="s">
        <v>14</v>
      </c>
      <c r="AO487" t="s">
        <v>14</v>
      </c>
      <c r="AP487" s="20" t="s">
        <v>14</v>
      </c>
      <c r="AQ487" t="s">
        <v>14</v>
      </c>
      <c r="AR487" t="s">
        <v>14</v>
      </c>
      <c r="AS487" t="s">
        <v>14</v>
      </c>
      <c r="AT487" s="20" t="s">
        <v>14</v>
      </c>
      <c r="AU487" s="24" t="s">
        <v>14</v>
      </c>
      <c r="AV487" s="24" t="s">
        <v>14</v>
      </c>
      <c r="AW487" s="24" t="s">
        <v>14</v>
      </c>
    </row>
    <row r="488" spans="1:49">
      <c r="B488" s="2" t="s">
        <v>17</v>
      </c>
      <c r="C488" s="2" t="s">
        <v>12</v>
      </c>
      <c r="D488" s="3">
        <v>1711</v>
      </c>
      <c r="E488" s="3">
        <v>224</v>
      </c>
      <c r="F488" s="3">
        <v>673</v>
      </c>
      <c r="G488" s="3">
        <v>49</v>
      </c>
      <c r="H488" s="14">
        <v>946</v>
      </c>
      <c r="I488" s="3">
        <v>212</v>
      </c>
      <c r="J488" s="3">
        <v>348</v>
      </c>
      <c r="K488" s="3">
        <v>205</v>
      </c>
      <c r="L488" s="14">
        <v>765</v>
      </c>
      <c r="M488" s="8">
        <v>99</v>
      </c>
      <c r="N488" s="8">
        <v>38</v>
      </c>
      <c r="O488" s="8">
        <v>168</v>
      </c>
      <c r="P488" t="s">
        <v>14</v>
      </c>
      <c r="Q488" s="17">
        <v>305</v>
      </c>
      <c r="R488" s="21">
        <v>2122</v>
      </c>
      <c r="S488" s="8">
        <v>524</v>
      </c>
      <c r="T488" s="8">
        <v>1141</v>
      </c>
      <c r="U488" s="8">
        <v>457</v>
      </c>
      <c r="V488" s="17">
        <v>972</v>
      </c>
      <c r="W488" s="8">
        <v>230</v>
      </c>
      <c r="X488" s="8">
        <v>690</v>
      </c>
      <c r="Y488" s="8">
        <v>52</v>
      </c>
      <c r="Z488" s="17">
        <v>767</v>
      </c>
      <c r="AA488" s="8">
        <v>213</v>
      </c>
      <c r="AB488" s="8">
        <v>350</v>
      </c>
      <c r="AC488" s="8">
        <v>205</v>
      </c>
      <c r="AD488" s="21">
        <v>383</v>
      </c>
      <c r="AE488" s="8">
        <v>81</v>
      </c>
      <c r="AF488" s="8">
        <v>102</v>
      </c>
      <c r="AG488" s="8">
        <v>200</v>
      </c>
      <c r="AH488" s="21">
        <v>2522</v>
      </c>
      <c r="AI488" s="8">
        <v>591</v>
      </c>
      <c r="AJ488" s="8">
        <v>1259</v>
      </c>
      <c r="AK488" s="8">
        <v>672</v>
      </c>
      <c r="AL488" t="s">
        <v>14</v>
      </c>
      <c r="AM488" t="s">
        <v>14</v>
      </c>
      <c r="AN488" t="s">
        <v>14</v>
      </c>
      <c r="AO488" t="s">
        <v>14</v>
      </c>
      <c r="AP488" s="20" t="s">
        <v>14</v>
      </c>
      <c r="AQ488" t="s">
        <v>14</v>
      </c>
      <c r="AR488" t="s">
        <v>14</v>
      </c>
      <c r="AS488" t="s">
        <v>14</v>
      </c>
      <c r="AT488" s="20" t="s">
        <v>14</v>
      </c>
      <c r="AU488" s="24" t="s">
        <v>14</v>
      </c>
      <c r="AV488" s="24" t="s">
        <v>14</v>
      </c>
      <c r="AW488" s="24" t="s">
        <v>14</v>
      </c>
    </row>
    <row r="489" spans="1:49">
      <c r="B489" s="2" t="s">
        <v>18</v>
      </c>
      <c r="C489" s="2" t="s">
        <v>12</v>
      </c>
      <c r="D489" s="3">
        <v>3935</v>
      </c>
      <c r="E489" s="3">
        <v>617</v>
      </c>
      <c r="F489" s="3">
        <v>1265</v>
      </c>
      <c r="G489" s="3">
        <v>79</v>
      </c>
      <c r="H489" s="14">
        <v>1961</v>
      </c>
      <c r="I489" s="3">
        <v>692</v>
      </c>
      <c r="J489" s="3">
        <v>785</v>
      </c>
      <c r="K489" s="3">
        <v>498</v>
      </c>
      <c r="L489" s="14">
        <v>1974</v>
      </c>
      <c r="M489" s="8">
        <v>273</v>
      </c>
      <c r="N489" s="8">
        <v>132</v>
      </c>
      <c r="O489" s="8">
        <v>284</v>
      </c>
      <c r="P489" t="s">
        <v>14</v>
      </c>
      <c r="Q489" s="17">
        <v>689</v>
      </c>
      <c r="R489" s="21">
        <v>5033</v>
      </c>
      <c r="S489" s="8">
        <v>1595</v>
      </c>
      <c r="T489" s="8">
        <v>2328</v>
      </c>
      <c r="U489" s="8">
        <v>1110</v>
      </c>
      <c r="V489" s="17">
        <v>1987</v>
      </c>
      <c r="W489" s="8">
        <v>626</v>
      </c>
      <c r="X489" s="8">
        <v>1280</v>
      </c>
      <c r="Y489" s="8">
        <v>81</v>
      </c>
      <c r="Z489" s="17">
        <v>1978</v>
      </c>
      <c r="AA489" s="8">
        <v>693</v>
      </c>
      <c r="AB489" s="8">
        <v>787</v>
      </c>
      <c r="AC489" s="8">
        <v>498</v>
      </c>
      <c r="AD489" s="21">
        <v>1068</v>
      </c>
      <c r="AE489" s="8">
        <v>276</v>
      </c>
      <c r="AF489" s="8">
        <v>261</v>
      </c>
      <c r="AG489" s="8">
        <v>532</v>
      </c>
      <c r="AH489" s="21">
        <v>5886</v>
      </c>
      <c r="AI489" s="8">
        <v>1770</v>
      </c>
      <c r="AJ489" s="8">
        <v>2524</v>
      </c>
      <c r="AK489" s="8">
        <v>1593</v>
      </c>
      <c r="AL489" t="s">
        <v>14</v>
      </c>
      <c r="AM489" t="s">
        <v>14</v>
      </c>
      <c r="AN489" t="s">
        <v>14</v>
      </c>
      <c r="AO489" t="s">
        <v>14</v>
      </c>
      <c r="AP489" s="20" t="s">
        <v>14</v>
      </c>
      <c r="AQ489" t="s">
        <v>14</v>
      </c>
      <c r="AR489" t="s">
        <v>14</v>
      </c>
      <c r="AS489" t="s">
        <v>14</v>
      </c>
      <c r="AT489" s="20" t="s">
        <v>14</v>
      </c>
      <c r="AU489" s="24" t="s">
        <v>14</v>
      </c>
      <c r="AV489" s="24" t="s">
        <v>14</v>
      </c>
      <c r="AW489" s="24" t="s">
        <v>14</v>
      </c>
    </row>
    <row r="490" spans="1:49">
      <c r="B490" s="2" t="s">
        <v>19</v>
      </c>
      <c r="C490" s="2" t="s">
        <v>12</v>
      </c>
      <c r="D490" s="3">
        <v>1814</v>
      </c>
      <c r="E490" s="3">
        <v>218</v>
      </c>
      <c r="F490" s="3">
        <v>765</v>
      </c>
      <c r="G490" s="3">
        <v>50</v>
      </c>
      <c r="H490" s="14">
        <v>1032</v>
      </c>
      <c r="I490" s="3">
        <v>189</v>
      </c>
      <c r="J490" s="3">
        <v>366</v>
      </c>
      <c r="K490" s="3">
        <v>228</v>
      </c>
      <c r="L490" s="14">
        <v>782</v>
      </c>
      <c r="M490" s="8">
        <v>99</v>
      </c>
      <c r="N490" s="8">
        <v>72</v>
      </c>
      <c r="O490" s="8">
        <v>127</v>
      </c>
      <c r="P490" t="s">
        <v>14</v>
      </c>
      <c r="Q490" s="17">
        <v>297</v>
      </c>
      <c r="R490" s="21">
        <v>2256</v>
      </c>
      <c r="S490" s="8">
        <v>504</v>
      </c>
      <c r="T490" s="8">
        <v>1250</v>
      </c>
      <c r="U490" s="8">
        <v>502</v>
      </c>
      <c r="V490" s="17">
        <v>1050</v>
      </c>
      <c r="W490" s="8">
        <v>223</v>
      </c>
      <c r="X490" s="8">
        <v>775</v>
      </c>
      <c r="Y490" s="8">
        <v>52</v>
      </c>
      <c r="Z490" s="17">
        <v>784</v>
      </c>
      <c r="AA490" s="8">
        <v>190</v>
      </c>
      <c r="AB490" s="8">
        <v>367</v>
      </c>
      <c r="AC490" s="8">
        <v>228</v>
      </c>
      <c r="AD490" s="21">
        <v>422</v>
      </c>
      <c r="AE490" s="8">
        <v>92</v>
      </c>
      <c r="AF490" s="8">
        <v>108</v>
      </c>
      <c r="AG490" s="8">
        <v>223</v>
      </c>
      <c r="AH490" s="21">
        <v>2690</v>
      </c>
      <c r="AI490" s="8">
        <v>574</v>
      </c>
      <c r="AJ490" s="8">
        <v>1378</v>
      </c>
      <c r="AK490" s="8">
        <v>738</v>
      </c>
      <c r="AL490" t="s">
        <v>14</v>
      </c>
      <c r="AM490" t="s">
        <v>14</v>
      </c>
      <c r="AN490" t="s">
        <v>14</v>
      </c>
      <c r="AO490" t="s">
        <v>14</v>
      </c>
      <c r="AP490" s="20" t="s">
        <v>14</v>
      </c>
      <c r="AQ490" t="s">
        <v>14</v>
      </c>
      <c r="AR490" t="s">
        <v>14</v>
      </c>
      <c r="AS490" t="s">
        <v>14</v>
      </c>
      <c r="AT490" s="20" t="s">
        <v>14</v>
      </c>
      <c r="AU490" s="24" t="s">
        <v>14</v>
      </c>
      <c r="AV490" s="24" t="s">
        <v>14</v>
      </c>
      <c r="AW490" s="24" t="s">
        <v>14</v>
      </c>
    </row>
    <row r="491" spans="1:49">
      <c r="B491" s="2" t="s">
        <v>20</v>
      </c>
      <c r="C491" s="2" t="s">
        <v>12</v>
      </c>
      <c r="D491" s="3">
        <v>1506</v>
      </c>
      <c r="E491" s="3">
        <v>267</v>
      </c>
      <c r="F491" s="3">
        <v>456</v>
      </c>
      <c r="G491" s="3">
        <v>23</v>
      </c>
      <c r="H491" s="14">
        <v>746</v>
      </c>
      <c r="I491" s="3">
        <v>300</v>
      </c>
      <c r="J491" s="3">
        <v>278</v>
      </c>
      <c r="K491" s="3">
        <v>181</v>
      </c>
      <c r="L491" s="14">
        <v>760</v>
      </c>
      <c r="M491" s="8">
        <v>64</v>
      </c>
      <c r="N491" s="8">
        <v>31</v>
      </c>
      <c r="O491" s="8">
        <v>75</v>
      </c>
      <c r="P491" t="s">
        <v>14</v>
      </c>
      <c r="Q491" s="17">
        <v>171</v>
      </c>
      <c r="R491" s="21">
        <v>1786</v>
      </c>
      <c r="S491" s="8">
        <v>662</v>
      </c>
      <c r="T491" s="8">
        <v>791</v>
      </c>
      <c r="U491" s="8">
        <v>334</v>
      </c>
      <c r="V491" s="17">
        <v>749</v>
      </c>
      <c r="W491" s="8">
        <v>269</v>
      </c>
      <c r="X491" s="8">
        <v>457</v>
      </c>
      <c r="Y491" s="8">
        <v>24</v>
      </c>
      <c r="Z491" s="17">
        <v>760</v>
      </c>
      <c r="AA491" s="8">
        <v>301</v>
      </c>
      <c r="AB491" s="8">
        <v>278</v>
      </c>
      <c r="AC491" s="8">
        <v>181</v>
      </c>
      <c r="AD491" s="21">
        <v>277</v>
      </c>
      <c r="AE491" s="8">
        <v>92</v>
      </c>
      <c r="AF491" s="8">
        <v>56</v>
      </c>
      <c r="AG491" s="8">
        <v>129</v>
      </c>
      <c r="AH491" s="21">
        <v>2091</v>
      </c>
      <c r="AI491" s="8">
        <v>747</v>
      </c>
      <c r="AJ491" s="8">
        <v>855</v>
      </c>
      <c r="AK491" s="8">
        <v>489</v>
      </c>
      <c r="AL491" t="s">
        <v>14</v>
      </c>
      <c r="AM491" t="s">
        <v>14</v>
      </c>
      <c r="AN491" t="s">
        <v>14</v>
      </c>
      <c r="AO491" t="s">
        <v>14</v>
      </c>
      <c r="AP491" s="20" t="s">
        <v>14</v>
      </c>
      <c r="AQ491" t="s">
        <v>14</v>
      </c>
      <c r="AR491" t="s">
        <v>14</v>
      </c>
      <c r="AS491" t="s">
        <v>14</v>
      </c>
      <c r="AT491" s="20" t="s">
        <v>14</v>
      </c>
      <c r="AU491" s="24" t="s">
        <v>14</v>
      </c>
      <c r="AV491" s="24" t="s">
        <v>14</v>
      </c>
      <c r="AW491" s="24" t="s">
        <v>14</v>
      </c>
    </row>
    <row r="492" spans="1:49">
      <c r="B492" s="2" t="s">
        <v>21</v>
      </c>
      <c r="C492" s="2" t="s">
        <v>12</v>
      </c>
      <c r="D492" s="3">
        <v>1878</v>
      </c>
      <c r="E492" s="3">
        <v>380</v>
      </c>
      <c r="F492" s="3">
        <v>485</v>
      </c>
      <c r="G492" s="3">
        <v>37</v>
      </c>
      <c r="H492" s="14">
        <v>902</v>
      </c>
      <c r="I492" s="3">
        <v>441</v>
      </c>
      <c r="J492" s="3">
        <v>294</v>
      </c>
      <c r="K492" s="3">
        <v>241</v>
      </c>
      <c r="L492" s="14">
        <v>976</v>
      </c>
      <c r="M492" s="8">
        <v>28</v>
      </c>
      <c r="N492" s="8">
        <v>13</v>
      </c>
      <c r="O492" s="8">
        <v>59</v>
      </c>
      <c r="P492" t="s">
        <v>14</v>
      </c>
      <c r="Q492" s="17">
        <v>101</v>
      </c>
      <c r="R492" s="21">
        <v>2178</v>
      </c>
      <c r="S492" s="8">
        <v>902</v>
      </c>
      <c r="T492" s="8">
        <v>838</v>
      </c>
      <c r="U492" s="8">
        <v>438</v>
      </c>
      <c r="V492" s="17">
        <v>908</v>
      </c>
      <c r="W492" s="8">
        <v>384</v>
      </c>
      <c r="X492" s="8">
        <v>486</v>
      </c>
      <c r="Y492" s="8">
        <v>39</v>
      </c>
      <c r="Z492" s="17">
        <v>976</v>
      </c>
      <c r="AA492" s="8">
        <v>441</v>
      </c>
      <c r="AB492" s="8">
        <v>294</v>
      </c>
      <c r="AC492" s="8">
        <v>241</v>
      </c>
      <c r="AD492" s="21">
        <v>293</v>
      </c>
      <c r="AE492" s="8">
        <v>77</v>
      </c>
      <c r="AF492" s="8">
        <v>59</v>
      </c>
      <c r="AG492" s="8">
        <v>158</v>
      </c>
      <c r="AH492" s="21">
        <v>2553</v>
      </c>
      <c r="AI492" s="8">
        <v>1010</v>
      </c>
      <c r="AJ492" s="8">
        <v>907</v>
      </c>
      <c r="AK492" s="8">
        <v>635</v>
      </c>
      <c r="AL492" t="s">
        <v>14</v>
      </c>
      <c r="AM492" t="s">
        <v>14</v>
      </c>
      <c r="AN492" t="s">
        <v>14</v>
      </c>
      <c r="AO492" t="s">
        <v>14</v>
      </c>
      <c r="AP492" s="20" t="s">
        <v>14</v>
      </c>
      <c r="AQ492" t="s">
        <v>14</v>
      </c>
      <c r="AR492" t="s">
        <v>14</v>
      </c>
      <c r="AS492" t="s">
        <v>14</v>
      </c>
      <c r="AT492" s="20" t="s">
        <v>14</v>
      </c>
      <c r="AU492" s="24" t="s">
        <v>14</v>
      </c>
      <c r="AV492" s="24" t="s">
        <v>14</v>
      </c>
      <c r="AW492" s="24" t="s">
        <v>14</v>
      </c>
    </row>
    <row r="493" spans="1:49">
      <c r="B493" s="2" t="s">
        <v>22</v>
      </c>
      <c r="C493" s="2" t="s">
        <v>12</v>
      </c>
      <c r="D493" s="3">
        <v>5819</v>
      </c>
      <c r="E493" s="3">
        <v>1174</v>
      </c>
      <c r="F493" s="3">
        <v>1540</v>
      </c>
      <c r="G493" s="3">
        <v>208</v>
      </c>
      <c r="H493" s="14">
        <v>2922</v>
      </c>
      <c r="I493" s="3">
        <v>1055</v>
      </c>
      <c r="J493" s="3">
        <v>922</v>
      </c>
      <c r="K493" s="3">
        <v>919</v>
      </c>
      <c r="L493" s="14">
        <v>2896</v>
      </c>
      <c r="M493" s="8">
        <v>131</v>
      </c>
      <c r="N493" s="8">
        <v>71</v>
      </c>
      <c r="O493" s="8">
        <v>215</v>
      </c>
      <c r="P493" t="s">
        <v>14</v>
      </c>
      <c r="Q493" s="17">
        <v>418</v>
      </c>
      <c r="R493" s="21">
        <v>6499</v>
      </c>
      <c r="S493" s="8">
        <v>2397</v>
      </c>
      <c r="T493" s="8">
        <v>2580</v>
      </c>
      <c r="U493" s="8">
        <v>1523</v>
      </c>
      <c r="V493" s="17">
        <v>2942</v>
      </c>
      <c r="W493" s="8">
        <v>1183</v>
      </c>
      <c r="X493" s="8">
        <v>1551</v>
      </c>
      <c r="Y493" s="8">
        <v>208</v>
      </c>
      <c r="Z493" s="17">
        <v>2899</v>
      </c>
      <c r="AA493" s="8">
        <v>1057</v>
      </c>
      <c r="AB493" s="8">
        <v>923</v>
      </c>
      <c r="AC493" s="8">
        <v>919</v>
      </c>
      <c r="AD493" s="21">
        <v>658</v>
      </c>
      <c r="AE493" s="8">
        <v>157</v>
      </c>
      <c r="AF493" s="8">
        <v>106</v>
      </c>
      <c r="AG493" s="8">
        <v>395</v>
      </c>
      <c r="AH493" s="21">
        <v>7853</v>
      </c>
      <c r="AI493" s="8">
        <v>2775</v>
      </c>
      <c r="AJ493" s="8">
        <v>2887</v>
      </c>
      <c r="AK493" s="8">
        <v>2191</v>
      </c>
      <c r="AL493" t="s">
        <v>14</v>
      </c>
      <c r="AM493" t="s">
        <v>14</v>
      </c>
      <c r="AN493" t="s">
        <v>14</v>
      </c>
      <c r="AO493" t="s">
        <v>14</v>
      </c>
      <c r="AP493" s="20" t="s">
        <v>14</v>
      </c>
      <c r="AQ493" t="s">
        <v>14</v>
      </c>
      <c r="AR493" t="s">
        <v>14</v>
      </c>
      <c r="AS493" t="s">
        <v>14</v>
      </c>
      <c r="AT493" s="20" t="s">
        <v>14</v>
      </c>
      <c r="AU493" s="24" t="s">
        <v>14</v>
      </c>
      <c r="AV493" s="24" t="s">
        <v>14</v>
      </c>
      <c r="AW493" s="24" t="s">
        <v>14</v>
      </c>
    </row>
    <row r="494" spans="1:49">
      <c r="B494" s="2" t="s">
        <v>23</v>
      </c>
      <c r="C494" s="2" t="s">
        <v>12</v>
      </c>
      <c r="D494" s="3">
        <v>5946</v>
      </c>
      <c r="E494" s="3">
        <v>734</v>
      </c>
      <c r="F494" s="3">
        <v>1682</v>
      </c>
      <c r="G494" s="3">
        <v>157</v>
      </c>
      <c r="H494" s="14">
        <v>2573</v>
      </c>
      <c r="I494" s="3">
        <v>1069</v>
      </c>
      <c r="J494" s="3">
        <v>1189</v>
      </c>
      <c r="K494" s="3">
        <v>1115</v>
      </c>
      <c r="L494" s="14">
        <v>3373</v>
      </c>
      <c r="M494" s="8">
        <v>101</v>
      </c>
      <c r="N494" s="8">
        <v>75</v>
      </c>
      <c r="O494" s="8">
        <v>185</v>
      </c>
      <c r="P494" t="s">
        <v>14</v>
      </c>
      <c r="Q494" s="17">
        <v>361</v>
      </c>
      <c r="R494" s="21">
        <v>6622</v>
      </c>
      <c r="S494" s="8">
        <v>1926</v>
      </c>
      <c r="T494" s="8">
        <v>2986</v>
      </c>
      <c r="U494" s="8">
        <v>1710</v>
      </c>
      <c r="V494" s="17">
        <v>2601</v>
      </c>
      <c r="W494" s="8">
        <v>743</v>
      </c>
      <c r="X494" s="8">
        <v>1697</v>
      </c>
      <c r="Y494" s="8">
        <v>161</v>
      </c>
      <c r="Z494" s="17">
        <v>3377</v>
      </c>
      <c r="AA494" s="8">
        <v>1071</v>
      </c>
      <c r="AB494" s="8">
        <v>1191</v>
      </c>
      <c r="AC494" s="8">
        <v>1115</v>
      </c>
      <c r="AD494" s="21">
        <v>644</v>
      </c>
      <c r="AE494" s="8">
        <v>112</v>
      </c>
      <c r="AF494" s="8">
        <v>98</v>
      </c>
      <c r="AG494" s="8">
        <v>434</v>
      </c>
      <c r="AH494" s="21">
        <v>7970</v>
      </c>
      <c r="AI494" s="8">
        <v>2138</v>
      </c>
      <c r="AJ494" s="8">
        <v>3276</v>
      </c>
      <c r="AK494" s="8">
        <v>2556</v>
      </c>
      <c r="AL494" t="s">
        <v>14</v>
      </c>
      <c r="AM494" t="s">
        <v>14</v>
      </c>
      <c r="AN494" t="s">
        <v>14</v>
      </c>
      <c r="AO494" t="s">
        <v>14</v>
      </c>
      <c r="AP494" s="20" t="s">
        <v>14</v>
      </c>
      <c r="AQ494" t="s">
        <v>14</v>
      </c>
      <c r="AR494" t="s">
        <v>14</v>
      </c>
      <c r="AS494" t="s">
        <v>14</v>
      </c>
      <c r="AT494" s="20" t="s">
        <v>14</v>
      </c>
      <c r="AU494" s="24" t="s">
        <v>14</v>
      </c>
      <c r="AV494" s="24" t="s">
        <v>14</v>
      </c>
      <c r="AW494" s="24" t="s">
        <v>14</v>
      </c>
    </row>
    <row r="495" spans="1:49">
      <c r="B495" s="2" t="s">
        <v>24</v>
      </c>
      <c r="C495" s="2" t="s">
        <v>12</v>
      </c>
      <c r="D495" s="3">
        <v>5343</v>
      </c>
      <c r="E495" s="3">
        <v>1003</v>
      </c>
      <c r="F495" s="3">
        <v>919</v>
      </c>
      <c r="G495" s="3">
        <v>118</v>
      </c>
      <c r="H495" s="14">
        <v>2040</v>
      </c>
      <c r="I495" s="3">
        <v>1632</v>
      </c>
      <c r="J495" s="3">
        <v>809</v>
      </c>
      <c r="K495" s="3">
        <v>862</v>
      </c>
      <c r="L495" s="14">
        <v>3303</v>
      </c>
      <c r="M495" s="8">
        <v>29</v>
      </c>
      <c r="N495" s="8">
        <v>24</v>
      </c>
      <c r="O495" s="8">
        <v>58</v>
      </c>
      <c r="P495" t="s">
        <v>14</v>
      </c>
      <c r="Q495" s="17">
        <v>112</v>
      </c>
      <c r="R495" s="21">
        <v>5724</v>
      </c>
      <c r="S495" s="8">
        <v>2715</v>
      </c>
      <c r="T495" s="8">
        <v>1781</v>
      </c>
      <c r="U495" s="8">
        <v>1227</v>
      </c>
      <c r="V495" s="17">
        <v>2060</v>
      </c>
      <c r="W495" s="8">
        <v>1014</v>
      </c>
      <c r="X495" s="8">
        <v>926</v>
      </c>
      <c r="Y495" s="8">
        <v>119</v>
      </c>
      <c r="Z495" s="17">
        <v>3307</v>
      </c>
      <c r="AA495" s="8">
        <v>1634</v>
      </c>
      <c r="AB495" s="8">
        <v>811</v>
      </c>
      <c r="AC495" s="8">
        <v>862</v>
      </c>
      <c r="AD495" s="21">
        <v>357</v>
      </c>
      <c r="AE495" s="8">
        <v>67</v>
      </c>
      <c r="AF495" s="8">
        <v>44</v>
      </c>
      <c r="AG495" s="8">
        <v>246</v>
      </c>
      <c r="AH495" s="21">
        <v>6872</v>
      </c>
      <c r="AI495" s="8">
        <v>3099</v>
      </c>
      <c r="AJ495" s="8">
        <v>1938</v>
      </c>
      <c r="AK495" s="8">
        <v>1835</v>
      </c>
      <c r="AL495" t="s">
        <v>14</v>
      </c>
      <c r="AM495" t="s">
        <v>14</v>
      </c>
      <c r="AN495" t="s">
        <v>14</v>
      </c>
      <c r="AO495" t="s">
        <v>14</v>
      </c>
      <c r="AP495" s="20" t="s">
        <v>14</v>
      </c>
      <c r="AQ495" t="s">
        <v>14</v>
      </c>
      <c r="AR495" t="s">
        <v>14</v>
      </c>
      <c r="AS495" t="s">
        <v>14</v>
      </c>
      <c r="AT495" s="20" t="s">
        <v>14</v>
      </c>
      <c r="AU495" s="24" t="s">
        <v>14</v>
      </c>
      <c r="AV495" s="24" t="s">
        <v>14</v>
      </c>
      <c r="AW495" s="24" t="s">
        <v>14</v>
      </c>
    </row>
    <row r="496" spans="1:49">
      <c r="B496" s="2" t="s">
        <v>25</v>
      </c>
      <c r="C496" s="2" t="s">
        <v>12</v>
      </c>
      <c r="D496" s="3">
        <v>5681</v>
      </c>
      <c r="E496" s="3">
        <v>1045</v>
      </c>
      <c r="F496" s="3">
        <v>1518</v>
      </c>
      <c r="G496" s="3">
        <v>105</v>
      </c>
      <c r="H496" s="14">
        <v>2668</v>
      </c>
      <c r="I496" s="3">
        <v>1291</v>
      </c>
      <c r="J496" s="3">
        <v>927</v>
      </c>
      <c r="K496" s="3">
        <v>796</v>
      </c>
      <c r="L496" s="14">
        <v>3013</v>
      </c>
      <c r="M496" s="8">
        <v>200</v>
      </c>
      <c r="N496" s="8">
        <v>145</v>
      </c>
      <c r="O496" s="8">
        <v>292</v>
      </c>
      <c r="P496" t="s">
        <v>14</v>
      </c>
      <c r="Q496" s="17">
        <v>637</v>
      </c>
      <c r="R496" s="21">
        <v>6493</v>
      </c>
      <c r="S496" s="8">
        <v>2574</v>
      </c>
      <c r="T496" s="8">
        <v>2584</v>
      </c>
      <c r="U496" s="8">
        <v>1336</v>
      </c>
      <c r="V496" s="17">
        <v>2679</v>
      </c>
      <c r="W496" s="8">
        <v>1051</v>
      </c>
      <c r="X496" s="8">
        <v>1523</v>
      </c>
      <c r="Y496" s="8">
        <v>105</v>
      </c>
      <c r="Z496" s="17">
        <v>3018</v>
      </c>
      <c r="AA496" s="8">
        <v>1295</v>
      </c>
      <c r="AB496" s="8">
        <v>928</v>
      </c>
      <c r="AC496" s="8">
        <v>796</v>
      </c>
      <c r="AD496" s="21">
        <v>795</v>
      </c>
      <c r="AE496" s="8">
        <v>228</v>
      </c>
      <c r="AF496" s="8">
        <v>133</v>
      </c>
      <c r="AG496" s="8">
        <v>434</v>
      </c>
      <c r="AH496" s="21">
        <v>7659</v>
      </c>
      <c r="AI496" s="8">
        <v>2875</v>
      </c>
      <c r="AJ496" s="8">
        <v>2833</v>
      </c>
      <c r="AK496" s="8">
        <v>1951</v>
      </c>
      <c r="AL496" t="s">
        <v>14</v>
      </c>
      <c r="AM496" t="s">
        <v>14</v>
      </c>
      <c r="AN496" t="s">
        <v>14</v>
      </c>
      <c r="AO496" t="s">
        <v>14</v>
      </c>
      <c r="AP496" s="20" t="s">
        <v>14</v>
      </c>
      <c r="AQ496" t="s">
        <v>14</v>
      </c>
      <c r="AR496" t="s">
        <v>14</v>
      </c>
      <c r="AS496" t="s">
        <v>14</v>
      </c>
      <c r="AT496" s="20" t="s">
        <v>14</v>
      </c>
      <c r="AU496" s="24" t="s">
        <v>14</v>
      </c>
      <c r="AV496" s="24" t="s">
        <v>14</v>
      </c>
      <c r="AW496" s="24" t="s">
        <v>14</v>
      </c>
    </row>
    <row r="497" spans="1:49">
      <c r="B497" s="2" t="s">
        <v>26</v>
      </c>
      <c r="C497" s="2" t="s">
        <v>12</v>
      </c>
      <c r="D497" s="3">
        <v>2695</v>
      </c>
      <c r="E497" s="3">
        <v>745</v>
      </c>
      <c r="F497" s="3">
        <v>471</v>
      </c>
      <c r="G497" s="3">
        <v>13</v>
      </c>
      <c r="H497" s="14">
        <v>1230</v>
      </c>
      <c r="I497" s="3">
        <v>819</v>
      </c>
      <c r="J497" s="3">
        <v>315</v>
      </c>
      <c r="K497" s="3">
        <v>330</v>
      </c>
      <c r="L497" s="14">
        <v>1465</v>
      </c>
      <c r="M497" s="8">
        <v>150</v>
      </c>
      <c r="N497" s="8">
        <v>67</v>
      </c>
      <c r="O497" s="8">
        <v>83</v>
      </c>
      <c r="P497" t="s">
        <v>14</v>
      </c>
      <c r="Q497" s="17">
        <v>300</v>
      </c>
      <c r="R497" s="21">
        <v>3288</v>
      </c>
      <c r="S497" s="8">
        <v>1816</v>
      </c>
      <c r="T497" s="8">
        <v>882</v>
      </c>
      <c r="U497" s="8">
        <v>590</v>
      </c>
      <c r="V497" s="17">
        <v>1241</v>
      </c>
      <c r="W497" s="8">
        <v>751</v>
      </c>
      <c r="X497" s="8">
        <v>476</v>
      </c>
      <c r="Y497" s="8">
        <v>14</v>
      </c>
      <c r="Z497" s="17">
        <v>1467</v>
      </c>
      <c r="AA497" s="8">
        <v>820</v>
      </c>
      <c r="AB497" s="8">
        <v>316</v>
      </c>
      <c r="AC497" s="8">
        <v>330</v>
      </c>
      <c r="AD497" s="21">
        <v>580</v>
      </c>
      <c r="AE497" s="8">
        <v>244</v>
      </c>
      <c r="AF497" s="8">
        <v>90</v>
      </c>
      <c r="AG497" s="8">
        <v>245</v>
      </c>
      <c r="AH497" s="21">
        <v>3852</v>
      </c>
      <c r="AI497" s="8">
        <v>2032</v>
      </c>
      <c r="AJ497" s="8">
        <v>949</v>
      </c>
      <c r="AK497" s="8">
        <v>870</v>
      </c>
      <c r="AL497" t="s">
        <v>14</v>
      </c>
      <c r="AM497" t="s">
        <v>14</v>
      </c>
      <c r="AN497" t="s">
        <v>14</v>
      </c>
      <c r="AO497" t="s">
        <v>14</v>
      </c>
      <c r="AP497" s="20" t="s">
        <v>14</v>
      </c>
      <c r="AQ497" t="s">
        <v>14</v>
      </c>
      <c r="AR497" t="s">
        <v>14</v>
      </c>
      <c r="AS497" t="s">
        <v>14</v>
      </c>
      <c r="AT497" s="20" t="s">
        <v>14</v>
      </c>
      <c r="AU497" s="24" t="s">
        <v>14</v>
      </c>
      <c r="AV497" s="24" t="s">
        <v>14</v>
      </c>
      <c r="AW497" s="24" t="s">
        <v>14</v>
      </c>
    </row>
    <row r="498" spans="1:49">
      <c r="B498" s="2" t="s">
        <v>27</v>
      </c>
      <c r="C498" s="2" t="s">
        <v>12</v>
      </c>
      <c r="D498" s="3">
        <v>1782</v>
      </c>
      <c r="E498" s="3">
        <v>254</v>
      </c>
      <c r="F498" s="3">
        <v>397</v>
      </c>
      <c r="G498" s="3">
        <v>4</v>
      </c>
      <c r="H498" s="14">
        <v>655</v>
      </c>
      <c r="I498" s="3">
        <v>459</v>
      </c>
      <c r="J498" s="3">
        <v>395</v>
      </c>
      <c r="K498" s="3">
        <v>273</v>
      </c>
      <c r="L498" s="14">
        <v>1127</v>
      </c>
      <c r="M498" s="8">
        <v>154</v>
      </c>
      <c r="N498" s="8">
        <v>59</v>
      </c>
      <c r="O498" s="8">
        <v>131</v>
      </c>
      <c r="P498" t="s">
        <v>14</v>
      </c>
      <c r="Q498" s="17">
        <v>344</v>
      </c>
      <c r="R498" s="21">
        <v>2248</v>
      </c>
      <c r="S498" s="8">
        <v>877</v>
      </c>
      <c r="T498" s="8">
        <v>894</v>
      </c>
      <c r="U498" s="8">
        <v>477</v>
      </c>
      <c r="V498" s="17">
        <v>673</v>
      </c>
      <c r="W498" s="8">
        <v>260</v>
      </c>
      <c r="X498" s="8">
        <v>407</v>
      </c>
      <c r="Y498" s="8">
        <v>6</v>
      </c>
      <c r="Z498" s="17">
        <v>1133</v>
      </c>
      <c r="AA498" s="8">
        <v>461</v>
      </c>
      <c r="AB498" s="8">
        <v>398</v>
      </c>
      <c r="AC498" s="8">
        <v>273</v>
      </c>
      <c r="AD498" s="21">
        <v>442</v>
      </c>
      <c r="AE498" s="8">
        <v>155</v>
      </c>
      <c r="AF498" s="8">
        <v>89</v>
      </c>
      <c r="AG498" s="8">
        <v>198</v>
      </c>
      <c r="AH498" s="21">
        <v>2649</v>
      </c>
      <c r="AI498" s="8">
        <v>975</v>
      </c>
      <c r="AJ498" s="8">
        <v>977</v>
      </c>
      <c r="AK498" s="8">
        <v>697</v>
      </c>
      <c r="AL498" t="s">
        <v>14</v>
      </c>
      <c r="AM498" t="s">
        <v>14</v>
      </c>
      <c r="AN498" t="s">
        <v>14</v>
      </c>
      <c r="AO498" t="s">
        <v>14</v>
      </c>
      <c r="AP498" s="20" t="s">
        <v>14</v>
      </c>
      <c r="AQ498" t="s">
        <v>14</v>
      </c>
      <c r="AR498" t="s">
        <v>14</v>
      </c>
      <c r="AS498" t="s">
        <v>14</v>
      </c>
      <c r="AT498" s="20" t="s">
        <v>14</v>
      </c>
      <c r="AU498" s="24" t="s">
        <v>14</v>
      </c>
      <c r="AV498" s="24" t="s">
        <v>14</v>
      </c>
      <c r="AW498" s="24" t="s">
        <v>14</v>
      </c>
    </row>
    <row r="499" spans="1:49">
      <c r="B499" s="2" t="s">
        <v>28</v>
      </c>
      <c r="C499" s="2" t="s">
        <v>12</v>
      </c>
      <c r="D499" s="3">
        <v>847</v>
      </c>
      <c r="E499" s="3">
        <v>192</v>
      </c>
      <c r="F499" s="3">
        <v>110</v>
      </c>
      <c r="G499" s="3">
        <v>2</v>
      </c>
      <c r="H499" s="14">
        <v>305</v>
      </c>
      <c r="I499" s="3">
        <v>302</v>
      </c>
      <c r="J499" s="3">
        <v>94</v>
      </c>
      <c r="K499" s="3">
        <v>146</v>
      </c>
      <c r="L499" s="14">
        <v>543</v>
      </c>
      <c r="M499" s="8">
        <v>32</v>
      </c>
      <c r="N499" s="8">
        <v>17</v>
      </c>
      <c r="O499" s="8">
        <v>25</v>
      </c>
      <c r="P499" t="s">
        <v>14</v>
      </c>
      <c r="Q499" s="17">
        <v>73</v>
      </c>
      <c r="R499" s="21">
        <v>1006</v>
      </c>
      <c r="S499" s="8">
        <v>551</v>
      </c>
      <c r="T499" s="8">
        <v>236</v>
      </c>
      <c r="U499" s="8">
        <v>219</v>
      </c>
      <c r="V499" s="17">
        <v>309</v>
      </c>
      <c r="W499" s="8">
        <v>194</v>
      </c>
      <c r="X499" s="8">
        <v>113</v>
      </c>
      <c r="Y499" s="8">
        <v>2</v>
      </c>
      <c r="Z499" s="17">
        <v>543</v>
      </c>
      <c r="AA499" s="8">
        <v>302</v>
      </c>
      <c r="AB499" s="8">
        <v>94</v>
      </c>
      <c r="AC499" s="8">
        <v>146</v>
      </c>
      <c r="AD499" s="21">
        <v>154</v>
      </c>
      <c r="AE499" s="8">
        <v>55</v>
      </c>
      <c r="AF499" s="8">
        <v>28</v>
      </c>
      <c r="AG499" s="8">
        <v>70</v>
      </c>
      <c r="AH499" s="21">
        <v>1229</v>
      </c>
      <c r="AI499" s="8">
        <v>623</v>
      </c>
      <c r="AJ499" s="8">
        <v>264</v>
      </c>
      <c r="AK499" s="8">
        <v>342</v>
      </c>
      <c r="AL499" t="s">
        <v>14</v>
      </c>
      <c r="AM499" t="s">
        <v>14</v>
      </c>
      <c r="AN499" t="s">
        <v>14</v>
      </c>
      <c r="AO499" t="s">
        <v>14</v>
      </c>
      <c r="AP499" s="20" t="s">
        <v>14</v>
      </c>
      <c r="AQ499" t="s">
        <v>14</v>
      </c>
      <c r="AR499" t="s">
        <v>14</v>
      </c>
      <c r="AS499" t="s">
        <v>14</v>
      </c>
      <c r="AT499" s="20" t="s">
        <v>14</v>
      </c>
      <c r="AU499" s="24" t="s">
        <v>14</v>
      </c>
      <c r="AV499" s="24" t="s">
        <v>14</v>
      </c>
      <c r="AW499" s="24" t="s">
        <v>14</v>
      </c>
    </row>
    <row r="500" spans="1:49">
      <c r="B500" s="2" t="s">
        <v>29</v>
      </c>
      <c r="C500" s="2" t="s">
        <v>12</v>
      </c>
      <c r="D500" s="3">
        <v>5457</v>
      </c>
      <c r="E500" s="3">
        <v>1123</v>
      </c>
      <c r="F500" s="3">
        <v>491</v>
      </c>
      <c r="G500" s="3">
        <v>8</v>
      </c>
      <c r="H500" s="14">
        <v>1621</v>
      </c>
      <c r="I500" s="3">
        <v>2275</v>
      </c>
      <c r="J500" s="3">
        <v>603</v>
      </c>
      <c r="K500" s="3">
        <v>958</v>
      </c>
      <c r="L500" s="14">
        <v>3836</v>
      </c>
      <c r="M500" s="8">
        <v>148</v>
      </c>
      <c r="N500" s="8">
        <v>189</v>
      </c>
      <c r="O500" s="8">
        <v>94</v>
      </c>
      <c r="P500" t="s">
        <v>14</v>
      </c>
      <c r="Q500" s="17">
        <v>431</v>
      </c>
      <c r="R500" s="21">
        <v>6380</v>
      </c>
      <c r="S500" s="8">
        <v>3765</v>
      </c>
      <c r="T500" s="8">
        <v>1209</v>
      </c>
      <c r="U500" s="8">
        <v>1407</v>
      </c>
      <c r="V500" s="17">
        <v>1636</v>
      </c>
      <c r="W500" s="8">
        <v>1132</v>
      </c>
      <c r="X500" s="8">
        <v>496</v>
      </c>
      <c r="Y500" s="8">
        <v>8</v>
      </c>
      <c r="Z500" s="17">
        <v>3848</v>
      </c>
      <c r="AA500" s="8">
        <v>2285</v>
      </c>
      <c r="AB500" s="8">
        <v>605</v>
      </c>
      <c r="AC500" s="8">
        <v>958</v>
      </c>
      <c r="AD500" s="21">
        <v>896</v>
      </c>
      <c r="AE500" s="8">
        <v>348</v>
      </c>
      <c r="AF500" s="8">
        <v>108</v>
      </c>
      <c r="AG500" s="8">
        <v>440</v>
      </c>
      <c r="AH500" s="21">
        <v>7947</v>
      </c>
      <c r="AI500" s="8">
        <v>4298</v>
      </c>
      <c r="AJ500" s="8">
        <v>1370</v>
      </c>
      <c r="AK500" s="8">
        <v>2279</v>
      </c>
      <c r="AL500" t="s">
        <v>14</v>
      </c>
      <c r="AM500" t="s">
        <v>14</v>
      </c>
      <c r="AN500" t="s">
        <v>14</v>
      </c>
      <c r="AO500" t="s">
        <v>14</v>
      </c>
      <c r="AP500" s="20" t="s">
        <v>14</v>
      </c>
      <c r="AQ500" t="s">
        <v>14</v>
      </c>
      <c r="AR500" t="s">
        <v>14</v>
      </c>
      <c r="AS500" t="s">
        <v>14</v>
      </c>
      <c r="AT500" s="20" t="s">
        <v>14</v>
      </c>
      <c r="AU500" s="24" t="s">
        <v>14</v>
      </c>
      <c r="AV500" s="24" t="s">
        <v>14</v>
      </c>
      <c r="AW500" s="24" t="s">
        <v>14</v>
      </c>
    </row>
    <row r="501" spans="1:49">
      <c r="B501" s="2" t="s">
        <v>30</v>
      </c>
      <c r="C501" s="2" t="s">
        <v>12</v>
      </c>
      <c r="D501" s="3">
        <v>3720</v>
      </c>
      <c r="E501" s="3">
        <v>772</v>
      </c>
      <c r="F501" s="3">
        <v>293</v>
      </c>
      <c r="G501" s="3">
        <v>3</v>
      </c>
      <c r="H501" s="14">
        <v>1068</v>
      </c>
      <c r="I501" s="3">
        <v>1581</v>
      </c>
      <c r="J501" s="3">
        <v>450</v>
      </c>
      <c r="K501" s="3">
        <v>621</v>
      </c>
      <c r="L501" s="14">
        <v>2651</v>
      </c>
      <c r="M501" s="8">
        <v>42</v>
      </c>
      <c r="N501" s="8">
        <v>13</v>
      </c>
      <c r="O501" s="8">
        <v>1</v>
      </c>
      <c r="P501" t="s">
        <v>14</v>
      </c>
      <c r="Q501" s="17">
        <v>57</v>
      </c>
      <c r="R501" s="21">
        <v>3966</v>
      </c>
      <c r="S501" s="8">
        <v>2456</v>
      </c>
      <c r="T501" s="8">
        <v>765</v>
      </c>
      <c r="U501" s="8">
        <v>745</v>
      </c>
      <c r="V501" s="17">
        <v>1076</v>
      </c>
      <c r="W501" s="8">
        <v>778</v>
      </c>
      <c r="X501" s="8">
        <v>295</v>
      </c>
      <c r="Y501" s="8">
        <v>3</v>
      </c>
      <c r="Z501" s="17">
        <v>2652</v>
      </c>
      <c r="AA501" s="8">
        <v>1581</v>
      </c>
      <c r="AB501" s="8">
        <v>450</v>
      </c>
      <c r="AC501" s="8">
        <v>621</v>
      </c>
      <c r="AD501" s="21">
        <v>238</v>
      </c>
      <c r="AE501" s="8">
        <v>97</v>
      </c>
      <c r="AF501" s="8">
        <v>20</v>
      </c>
      <c r="AG501" s="8">
        <v>121</v>
      </c>
      <c r="AH501" s="21">
        <v>4931</v>
      </c>
      <c r="AI501" s="8">
        <v>2795</v>
      </c>
      <c r="AJ501" s="8">
        <v>933</v>
      </c>
      <c r="AK501" s="8">
        <v>1204</v>
      </c>
      <c r="AL501" t="s">
        <v>14</v>
      </c>
      <c r="AM501" t="s">
        <v>14</v>
      </c>
      <c r="AN501" t="s">
        <v>14</v>
      </c>
      <c r="AO501" t="s">
        <v>14</v>
      </c>
      <c r="AP501" s="20" t="s">
        <v>14</v>
      </c>
      <c r="AQ501" t="s">
        <v>14</v>
      </c>
      <c r="AR501" t="s">
        <v>14</v>
      </c>
      <c r="AS501" t="s">
        <v>14</v>
      </c>
      <c r="AT501" s="20" t="s">
        <v>14</v>
      </c>
      <c r="AU501" s="24" t="s">
        <v>14</v>
      </c>
      <c r="AV501" s="24" t="s">
        <v>14</v>
      </c>
      <c r="AW501" s="24" t="s">
        <v>14</v>
      </c>
    </row>
    <row r="502" spans="1:49">
      <c r="B502" s="2" t="s">
        <v>31</v>
      </c>
      <c r="C502" s="2" t="s">
        <v>12</v>
      </c>
      <c r="D502" s="3">
        <v>4235</v>
      </c>
      <c r="E502" s="3">
        <v>990</v>
      </c>
      <c r="F502" s="3">
        <v>186</v>
      </c>
      <c r="G502" s="3">
        <v>0</v>
      </c>
      <c r="H502" s="14">
        <v>1176</v>
      </c>
      <c r="I502" s="3">
        <v>2202</v>
      </c>
      <c r="J502" s="3">
        <v>379</v>
      </c>
      <c r="K502" s="3">
        <v>478</v>
      </c>
      <c r="L502" s="14">
        <v>3059</v>
      </c>
      <c r="M502" s="8">
        <v>159</v>
      </c>
      <c r="N502" s="8">
        <v>127</v>
      </c>
      <c r="O502" s="8">
        <v>58</v>
      </c>
      <c r="P502" t="s">
        <v>14</v>
      </c>
      <c r="Q502" s="17">
        <v>344</v>
      </c>
      <c r="R502" s="21">
        <v>4858</v>
      </c>
      <c r="S502" s="8">
        <v>3394</v>
      </c>
      <c r="T502" s="8">
        <v>646</v>
      </c>
      <c r="U502" s="8">
        <v>819</v>
      </c>
      <c r="V502" s="17">
        <v>1183</v>
      </c>
      <c r="W502" s="8">
        <v>995</v>
      </c>
      <c r="X502" s="8">
        <v>187</v>
      </c>
      <c r="Y502" s="8">
        <v>0</v>
      </c>
      <c r="Z502" s="17">
        <v>3060</v>
      </c>
      <c r="AA502" s="8">
        <v>2203</v>
      </c>
      <c r="AB502" s="8">
        <v>379</v>
      </c>
      <c r="AC502" s="8">
        <v>478</v>
      </c>
      <c r="AD502" s="21">
        <v>616</v>
      </c>
      <c r="AE502" s="8">
        <v>196</v>
      </c>
      <c r="AF502" s="8">
        <v>79</v>
      </c>
      <c r="AG502" s="8">
        <v>341</v>
      </c>
      <c r="AH502" s="21">
        <v>6618</v>
      </c>
      <c r="AI502" s="8">
        <v>4009</v>
      </c>
      <c r="AJ502" s="8">
        <v>856</v>
      </c>
      <c r="AK502" s="8">
        <v>1753</v>
      </c>
      <c r="AL502" t="s">
        <v>14</v>
      </c>
      <c r="AM502" t="s">
        <v>14</v>
      </c>
      <c r="AN502" t="s">
        <v>14</v>
      </c>
      <c r="AO502" t="s">
        <v>14</v>
      </c>
      <c r="AP502" s="20" t="s">
        <v>14</v>
      </c>
      <c r="AQ502" t="s">
        <v>14</v>
      </c>
      <c r="AR502" t="s">
        <v>14</v>
      </c>
      <c r="AS502" t="s">
        <v>14</v>
      </c>
      <c r="AT502" s="20" t="s">
        <v>14</v>
      </c>
      <c r="AU502" s="24" t="s">
        <v>14</v>
      </c>
      <c r="AV502" s="24" t="s">
        <v>14</v>
      </c>
      <c r="AW502" s="24" t="s">
        <v>14</v>
      </c>
    </row>
    <row r="503" spans="1:49">
      <c r="B503" s="2" t="s">
        <v>32</v>
      </c>
      <c r="C503" s="2" t="s">
        <v>12</v>
      </c>
      <c r="D503" s="3">
        <v>409</v>
      </c>
      <c r="E503" s="3">
        <v>37</v>
      </c>
      <c r="F503" s="3">
        <v>41</v>
      </c>
      <c r="G503" s="3">
        <v>0</v>
      </c>
      <c r="H503" s="14">
        <v>78</v>
      </c>
      <c r="I503" s="3">
        <v>185</v>
      </c>
      <c r="J503" s="3">
        <v>70</v>
      </c>
      <c r="K503" s="3">
        <v>77</v>
      </c>
      <c r="L503" s="14">
        <v>331</v>
      </c>
      <c r="M503" s="8">
        <v>1</v>
      </c>
      <c r="N503" s="8">
        <v>1</v>
      </c>
      <c r="O503" s="8">
        <v>0</v>
      </c>
      <c r="P503" t="s">
        <v>14</v>
      </c>
      <c r="Q503" s="17">
        <v>2</v>
      </c>
      <c r="R503" s="21">
        <v>480</v>
      </c>
      <c r="S503" s="8">
        <v>244</v>
      </c>
      <c r="T503" s="8">
        <v>121</v>
      </c>
      <c r="U503" s="8">
        <v>115</v>
      </c>
      <c r="V503" s="17">
        <v>80</v>
      </c>
      <c r="W503" s="8">
        <v>38</v>
      </c>
      <c r="X503" s="8">
        <v>42</v>
      </c>
      <c r="Y503" s="8">
        <v>0</v>
      </c>
      <c r="Z503" s="17">
        <v>331</v>
      </c>
      <c r="AA503" s="8">
        <v>185</v>
      </c>
      <c r="AB503" s="8">
        <v>70</v>
      </c>
      <c r="AC503" s="8">
        <v>77</v>
      </c>
      <c r="AD503" s="21">
        <v>69</v>
      </c>
      <c r="AE503" s="8">
        <v>22</v>
      </c>
      <c r="AF503" s="8">
        <v>9</v>
      </c>
      <c r="AG503" s="8">
        <v>38</v>
      </c>
      <c r="AH503" s="21">
        <v>564</v>
      </c>
      <c r="AI503" s="8">
        <v>269</v>
      </c>
      <c r="AJ503" s="8">
        <v>132</v>
      </c>
      <c r="AK503" s="8">
        <v>163</v>
      </c>
      <c r="AL503" t="s">
        <v>14</v>
      </c>
      <c r="AM503" t="s">
        <v>14</v>
      </c>
      <c r="AN503" t="s">
        <v>14</v>
      </c>
      <c r="AO503" t="s">
        <v>14</v>
      </c>
      <c r="AP503" s="20" t="s">
        <v>14</v>
      </c>
      <c r="AQ503" t="s">
        <v>14</v>
      </c>
      <c r="AR503" t="s">
        <v>14</v>
      </c>
      <c r="AS503" t="s">
        <v>14</v>
      </c>
      <c r="AT503" s="20" t="s">
        <v>14</v>
      </c>
      <c r="AU503" s="24" t="s">
        <v>14</v>
      </c>
      <c r="AV503" s="24" t="s">
        <v>14</v>
      </c>
      <c r="AW503" s="24" t="s">
        <v>14</v>
      </c>
    </row>
    <row r="505" spans="1:49">
      <c r="A505" s="5"/>
    </row>
  </sheetData>
  <pageMargins left="0.75" right="0.75" top="0.75" bottom="0.5" header="0.5" footer="0.7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1F7E-8604-466B-B5DB-B0F3D18CC7FE}">
  <dimension ref="A1:S146"/>
  <sheetViews>
    <sheetView workbookViewId="0">
      <selection activeCell="F4" sqref="F4"/>
    </sheetView>
  </sheetViews>
  <sheetFormatPr defaultColWidth="8.85546875" defaultRowHeight="15"/>
  <cols>
    <col min="5" max="5" width="9.140625" customWidth="1"/>
    <col min="10" max="11" width="8.85546875" style="49"/>
    <col min="22" max="22" width="18.42578125" bestFit="1" customWidth="1"/>
  </cols>
  <sheetData>
    <row r="1" spans="1:19">
      <c r="A1" t="s">
        <v>130</v>
      </c>
      <c r="B1" t="s">
        <v>129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 s="49">
        <v>2022</v>
      </c>
      <c r="K1" s="52">
        <v>2023</v>
      </c>
      <c r="L1">
        <v>2024</v>
      </c>
      <c r="M1" t="s">
        <v>92</v>
      </c>
      <c r="N1" t="s">
        <v>93</v>
      </c>
      <c r="O1" t="s">
        <v>94</v>
      </c>
      <c r="P1" t="s">
        <v>95</v>
      </c>
    </row>
    <row r="2" spans="1:19">
      <c r="A2">
        <v>0</v>
      </c>
      <c r="B2" s="2" t="s">
        <v>11</v>
      </c>
      <c r="C2" s="21">
        <f>Luke_Met_Hakkuut_01a!V384+Luke_Met_Hakkuut_01a!Z384</f>
        <v>58849</v>
      </c>
      <c r="D2" s="21">
        <f>Luke_Met_Hakkuut_01a!V404+Luke_Met_Hakkuut_01a!Z404</f>
        <v>62125</v>
      </c>
      <c r="E2" s="21">
        <f>Luke_Met_Hakkuut_01a!V424+Luke_Met_Hakkuut_01a!Z424</f>
        <v>63258</v>
      </c>
      <c r="F2" s="21">
        <f>Luke_Met_Hakkuut_01a!V444+Luke_Met_Hakkuut_01a!Z444</f>
        <v>69218</v>
      </c>
      <c r="G2" s="21">
        <f>Luke_Met_Hakkuut_01a!V464+Luke_Met_Hakkuut_01a!Z464</f>
        <v>63684</v>
      </c>
      <c r="H2" s="21">
        <f>Luke_Met_Hakkuut_01a!V484+Luke_Met_Hakkuut_01a!Z484</f>
        <v>58668</v>
      </c>
      <c r="I2" s="21">
        <v>66070</v>
      </c>
      <c r="J2" s="21">
        <v>64286</v>
      </c>
      <c r="K2" s="21">
        <v>61334</v>
      </c>
      <c r="L2" s="3">
        <f>AVERAGE(G2:K2)</f>
        <v>62808.4</v>
      </c>
      <c r="M2">
        <f>$L$2*('forestCenters harvests'!E$2+'forestCenters harvests'!E$5+'forestCenters harvests'!E$8)/('forestCenters harvests'!$D$2+'forestCenters harvests'!$D$5+'forestCenters harvests'!$D$8)</f>
        <v>66584.468116836302</v>
      </c>
      <c r="N2">
        <f>$L$2*('forestCenters harvests'!F$2+'forestCenters harvests'!F$5+'forestCenters harvests'!F$8)/('forestCenters harvests'!$D$2+'forestCenters harvests'!$D$5+'forestCenters harvests'!$D$8)</f>
        <v>66341.860913771612</v>
      </c>
      <c r="O2">
        <f>$L$2*('forestCenters harvests'!G$2+'forestCenters harvests'!G$5+'forestCenters harvests'!G$8)/('forestCenters harvests'!$D$2+'forestCenters harvests'!$D$5+'forestCenters harvests'!$D$8)</f>
        <v>65884.782771372149</v>
      </c>
      <c r="P2">
        <f>$L$2*('forestCenters harvests'!H$2+'forestCenters harvests'!H$5+'forestCenters harvests'!H$8)/('forestCenters harvests'!$D$2+'forestCenters harvests'!$D$5+'forestCenters harvests'!$D$8)</f>
        <v>65227.574107926041</v>
      </c>
      <c r="Q2" s="51"/>
      <c r="R2" s="55"/>
      <c r="S2" s="55"/>
    </row>
    <row r="3" spans="1:19">
      <c r="A3">
        <v>1</v>
      </c>
      <c r="B3" s="2" t="s">
        <v>110</v>
      </c>
      <c r="C3" s="21">
        <f>Luke_Met_Hakkuut_01a!V385+Luke_Met_Hakkuut_01a!Z385</f>
        <v>2527</v>
      </c>
      <c r="D3" s="21">
        <f>Luke_Met_Hakkuut_01a!V405+Luke_Met_Hakkuut_01a!Z405</f>
        <v>2483</v>
      </c>
      <c r="E3" s="21">
        <f>Luke_Met_Hakkuut_01a!V425+Luke_Met_Hakkuut_01a!Z425</f>
        <v>2376</v>
      </c>
      <c r="F3" s="21">
        <f>Luke_Met_Hakkuut_01a!V445+Luke_Met_Hakkuut_01a!Z445</f>
        <v>2444</v>
      </c>
      <c r="G3" s="21">
        <f>Luke_Met_Hakkuut_01a!V465+Luke_Met_Hakkuut_01a!Z465</f>
        <v>2130</v>
      </c>
      <c r="H3" s="21">
        <f>Luke_Met_Hakkuut_01a!V485+Luke_Met_Hakkuut_01a!Z485</f>
        <v>1808</v>
      </c>
      <c r="I3" s="21">
        <v>2071</v>
      </c>
      <c r="J3" s="21">
        <v>2037</v>
      </c>
      <c r="K3" s="21">
        <v>1795</v>
      </c>
      <c r="L3" s="55">
        <f t="shared" ref="L3:L21" si="0">AVERAGE(G3:K3)</f>
        <v>1968.2</v>
      </c>
      <c r="M3">
        <f>$L3*('forestCenters harvests'!E$2+'forestCenters harvests'!E$5+'forestCenters harvests'!E$8)/('forestCenters harvests'!$D$2+'forestCenters harvests'!$D$5+'forestCenters harvests'!$D$8)</f>
        <v>2086.5290334980227</v>
      </c>
      <c r="N3">
        <f>$L3*('forestCenters harvests'!F$2+'forestCenters harvests'!F$5+'forestCenters harvests'!F$8)/('forestCenters harvests'!$D$2+'forestCenters harvests'!$D$5+'forestCenters harvests'!$D$8)</f>
        <v>2078.9265552137181</v>
      </c>
      <c r="O3">
        <f>$L3*('forestCenters harvests'!G$2+'forestCenters harvests'!G$5+'forestCenters harvests'!G$8)/('forestCenters harvests'!$D$2+'forestCenters harvests'!$D$5+'forestCenters harvests'!$D$8)</f>
        <v>2064.6032927222259</v>
      </c>
      <c r="P3">
        <f>$L3*('forestCenters harvests'!H$2+'forestCenters harvests'!H$5+'forestCenters harvests'!H$8)/('forestCenters harvests'!$D$2+'forestCenters harvests'!$D$5+'forestCenters harvests'!$D$8)</f>
        <v>2044.0086255854319</v>
      </c>
      <c r="Q3" s="51"/>
      <c r="R3" s="55"/>
      <c r="S3" s="55"/>
    </row>
    <row r="4" spans="1:19">
      <c r="A4">
        <v>11</v>
      </c>
      <c r="B4" s="2" t="s">
        <v>111</v>
      </c>
      <c r="C4" s="21">
        <f>Luke_Met_Hakkuut_01a!V386+Luke_Met_Hakkuut_01a!Z386</f>
        <v>2020</v>
      </c>
      <c r="D4" s="21">
        <f>Luke_Met_Hakkuut_01a!V406+Luke_Met_Hakkuut_01a!Z406</f>
        <v>2187</v>
      </c>
      <c r="E4" s="21">
        <f>Luke_Met_Hakkuut_01a!V426+Luke_Met_Hakkuut_01a!Z426</f>
        <v>2190</v>
      </c>
      <c r="F4" s="21">
        <f>Luke_Met_Hakkuut_01a!V446+Luke_Met_Hakkuut_01a!Z446</f>
        <v>2204</v>
      </c>
      <c r="G4" s="21">
        <f>Luke_Met_Hakkuut_01a!V466+Luke_Met_Hakkuut_01a!Z466</f>
        <v>2098</v>
      </c>
      <c r="H4" s="21">
        <f>Luke_Met_Hakkuut_01a!V486+Luke_Met_Hakkuut_01a!Z486</f>
        <v>1891</v>
      </c>
      <c r="I4" s="21">
        <v>2157</v>
      </c>
      <c r="J4" s="21">
        <v>2110</v>
      </c>
      <c r="K4" s="21">
        <v>1976</v>
      </c>
      <c r="L4" s="55">
        <f t="shared" si="0"/>
        <v>2046.4</v>
      </c>
      <c r="M4">
        <f>$L4*('forestCenters harvests'!E$2+'forestCenters harvests'!E$5+'forestCenters harvests'!E$8)/('forestCenters harvests'!$D$2+'forestCenters harvests'!$D$5+'forestCenters harvests'!$D$8)</f>
        <v>2169.4304512500526</v>
      </c>
      <c r="N4">
        <f>$L4*('forestCenters harvests'!F$2+'forestCenters harvests'!F$5+'forestCenters harvests'!F$8)/('forestCenters harvests'!$D$2+'forestCenters harvests'!$D$5+'forestCenters harvests'!$D$8)</f>
        <v>2161.5259133164072</v>
      </c>
      <c r="O4">
        <f>$L4*('forestCenters harvests'!G$2+'forestCenters harvests'!G$5+'forestCenters harvests'!G$8)/('forestCenters harvests'!$D$2+'forestCenters harvests'!$D$5+'forestCenters harvests'!$D$8)</f>
        <v>2146.6335627612862</v>
      </c>
      <c r="P4">
        <f>$L4*('forestCenters harvests'!H$2+'forestCenters harvests'!H$5+'forestCenters harvests'!H$8)/('forestCenters harvests'!$D$2+'forestCenters harvests'!$D$5+'forestCenters harvests'!$D$8)</f>
        <v>2125.2206337760531</v>
      </c>
      <c r="Q4" s="51"/>
      <c r="R4" s="55"/>
      <c r="S4" s="55"/>
    </row>
    <row r="5" spans="1:19">
      <c r="A5">
        <v>14</v>
      </c>
      <c r="B5" s="2" t="s">
        <v>112</v>
      </c>
      <c r="C5" s="21">
        <f>Luke_Met_Hakkuut_01a!V387+Luke_Met_Hakkuut_01a!Z387</f>
        <v>1845</v>
      </c>
      <c r="D5" s="21">
        <f>Luke_Met_Hakkuut_01a!V407+Luke_Met_Hakkuut_01a!Z407</f>
        <v>1957</v>
      </c>
      <c r="E5" s="21">
        <f>Luke_Met_Hakkuut_01a!V427+Luke_Met_Hakkuut_01a!Z427</f>
        <v>2101</v>
      </c>
      <c r="F5" s="21">
        <f>Luke_Met_Hakkuut_01a!V447+Luke_Met_Hakkuut_01a!Z447</f>
        <v>2313</v>
      </c>
      <c r="G5" s="21">
        <f>Luke_Met_Hakkuut_01a!V467+Luke_Met_Hakkuut_01a!Z467</f>
        <v>2140</v>
      </c>
      <c r="H5" s="21">
        <f>Luke_Met_Hakkuut_01a!V487+Luke_Met_Hakkuut_01a!Z487</f>
        <v>1923</v>
      </c>
      <c r="I5" s="21">
        <v>2244</v>
      </c>
      <c r="J5" s="21">
        <v>2194</v>
      </c>
      <c r="K5" s="21">
        <v>2130</v>
      </c>
      <c r="L5" s="55">
        <f t="shared" si="0"/>
        <v>2126.1999999999998</v>
      </c>
      <c r="M5">
        <f>$L5*('forestCenters harvests'!E$2+'forestCenters harvests'!E$5+'forestCenters harvests'!E$8)/('forestCenters harvests'!$D$2+'forestCenters harvests'!$D$5+'forestCenters harvests'!$D$8)</f>
        <v>2254.0280616926611</v>
      </c>
      <c r="N5">
        <f>$L5*('forestCenters harvests'!F$2+'forestCenters harvests'!F$5+'forestCenters harvests'!F$8)/('forestCenters harvests'!$D$2+'forestCenters harvests'!$D$5+'forestCenters harvests'!$D$8)</f>
        <v>2245.8152838610949</v>
      </c>
      <c r="O5">
        <f>$L5*('forestCenters harvests'!G$2+'forestCenters harvests'!G$5+'forestCenters harvests'!G$8)/('forestCenters harvests'!$D$2+'forestCenters harvests'!$D$5+'forestCenters harvests'!$D$8)</f>
        <v>2230.3422014967973</v>
      </c>
      <c r="P5">
        <f>$L5*('forestCenters harvests'!H$2+'forestCenters harvests'!H$5+'forestCenters harvests'!H$8)/('forestCenters harvests'!$D$2+'forestCenters harvests'!$D$5+'forestCenters harvests'!$D$8)</f>
        <v>2208.0942687327224</v>
      </c>
      <c r="Q5" s="51"/>
      <c r="R5" s="55"/>
      <c r="S5" s="55"/>
    </row>
    <row r="6" spans="1:19">
      <c r="A6">
        <v>9</v>
      </c>
      <c r="B6" s="2" t="s">
        <v>113</v>
      </c>
      <c r="C6" s="21">
        <f>Luke_Met_Hakkuut_01a!V388+Luke_Met_Hakkuut_01a!Z388</f>
        <v>1916</v>
      </c>
      <c r="D6" s="21">
        <f>Luke_Met_Hakkuut_01a!V408+Luke_Met_Hakkuut_01a!Z408</f>
        <v>2034</v>
      </c>
      <c r="E6" s="21">
        <f>Luke_Met_Hakkuut_01a!V428+Luke_Met_Hakkuut_01a!Z428</f>
        <v>2084</v>
      </c>
      <c r="F6" s="21">
        <f>Luke_Met_Hakkuut_01a!V448+Luke_Met_Hakkuut_01a!Z448</f>
        <v>2249</v>
      </c>
      <c r="G6" s="21">
        <f>Luke_Met_Hakkuut_01a!V468+Luke_Met_Hakkuut_01a!Z468</f>
        <v>1897</v>
      </c>
      <c r="H6" s="21">
        <f>Luke_Met_Hakkuut_01a!V488+Luke_Met_Hakkuut_01a!Z488</f>
        <v>1739</v>
      </c>
      <c r="I6" s="21">
        <v>1988</v>
      </c>
      <c r="J6" s="21">
        <v>1895</v>
      </c>
      <c r="K6" s="21">
        <v>1767</v>
      </c>
      <c r="L6" s="55">
        <f t="shared" si="0"/>
        <v>1857.2</v>
      </c>
      <c r="M6">
        <f>$L6*('forestCenters harvests'!E$2+'forestCenters harvests'!E$5+'forestCenters harvests'!E$8)/('forestCenters harvests'!$D$2+'forestCenters harvests'!$D$5+'forestCenters harvests'!$D$8)</f>
        <v>1968.8556655891311</v>
      </c>
      <c r="N6">
        <f>$L6*('forestCenters harvests'!F$2+'forestCenters harvests'!F$5+'forestCenters harvests'!F$8)/('forestCenters harvests'!$D$2+'forestCenters harvests'!$D$5+'forestCenters harvests'!$D$8)</f>
        <v>1961.6819420500544</v>
      </c>
      <c r="O6">
        <f>$L6*('forestCenters harvests'!G$2+'forestCenters harvests'!G$5+'forestCenters harvests'!G$8)/('forestCenters harvests'!$D$2+'forestCenters harvests'!$D$5+'forestCenters harvests'!$D$8)</f>
        <v>1948.1664644059133</v>
      </c>
      <c r="P6">
        <f>$L6*('forestCenters harvests'!H$2+'forestCenters harvests'!H$5+'forestCenters harvests'!H$8)/('forestCenters harvests'!$D$2+'forestCenters harvests'!$D$5+'forestCenters harvests'!$D$8)</f>
        <v>1928.7332686908157</v>
      </c>
      <c r="Q6" s="51"/>
      <c r="R6" s="55"/>
      <c r="S6" s="55"/>
    </row>
    <row r="7" spans="1:19">
      <c r="A7">
        <v>4</v>
      </c>
      <c r="B7" s="2" t="s">
        <v>114</v>
      </c>
      <c r="C7" s="21">
        <f>Luke_Met_Hakkuut_01a!V389+Luke_Met_Hakkuut_01a!Z389</f>
        <v>4043</v>
      </c>
      <c r="D7" s="21">
        <f>Luke_Met_Hakkuut_01a!V409+Luke_Met_Hakkuut_01a!Z409</f>
        <v>4383</v>
      </c>
      <c r="E7" s="21">
        <f>Luke_Met_Hakkuut_01a!V429+Luke_Met_Hakkuut_01a!Z429</f>
        <v>4360</v>
      </c>
      <c r="F7" s="21">
        <f>Luke_Met_Hakkuut_01a!V449+Luke_Met_Hakkuut_01a!Z449</f>
        <v>4791</v>
      </c>
      <c r="G7" s="21">
        <f>Luke_Met_Hakkuut_01a!V469+Luke_Met_Hakkuut_01a!Z469</f>
        <v>4402</v>
      </c>
      <c r="H7" s="21">
        <f>Luke_Met_Hakkuut_01a!V489+Luke_Met_Hakkuut_01a!Z489</f>
        <v>3965</v>
      </c>
      <c r="I7" s="21">
        <v>4886</v>
      </c>
      <c r="J7" s="21">
        <v>4741</v>
      </c>
      <c r="K7" s="21">
        <v>4361</v>
      </c>
      <c r="L7" s="55">
        <f t="shared" si="0"/>
        <v>4471</v>
      </c>
      <c r="M7">
        <f>$L7*('forestCenters harvests'!E$2+'forestCenters harvests'!E$5+'forestCenters harvests'!E$8)/('forestCenters harvests'!$D$2+'forestCenters harvests'!$D$5+'forestCenters harvests'!$D$8)</f>
        <v>4739.7984497356265</v>
      </c>
      <c r="N7">
        <f>$L7*('forestCenters harvests'!F$2+'forestCenters harvests'!F$5+'forestCenters harvests'!F$8)/('forestCenters harvests'!$D$2+'forestCenters harvests'!$D$5+'forestCenters harvests'!$D$8)</f>
        <v>4722.5285176102698</v>
      </c>
      <c r="O7">
        <f>$L7*('forestCenters harvests'!G$2+'forestCenters harvests'!G$5+'forestCenters harvests'!G$8)/('forestCenters harvests'!$D$2+'forestCenters harvests'!$D$5+'forestCenters harvests'!$D$8)</f>
        <v>4689.991526146262</v>
      </c>
      <c r="P7">
        <f>$L7*('forestCenters harvests'!H$2+'forestCenters harvests'!H$5+'forestCenters harvests'!H$8)/('forestCenters harvests'!$D$2+'forestCenters harvests'!$D$5+'forestCenters harvests'!$D$8)</f>
        <v>4643.2082943768237</v>
      </c>
      <c r="Q7" s="51"/>
      <c r="R7" s="55"/>
      <c r="S7" s="55"/>
    </row>
    <row r="8" spans="1:19">
      <c r="A8">
        <v>13</v>
      </c>
      <c r="B8" s="2" t="s">
        <v>115</v>
      </c>
      <c r="C8" s="21">
        <f>Luke_Met_Hakkuut_01a!V390+Luke_Met_Hakkuut_01a!Z390</f>
        <v>2008</v>
      </c>
      <c r="D8" s="21">
        <f>Luke_Met_Hakkuut_01a!V410+Luke_Met_Hakkuut_01a!Z410</f>
        <v>2200</v>
      </c>
      <c r="E8" s="21">
        <f>Luke_Met_Hakkuut_01a!V430+Luke_Met_Hakkuut_01a!Z430</f>
        <v>2040</v>
      </c>
      <c r="F8" s="21">
        <f>Luke_Met_Hakkuut_01a!V450+Luke_Met_Hakkuut_01a!Z450</f>
        <v>2250</v>
      </c>
      <c r="G8" s="21">
        <f>Luke_Met_Hakkuut_01a!V470+Luke_Met_Hakkuut_01a!Z470</f>
        <v>1978</v>
      </c>
      <c r="H8" s="21">
        <f>Luke_Met_Hakkuut_01a!V490+Luke_Met_Hakkuut_01a!Z490</f>
        <v>1834</v>
      </c>
      <c r="I8" s="21">
        <v>2380</v>
      </c>
      <c r="J8" s="21">
        <v>2161</v>
      </c>
      <c r="K8" s="21">
        <v>2054</v>
      </c>
      <c r="L8" s="55">
        <f t="shared" si="0"/>
        <v>2081.4</v>
      </c>
      <c r="M8">
        <f>$L8*('forestCenters harvests'!E$2+'forestCenters harvests'!E$5+'forestCenters harvests'!E$8)/('forestCenters harvests'!$D$2+'forestCenters harvests'!$D$5+'forestCenters harvests'!$D$8)</f>
        <v>2206.5346663564596</v>
      </c>
      <c r="N8">
        <f>$L8*('forestCenters harvests'!F$2+'forestCenters harvests'!F$5+'forestCenters harvests'!F$8)/('forestCenters harvests'!$D$2+'forestCenters harvests'!$D$5+'forestCenters harvests'!$D$8)</f>
        <v>2198.4949354851296</v>
      </c>
      <c r="O8">
        <f>$L8*('forestCenters harvests'!G$2+'forestCenters harvests'!G$5+'forestCenters harvests'!G$8)/('forestCenters harvests'!$D$2+'forestCenters harvests'!$D$5+'forestCenters harvests'!$D$8)</f>
        <v>2183.3478779961597</v>
      </c>
      <c r="P8">
        <f>$L8*('forestCenters harvests'!H$2+'forestCenters harvests'!H$5+'forestCenters harvests'!H$8)/('forestCenters harvests'!$D$2+'forestCenters harvests'!$D$5+'forestCenters harvests'!$D$8)</f>
        <v>2161.5687192833643</v>
      </c>
      <c r="Q8" s="51"/>
      <c r="R8" s="55"/>
      <c r="S8" s="55"/>
    </row>
    <row r="9" spans="1:19">
      <c r="A9">
        <v>15</v>
      </c>
      <c r="B9" s="2" t="s">
        <v>116</v>
      </c>
      <c r="C9" s="21">
        <f>Luke_Met_Hakkuut_01a!V391+Luke_Met_Hakkuut_01a!Z391</f>
        <v>2047</v>
      </c>
      <c r="D9" s="21">
        <f>Luke_Met_Hakkuut_01a!V411+Luke_Met_Hakkuut_01a!Z411</f>
        <v>2186</v>
      </c>
      <c r="E9" s="21">
        <f>Luke_Met_Hakkuut_01a!V431+Luke_Met_Hakkuut_01a!Z431</f>
        <v>2210</v>
      </c>
      <c r="F9" s="21">
        <f>Luke_Met_Hakkuut_01a!V451+Luke_Met_Hakkuut_01a!Z451</f>
        <v>2189</v>
      </c>
      <c r="G9" s="21">
        <f>Luke_Met_Hakkuut_01a!V471+Luke_Met_Hakkuut_01a!Z471</f>
        <v>1764</v>
      </c>
      <c r="H9" s="21">
        <f>Luke_Met_Hakkuut_01a!V491+Luke_Met_Hakkuut_01a!Z491</f>
        <v>1509</v>
      </c>
      <c r="I9" s="21">
        <v>1665</v>
      </c>
      <c r="J9" s="21">
        <v>1599</v>
      </c>
      <c r="K9" s="21">
        <v>1519</v>
      </c>
      <c r="L9" s="55">
        <f t="shared" si="0"/>
        <v>1611.2</v>
      </c>
      <c r="M9">
        <f>$L9*('forestCenters harvests'!E$2+'forestCenters harvests'!E$5+'forestCenters harvests'!E$8)/('forestCenters harvests'!$D$2+'forestCenters harvests'!$D$5+'forestCenters harvests'!$D$8)</f>
        <v>1708.0660394126685</v>
      </c>
      <c r="N9">
        <f>$L9*('forestCenters harvests'!F$2+'forestCenters harvests'!F$5+'forestCenters harvests'!F$8)/('forestCenters harvests'!$D$2+'forestCenters harvests'!$D$5+'forestCenters harvests'!$D$8)</f>
        <v>1701.8425290927457</v>
      </c>
      <c r="O9">
        <f>$L9*('forestCenters harvests'!G$2+'forestCenters harvests'!G$5+'forestCenters harvests'!G$8)/('forestCenters harvests'!$D$2+'forestCenters harvests'!$D$5+'forestCenters harvests'!$D$8)</f>
        <v>1690.1172773265168</v>
      </c>
      <c r="P9">
        <f>$L9*('forestCenters harvests'!H$2+'forestCenters harvests'!H$5+'forestCenters harvests'!H$8)/('forestCenters harvests'!$D$2+'forestCenters harvests'!$D$5+'forestCenters harvests'!$D$8)</f>
        <v>1673.2581534108563</v>
      </c>
      <c r="Q9" s="51"/>
      <c r="R9" s="55"/>
      <c r="S9" s="55"/>
    </row>
    <row r="10" spans="1:19">
      <c r="A10">
        <v>5</v>
      </c>
      <c r="B10" s="2" t="s">
        <v>117</v>
      </c>
      <c r="C10" s="21">
        <f>Luke_Met_Hakkuut_01a!V392+Luke_Met_Hakkuut_01a!Z392</f>
        <v>2707</v>
      </c>
      <c r="D10" s="21">
        <f>Luke_Met_Hakkuut_01a!V412+Luke_Met_Hakkuut_01a!Z412</f>
        <v>2655</v>
      </c>
      <c r="E10" s="21">
        <f>Luke_Met_Hakkuut_01a!V432+Luke_Met_Hakkuut_01a!Z432</f>
        <v>2537</v>
      </c>
      <c r="F10" s="21">
        <f>Luke_Met_Hakkuut_01a!V452+Luke_Met_Hakkuut_01a!Z452</f>
        <v>2545</v>
      </c>
      <c r="G10" s="21">
        <f>Luke_Met_Hakkuut_01a!V472+Luke_Met_Hakkuut_01a!Z472</f>
        <v>2221</v>
      </c>
      <c r="H10" s="21">
        <f>Luke_Met_Hakkuut_01a!V492+Luke_Met_Hakkuut_01a!Z492</f>
        <v>1884</v>
      </c>
      <c r="I10" s="21">
        <v>2167</v>
      </c>
      <c r="J10" s="21">
        <v>2229</v>
      </c>
      <c r="K10" s="21">
        <v>2092</v>
      </c>
      <c r="L10" s="55">
        <f t="shared" si="0"/>
        <v>2118.6</v>
      </c>
      <c r="M10">
        <f>$L10*('forestCenters harvests'!E$2+'forestCenters harvests'!E$5+'forestCenters harvests'!E$8)/('forestCenters harvests'!$D$2+'forestCenters harvests'!$D$5+'forestCenters harvests'!$D$8)</f>
        <v>2245.971146412413</v>
      </c>
      <c r="N10">
        <f>$L10*('forestCenters harvests'!F$2+'forestCenters harvests'!F$5+'forestCenters harvests'!F$8)/('forestCenters harvests'!$D$2+'forestCenters harvests'!$D$5+'forestCenters harvests'!$D$8)</f>
        <v>2237.7877247616007</v>
      </c>
      <c r="O10">
        <f>$L10*('forestCenters harvests'!G$2+'forestCenters harvests'!G$5+'forestCenters harvests'!G$8)/('forestCenters harvests'!$D$2+'forestCenters harvests'!$D$5+'forestCenters harvests'!$D$8)</f>
        <v>2222.3699501886531</v>
      </c>
      <c r="P10">
        <f>$L10*('forestCenters harvests'!H$2+'forestCenters harvests'!H$5+'forestCenters harvests'!H$8)/('forestCenters harvests'!$D$2+'forestCenters harvests'!$D$5+'forestCenters harvests'!$D$8)</f>
        <v>2200.2015415939923</v>
      </c>
      <c r="Q10" s="51"/>
      <c r="R10" s="55"/>
      <c r="S10" s="55"/>
    </row>
    <row r="11" spans="1:19">
      <c r="A11">
        <v>17</v>
      </c>
      <c r="B11" s="2" t="s">
        <v>118</v>
      </c>
      <c r="C11" s="21">
        <f>Luke_Met_Hakkuut_01a!V393+Luke_Met_Hakkuut_01a!Z393</f>
        <v>6457</v>
      </c>
      <c r="D11" s="21">
        <f>Luke_Met_Hakkuut_01a!V413+Luke_Met_Hakkuut_01a!Z413</f>
        <v>6937</v>
      </c>
      <c r="E11" s="21">
        <f>Luke_Met_Hakkuut_01a!V433+Luke_Met_Hakkuut_01a!Z433</f>
        <v>6988</v>
      </c>
      <c r="F11" s="21">
        <f>Luke_Met_Hakkuut_01a!V453+Luke_Met_Hakkuut_01a!Z453</f>
        <v>7584</v>
      </c>
      <c r="G11" s="21">
        <f>Luke_Met_Hakkuut_01a!V473+Luke_Met_Hakkuut_01a!Z473</f>
        <v>6305</v>
      </c>
      <c r="H11" s="21">
        <f>Luke_Met_Hakkuut_01a!V493+Luke_Met_Hakkuut_01a!Z493</f>
        <v>5841</v>
      </c>
      <c r="I11" s="21">
        <v>5758</v>
      </c>
      <c r="J11" s="21">
        <v>5851</v>
      </c>
      <c r="K11" s="21">
        <v>5404</v>
      </c>
      <c r="L11" s="55">
        <f t="shared" si="0"/>
        <v>5831.8</v>
      </c>
      <c r="M11">
        <f>$L11*('forestCenters harvests'!E$2+'forestCenters harvests'!E$5+'forestCenters harvests'!E$8)/('forestCenters harvests'!$D$2+'forestCenters harvests'!$D$5+'forestCenters harvests'!$D$8)</f>
        <v>6182.4103330727412</v>
      </c>
      <c r="N11">
        <f>$L11*('forestCenters harvests'!F$2+'forestCenters harvests'!F$5+'forestCenters harvests'!F$8)/('forestCenters harvests'!$D$2+'forestCenters harvests'!$D$5+'forestCenters harvests'!$D$8)</f>
        <v>6159.8840995302107</v>
      </c>
      <c r="O11">
        <f>$L11*('forestCenters harvests'!G$2+'forestCenters harvests'!G$5+'forestCenters harvests'!G$8)/('forestCenters harvests'!$D$2+'forestCenters harvests'!$D$5+'forestCenters harvests'!$D$8)</f>
        <v>6117.4441024781408</v>
      </c>
      <c r="P11">
        <f>$L11*('forestCenters harvests'!H$2+'forestCenters harvests'!H$5+'forestCenters harvests'!H$8)/('forestCenters harvests'!$D$2+'forestCenters harvests'!$D$5+'forestCenters harvests'!$D$8)</f>
        <v>6056.421858901087</v>
      </c>
      <c r="Q11" s="51"/>
      <c r="R11" s="55"/>
      <c r="S11" s="55"/>
    </row>
    <row r="12" spans="1:19">
      <c r="A12">
        <v>7</v>
      </c>
      <c r="B12" s="2" t="s">
        <v>119</v>
      </c>
      <c r="C12" s="21">
        <f>Luke_Met_Hakkuut_01a!V394+Luke_Met_Hakkuut_01a!Z394</f>
        <v>5612</v>
      </c>
      <c r="D12" s="21">
        <f>Luke_Met_Hakkuut_01a!V414+Luke_Met_Hakkuut_01a!Z414</f>
        <v>5913</v>
      </c>
      <c r="E12" s="21">
        <f>Luke_Met_Hakkuut_01a!V434+Luke_Met_Hakkuut_01a!Z434</f>
        <v>6271</v>
      </c>
      <c r="F12" s="21">
        <f>Luke_Met_Hakkuut_01a!V454+Luke_Met_Hakkuut_01a!Z454</f>
        <v>6998</v>
      </c>
      <c r="G12" s="21">
        <f>Luke_Met_Hakkuut_01a!V474+Luke_Met_Hakkuut_01a!Z474</f>
        <v>6518</v>
      </c>
      <c r="H12" s="21">
        <f>Luke_Met_Hakkuut_01a!V494+Luke_Met_Hakkuut_01a!Z494</f>
        <v>5978</v>
      </c>
      <c r="I12" s="21">
        <v>6980</v>
      </c>
      <c r="J12" s="21">
        <v>6983</v>
      </c>
      <c r="K12" s="21">
        <v>6593</v>
      </c>
      <c r="L12" s="55">
        <f t="shared" si="0"/>
        <v>6610.4</v>
      </c>
      <c r="M12">
        <f>$L12*('forestCenters harvests'!E$2+'forestCenters harvests'!E$5+'forestCenters harvests'!E$8)/('forestCenters harvests'!$D$2+'forestCenters harvests'!$D$5+'forestCenters harvests'!$D$8)</f>
        <v>7007.8201011255605</v>
      </c>
      <c r="N12">
        <f>$L12*('forestCenters harvests'!F$2+'forestCenters harvests'!F$5+'forestCenters harvests'!F$8)/('forestCenters harvests'!$D$2+'forestCenters harvests'!$D$5+'forestCenters harvests'!$D$8)</f>
        <v>6982.2864041178536</v>
      </c>
      <c r="O12">
        <f>$L12*('forestCenters harvests'!G$2+'forestCenters harvests'!G$5+'forestCenters harvests'!G$8)/('forestCenters harvests'!$D$2+'forestCenters harvests'!$D$5+'forestCenters harvests'!$D$8)</f>
        <v>6934.1802693887821</v>
      </c>
      <c r="P12">
        <f>$L12*('forestCenters harvests'!H$2+'forestCenters harvests'!H$5+'forestCenters harvests'!H$8)/('forestCenters harvests'!$D$2+'forestCenters harvests'!$D$5+'forestCenters harvests'!$D$8)</f>
        <v>6865.0109839294464</v>
      </c>
      <c r="Q12" s="51"/>
      <c r="R12" s="55"/>
      <c r="S12" s="55"/>
    </row>
    <row r="13" spans="1:19">
      <c r="A13">
        <v>18</v>
      </c>
      <c r="B13" s="2" t="s">
        <v>120</v>
      </c>
      <c r="C13" s="21">
        <f>Luke_Met_Hakkuut_01a!V395+Luke_Met_Hakkuut_01a!Z395</f>
        <v>4942</v>
      </c>
      <c r="D13" s="21">
        <f>Luke_Met_Hakkuut_01a!V415+Luke_Met_Hakkuut_01a!Z415</f>
        <v>5571</v>
      </c>
      <c r="E13" s="21">
        <f>Luke_Met_Hakkuut_01a!V435+Luke_Met_Hakkuut_01a!Z435</f>
        <v>5517</v>
      </c>
      <c r="F13" s="21">
        <f>Luke_Met_Hakkuut_01a!V455+Luke_Met_Hakkuut_01a!Z455</f>
        <v>6410</v>
      </c>
      <c r="G13" s="21">
        <f>Luke_Met_Hakkuut_01a!V475+Luke_Met_Hakkuut_01a!Z475</f>
        <v>5644</v>
      </c>
      <c r="H13" s="21">
        <f>Luke_Met_Hakkuut_01a!V495+Luke_Met_Hakkuut_01a!Z495</f>
        <v>5367</v>
      </c>
      <c r="I13" s="21">
        <v>6555</v>
      </c>
      <c r="J13" s="21">
        <v>6809</v>
      </c>
      <c r="K13" s="21">
        <v>6406</v>
      </c>
      <c r="L13" s="55">
        <f t="shared" si="0"/>
        <v>6156.2</v>
      </c>
      <c r="M13">
        <f>$L13*('forestCenters harvests'!E$2+'forestCenters harvests'!E$5+'forestCenters harvests'!E$8)/('forestCenters harvests'!$D$2+'forestCenters harvests'!$D$5+'forestCenters harvests'!$D$8)</f>
        <v>6526.3134010875556</v>
      </c>
      <c r="N13">
        <f>$L13*('forestCenters harvests'!F$2+'forestCenters harvests'!F$5+'forestCenters harvests'!F$8)/('forestCenters harvests'!$D$2+'forestCenters harvests'!$D$5+'forestCenters harvests'!$D$8)</f>
        <v>6502.5341221454573</v>
      </c>
      <c r="O13">
        <f>$L13*('forestCenters harvests'!G$2+'forestCenters harvests'!G$5+'forestCenters harvests'!G$8)/('forestCenters harvests'!$D$2+'forestCenters harvests'!$D$5+'forestCenters harvests'!$D$8)</f>
        <v>6457.7333556836538</v>
      </c>
      <c r="P13">
        <f>$L13*('forestCenters harvests'!H$2+'forestCenters harvests'!H$5+'forestCenters harvests'!H$8)/('forestCenters harvests'!$D$2+'forestCenters harvests'!$D$5+'forestCenters harvests'!$D$8)</f>
        <v>6393.3166857174247</v>
      </c>
      <c r="Q13" s="51"/>
      <c r="R13" s="55"/>
      <c r="S13" s="55"/>
    </row>
    <row r="14" spans="1:19">
      <c r="A14">
        <v>6</v>
      </c>
      <c r="B14" s="2" t="s">
        <v>121</v>
      </c>
      <c r="C14" s="21">
        <f>Luke_Met_Hakkuut_01a!V396+Luke_Met_Hakkuut_01a!Z396</f>
        <v>5531</v>
      </c>
      <c r="D14" s="21">
        <f>Luke_Met_Hakkuut_01a!V416+Luke_Met_Hakkuut_01a!Z416</f>
        <v>6049</v>
      </c>
      <c r="E14" s="21">
        <f>Luke_Met_Hakkuut_01a!V436+Luke_Met_Hakkuut_01a!Z436</f>
        <v>6463</v>
      </c>
      <c r="F14" s="21">
        <f>Luke_Met_Hakkuut_01a!V456+Luke_Met_Hakkuut_01a!Z456</f>
        <v>6760</v>
      </c>
      <c r="G14" s="21">
        <f>Luke_Met_Hakkuut_01a!V476+Luke_Met_Hakkuut_01a!Z476</f>
        <v>6104</v>
      </c>
      <c r="H14" s="21">
        <f>Luke_Met_Hakkuut_01a!V496+Luke_Met_Hakkuut_01a!Z496</f>
        <v>5697</v>
      </c>
      <c r="I14" s="21">
        <v>6090</v>
      </c>
      <c r="J14" s="21">
        <v>5750</v>
      </c>
      <c r="K14" s="21">
        <v>5416</v>
      </c>
      <c r="L14" s="55">
        <f t="shared" si="0"/>
        <v>5811.4</v>
      </c>
      <c r="M14">
        <f>$L14*('forestCenters harvests'!E$2+'forestCenters harvests'!E$5+'forestCenters harvests'!E$8)/('forestCenters harvests'!$D$2+'forestCenters harvests'!$D$5+'forestCenters harvests'!$D$8)</f>
        <v>6160.783876267863</v>
      </c>
      <c r="N14">
        <f>$L14*('forestCenters harvests'!F$2+'forestCenters harvests'!F$5+'forestCenters harvests'!F$8)/('forestCenters harvests'!$D$2+'forestCenters harvests'!$D$5+'forestCenters harvests'!$D$8)</f>
        <v>6138.3364408947255</v>
      </c>
      <c r="O14">
        <f>$L14*('forestCenters harvests'!G$2+'forestCenters harvests'!G$5+'forestCenters harvests'!G$8)/('forestCenters harvests'!$D$2+'forestCenters harvests'!$D$5+'forestCenters harvests'!$D$8)</f>
        <v>6096.0449015983859</v>
      </c>
      <c r="P14">
        <f>$L14*('forestCenters harvests'!H$2+'forestCenters harvests'!H$5+'forestCenters harvests'!H$8)/('forestCenters harvests'!$D$2+'forestCenters harvests'!$D$5+'forestCenters harvests'!$D$8)</f>
        <v>6035.2361176339682</v>
      </c>
      <c r="Q14" s="51"/>
      <c r="R14" s="55"/>
      <c r="S14" s="55"/>
    </row>
    <row r="15" spans="1:19">
      <c r="A15">
        <v>12</v>
      </c>
      <c r="B15" s="2" t="s">
        <v>122</v>
      </c>
      <c r="C15" s="21">
        <f>Luke_Met_Hakkuut_01a!V397+Luke_Met_Hakkuut_01a!Z397</f>
        <v>2356</v>
      </c>
      <c r="D15" s="21">
        <f>Luke_Met_Hakkuut_01a!V417+Luke_Met_Hakkuut_01a!Z417</f>
        <v>2424</v>
      </c>
      <c r="E15" s="21">
        <f>Luke_Met_Hakkuut_01a!V437+Luke_Met_Hakkuut_01a!Z437</f>
        <v>2612</v>
      </c>
      <c r="F15" s="21">
        <f>Luke_Met_Hakkuut_01a!V457+Luke_Met_Hakkuut_01a!Z457</f>
        <v>2912</v>
      </c>
      <c r="G15" s="21">
        <f>Luke_Met_Hakkuut_01a!V477+Luke_Met_Hakkuut_01a!Z477</f>
        <v>3017</v>
      </c>
      <c r="H15" s="21">
        <f>Luke_Met_Hakkuut_01a!V497+Luke_Met_Hakkuut_01a!Z497</f>
        <v>2708</v>
      </c>
      <c r="I15" s="21">
        <v>3233</v>
      </c>
      <c r="J15" s="21">
        <v>3108</v>
      </c>
      <c r="K15" s="21">
        <v>2867</v>
      </c>
      <c r="L15" s="55">
        <f t="shared" si="0"/>
        <v>2986.6</v>
      </c>
      <c r="M15">
        <f>$L15*('forestCenters harvests'!E$2+'forestCenters harvests'!E$5+'forestCenters harvests'!E$8)/('forestCenters harvests'!$D$2+'forestCenters harvests'!$D$5+'forestCenters harvests'!$D$8)</f>
        <v>3166.1556810513134</v>
      </c>
      <c r="N15">
        <f>$L15*('forestCenters harvests'!F$2+'forestCenters harvests'!F$5+'forestCenters harvests'!F$8)/('forestCenters harvests'!$D$2+'forestCenters harvests'!$D$5+'forestCenters harvests'!$D$8)</f>
        <v>3154.6194745459252</v>
      </c>
      <c r="O15">
        <f>$L15*('forestCenters harvests'!G$2+'forestCenters harvests'!G$5+'forestCenters harvests'!G$8)/('forestCenters harvests'!$D$2+'forestCenters harvests'!$D$5+'forestCenters harvests'!$D$8)</f>
        <v>3132.8849680135149</v>
      </c>
      <c r="P15">
        <f>$L15*('forestCenters harvests'!H$2+'forestCenters harvests'!H$5+'forestCenters harvests'!H$8)/('forestCenters harvests'!$D$2+'forestCenters harvests'!$D$5+'forestCenters harvests'!$D$8)</f>
        <v>3101.6340621753129</v>
      </c>
      <c r="Q15" s="51"/>
      <c r="R15" s="55"/>
      <c r="S15" s="55"/>
    </row>
    <row r="16" spans="1:19">
      <c r="A16">
        <v>10</v>
      </c>
      <c r="B16" s="2" t="s">
        <v>123</v>
      </c>
      <c r="C16" s="21">
        <f>Luke_Met_Hakkuut_01a!V398+Luke_Met_Hakkuut_01a!Z398</f>
        <v>1419</v>
      </c>
      <c r="D16" s="21">
        <f>Luke_Met_Hakkuut_01a!V418+Luke_Met_Hakkuut_01a!Z418</f>
        <v>1526</v>
      </c>
      <c r="E16" s="21">
        <f>Luke_Met_Hakkuut_01a!V438+Luke_Met_Hakkuut_01a!Z438</f>
        <v>1629</v>
      </c>
      <c r="F16" s="21">
        <f>Luke_Met_Hakkuut_01a!V458+Luke_Met_Hakkuut_01a!Z458</f>
        <v>1861</v>
      </c>
      <c r="G16" s="21">
        <f>Luke_Met_Hakkuut_01a!V478+Luke_Met_Hakkuut_01a!Z478</f>
        <v>1988</v>
      </c>
      <c r="H16" s="21">
        <f>Luke_Met_Hakkuut_01a!V498+Luke_Met_Hakkuut_01a!Z498</f>
        <v>1806</v>
      </c>
      <c r="I16" s="21">
        <v>1963</v>
      </c>
      <c r="J16" s="21">
        <v>1860</v>
      </c>
      <c r="K16" s="21">
        <v>1959</v>
      </c>
      <c r="L16" s="55">
        <f t="shared" si="0"/>
        <v>1915.2</v>
      </c>
      <c r="M16">
        <f>$L16*('forestCenters harvests'!E$2+'forestCenters harvests'!E$5+'forestCenters harvests'!E$8)/('forestCenters harvests'!$D$2+'forestCenters harvests'!$D$5+'forestCenters harvests'!$D$8)</f>
        <v>2030.3426506226062</v>
      </c>
      <c r="N16">
        <f>$L16*('forestCenters harvests'!F$2+'forestCenters harvests'!F$5+'forestCenters harvests'!F$8)/('forestCenters harvests'!$D$2+'forestCenters harvests'!$D$5+'forestCenters harvests'!$D$8)</f>
        <v>2022.9448930725093</v>
      </c>
      <c r="O16">
        <f>$L16*('forestCenters harvests'!G$2+'forestCenters harvests'!G$5+'forestCenters harvests'!G$8)/('forestCenters harvests'!$D$2+'forestCenters harvests'!$D$5+'forestCenters harvests'!$D$8)</f>
        <v>2009.0073296522746</v>
      </c>
      <c r="P16">
        <f>$L16*('forestCenters harvests'!H$2+'forestCenters harvests'!H$5+'forestCenters harvests'!H$8)/('forestCenters harvests'!$D$2+'forestCenters harvests'!$D$5+'forestCenters harvests'!$D$8)</f>
        <v>1988.9672389600748</v>
      </c>
      <c r="Q16" s="51"/>
      <c r="R16" s="55"/>
      <c r="S16" s="55"/>
    </row>
    <row r="17" spans="1:19">
      <c r="A17">
        <v>3</v>
      </c>
      <c r="B17" s="2" t="s">
        <v>124</v>
      </c>
      <c r="C17" s="21">
        <f>Luke_Met_Hakkuut_01a!V399+Luke_Met_Hakkuut_01a!Z399</f>
        <v>828</v>
      </c>
      <c r="D17" s="21">
        <f>Luke_Met_Hakkuut_01a!V419+Luke_Met_Hakkuut_01a!Z419</f>
        <v>931</v>
      </c>
      <c r="E17" s="21">
        <f>Luke_Met_Hakkuut_01a!V439+Luke_Met_Hakkuut_01a!Z439</f>
        <v>899</v>
      </c>
      <c r="F17" s="21">
        <f>Luke_Met_Hakkuut_01a!V459+Luke_Met_Hakkuut_01a!Z459</f>
        <v>1038</v>
      </c>
      <c r="G17" s="21">
        <f>Luke_Met_Hakkuut_01a!V479+Luke_Met_Hakkuut_01a!Z479</f>
        <v>1020</v>
      </c>
      <c r="H17" s="21">
        <f>Luke_Met_Hakkuut_01a!V499+Luke_Met_Hakkuut_01a!Z499</f>
        <v>852</v>
      </c>
      <c r="I17" s="21">
        <v>922</v>
      </c>
      <c r="J17" s="21">
        <v>878</v>
      </c>
      <c r="K17" s="21">
        <v>923</v>
      </c>
      <c r="L17" s="55">
        <f t="shared" si="0"/>
        <v>919</v>
      </c>
      <c r="M17">
        <f>$L17*('forestCenters harvests'!E$2+'forestCenters harvests'!E$5+'forestCenters harvests'!E$8)/('forestCenters harvests'!$D$2+'forestCenters harvests'!$D$5+'forestCenters harvests'!$D$8)</f>
        <v>974.25067665109384</v>
      </c>
      <c r="N17">
        <f>$L17*('forestCenters harvests'!F$2+'forestCenters harvests'!F$5+'forestCenters harvests'!F$8)/('forestCenters harvests'!$D$2+'forestCenters harvests'!$D$5+'forestCenters harvests'!$D$8)</f>
        <v>970.70089637303465</v>
      </c>
      <c r="O17">
        <f>$L17*('forestCenters harvests'!G$2+'forestCenters harvests'!G$5+'forestCenters harvests'!G$8)/('forestCenters harvests'!$D$2+'forestCenters harvests'!$D$5+'forestCenters harvests'!$D$8)</f>
        <v>964.01302002424836</v>
      </c>
      <c r="P17">
        <f>$L17*('forestCenters harvests'!H$2+'forestCenters harvests'!H$5+'forestCenters harvests'!H$8)/('forestCenters harvests'!$D$2+'forestCenters harvests'!$D$5+'forestCenters harvests'!$D$8)</f>
        <v>954.39687374911682</v>
      </c>
      <c r="Q17" s="51"/>
      <c r="R17" s="55"/>
      <c r="S17" s="55"/>
    </row>
    <row r="18" spans="1:19">
      <c r="A18">
        <v>19</v>
      </c>
      <c r="B18" s="2" t="s">
        <v>125</v>
      </c>
      <c r="C18" s="21">
        <f>Luke_Met_Hakkuut_01a!V400+Luke_Met_Hakkuut_01a!Z400</f>
        <v>5053</v>
      </c>
      <c r="D18" s="21">
        <f>Luke_Met_Hakkuut_01a!V420+Luke_Met_Hakkuut_01a!Z420</f>
        <v>5236</v>
      </c>
      <c r="E18" s="21">
        <f>Luke_Met_Hakkuut_01a!V440+Luke_Met_Hakkuut_01a!Z440</f>
        <v>5400</v>
      </c>
      <c r="F18" s="21">
        <f>Luke_Met_Hakkuut_01a!V460+Luke_Met_Hakkuut_01a!Z460</f>
        <v>6281</v>
      </c>
      <c r="G18" s="21">
        <f>Luke_Met_Hakkuut_01a!V480+Luke_Met_Hakkuut_01a!Z480</f>
        <v>5934</v>
      </c>
      <c r="H18" s="21">
        <f>Luke_Met_Hakkuut_01a!V500+Luke_Met_Hakkuut_01a!Z500</f>
        <v>5484</v>
      </c>
      <c r="I18" s="21">
        <v>6786</v>
      </c>
      <c r="J18" s="21">
        <v>5899</v>
      </c>
      <c r="K18" s="21">
        <v>5658</v>
      </c>
      <c r="L18" s="55">
        <f t="shared" si="0"/>
        <v>5952.2</v>
      </c>
      <c r="M18">
        <f>$L18*('forestCenters harvests'!E$2+'forestCenters harvests'!E$5+'forestCenters harvests'!E$8)/('forestCenters harvests'!$D$2+'forestCenters harvests'!$D$5+'forestCenters harvests'!$D$8)</f>
        <v>6310.0488330387825</v>
      </c>
      <c r="N18">
        <f>$L18*('forestCenters harvests'!F$2+'forestCenters harvests'!F$5+'forestCenters harvests'!F$8)/('forestCenters harvests'!$D$2+'forestCenters harvests'!$D$5+'forestCenters harvests'!$D$8)</f>
        <v>6287.0575357906164</v>
      </c>
      <c r="O18">
        <f>$L18*('forestCenters harvests'!G$2+'forestCenters harvests'!G$5+'forestCenters harvests'!G$8)/('forestCenters harvests'!$D$2+'forestCenters harvests'!$D$5+'forestCenters harvests'!$D$8)</f>
        <v>6243.741346886105</v>
      </c>
      <c r="P18">
        <f>$L18*('forestCenters harvests'!H$2+'forestCenters harvests'!H$5+'forestCenters harvests'!H$8)/('forestCenters harvests'!$D$2+'forestCenters harvests'!$D$5+'forestCenters harvests'!$D$8)</f>
        <v>6181.4592730462391</v>
      </c>
      <c r="Q18" s="51"/>
      <c r="R18" s="55"/>
      <c r="S18" s="55"/>
    </row>
    <row r="19" spans="1:19">
      <c r="A19">
        <v>16</v>
      </c>
      <c r="B19" s="2" t="s">
        <v>126</v>
      </c>
      <c r="C19" s="21">
        <f>Luke_Met_Hakkuut_01a!V401+Luke_Met_Hakkuut_01a!Z401</f>
        <v>3200</v>
      </c>
      <c r="D19" s="21">
        <f>Luke_Met_Hakkuut_01a!V421+Luke_Met_Hakkuut_01a!Z421</f>
        <v>3259</v>
      </c>
      <c r="E19" s="21">
        <f>Luke_Met_Hakkuut_01a!V441+Luke_Met_Hakkuut_01a!Z441</f>
        <v>3192</v>
      </c>
      <c r="F19" s="21">
        <f>Luke_Met_Hakkuut_01a!V461+Luke_Met_Hakkuut_01a!Z461</f>
        <v>3670</v>
      </c>
      <c r="G19" s="21">
        <f>Luke_Met_Hakkuut_01a!V481+Luke_Met_Hakkuut_01a!Z481</f>
        <v>3748</v>
      </c>
      <c r="H19" s="21">
        <f>Luke_Met_Hakkuut_01a!V501+Luke_Met_Hakkuut_01a!Z501</f>
        <v>3728</v>
      </c>
      <c r="I19" s="21">
        <v>3567</v>
      </c>
      <c r="J19" s="21">
        <v>3559</v>
      </c>
      <c r="K19" s="21">
        <v>3607</v>
      </c>
      <c r="L19" s="55">
        <f t="shared" si="0"/>
        <v>3641.8</v>
      </c>
      <c r="M19">
        <f>$L19*('forestCenters harvests'!E$2+'forestCenters harvests'!E$5+'forestCenters harvests'!E$8)/('forestCenters harvests'!$D$2+'forestCenters harvests'!$D$5+'forestCenters harvests'!$D$8)</f>
        <v>3860.7465878432577</v>
      </c>
      <c r="N19">
        <f>$L19*('forestCenters harvests'!F$2+'forestCenters harvests'!F$5+'forestCenters harvests'!F$8)/('forestCenters harvests'!$D$2+'forestCenters harvests'!$D$5+'forestCenters harvests'!$D$8)</f>
        <v>3846.6795695444152</v>
      </c>
      <c r="O19">
        <f>$L19*('forestCenters harvests'!G$2+'forestCenters harvests'!G$5+'forestCenters harvests'!G$8)/('forestCenters harvests'!$D$2+'forestCenters harvests'!$D$5+'forestCenters harvests'!$D$8)</f>
        <v>3820.1769492103458</v>
      </c>
      <c r="P19">
        <f>$L19*('forestCenters harvests'!H$2+'forestCenters harvests'!H$5+'forestCenters harvests'!H$8)/('forestCenters harvests'!$D$2+'forestCenters harvests'!$D$5+'forestCenters harvests'!$D$8)</f>
        <v>3782.0702228721807</v>
      </c>
      <c r="Q19" s="51"/>
      <c r="R19" s="55"/>
      <c r="S19" s="55"/>
    </row>
    <row r="20" spans="1:19">
      <c r="A20">
        <v>8</v>
      </c>
      <c r="B20" s="2" t="s">
        <v>127</v>
      </c>
      <c r="C20" s="21">
        <f>Luke_Met_Hakkuut_01a!V402+Luke_Met_Hakkuut_01a!Z402</f>
        <v>4116</v>
      </c>
      <c r="D20" s="21">
        <f>Luke_Met_Hakkuut_01a!V422+Luke_Met_Hakkuut_01a!Z422</f>
        <v>4017</v>
      </c>
      <c r="E20" s="21">
        <f>Luke_Met_Hakkuut_01a!V442+Luke_Met_Hakkuut_01a!Z442</f>
        <v>4178</v>
      </c>
      <c r="F20" s="21">
        <f>Luke_Met_Hakkuut_01a!V462+Luke_Met_Hakkuut_01a!Z462</f>
        <v>4512</v>
      </c>
      <c r="G20" s="21">
        <f>Luke_Met_Hakkuut_01a!V482+Luke_Met_Hakkuut_01a!Z482</f>
        <v>4393</v>
      </c>
      <c r="H20" s="21">
        <f>Luke_Met_Hakkuut_01a!V502+Luke_Met_Hakkuut_01a!Z502</f>
        <v>4243</v>
      </c>
      <c r="I20" s="21">
        <v>4311</v>
      </c>
      <c r="J20" s="21">
        <v>4325</v>
      </c>
      <c r="K20" s="21">
        <v>4535</v>
      </c>
      <c r="L20" s="55">
        <f t="shared" si="0"/>
        <v>4361.3999999999996</v>
      </c>
      <c r="M20">
        <f>$L20*('forestCenters harvests'!E$2+'forestCenters harvests'!E$5+'forestCenters harvests'!E$8)/('forestCenters harvests'!$D$2+'forestCenters harvests'!$D$5+'forestCenters harvests'!$D$8)</f>
        <v>4623.60925043099</v>
      </c>
      <c r="N20">
        <f>$L20*('forestCenters harvests'!F$2+'forestCenters harvests'!F$5+'forestCenters harvests'!F$8)/('forestCenters harvests'!$D$2+'forestCenters harvests'!$D$5+'forestCenters harvests'!$D$8)</f>
        <v>4606.7626653333546</v>
      </c>
      <c r="O20">
        <f>$L20*('forestCenters harvests'!G$2+'forestCenters harvests'!G$5+'forestCenters harvests'!G$8)/('forestCenters harvests'!$D$2+'forestCenters harvests'!$D$5+'forestCenters harvests'!$D$8)</f>
        <v>4575.0232704393429</v>
      </c>
      <c r="P20">
        <f>$L20*('forestCenters harvests'!H$2+'forestCenters harvests'!H$5+'forestCenters harvests'!H$8)/('forestCenters harvests'!$D$2+'forestCenters harvests'!$D$5+'forestCenters harvests'!$D$8)</f>
        <v>4529.3868609025003</v>
      </c>
      <c r="Q20" s="51"/>
      <c r="R20" s="55"/>
      <c r="S20" s="55"/>
    </row>
    <row r="21" spans="1:19">
      <c r="A21">
        <v>2</v>
      </c>
      <c r="B21" s="2" t="s">
        <v>128</v>
      </c>
      <c r="C21" s="21">
        <f>Luke_Met_Hakkuut_01a!V403+Luke_Met_Hakkuut_01a!Z403</f>
        <v>220</v>
      </c>
      <c r="D21" s="21">
        <f>Luke_Met_Hakkuut_01a!V423+Luke_Met_Hakkuut_01a!Z423</f>
        <v>172</v>
      </c>
      <c r="E21" s="21">
        <f>Luke_Met_Hakkuut_01a!V443+Luke_Met_Hakkuut_01a!Z443</f>
        <v>211</v>
      </c>
      <c r="F21" s="21">
        <f>Luke_Met_Hakkuut_01a!V463+Luke_Met_Hakkuut_01a!Z463</f>
        <v>208</v>
      </c>
      <c r="G21" s="21">
        <f>Luke_Met_Hakkuut_01a!V483+Luke_Met_Hakkuut_01a!Z483</f>
        <v>383</v>
      </c>
      <c r="H21" s="21">
        <f>Luke_Met_Hakkuut_01a!V503+Luke_Met_Hakkuut_01a!Z503</f>
        <v>411</v>
      </c>
      <c r="I21" s="21">
        <v>345</v>
      </c>
      <c r="J21" s="21">
        <v>300</v>
      </c>
      <c r="K21" s="21">
        <v>272</v>
      </c>
      <c r="L21" s="55">
        <f t="shared" si="0"/>
        <v>342.2</v>
      </c>
      <c r="M21">
        <f>$L21*('forestCenters harvests'!E$2+'forestCenters harvests'!E$5+'forestCenters harvests'!E$8)/('forestCenters harvests'!$D$2+'forestCenters harvests'!$D$5+'forestCenters harvests'!$D$8)</f>
        <v>362.77321169750195</v>
      </c>
      <c r="N21">
        <f>$L21*('forestCenters harvests'!F$2+'forestCenters harvests'!F$5+'forestCenters harvests'!F$8)/('forestCenters harvests'!$D$2+'forestCenters harvests'!$D$5+'forestCenters harvests'!$D$8)</f>
        <v>361.45141103248363</v>
      </c>
      <c r="O21">
        <f>$L21*('forestCenters harvests'!G$2+'forestCenters harvests'!G$5+'forestCenters harvests'!G$8)/('forestCenters harvests'!$D$2+'forestCenters harvests'!$D$5+'forestCenters harvests'!$D$8)</f>
        <v>358.961104953534</v>
      </c>
      <c r="P21">
        <f>$L21*('forestCenters harvests'!H$2+'forestCenters harvests'!H$5+'forestCenters harvests'!H$8)/('forestCenters harvests'!$D$2+'forestCenters harvests'!$D$5+'forestCenters harvests'!$D$8)</f>
        <v>355.38042458862651</v>
      </c>
      <c r="Q21" s="51"/>
      <c r="R21" s="55"/>
      <c r="S21" s="55"/>
    </row>
    <row r="24" spans="1:19">
      <c r="E24" s="19"/>
      <c r="F24" s="19"/>
      <c r="O24" s="3"/>
    </row>
    <row r="25" spans="1:19">
      <c r="C25" s="16"/>
    </row>
    <row r="26" spans="1:19">
      <c r="C26" s="19"/>
      <c r="E26" s="2"/>
      <c r="F26" s="21"/>
      <c r="G26" s="21"/>
      <c r="H26" s="21"/>
      <c r="I26" s="21"/>
      <c r="J26" s="21"/>
      <c r="K26" s="21"/>
      <c r="L26" s="21"/>
      <c r="M26" s="21"/>
      <c r="N26" s="21"/>
      <c r="O26" s="3"/>
    </row>
    <row r="27" spans="1:19">
      <c r="C27" s="17"/>
      <c r="E27" s="2"/>
      <c r="F27" s="21"/>
      <c r="G27" s="21"/>
      <c r="H27" s="21"/>
      <c r="I27" s="21"/>
      <c r="J27" s="21"/>
      <c r="K27" s="21"/>
      <c r="L27" s="21"/>
      <c r="M27" s="21"/>
      <c r="N27" s="21"/>
      <c r="O27" s="3"/>
    </row>
    <row r="28" spans="1:19">
      <c r="C28" s="17"/>
      <c r="E28" s="2"/>
      <c r="F28" s="21"/>
      <c r="G28" s="21"/>
      <c r="H28" s="21"/>
      <c r="I28" s="21"/>
      <c r="J28" s="21"/>
      <c r="K28" s="21"/>
      <c r="L28" s="21"/>
      <c r="M28" s="21"/>
      <c r="N28" s="21"/>
      <c r="O28" s="3"/>
    </row>
    <row r="29" spans="1:19">
      <c r="C29" s="17"/>
      <c r="E29" s="2"/>
      <c r="F29" s="21"/>
      <c r="G29" s="21"/>
      <c r="H29" s="21"/>
      <c r="I29" s="21"/>
      <c r="J29" s="21"/>
      <c r="K29" s="21"/>
      <c r="L29" s="21"/>
      <c r="M29" s="21"/>
      <c r="N29" s="21"/>
      <c r="O29" s="3"/>
    </row>
    <row r="30" spans="1:19">
      <c r="C30" s="17"/>
      <c r="E30" s="2"/>
      <c r="F30" s="21"/>
      <c r="G30" s="21"/>
      <c r="H30" s="21"/>
      <c r="I30" s="21"/>
      <c r="J30" s="21"/>
      <c r="K30" s="21"/>
      <c r="L30" s="21"/>
      <c r="M30" s="21"/>
      <c r="N30" s="21"/>
      <c r="O30" s="3"/>
    </row>
    <row r="31" spans="1:19">
      <c r="C31" s="17"/>
      <c r="E31" s="2"/>
      <c r="F31" s="21"/>
      <c r="G31" s="21"/>
      <c r="H31" s="21"/>
      <c r="I31" s="21"/>
      <c r="J31" s="21"/>
      <c r="K31" s="21"/>
      <c r="L31" s="21"/>
      <c r="M31" s="21"/>
      <c r="N31" s="21"/>
      <c r="O31" s="3"/>
    </row>
    <row r="32" spans="1:19">
      <c r="C32" s="17"/>
      <c r="E32" s="2"/>
      <c r="F32" s="21"/>
      <c r="G32" s="21"/>
      <c r="H32" s="21"/>
      <c r="I32" s="21"/>
      <c r="J32" s="21"/>
      <c r="K32" s="21"/>
      <c r="L32" s="21"/>
      <c r="M32" s="21"/>
      <c r="N32" s="21"/>
      <c r="O32" s="3"/>
    </row>
    <row r="33" spans="3:15">
      <c r="C33" s="17"/>
      <c r="E33" s="2"/>
      <c r="F33" s="21"/>
      <c r="G33" s="21"/>
      <c r="H33" s="21"/>
      <c r="I33" s="21"/>
      <c r="J33" s="21"/>
      <c r="K33" s="21"/>
      <c r="L33" s="21"/>
      <c r="M33" s="21"/>
      <c r="N33" s="21"/>
      <c r="O33" s="3"/>
    </row>
    <row r="34" spans="3:15">
      <c r="C34" s="17"/>
      <c r="E34" s="2"/>
      <c r="F34" s="21"/>
      <c r="G34" s="21"/>
      <c r="H34" s="21"/>
      <c r="I34" s="21"/>
      <c r="J34" s="21"/>
      <c r="K34" s="21"/>
      <c r="L34" s="21"/>
      <c r="M34" s="21"/>
      <c r="N34" s="21"/>
      <c r="O34" s="3"/>
    </row>
    <row r="35" spans="3:15">
      <c r="C35" s="17"/>
      <c r="E35" s="2"/>
      <c r="F35" s="21"/>
      <c r="G35" s="21"/>
      <c r="H35" s="21"/>
      <c r="I35" s="21"/>
      <c r="J35" s="21"/>
      <c r="K35" s="21"/>
      <c r="L35" s="21"/>
      <c r="M35" s="21"/>
      <c r="N35" s="21"/>
      <c r="O35" s="3"/>
    </row>
    <row r="36" spans="3:15">
      <c r="C36" s="17"/>
      <c r="E36" s="2"/>
      <c r="F36" s="21"/>
      <c r="G36" s="21"/>
      <c r="H36" s="21"/>
      <c r="I36" s="21"/>
      <c r="J36" s="21"/>
      <c r="K36" s="21"/>
      <c r="L36" s="21"/>
      <c r="M36" s="21"/>
      <c r="N36" s="21"/>
      <c r="O36" s="3"/>
    </row>
    <row r="37" spans="3:15">
      <c r="C37" s="17"/>
      <c r="E37" s="2"/>
      <c r="F37" s="21"/>
      <c r="G37" s="21"/>
      <c r="H37" s="21"/>
      <c r="I37" s="21"/>
      <c r="J37" s="21"/>
      <c r="K37" s="21"/>
      <c r="L37" s="21"/>
      <c r="M37" s="21"/>
      <c r="N37" s="21"/>
      <c r="O37" s="3"/>
    </row>
    <row r="38" spans="3:15">
      <c r="C38" s="17"/>
      <c r="E38" s="2"/>
      <c r="F38" s="21"/>
      <c r="G38" s="21"/>
      <c r="H38" s="21"/>
      <c r="I38" s="21"/>
      <c r="J38" s="21"/>
      <c r="K38" s="21"/>
      <c r="L38" s="21"/>
      <c r="M38" s="21"/>
      <c r="N38" s="21"/>
      <c r="O38" s="3"/>
    </row>
    <row r="39" spans="3:15">
      <c r="C39" s="17"/>
      <c r="E39" s="2"/>
      <c r="F39" s="21"/>
      <c r="G39" s="21"/>
      <c r="H39" s="21"/>
      <c r="I39" s="21"/>
      <c r="J39" s="21"/>
      <c r="K39" s="21"/>
      <c r="L39" s="21"/>
      <c r="M39" s="21"/>
      <c r="N39" s="21"/>
      <c r="O39" s="3"/>
    </row>
    <row r="40" spans="3:15">
      <c r="C40" s="17"/>
      <c r="E40" s="2"/>
      <c r="F40" s="21"/>
      <c r="G40" s="21"/>
      <c r="H40" s="21"/>
      <c r="I40" s="21"/>
      <c r="J40" s="21"/>
      <c r="K40" s="21"/>
      <c r="L40" s="21"/>
      <c r="M40" s="21"/>
      <c r="N40" s="21"/>
      <c r="O40" s="3"/>
    </row>
    <row r="41" spans="3:15">
      <c r="C41" s="17"/>
      <c r="E41" s="2"/>
      <c r="F41" s="21"/>
      <c r="G41" s="21"/>
      <c r="H41" s="21"/>
      <c r="I41" s="21"/>
      <c r="J41" s="21"/>
      <c r="K41" s="21"/>
      <c r="L41" s="21"/>
      <c r="M41" s="21"/>
      <c r="N41" s="21"/>
      <c r="O41" s="3"/>
    </row>
    <row r="42" spans="3:15">
      <c r="C42" s="17"/>
      <c r="E42" s="2"/>
      <c r="F42" s="21"/>
      <c r="G42" s="21"/>
      <c r="H42" s="21"/>
      <c r="I42" s="21"/>
      <c r="J42" s="21"/>
      <c r="K42" s="21"/>
      <c r="L42" s="21"/>
      <c r="M42" s="21"/>
      <c r="N42" s="21"/>
      <c r="O42" s="3"/>
    </row>
    <row r="43" spans="3:15">
      <c r="C43" s="17"/>
      <c r="E43" s="2"/>
      <c r="F43" s="21"/>
      <c r="G43" s="21"/>
      <c r="H43" s="21"/>
      <c r="I43" s="21"/>
      <c r="J43" s="21"/>
      <c r="K43" s="21"/>
      <c r="L43" s="21"/>
      <c r="M43" s="21"/>
      <c r="N43" s="21"/>
      <c r="O43" s="3"/>
    </row>
    <row r="44" spans="3:15">
      <c r="C44" s="17"/>
      <c r="E44" s="2"/>
      <c r="F44" s="21"/>
      <c r="G44" s="21"/>
      <c r="H44" s="21"/>
      <c r="I44" s="21"/>
      <c r="J44" s="21"/>
      <c r="K44" s="21"/>
      <c r="L44" s="21"/>
      <c r="M44" s="21"/>
      <c r="N44" s="21"/>
      <c r="O44" s="3"/>
    </row>
    <row r="45" spans="3:15">
      <c r="C45" s="17"/>
      <c r="E45" s="2"/>
      <c r="F45" s="21"/>
      <c r="G45" s="21"/>
      <c r="H45" s="21"/>
      <c r="I45" s="21"/>
      <c r="J45" s="21"/>
      <c r="K45" s="21"/>
      <c r="L45" s="21"/>
      <c r="M45" s="21"/>
      <c r="N45" s="21"/>
      <c r="O45" s="3"/>
    </row>
    <row r="46" spans="3:15">
      <c r="C46" s="17"/>
      <c r="D46" s="17"/>
      <c r="E46" s="19"/>
      <c r="F46" s="19"/>
      <c r="O46" s="3"/>
    </row>
    <row r="47" spans="3:15">
      <c r="C47" s="17"/>
    </row>
    <row r="48" spans="3:15">
      <c r="C48" s="17"/>
      <c r="E48" s="2"/>
      <c r="F48" s="21"/>
      <c r="G48" s="21"/>
      <c r="H48" s="21"/>
      <c r="I48" s="21"/>
      <c r="J48" s="21"/>
      <c r="K48" s="21"/>
      <c r="L48" s="21"/>
      <c r="M48" s="21"/>
      <c r="N48" s="3"/>
      <c r="O48" s="3"/>
    </row>
    <row r="49" spans="3:15">
      <c r="C49" s="17"/>
      <c r="E49" s="2"/>
      <c r="F49" s="21"/>
      <c r="G49" s="21"/>
      <c r="H49" s="21"/>
      <c r="I49" s="21"/>
      <c r="J49" s="21"/>
      <c r="K49" s="21"/>
      <c r="L49" s="21"/>
      <c r="M49" s="21"/>
      <c r="N49" s="3"/>
      <c r="O49" s="3"/>
    </row>
    <row r="50" spans="3:15">
      <c r="C50" s="17"/>
      <c r="E50" s="2"/>
      <c r="F50" s="21"/>
      <c r="G50" s="21"/>
      <c r="H50" s="21"/>
      <c r="I50" s="21"/>
      <c r="J50" s="21"/>
      <c r="K50" s="21"/>
      <c r="L50" s="21"/>
      <c r="M50" s="21"/>
      <c r="N50" s="3"/>
      <c r="O50" s="3"/>
    </row>
    <row r="51" spans="3:15">
      <c r="C51" s="17"/>
      <c r="E51" s="2"/>
      <c r="F51" s="21"/>
      <c r="G51" s="21"/>
      <c r="H51" s="21"/>
      <c r="I51" s="21"/>
      <c r="J51" s="21"/>
      <c r="K51" s="21"/>
      <c r="L51" s="21"/>
      <c r="M51" s="21"/>
      <c r="N51" s="3"/>
      <c r="O51" s="3"/>
    </row>
    <row r="52" spans="3:15">
      <c r="C52" s="17"/>
      <c r="E52" s="2"/>
      <c r="F52" s="21"/>
      <c r="G52" s="21"/>
      <c r="H52" s="21"/>
      <c r="I52" s="21"/>
      <c r="J52" s="21"/>
      <c r="K52" s="21"/>
      <c r="L52" s="21"/>
      <c r="M52" s="21"/>
      <c r="N52" s="3"/>
      <c r="O52" s="3"/>
    </row>
    <row r="53" spans="3:15">
      <c r="C53" s="17"/>
      <c r="E53" s="2"/>
      <c r="F53" s="21"/>
      <c r="G53" s="21"/>
      <c r="H53" s="21"/>
      <c r="I53" s="21"/>
      <c r="J53" s="21"/>
      <c r="K53" s="21"/>
      <c r="L53" s="21"/>
      <c r="M53" s="21"/>
      <c r="N53" s="3"/>
      <c r="O53" s="3"/>
    </row>
    <row r="54" spans="3:15">
      <c r="C54" s="17"/>
      <c r="E54" s="2"/>
      <c r="F54" s="21"/>
      <c r="G54" s="21"/>
      <c r="H54" s="21"/>
      <c r="I54" s="21"/>
      <c r="J54" s="21"/>
      <c r="K54" s="21"/>
      <c r="L54" s="21"/>
      <c r="M54" s="21"/>
      <c r="N54" s="3"/>
      <c r="O54" s="3"/>
    </row>
    <row r="55" spans="3:15">
      <c r="C55" s="17"/>
      <c r="E55" s="2"/>
      <c r="F55" s="21"/>
      <c r="G55" s="21"/>
      <c r="H55" s="21"/>
      <c r="I55" s="21"/>
      <c r="J55" s="21"/>
      <c r="K55" s="21"/>
      <c r="L55" s="21"/>
      <c r="M55" s="21"/>
      <c r="N55" s="3"/>
      <c r="O55" s="3"/>
    </row>
    <row r="56" spans="3:15">
      <c r="C56" s="17"/>
      <c r="E56" s="2"/>
      <c r="F56" s="21"/>
      <c r="G56" s="21"/>
      <c r="H56" s="21"/>
      <c r="I56" s="21"/>
      <c r="J56" s="21"/>
      <c r="K56" s="21"/>
      <c r="L56" s="21"/>
      <c r="M56" s="21"/>
      <c r="N56" s="3"/>
      <c r="O56" s="3"/>
    </row>
    <row r="57" spans="3:15">
      <c r="C57" s="17"/>
      <c r="E57" s="2"/>
      <c r="F57" s="21"/>
      <c r="G57" s="21"/>
      <c r="H57" s="21"/>
      <c r="I57" s="21"/>
      <c r="J57" s="21"/>
      <c r="K57" s="21"/>
      <c r="L57" s="21"/>
      <c r="M57" s="21"/>
      <c r="N57" s="3"/>
      <c r="O57" s="3"/>
    </row>
    <row r="58" spans="3:15">
      <c r="C58" s="17"/>
      <c r="E58" s="2"/>
      <c r="F58" s="21"/>
      <c r="G58" s="21"/>
      <c r="H58" s="21"/>
      <c r="I58" s="21"/>
      <c r="J58" s="21"/>
      <c r="K58" s="21"/>
      <c r="L58" s="21"/>
      <c r="M58" s="21"/>
      <c r="N58" s="3"/>
      <c r="O58" s="3"/>
    </row>
    <row r="59" spans="3:15">
      <c r="C59" s="17"/>
      <c r="E59" s="2"/>
      <c r="F59" s="21"/>
      <c r="G59" s="21"/>
      <c r="H59" s="21"/>
      <c r="I59" s="21"/>
      <c r="J59" s="21"/>
      <c r="K59" s="21"/>
      <c r="L59" s="21"/>
      <c r="M59" s="21"/>
      <c r="N59" s="3"/>
      <c r="O59" s="3"/>
    </row>
    <row r="60" spans="3:15">
      <c r="C60" s="17"/>
      <c r="E60" s="2"/>
      <c r="F60" s="21"/>
      <c r="G60" s="21"/>
      <c r="H60" s="21"/>
      <c r="I60" s="21"/>
      <c r="J60" s="21"/>
      <c r="K60" s="21"/>
      <c r="L60" s="21"/>
      <c r="M60" s="21"/>
      <c r="N60" s="3"/>
      <c r="O60" s="3"/>
    </row>
    <row r="61" spans="3:15">
      <c r="C61" s="17"/>
      <c r="E61" s="2"/>
      <c r="F61" s="21"/>
      <c r="G61" s="21"/>
      <c r="H61" s="21"/>
      <c r="I61" s="21"/>
      <c r="J61" s="21"/>
      <c r="K61" s="21"/>
      <c r="L61" s="21"/>
      <c r="M61" s="21"/>
      <c r="N61" s="3"/>
      <c r="O61" s="3"/>
    </row>
    <row r="62" spans="3:15">
      <c r="C62" s="17"/>
      <c r="E62" s="2"/>
      <c r="F62" s="21"/>
      <c r="G62" s="21"/>
      <c r="H62" s="21"/>
      <c r="I62" s="21"/>
      <c r="J62" s="21"/>
      <c r="K62" s="21"/>
      <c r="L62" s="21"/>
      <c r="M62" s="21"/>
      <c r="N62" s="3"/>
      <c r="O62" s="3"/>
    </row>
    <row r="63" spans="3:15">
      <c r="C63" s="17"/>
      <c r="E63" s="2"/>
      <c r="F63" s="21"/>
      <c r="G63" s="21"/>
      <c r="H63" s="21"/>
      <c r="I63" s="21"/>
      <c r="J63" s="21"/>
      <c r="K63" s="21"/>
      <c r="L63" s="21"/>
      <c r="M63" s="21"/>
      <c r="N63" s="3"/>
      <c r="O63" s="3"/>
    </row>
    <row r="64" spans="3:15">
      <c r="C64" s="17"/>
      <c r="E64" s="2"/>
      <c r="F64" s="21"/>
      <c r="G64" s="21"/>
      <c r="H64" s="21"/>
      <c r="I64" s="21"/>
      <c r="J64" s="21"/>
      <c r="K64" s="21"/>
      <c r="L64" s="21"/>
      <c r="M64" s="21"/>
      <c r="N64" s="3"/>
      <c r="O64" s="3"/>
    </row>
    <row r="65" spans="3:19">
      <c r="C65" s="17"/>
      <c r="E65" s="2"/>
      <c r="F65" s="21"/>
      <c r="G65" s="21"/>
      <c r="H65" s="21"/>
      <c r="I65" s="21"/>
      <c r="J65" s="21"/>
      <c r="K65" s="21"/>
      <c r="L65" s="21"/>
      <c r="M65" s="21"/>
      <c r="N65" s="3"/>
      <c r="O65" s="3"/>
    </row>
    <row r="66" spans="3:19">
      <c r="C66" s="17"/>
      <c r="E66" s="2"/>
      <c r="F66" s="21"/>
      <c r="G66" s="21"/>
      <c r="H66" s="21"/>
      <c r="I66" s="21"/>
      <c r="J66" s="21"/>
      <c r="K66" s="21"/>
      <c r="L66" s="21"/>
      <c r="M66" s="21"/>
      <c r="N66" s="3"/>
      <c r="O66" s="3"/>
    </row>
    <row r="67" spans="3:19">
      <c r="C67" s="17"/>
      <c r="E67" s="2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</row>
    <row r="68" spans="3:19">
      <c r="C68" s="17"/>
      <c r="D68" s="17"/>
      <c r="E68" s="21"/>
    </row>
    <row r="69" spans="3:19">
      <c r="C69" s="17"/>
      <c r="D69" s="17"/>
      <c r="E69" s="21"/>
    </row>
    <row r="70" spans="3:19">
      <c r="C70" s="17"/>
      <c r="D70" s="17"/>
      <c r="E70" s="21"/>
    </row>
    <row r="71" spans="3:19">
      <c r="C71" s="17"/>
      <c r="D71" s="17"/>
      <c r="E71" s="21"/>
    </row>
    <row r="72" spans="3:19">
      <c r="C72" s="17"/>
      <c r="D72" s="17"/>
      <c r="E72" s="21"/>
    </row>
    <row r="73" spans="3:19">
      <c r="C73" s="17"/>
      <c r="D73" s="17"/>
      <c r="E73" s="21"/>
    </row>
    <row r="74" spans="3:19">
      <c r="C74" s="17"/>
      <c r="D74" s="17"/>
      <c r="E74" s="21"/>
    </row>
    <row r="75" spans="3:19">
      <c r="C75" s="17"/>
      <c r="D75" s="17"/>
      <c r="E75" s="21"/>
    </row>
    <row r="76" spans="3:19">
      <c r="C76" s="17"/>
      <c r="D76" s="17"/>
      <c r="E76" s="21"/>
    </row>
    <row r="77" spans="3:19">
      <c r="C77" s="17"/>
      <c r="D77" s="17"/>
      <c r="E77" s="21"/>
    </row>
    <row r="78" spans="3:19">
      <c r="C78" s="17"/>
      <c r="D78" s="17"/>
      <c r="E78" s="21"/>
    </row>
    <row r="79" spans="3:19">
      <c r="C79" s="17"/>
      <c r="D79" s="17"/>
      <c r="E79" s="21"/>
    </row>
    <row r="80" spans="3:19">
      <c r="C80" s="17"/>
      <c r="D80" s="17"/>
      <c r="E80" s="21"/>
    </row>
    <row r="81" spans="3:5">
      <c r="C81" s="17"/>
      <c r="D81" s="17"/>
      <c r="E81" s="21"/>
    </row>
    <row r="82" spans="3:5">
      <c r="C82" s="17"/>
      <c r="D82" s="17"/>
      <c r="E82" s="21"/>
    </row>
    <row r="83" spans="3:5">
      <c r="C83" s="17"/>
      <c r="D83" s="17"/>
      <c r="E83" s="21"/>
    </row>
    <row r="84" spans="3:5">
      <c r="C84" s="17"/>
      <c r="D84" s="17"/>
      <c r="E84" s="21"/>
    </row>
    <row r="85" spans="3:5">
      <c r="C85" s="17"/>
      <c r="D85" s="17"/>
      <c r="E85" s="21"/>
    </row>
    <row r="86" spans="3:5">
      <c r="C86" s="17"/>
      <c r="D86" s="17"/>
      <c r="E86" s="21"/>
    </row>
    <row r="87" spans="3:5">
      <c r="C87" s="17"/>
      <c r="D87" s="17"/>
      <c r="E87" s="21"/>
    </row>
    <row r="88" spans="3:5">
      <c r="C88" s="17"/>
      <c r="D88" s="17"/>
      <c r="E88" s="21"/>
    </row>
    <row r="89" spans="3:5">
      <c r="C89" s="17"/>
      <c r="D89" s="17"/>
      <c r="E89" s="21"/>
    </row>
    <row r="90" spans="3:5">
      <c r="C90" s="17"/>
      <c r="D90" s="17"/>
      <c r="E90" s="21"/>
    </row>
    <row r="91" spans="3:5">
      <c r="C91" s="17"/>
      <c r="D91" s="17"/>
      <c r="E91" s="21"/>
    </row>
    <row r="92" spans="3:5">
      <c r="C92" s="17"/>
      <c r="D92" s="17"/>
      <c r="E92" s="21"/>
    </row>
    <row r="93" spans="3:5">
      <c r="C93" s="17"/>
      <c r="D93" s="17"/>
      <c r="E93" s="21"/>
    </row>
    <row r="94" spans="3:5">
      <c r="C94" s="17"/>
      <c r="D94" s="17"/>
      <c r="E94" s="21"/>
    </row>
    <row r="95" spans="3:5">
      <c r="C95" s="17"/>
      <c r="D95" s="17"/>
      <c r="E95" s="21"/>
    </row>
    <row r="96" spans="3:5">
      <c r="C96" s="17"/>
      <c r="D96" s="17"/>
      <c r="E96" s="21"/>
    </row>
    <row r="97" spans="3:5">
      <c r="C97" s="17"/>
      <c r="D97" s="17"/>
      <c r="E97" s="21"/>
    </row>
    <row r="98" spans="3:5">
      <c r="C98" s="17"/>
      <c r="D98" s="17"/>
      <c r="E98" s="21"/>
    </row>
    <row r="99" spans="3:5">
      <c r="C99" s="17"/>
      <c r="D99" s="17"/>
      <c r="E99" s="21"/>
    </row>
    <row r="100" spans="3:5">
      <c r="C100" s="17"/>
      <c r="D100" s="17"/>
      <c r="E100" s="21"/>
    </row>
    <row r="101" spans="3:5">
      <c r="C101" s="17"/>
      <c r="D101" s="17"/>
      <c r="E101" s="21"/>
    </row>
    <row r="102" spans="3:5">
      <c r="C102" s="17"/>
      <c r="D102" s="17"/>
      <c r="E102" s="21"/>
    </row>
    <row r="103" spans="3:5">
      <c r="C103" s="17"/>
      <c r="D103" s="17"/>
      <c r="E103" s="21"/>
    </row>
    <row r="104" spans="3:5">
      <c r="C104" s="17"/>
      <c r="D104" s="17"/>
      <c r="E104" s="21"/>
    </row>
    <row r="105" spans="3:5">
      <c r="C105" s="17"/>
      <c r="D105" s="17"/>
      <c r="E105" s="21"/>
    </row>
    <row r="106" spans="3:5">
      <c r="C106" s="17"/>
      <c r="D106" s="17"/>
      <c r="E106" s="21"/>
    </row>
    <row r="107" spans="3:5">
      <c r="C107" s="17"/>
      <c r="D107" s="17"/>
      <c r="E107" s="21"/>
    </row>
    <row r="108" spans="3:5">
      <c r="C108" s="17"/>
      <c r="D108" s="17"/>
      <c r="E108" s="21"/>
    </row>
    <row r="109" spans="3:5">
      <c r="C109" s="17"/>
      <c r="D109" s="17"/>
      <c r="E109" s="21"/>
    </row>
    <row r="110" spans="3:5">
      <c r="C110" s="17"/>
      <c r="D110" s="17"/>
      <c r="E110" s="21"/>
    </row>
    <row r="111" spans="3:5">
      <c r="C111" s="17"/>
      <c r="D111" s="17"/>
      <c r="E111" s="21"/>
    </row>
    <row r="112" spans="3:5">
      <c r="C112" s="17"/>
      <c r="D112" s="17"/>
      <c r="E112" s="21"/>
    </row>
    <row r="113" spans="3:5">
      <c r="C113" s="17"/>
      <c r="D113" s="17"/>
      <c r="E113" s="21"/>
    </row>
    <row r="114" spans="3:5">
      <c r="C114" s="17"/>
      <c r="D114" s="17"/>
      <c r="E114" s="21"/>
    </row>
    <row r="115" spans="3:5">
      <c r="C115" s="17"/>
      <c r="D115" s="17"/>
      <c r="E115" s="21"/>
    </row>
    <row r="116" spans="3:5">
      <c r="C116" s="17"/>
      <c r="D116" s="17"/>
      <c r="E116" s="21"/>
    </row>
    <row r="117" spans="3:5">
      <c r="C117" s="17"/>
      <c r="D117" s="17"/>
      <c r="E117" s="21"/>
    </row>
    <row r="118" spans="3:5">
      <c r="C118" s="17"/>
      <c r="D118" s="17"/>
      <c r="E118" s="21"/>
    </row>
    <row r="119" spans="3:5">
      <c r="C119" s="17"/>
      <c r="D119" s="17"/>
      <c r="E119" s="21"/>
    </row>
    <row r="120" spans="3:5">
      <c r="C120" s="17"/>
      <c r="D120" s="17"/>
      <c r="E120" s="21"/>
    </row>
    <row r="121" spans="3:5">
      <c r="C121" s="17"/>
      <c r="D121" s="17"/>
      <c r="E121" s="21"/>
    </row>
    <row r="122" spans="3:5">
      <c r="C122" s="17"/>
      <c r="D122" s="17"/>
      <c r="E122" s="21"/>
    </row>
    <row r="123" spans="3:5">
      <c r="C123" s="17"/>
      <c r="D123" s="17"/>
      <c r="E123" s="21"/>
    </row>
    <row r="124" spans="3:5">
      <c r="C124" s="17"/>
      <c r="D124" s="17"/>
      <c r="E124" s="21"/>
    </row>
    <row r="125" spans="3:5">
      <c r="C125" s="17"/>
      <c r="D125" s="17"/>
      <c r="E125" s="21"/>
    </row>
    <row r="126" spans="3:5">
      <c r="C126" s="17"/>
      <c r="D126" s="17"/>
      <c r="E126" s="21"/>
    </row>
    <row r="127" spans="3:5">
      <c r="C127" s="17"/>
      <c r="D127" s="17"/>
      <c r="E127" s="21"/>
    </row>
    <row r="128" spans="3:5">
      <c r="C128" s="17"/>
      <c r="D128" s="17"/>
      <c r="E128" s="21"/>
    </row>
    <row r="129" spans="3:5">
      <c r="C129" s="17"/>
      <c r="D129" s="17"/>
      <c r="E129" s="21"/>
    </row>
    <row r="130" spans="3:5">
      <c r="C130" s="17"/>
      <c r="D130" s="17"/>
      <c r="E130" s="21"/>
    </row>
    <row r="131" spans="3:5">
      <c r="C131" s="17"/>
      <c r="D131" s="17"/>
      <c r="E131" s="21"/>
    </row>
    <row r="132" spans="3:5">
      <c r="C132" s="17"/>
      <c r="D132" s="17"/>
      <c r="E132" s="21"/>
    </row>
    <row r="133" spans="3:5">
      <c r="C133" s="17"/>
      <c r="D133" s="17"/>
      <c r="E133" s="21"/>
    </row>
    <row r="134" spans="3:5">
      <c r="C134" s="17"/>
      <c r="D134" s="17"/>
      <c r="E134" s="21"/>
    </row>
    <row r="135" spans="3:5">
      <c r="C135" s="17"/>
      <c r="D135" s="17"/>
      <c r="E135" s="21"/>
    </row>
    <row r="136" spans="3:5">
      <c r="C136" s="17"/>
      <c r="D136" s="17"/>
      <c r="E136" s="21"/>
    </row>
    <row r="137" spans="3:5">
      <c r="C137" s="17"/>
      <c r="D137" s="17"/>
      <c r="E137" s="21"/>
    </row>
    <row r="138" spans="3:5">
      <c r="C138" s="17"/>
      <c r="D138" s="17"/>
      <c r="E138" s="21"/>
    </row>
    <row r="139" spans="3:5">
      <c r="C139" s="17"/>
      <c r="D139" s="17"/>
      <c r="E139" s="21"/>
    </row>
    <row r="140" spans="3:5">
      <c r="C140" s="17"/>
      <c r="D140" s="17"/>
      <c r="E140" s="21"/>
    </row>
    <row r="141" spans="3:5">
      <c r="C141" s="17"/>
      <c r="D141" s="17"/>
      <c r="E141" s="21"/>
    </row>
    <row r="142" spans="3:5">
      <c r="C142" s="17"/>
      <c r="D142" s="17"/>
      <c r="E142" s="21"/>
    </row>
    <row r="143" spans="3:5">
      <c r="C143" s="17"/>
      <c r="D143" s="17"/>
      <c r="E143" s="21"/>
    </row>
    <row r="144" spans="3:5">
      <c r="C144" s="17"/>
      <c r="D144" s="17"/>
      <c r="E144" s="21"/>
    </row>
    <row r="145" spans="3:5">
      <c r="C145" s="17"/>
      <c r="D145" s="17"/>
      <c r="E145" s="21"/>
    </row>
    <row r="146" spans="3:5">
      <c r="C146" s="17"/>
      <c r="D146" s="17"/>
      <c r="E146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6989-147A-477C-B70B-CDB3BEC12ACA}">
  <dimension ref="A1:R21"/>
  <sheetViews>
    <sheetView workbookViewId="0">
      <selection activeCell="E9" sqref="E9"/>
    </sheetView>
  </sheetViews>
  <sheetFormatPr defaultColWidth="8.85546875" defaultRowHeight="15"/>
  <cols>
    <col min="1" max="4" width="8.85546875" style="53"/>
    <col min="5" max="5" width="8.42578125" style="53" bestFit="1" customWidth="1"/>
    <col min="6" max="16384" width="8.85546875" style="53"/>
  </cols>
  <sheetData>
    <row r="1" spans="1:18">
      <c r="A1" s="53" t="s">
        <v>130</v>
      </c>
      <c r="B1" s="53" t="s">
        <v>129</v>
      </c>
      <c r="C1" s="58">
        <v>2015</v>
      </c>
      <c r="D1" s="58">
        <v>2016</v>
      </c>
      <c r="E1" s="58">
        <v>2017</v>
      </c>
      <c r="F1" s="58">
        <v>2018</v>
      </c>
      <c r="G1" s="58">
        <v>2019</v>
      </c>
      <c r="H1" s="58">
        <v>2020</v>
      </c>
      <c r="I1" s="58">
        <v>2021</v>
      </c>
      <c r="J1" s="58">
        <v>2022</v>
      </c>
      <c r="K1" s="58">
        <v>2023</v>
      </c>
      <c r="L1" s="53" t="s">
        <v>217</v>
      </c>
      <c r="M1" s="53" t="s">
        <v>92</v>
      </c>
      <c r="N1" s="53" t="s">
        <v>93</v>
      </c>
      <c r="O1" s="53" t="s">
        <v>94</v>
      </c>
      <c r="P1" s="53" t="s">
        <v>95</v>
      </c>
    </row>
    <row r="2" spans="1:18">
      <c r="A2" s="53">
        <v>0</v>
      </c>
      <c r="B2" s="54" t="s">
        <v>11</v>
      </c>
      <c r="C2" s="59">
        <v>120841</v>
      </c>
      <c r="D2" s="59">
        <v>133286</v>
      </c>
      <c r="E2" s="59">
        <v>136856</v>
      </c>
      <c r="F2" s="59">
        <v>159695</v>
      </c>
      <c r="G2" s="59">
        <v>109076</v>
      </c>
      <c r="H2" s="59">
        <v>124427</v>
      </c>
      <c r="I2" s="59">
        <v>168394</v>
      </c>
      <c r="J2" s="59">
        <v>137683</v>
      </c>
      <c r="K2" s="59">
        <v>137513</v>
      </c>
      <c r="L2" s="55">
        <f>AVERAGE(G2:K2)</f>
        <v>135418.6</v>
      </c>
      <c r="M2" s="53">
        <f>$L2*('forestCenters harvests'!E$2+'forestCenters harvests'!E$5+'forestCenters harvests'!E$8)/('forestCenters harvests'!$D$2+'forestCenters harvests'!$D$5+'forestCenters harvests'!$D$8)</f>
        <v>143560.02468024354</v>
      </c>
      <c r="N2" s="53">
        <f>$L2*('forestCenters harvests'!F$2+'forestCenters harvests'!F$5+'forestCenters harvests'!F$8)/('forestCenters harvests'!$D$2+'forestCenters harvests'!$D$5+'forestCenters harvests'!$D$8)</f>
        <v>143036.94929878286</v>
      </c>
      <c r="O2" s="53">
        <f>$L2*('forestCenters harvests'!G$2+'forestCenters harvests'!G$5+'forestCenters harvests'!G$8)/('forestCenters harvests'!$D$2+'forestCenters harvests'!$D$5+'forestCenters harvests'!$D$8)</f>
        <v>142051.46197329237</v>
      </c>
      <c r="P2" s="53">
        <f>$L2*('forestCenters harvests'!H$2+'forestCenters harvests'!H$5+'forestCenters harvests'!H$8)/('forestCenters harvests'!$D$2+'forestCenters harvests'!$D$5+'forestCenters harvests'!$D$8)</f>
        <v>140634.48148801105</v>
      </c>
      <c r="R2" s="55"/>
    </row>
    <row r="3" spans="1:18">
      <c r="A3" s="53">
        <v>1</v>
      </c>
      <c r="B3" s="54" t="s">
        <v>110</v>
      </c>
      <c r="C3" s="59">
        <v>4122</v>
      </c>
      <c r="D3" s="59">
        <v>3851</v>
      </c>
      <c r="E3" s="59">
        <v>4265</v>
      </c>
      <c r="F3" s="59">
        <v>3868</v>
      </c>
      <c r="G3" s="59">
        <v>3194</v>
      </c>
      <c r="H3" s="59">
        <v>3616</v>
      </c>
      <c r="I3" s="59">
        <v>4408</v>
      </c>
      <c r="J3" s="59">
        <v>4013</v>
      </c>
      <c r="K3" s="59">
        <v>4250</v>
      </c>
      <c r="L3" s="57">
        <f t="shared" ref="L3:L21" si="0">AVERAGE(G3:K3)</f>
        <v>3896.2</v>
      </c>
      <c r="M3" s="53">
        <f>$L3*('forestCenters harvests'!E$2+'forestCenters harvests'!E$5+'forestCenters harvests'!E$8)/('forestCenters harvests'!$D$2+'forestCenters harvests'!$D$5+'forestCenters harvests'!$D$8)</f>
        <v>4130.4412256452579</v>
      </c>
      <c r="N3" s="53">
        <f>$L3*('forestCenters harvests'!F$2+'forestCenters harvests'!F$5+'forestCenters harvests'!F$8)/('forestCenters harvests'!$D$2+'forestCenters harvests'!$D$5+'forestCenters harvests'!$D$8)</f>
        <v>4115.391547822217</v>
      </c>
      <c r="O3" s="53">
        <f>$L3*('forestCenters harvests'!G$2+'forestCenters harvests'!G$5+'forestCenters harvests'!G$8)/('forestCenters harvests'!$D$2+'forestCenters harvests'!$D$5+'forestCenters harvests'!$D$8)</f>
        <v>4087.0375719461117</v>
      </c>
      <c r="P3" s="53">
        <f>$L3*('forestCenters harvests'!H$2+'forestCenters harvests'!H$5+'forestCenters harvests'!H$8)/('forestCenters harvests'!$D$2+'forestCenters harvests'!$D$5+'forestCenters harvests'!$D$8)</f>
        <v>4046.2688786738945</v>
      </c>
    </row>
    <row r="4" spans="1:18">
      <c r="A4" s="53">
        <v>11</v>
      </c>
      <c r="B4" s="54" t="s">
        <v>111</v>
      </c>
      <c r="C4" s="59">
        <v>3767</v>
      </c>
      <c r="D4" s="59">
        <v>4425</v>
      </c>
      <c r="E4" s="59">
        <v>4536</v>
      </c>
      <c r="F4" s="59">
        <v>5085</v>
      </c>
      <c r="G4" s="59">
        <v>3211</v>
      </c>
      <c r="H4" s="59">
        <v>3534</v>
      </c>
      <c r="I4" s="59">
        <v>4947</v>
      </c>
      <c r="J4" s="59">
        <v>3858</v>
      </c>
      <c r="K4" s="59">
        <v>4105</v>
      </c>
      <c r="L4" s="57">
        <f t="shared" si="0"/>
        <v>3931</v>
      </c>
      <c r="M4" s="53">
        <f>$L4*('forestCenters harvests'!E$2+'forestCenters harvests'!E$5+'forestCenters harvests'!E$8)/('forestCenters harvests'!$D$2+'forestCenters harvests'!$D$5+'forestCenters harvests'!$D$8)</f>
        <v>4167.3334166653422</v>
      </c>
      <c r="N4" s="53">
        <f>$L4*('forestCenters harvests'!F$2+'forestCenters harvests'!F$5+'forestCenters harvests'!F$8)/('forestCenters harvests'!$D$2+'forestCenters harvests'!$D$5+'forestCenters harvests'!$D$8)</f>
        <v>4152.1493184356896</v>
      </c>
      <c r="O4" s="53">
        <f>$L4*('forestCenters harvests'!G$2+'forestCenters harvests'!G$5+'forestCenters harvests'!G$8)/('forestCenters harvests'!$D$2+'forestCenters harvests'!$D$5+'forestCenters harvests'!$D$8)</f>
        <v>4123.5420910939283</v>
      </c>
      <c r="P4" s="53">
        <f>$L4*('forestCenters harvests'!H$2+'forestCenters harvests'!H$5+'forestCenters harvests'!H$8)/('forestCenters harvests'!$D$2+'forestCenters harvests'!$D$5+'forestCenters harvests'!$D$8)</f>
        <v>4082.4092608354495</v>
      </c>
    </row>
    <row r="5" spans="1:18">
      <c r="A5" s="53">
        <v>14</v>
      </c>
      <c r="B5" s="54" t="s">
        <v>112</v>
      </c>
      <c r="C5" s="59">
        <v>3923</v>
      </c>
      <c r="D5" s="59">
        <v>4256</v>
      </c>
      <c r="E5" s="59">
        <v>4195</v>
      </c>
      <c r="F5" s="59">
        <v>4854</v>
      </c>
      <c r="G5" s="59">
        <v>3352</v>
      </c>
      <c r="H5" s="59">
        <v>4361</v>
      </c>
      <c r="I5" s="59">
        <v>5439</v>
      </c>
      <c r="J5" s="59">
        <v>4574</v>
      </c>
      <c r="K5" s="59">
        <v>4654</v>
      </c>
      <c r="L5" s="57">
        <f t="shared" si="0"/>
        <v>4476</v>
      </c>
      <c r="M5" s="53">
        <f>$L5*('forestCenters harvests'!E$2+'forestCenters harvests'!E$5+'forestCenters harvests'!E$8)/('forestCenters harvests'!$D$2+'forestCenters harvests'!$D$5+'forestCenters harvests'!$D$8)</f>
        <v>4745.0990518936842</v>
      </c>
      <c r="N5" s="53">
        <f>$L5*('forestCenters harvests'!F$2+'forestCenters harvests'!F$5+'forestCenters harvests'!F$8)/('forestCenters harvests'!$D$2+'forestCenters harvests'!$D$5+'forestCenters harvests'!$D$8)</f>
        <v>4727.8098064915157</v>
      </c>
      <c r="O5" s="53">
        <f>$L5*('forestCenters harvests'!G$2+'forestCenters harvests'!G$5+'forestCenters harvests'!G$8)/('forestCenters harvests'!$D$2+'forestCenters harvests'!$D$5+'forestCenters harvests'!$D$8)</f>
        <v>4695.2364283226725</v>
      </c>
      <c r="P5" s="53">
        <f>$L5*('forestCenters harvests'!H$2+'forestCenters harvests'!H$5+'forestCenters harvests'!H$8)/('forestCenters harvests'!$D$2+'forestCenters harvests'!$D$5+'forestCenters harvests'!$D$8)</f>
        <v>4648.4008780207259</v>
      </c>
    </row>
    <row r="6" spans="1:18">
      <c r="A6" s="53">
        <v>9</v>
      </c>
      <c r="B6" s="54" t="s">
        <v>113</v>
      </c>
      <c r="C6" s="59">
        <v>3374</v>
      </c>
      <c r="D6" s="59">
        <v>3741</v>
      </c>
      <c r="E6" s="59">
        <v>4103</v>
      </c>
      <c r="F6" s="59">
        <v>4632</v>
      </c>
      <c r="G6" s="59">
        <v>2705</v>
      </c>
      <c r="H6" s="59">
        <v>3468</v>
      </c>
      <c r="I6" s="59">
        <v>3831</v>
      </c>
      <c r="J6" s="59">
        <v>3458</v>
      </c>
      <c r="K6" s="59">
        <v>3611</v>
      </c>
      <c r="L6" s="57">
        <f t="shared" si="0"/>
        <v>3414.6</v>
      </c>
      <c r="M6" s="53">
        <f>$L6*('forestCenters harvests'!E$2+'forestCenters harvests'!E$5+'forestCenters harvests'!E$8)/('forestCenters harvests'!$D$2+'forestCenters harvests'!$D$5+'forestCenters harvests'!$D$8)</f>
        <v>3619.8872257810935</v>
      </c>
      <c r="N6" s="53">
        <f>$L6*('forestCenters harvests'!F$2+'forestCenters harvests'!F$5+'forestCenters harvests'!F$8)/('forestCenters harvests'!$D$2+'forestCenters harvests'!$D$5+'forestCenters harvests'!$D$8)</f>
        <v>3606.6978027805922</v>
      </c>
      <c r="O6" s="53">
        <f>$L6*('forestCenters harvests'!G$2+'forestCenters harvests'!G$5+'forestCenters harvests'!G$8)/('forestCenters harvests'!$D$2+'forestCenters harvests'!$D$5+'forestCenters harvests'!$D$8)</f>
        <v>3581.8485943142528</v>
      </c>
      <c r="P6" s="53">
        <f>$L6*('forestCenters harvests'!H$2+'forestCenters harvests'!H$5+'forestCenters harvests'!H$8)/('forestCenters harvests'!$D$2+'forestCenters harvests'!$D$5+'forestCenters harvests'!$D$8)</f>
        <v>3546.1192220932908</v>
      </c>
    </row>
    <row r="7" spans="1:18">
      <c r="A7" s="53">
        <v>4</v>
      </c>
      <c r="B7" s="54" t="s">
        <v>114</v>
      </c>
      <c r="C7" s="59">
        <v>8030</v>
      </c>
      <c r="D7" s="59">
        <v>9373</v>
      </c>
      <c r="E7" s="59">
        <v>9144</v>
      </c>
      <c r="F7" s="59">
        <v>9962</v>
      </c>
      <c r="G7" s="59">
        <v>6917</v>
      </c>
      <c r="H7" s="59">
        <v>8036</v>
      </c>
      <c r="I7" s="59">
        <v>10706</v>
      </c>
      <c r="J7" s="59">
        <v>9159</v>
      </c>
      <c r="K7" s="59">
        <v>9591</v>
      </c>
      <c r="L7" s="57">
        <f t="shared" si="0"/>
        <v>8881.7999999999993</v>
      </c>
      <c r="M7" s="53">
        <f>$L7*('forestCenters harvests'!E$2+'forestCenters harvests'!E$5+'forestCenters harvests'!E$8)/('forestCenters harvests'!$D$2+'forestCenters harvests'!$D$5+'forestCenters harvests'!$D$8)</f>
        <v>9415.777649488231</v>
      </c>
      <c r="N7" s="53">
        <f>$L7*('forestCenters harvests'!F$2+'forestCenters harvests'!F$5+'forestCenters harvests'!F$8)/('forestCenters harvests'!$D$2+'forestCenters harvests'!$D$5+'forestCenters harvests'!$D$8)</f>
        <v>9381.4703170903358</v>
      </c>
      <c r="O7" s="53">
        <f>$L7*('forestCenters harvests'!G$2+'forestCenters harvests'!G$5+'forestCenters harvests'!G$8)/('forestCenters harvests'!$D$2+'forestCenters harvests'!$D$5+'forestCenters harvests'!$D$8)</f>
        <v>9316.8344300885401</v>
      </c>
      <c r="P7" s="53">
        <f>$L7*('forestCenters harvests'!H$2+'forestCenters harvests'!H$5+'forestCenters harvests'!H$8)/('forestCenters harvests'!$D$2+'forestCenters harvests'!$D$5+'forestCenters harvests'!$D$8)</f>
        <v>9223.8978816810722</v>
      </c>
    </row>
    <row r="8" spans="1:18">
      <c r="A8" s="53">
        <v>13</v>
      </c>
      <c r="B8" s="54" t="s">
        <v>115</v>
      </c>
      <c r="C8" s="59">
        <v>3838</v>
      </c>
      <c r="D8" s="59">
        <v>4415</v>
      </c>
      <c r="E8" s="59">
        <v>4300</v>
      </c>
      <c r="F8" s="59">
        <v>5216</v>
      </c>
      <c r="G8" s="59">
        <v>3037</v>
      </c>
      <c r="H8" s="59">
        <v>3620</v>
      </c>
      <c r="I8" s="59">
        <v>5234</v>
      </c>
      <c r="J8" s="59">
        <v>4196</v>
      </c>
      <c r="K8" s="59">
        <v>4171</v>
      </c>
      <c r="L8" s="57">
        <f t="shared" si="0"/>
        <v>4051.6</v>
      </c>
      <c r="M8" s="53">
        <f>$L8*('forestCenters harvests'!E$2+'forestCenters harvests'!E$5+'forestCenters harvests'!E$8)/('forestCenters harvests'!$D$2+'forestCenters harvests'!$D$5+'forestCenters harvests'!$D$8)</f>
        <v>4295.1839407177058</v>
      </c>
      <c r="N8" s="53">
        <f>$L8*('forestCenters harvests'!F$2+'forestCenters harvests'!F$5+'forestCenters harvests'!F$8)/('forestCenters harvests'!$D$2+'forestCenters harvests'!$D$5+'forestCenters harvests'!$D$8)</f>
        <v>4279.534006251346</v>
      </c>
      <c r="O8" s="53">
        <f>$L8*('forestCenters harvests'!G$2+'forestCenters harvests'!G$5+'forestCenters harvests'!G$8)/('forestCenters harvests'!$D$2+'forestCenters harvests'!$D$5+'forestCenters harvests'!$D$8)</f>
        <v>4250.0491315889494</v>
      </c>
      <c r="P8" s="53">
        <f>$L8*('forestCenters harvests'!H$2+'forestCenters harvests'!H$5+'forestCenters harvests'!H$8)/('forestCenters harvests'!$D$2+'forestCenters harvests'!$D$5+'forestCenters harvests'!$D$8)</f>
        <v>4207.654378326356</v>
      </c>
    </row>
    <row r="9" spans="1:18">
      <c r="A9" s="53">
        <v>15</v>
      </c>
      <c r="B9" s="54" t="s">
        <v>116</v>
      </c>
      <c r="C9" s="59">
        <v>2891</v>
      </c>
      <c r="D9" s="59">
        <v>2933</v>
      </c>
      <c r="E9" s="59">
        <v>2894</v>
      </c>
      <c r="F9" s="59">
        <v>3171</v>
      </c>
      <c r="G9" s="59">
        <v>2071</v>
      </c>
      <c r="H9" s="59">
        <v>2623</v>
      </c>
      <c r="I9" s="59">
        <v>3195</v>
      </c>
      <c r="J9" s="59">
        <v>3055</v>
      </c>
      <c r="K9" s="59">
        <v>2845</v>
      </c>
      <c r="L9" s="57">
        <f t="shared" si="0"/>
        <v>2757.8</v>
      </c>
      <c r="M9" s="53">
        <f>$L9*('forestCenters harvests'!E$2+'forestCenters harvests'!E$5+'forestCenters harvests'!E$8)/('forestCenters harvests'!$D$2+'forestCenters harvests'!$D$5+'forestCenters harvests'!$D$8)</f>
        <v>2923.600126298571</v>
      </c>
      <c r="N9" s="53">
        <f>$L9*('forestCenters harvests'!F$2+'forestCenters harvests'!F$5+'forestCenters harvests'!F$8)/('forestCenters harvests'!$D$2+'forestCenters harvests'!$D$5+'forestCenters harvests'!$D$8)</f>
        <v>2912.9476953401031</v>
      </c>
      <c r="O9" s="53">
        <f>$L9*('forestCenters harvests'!G$2+'forestCenters harvests'!G$5+'forestCenters harvests'!G$8)/('forestCenters harvests'!$D$2+'forestCenters harvests'!$D$5+'forestCenters harvests'!$D$8)</f>
        <v>2892.878244420971</v>
      </c>
      <c r="P9" s="53">
        <f>$L9*('forestCenters harvests'!H$2+'forestCenters harvests'!H$5+'forestCenters harvests'!H$8)/('forestCenters harvests'!$D$2+'forestCenters harvests'!$D$5+'forestCenters harvests'!$D$8)</f>
        <v>2864.0214346303751</v>
      </c>
    </row>
    <row r="10" spans="1:18">
      <c r="A10" s="53">
        <v>5</v>
      </c>
      <c r="B10" s="54" t="s">
        <v>117</v>
      </c>
      <c r="C10" s="59">
        <v>4797</v>
      </c>
      <c r="D10" s="59">
        <v>4711</v>
      </c>
      <c r="E10" s="59">
        <v>4379</v>
      </c>
      <c r="F10" s="59">
        <v>5122</v>
      </c>
      <c r="G10" s="59">
        <v>3203</v>
      </c>
      <c r="H10" s="59">
        <v>3738</v>
      </c>
      <c r="I10" s="59">
        <v>4727</v>
      </c>
      <c r="J10" s="59">
        <v>5445</v>
      </c>
      <c r="K10" s="59">
        <v>4666</v>
      </c>
      <c r="L10" s="57">
        <f t="shared" si="0"/>
        <v>4355.8</v>
      </c>
      <c r="M10" s="53">
        <f>$L10*('forestCenters harvests'!E$2+'forestCenters harvests'!E$5+'forestCenters harvests'!E$8)/('forestCenters harvests'!$D$2+'forestCenters harvests'!$D$5+'forestCenters harvests'!$D$8)</f>
        <v>4617.6725760139652</v>
      </c>
      <c r="N10" s="53">
        <f>$L10*('forestCenters harvests'!F$2+'forestCenters harvests'!F$5+'forestCenters harvests'!F$8)/('forestCenters harvests'!$D$2+'forestCenters harvests'!$D$5+'forestCenters harvests'!$D$8)</f>
        <v>4600.8476217863599</v>
      </c>
      <c r="O10" s="53">
        <f>$L10*('forestCenters harvests'!G$2+'forestCenters harvests'!G$5+'forestCenters harvests'!G$8)/('forestCenters harvests'!$D$2+'forestCenters harvests'!$D$5+'forestCenters harvests'!$D$8)</f>
        <v>4569.1489800017634</v>
      </c>
      <c r="P10" s="53">
        <f>$L10*('forestCenters harvests'!H$2+'forestCenters harvests'!H$5+'forestCenters harvests'!H$8)/('forestCenters harvests'!$D$2+'forestCenters harvests'!$D$5+'forestCenters harvests'!$D$8)</f>
        <v>4523.5711672213311</v>
      </c>
    </row>
    <row r="11" spans="1:18">
      <c r="A11" s="53">
        <v>17</v>
      </c>
      <c r="B11" s="54" t="s">
        <v>118</v>
      </c>
      <c r="C11" s="59">
        <v>8910</v>
      </c>
      <c r="D11" s="59">
        <v>10167</v>
      </c>
      <c r="E11" s="59">
        <v>10709</v>
      </c>
      <c r="F11" s="59">
        <v>12078</v>
      </c>
      <c r="G11" s="59">
        <v>7828</v>
      </c>
      <c r="H11" s="59">
        <v>10253</v>
      </c>
      <c r="I11" s="59">
        <v>11789</v>
      </c>
      <c r="J11" s="59">
        <v>11482</v>
      </c>
      <c r="K11" s="59">
        <v>10105</v>
      </c>
      <c r="L11" s="57">
        <f t="shared" si="0"/>
        <v>10291.4</v>
      </c>
      <c r="M11" s="53">
        <f>$L11*('forestCenters harvests'!E$2+'forestCenters harvests'!E$5+'forestCenters harvests'!E$8)/('forestCenters harvests'!$D$2+'forestCenters harvests'!$D$5+'forestCenters harvests'!$D$8)</f>
        <v>10910.123409887994</v>
      </c>
      <c r="N11" s="53">
        <f>$L11*('forestCenters harvests'!F$2+'forestCenters harvests'!F$5+'forestCenters harvests'!F$8)/('forestCenters harvests'!$D$2+'forestCenters harvests'!$D$5+'forestCenters harvests'!$D$8)</f>
        <v>10870.371278491239</v>
      </c>
      <c r="O11" s="53">
        <f>$L11*('forestCenters harvests'!G$2+'forestCenters harvests'!G$5+'forestCenters harvests'!G$8)/('forestCenters harvests'!$D$2+'forestCenters harvests'!$D$5+'forestCenters harvests'!$D$8)</f>
        <v>10795.477251662187</v>
      </c>
      <c r="P11" s="53">
        <f>$L11*('forestCenters harvests'!H$2+'forestCenters harvests'!H$5+'forestCenters harvests'!H$8)/('forestCenters harvests'!$D$2+'forestCenters harvests'!$D$5+'forestCenters harvests'!$D$8)</f>
        <v>10687.791062569817</v>
      </c>
    </row>
    <row r="12" spans="1:18">
      <c r="A12" s="53">
        <v>7</v>
      </c>
      <c r="B12" s="54" t="s">
        <v>119</v>
      </c>
      <c r="C12" s="59">
        <v>10987</v>
      </c>
      <c r="D12" s="59">
        <v>12071</v>
      </c>
      <c r="E12" s="59">
        <v>13390</v>
      </c>
      <c r="F12" s="59">
        <v>17139</v>
      </c>
      <c r="G12" s="59">
        <v>10189</v>
      </c>
      <c r="H12" s="59">
        <v>13114</v>
      </c>
      <c r="I12" s="59">
        <v>16503</v>
      </c>
      <c r="J12" s="59">
        <v>14948</v>
      </c>
      <c r="K12" s="59">
        <v>14609</v>
      </c>
      <c r="L12" s="57">
        <f t="shared" si="0"/>
        <v>13872.6</v>
      </c>
      <c r="M12" s="53">
        <f>$L12*('forestCenters harvests'!E$2+'forestCenters harvests'!E$5+'forestCenters harvests'!E$8)/('forestCenters harvests'!$D$2+'forestCenters harvests'!$D$5+'forestCenters harvests'!$D$8)</f>
        <v>14706.626699575587</v>
      </c>
      <c r="N12" s="53">
        <f>$L12*('forestCenters harvests'!F$2+'forestCenters harvests'!F$5+'forestCenters harvests'!F$8)/('forestCenters harvests'!$D$2+'forestCenters harvests'!$D$5+'forestCenters harvests'!$D$8)</f>
        <v>14653.041626794951</v>
      </c>
      <c r="O12" s="53">
        <f>$L12*('forestCenters harvests'!G$2+'forestCenters harvests'!G$5+'forestCenters harvests'!G$8)/('forestCenters harvests'!$D$2+'forestCenters harvests'!$D$5+'forestCenters harvests'!$D$8)</f>
        <v>14552.085986494438</v>
      </c>
      <c r="P12" s="53">
        <f>$L12*('forestCenters harvests'!H$2+'forestCenters harvests'!H$5+'forestCenters harvests'!H$8)/('forestCenters harvests'!$D$2+'forestCenters harvests'!$D$5+'forestCenters harvests'!$D$8)</f>
        <v>14406.927171677908</v>
      </c>
    </row>
    <row r="13" spans="1:18">
      <c r="A13" s="53">
        <v>18</v>
      </c>
      <c r="B13" s="54" t="s">
        <v>120</v>
      </c>
      <c r="C13" s="59">
        <v>10733</v>
      </c>
      <c r="D13" s="59">
        <v>12348</v>
      </c>
      <c r="E13" s="59">
        <v>13927</v>
      </c>
      <c r="F13" s="59">
        <v>18498</v>
      </c>
      <c r="G13" s="59">
        <v>11337</v>
      </c>
      <c r="H13" s="59">
        <v>12507</v>
      </c>
      <c r="I13" s="59">
        <v>15836</v>
      </c>
      <c r="J13" s="59">
        <v>15680</v>
      </c>
      <c r="K13" s="59">
        <v>15977</v>
      </c>
      <c r="L13" s="57">
        <f t="shared" si="0"/>
        <v>14267.4</v>
      </c>
      <c r="M13" s="53">
        <f>$L13*('forestCenters harvests'!E$2+'forestCenters harvests'!E$5+'forestCenters harvests'!E$8)/('forestCenters harvests'!$D$2+'forestCenters harvests'!$D$5+'forestCenters harvests'!$D$8)</f>
        <v>15125.162245975862</v>
      </c>
      <c r="N13" s="53">
        <f>$L13*('forestCenters harvests'!F$2+'forestCenters harvests'!F$5+'forestCenters harvests'!F$8)/('forestCenters harvests'!$D$2+'forestCenters harvests'!$D$5+'forestCenters harvests'!$D$8)</f>
        <v>15070.052196858143</v>
      </c>
      <c r="O13" s="53">
        <f>$L13*('forestCenters harvests'!G$2+'forestCenters harvests'!G$5+'forestCenters harvests'!G$8)/('forestCenters harvests'!$D$2+'forestCenters harvests'!$D$5+'forestCenters harvests'!$D$8)</f>
        <v>14966.223462343809</v>
      </c>
      <c r="P13" s="53">
        <f>$L13*('forestCenters harvests'!H$2+'forestCenters harvests'!H$5+'forestCenters harvests'!H$8)/('forestCenters harvests'!$D$2+'forestCenters harvests'!$D$5+'forestCenters harvests'!$D$8)</f>
        <v>14816.933576200381</v>
      </c>
    </row>
    <row r="14" spans="1:18">
      <c r="A14" s="53">
        <v>6</v>
      </c>
      <c r="B14" s="54" t="s">
        <v>121</v>
      </c>
      <c r="C14" s="59">
        <v>9169</v>
      </c>
      <c r="D14" s="59">
        <v>11347</v>
      </c>
      <c r="E14" s="59">
        <v>11796</v>
      </c>
      <c r="F14" s="59">
        <v>12166</v>
      </c>
      <c r="G14" s="59">
        <v>8608</v>
      </c>
      <c r="H14" s="59">
        <v>11237</v>
      </c>
      <c r="I14" s="59">
        <v>13306</v>
      </c>
      <c r="J14" s="59">
        <v>11930</v>
      </c>
      <c r="K14" s="59">
        <v>11219</v>
      </c>
      <c r="L14" s="57">
        <f t="shared" si="0"/>
        <v>11260</v>
      </c>
      <c r="M14" s="53">
        <f>$L14*('forestCenters harvests'!E$2+'forestCenters harvests'!E$5+'forestCenters harvests'!E$8)/('forestCenters harvests'!$D$2+'forestCenters harvests'!$D$5+'forestCenters harvests'!$D$8)</f>
        <v>11936.956059947026</v>
      </c>
      <c r="N14" s="53">
        <f>$L14*('forestCenters harvests'!F$2+'forestCenters harvests'!F$5+'forestCenters harvests'!F$8)/('forestCenters harvests'!$D$2+'forestCenters harvests'!$D$5+'forestCenters harvests'!$D$8)</f>
        <v>11893.462560566235</v>
      </c>
      <c r="O14" s="53">
        <f>$L14*('forestCenters harvests'!G$2+'forestCenters harvests'!G$5+'forestCenters harvests'!G$8)/('forestCenters harvests'!$D$2+'forestCenters harvests'!$D$5+'forestCenters harvests'!$D$8)</f>
        <v>11811.519701276427</v>
      </c>
      <c r="P14" s="53">
        <f>$L14*('forestCenters harvests'!H$2+'forestCenters harvests'!H$5+'forestCenters harvests'!H$8)/('forestCenters harvests'!$D$2+'forestCenters harvests'!$D$5+'forestCenters harvests'!$D$8)</f>
        <v>11693.698366066437</v>
      </c>
    </row>
    <row r="15" spans="1:18">
      <c r="A15" s="53">
        <v>12</v>
      </c>
      <c r="B15" s="54" t="s">
        <v>122</v>
      </c>
      <c r="C15" s="59">
        <v>6061</v>
      </c>
      <c r="D15" s="59">
        <v>6743</v>
      </c>
      <c r="E15" s="59">
        <v>7816</v>
      </c>
      <c r="F15" s="59">
        <v>9420</v>
      </c>
      <c r="G15" s="59">
        <v>6134</v>
      </c>
      <c r="H15" s="59">
        <v>7296</v>
      </c>
      <c r="I15" s="59">
        <v>10563</v>
      </c>
      <c r="J15" s="59">
        <v>7507</v>
      </c>
      <c r="K15" s="59">
        <v>7663</v>
      </c>
      <c r="L15" s="57">
        <f t="shared" si="0"/>
        <v>7832.6</v>
      </c>
      <c r="M15" s="53">
        <f>$L15*('forestCenters harvests'!E$2+'forestCenters harvests'!E$5+'forestCenters harvests'!E$8)/('forestCenters harvests'!$D$2+'forestCenters harvests'!$D$5+'forestCenters harvests'!$D$8)</f>
        <v>8303.4992926413033</v>
      </c>
      <c r="N15" s="53">
        <f>$L15*('forestCenters harvests'!F$2+'forestCenters harvests'!F$5+'forestCenters harvests'!F$8)/('forestCenters harvests'!$D$2+'forestCenters harvests'!$D$5+'forestCenters harvests'!$D$8)</f>
        <v>8273.2446582496523</v>
      </c>
      <c r="O15" s="53">
        <f>$L15*('forestCenters harvests'!G$2+'forestCenters harvests'!G$5+'forestCenters harvests'!G$8)/('forestCenters harvests'!$D$2+'forestCenters harvests'!$D$5+'forestCenters harvests'!$D$8)</f>
        <v>8216.2441573905635</v>
      </c>
      <c r="P15" s="53">
        <f>$L15*('forestCenters harvests'!H$2+'forestCenters harvests'!H$5+'forestCenters harvests'!H$8)/('forestCenters harvests'!$D$2+'forestCenters harvests'!$D$5+'forestCenters harvests'!$D$8)</f>
        <v>8134.2861298447579</v>
      </c>
    </row>
    <row r="16" spans="1:18">
      <c r="A16" s="53">
        <v>10</v>
      </c>
      <c r="B16" s="54" t="s">
        <v>123</v>
      </c>
      <c r="C16" s="59">
        <v>3103</v>
      </c>
      <c r="D16" s="59">
        <v>3337</v>
      </c>
      <c r="E16" s="59">
        <v>3887</v>
      </c>
      <c r="F16" s="59">
        <v>5338</v>
      </c>
      <c r="G16" s="59">
        <v>3730</v>
      </c>
      <c r="H16" s="59">
        <v>4797</v>
      </c>
      <c r="I16" s="59">
        <v>6468</v>
      </c>
      <c r="J16" s="59">
        <v>4308</v>
      </c>
      <c r="K16" s="59">
        <v>4852</v>
      </c>
      <c r="L16" s="57">
        <f t="shared" si="0"/>
        <v>4831</v>
      </c>
      <c r="M16" s="53">
        <f>$L16*('forestCenters harvests'!E$2+'forestCenters harvests'!E$5+'forestCenters harvests'!E$8)/('forestCenters harvests'!$D$2+'forestCenters harvests'!$D$5+'forestCenters harvests'!$D$8)</f>
        <v>5121.4418051158154</v>
      </c>
      <c r="N16" s="53">
        <f>$L16*('forestCenters harvests'!F$2+'forestCenters harvests'!F$5+'forestCenters harvests'!F$8)/('forestCenters harvests'!$D$2+'forestCenters harvests'!$D$5+'forestCenters harvests'!$D$8)</f>
        <v>5102.7813170599893</v>
      </c>
      <c r="O16" s="53">
        <f>$L16*('forestCenters harvests'!G$2+'forestCenters harvests'!G$5+'forestCenters harvests'!G$8)/('forestCenters harvests'!$D$2+'forestCenters harvests'!$D$5+'forestCenters harvests'!$D$8)</f>
        <v>5067.6244828478166</v>
      </c>
      <c r="P16" s="53">
        <f>$L16*('forestCenters harvests'!H$2+'forestCenters harvests'!H$5+'forestCenters harvests'!H$8)/('forestCenters harvests'!$D$2+'forestCenters harvests'!$D$5+'forestCenters harvests'!$D$8)</f>
        <v>5017.0743167377404</v>
      </c>
    </row>
    <row r="17" spans="1:16">
      <c r="A17" s="53">
        <v>3</v>
      </c>
      <c r="B17" s="54" t="s">
        <v>124</v>
      </c>
      <c r="C17" s="59">
        <v>2055</v>
      </c>
      <c r="D17" s="59">
        <v>2201</v>
      </c>
      <c r="E17" s="59">
        <v>2601</v>
      </c>
      <c r="F17" s="59">
        <v>3242</v>
      </c>
      <c r="G17" s="59">
        <v>2007</v>
      </c>
      <c r="H17" s="59">
        <v>2086</v>
      </c>
      <c r="I17" s="59">
        <v>3018</v>
      </c>
      <c r="J17" s="59">
        <v>2040</v>
      </c>
      <c r="K17" s="59">
        <v>2159</v>
      </c>
      <c r="L17" s="57">
        <f t="shared" si="0"/>
        <v>2262</v>
      </c>
      <c r="M17" s="53">
        <f>$L17*('forestCenters harvests'!E$2+'forestCenters harvests'!E$5+'forestCenters harvests'!E$8)/('forestCenters harvests'!$D$2+'forestCenters harvests'!$D$5+'forestCenters harvests'!$D$8)</f>
        <v>2397.9924163055216</v>
      </c>
      <c r="N17" s="53">
        <f>$L17*('forestCenters harvests'!F$2+'forestCenters harvests'!F$5+'forestCenters harvests'!F$8)/('forestCenters harvests'!$D$2+'forestCenters harvests'!$D$5+'forestCenters harvests'!$D$8)</f>
        <v>2389.2550898757395</v>
      </c>
      <c r="O17" s="53">
        <f>$L17*('forestCenters harvests'!G$2+'forestCenters harvests'!G$5+'forestCenters harvests'!G$8)/('forestCenters harvests'!$D$2+'forestCenters harvests'!$D$5+'forestCenters harvests'!$D$8)</f>
        <v>2372.7937446081064</v>
      </c>
      <c r="P17" s="53">
        <f>$L17*('forestCenters harvests'!H$2+'forestCenters harvests'!H$5+'forestCenters harvests'!H$8)/('forestCenters harvests'!$D$2+'forestCenters harvests'!$D$5+'forestCenters harvests'!$D$8)</f>
        <v>2349.1248405010906</v>
      </c>
    </row>
    <row r="18" spans="1:16">
      <c r="A18" s="53">
        <v>19</v>
      </c>
      <c r="B18" s="54" t="s">
        <v>125</v>
      </c>
      <c r="C18" s="59">
        <v>14350</v>
      </c>
      <c r="D18" s="59">
        <v>15512</v>
      </c>
      <c r="E18" s="59">
        <v>14968</v>
      </c>
      <c r="F18" s="59">
        <v>17110</v>
      </c>
      <c r="G18" s="59">
        <v>12999</v>
      </c>
      <c r="H18" s="59">
        <v>12792</v>
      </c>
      <c r="I18" s="59">
        <v>27058</v>
      </c>
      <c r="J18" s="59">
        <v>14410</v>
      </c>
      <c r="K18" s="59">
        <v>14222</v>
      </c>
      <c r="L18" s="57">
        <f t="shared" si="0"/>
        <v>16296.2</v>
      </c>
      <c r="M18" s="53">
        <f>$L18*('forestCenters harvests'!E$2+'forestCenters harvests'!E$5+'forestCenters harvests'!E$8)/('forestCenters harvests'!$D$2+'forestCenters harvests'!$D$5+'forestCenters harvests'!$D$8)</f>
        <v>17275.934577629549</v>
      </c>
      <c r="N18" s="53">
        <f>$L18*('forestCenters harvests'!F$2+'forestCenters harvests'!F$5+'forestCenters harvests'!F$8)/('forestCenters harvests'!$D$2+'forestCenters harvests'!$D$5+'forestCenters harvests'!$D$8)</f>
        <v>17212.987973312564</v>
      </c>
      <c r="O18" s="53">
        <f>$L18*('forestCenters harvests'!G$2+'forestCenters harvests'!G$5+'forestCenters harvests'!G$8)/('forestCenters harvests'!$D$2+'forestCenters harvests'!$D$5+'forestCenters harvests'!$D$8)</f>
        <v>17094.394969444129</v>
      </c>
      <c r="P18" s="53">
        <f>$L18*('forestCenters harvests'!H$2+'forestCenters harvests'!H$5+'forestCenters harvests'!H$8)/('forestCenters harvests'!$D$2+'forestCenters harvests'!$D$5+'forestCenters harvests'!$D$8)</f>
        <v>16923.8763155499</v>
      </c>
    </row>
    <row r="19" spans="1:16">
      <c r="A19" s="53">
        <v>16</v>
      </c>
      <c r="B19" s="54" t="s">
        <v>126</v>
      </c>
      <c r="C19" s="59">
        <v>9372</v>
      </c>
      <c r="D19" s="59">
        <v>9608</v>
      </c>
      <c r="E19" s="59">
        <v>8656</v>
      </c>
      <c r="F19" s="59">
        <v>10733</v>
      </c>
      <c r="G19" s="59">
        <v>8178</v>
      </c>
      <c r="H19" s="59">
        <v>7827</v>
      </c>
      <c r="I19" s="59">
        <v>9238</v>
      </c>
      <c r="J19" s="59">
        <v>8522</v>
      </c>
      <c r="K19" s="59">
        <v>8301</v>
      </c>
      <c r="L19" s="57">
        <f t="shared" si="0"/>
        <v>8413.2000000000007</v>
      </c>
      <c r="M19" s="53">
        <f>$L19*('forestCenters harvests'!E$2+'forestCenters harvests'!E$5+'forestCenters harvests'!E$8)/('forestCenters harvests'!$D$2+'forestCenters harvests'!$D$5+'forestCenters harvests'!$D$8)</f>
        <v>8919.0052152350199</v>
      </c>
      <c r="N19" s="53">
        <f>$L19*('forestCenters harvests'!F$2+'forestCenters harvests'!F$5+'forestCenters harvests'!F$8)/('forestCenters harvests'!$D$2+'forestCenters harvests'!$D$5+'forestCenters harvests'!$D$8)</f>
        <v>8886.5079231399523</v>
      </c>
      <c r="O19" s="53">
        <f>$L19*('forestCenters harvests'!G$2+'forestCenters harvests'!G$5+'forestCenters harvests'!G$8)/('forestCenters harvests'!$D$2+'forestCenters harvests'!$D$5+'forestCenters harvests'!$D$8)</f>
        <v>8825.2821981153502</v>
      </c>
      <c r="P19" s="53">
        <f>$L19*('forestCenters harvests'!H$2+'forestCenters harvests'!H$5+'forestCenters harvests'!H$8)/('forestCenters harvests'!$D$2+'forestCenters harvests'!$D$5+'forestCenters harvests'!$D$8)</f>
        <v>8737.2489425746153</v>
      </c>
    </row>
    <row r="20" spans="1:16">
      <c r="A20" s="53">
        <v>8</v>
      </c>
      <c r="B20" s="54" t="s">
        <v>127</v>
      </c>
      <c r="C20" s="59">
        <v>11360</v>
      </c>
      <c r="D20" s="59">
        <v>12247</v>
      </c>
      <c r="E20" s="59">
        <v>11291</v>
      </c>
      <c r="F20" s="59">
        <v>12061</v>
      </c>
      <c r="G20" s="59">
        <v>10377</v>
      </c>
      <c r="H20" s="59">
        <v>9523</v>
      </c>
      <c r="I20" s="59">
        <v>12128</v>
      </c>
      <c r="J20" s="59">
        <v>9095</v>
      </c>
      <c r="K20" s="59">
        <v>10513</v>
      </c>
      <c r="L20" s="57">
        <f t="shared" si="0"/>
        <v>10327.200000000001</v>
      </c>
      <c r="M20" s="53">
        <f>$L20*('forestCenters harvests'!E$2+'forestCenters harvests'!E$5+'forestCenters harvests'!E$8)/('forestCenters harvests'!$D$2+'forestCenters harvests'!$D$5+'forestCenters harvests'!$D$8)</f>
        <v>10948.075721339692</v>
      </c>
      <c r="N20" s="53">
        <f>$L20*('forestCenters harvests'!F$2+'forestCenters harvests'!F$5+'forestCenters harvests'!F$8)/('forestCenters harvests'!$D$2+'forestCenters harvests'!$D$5+'forestCenters harvests'!$D$8)</f>
        <v>10908.185306880961</v>
      </c>
      <c r="O20" s="53">
        <f>$L20*('forestCenters harvests'!G$2+'forestCenters harvests'!G$5+'forestCenters harvests'!G$8)/('forestCenters harvests'!$D$2+'forestCenters harvests'!$D$5+'forestCenters harvests'!$D$8)</f>
        <v>10833.030751245287</v>
      </c>
      <c r="P20" s="53">
        <f>$L20*('forestCenters harvests'!H$2+'forestCenters harvests'!H$5+'forestCenters harvests'!H$8)/('forestCenters harvests'!$D$2+'forestCenters harvests'!$D$5+'forestCenters harvests'!$D$8)</f>
        <v>10724.969961460152</v>
      </c>
    </row>
    <row r="21" spans="1:16">
      <c r="A21" s="53">
        <v>2</v>
      </c>
      <c r="B21" s="54" t="s">
        <v>128</v>
      </c>
      <c r="C21" s="59">
        <v>0</v>
      </c>
      <c r="D21" s="59">
        <v>0</v>
      </c>
      <c r="E21" s="59">
        <v>0</v>
      </c>
      <c r="F21" s="59">
        <v>0</v>
      </c>
      <c r="G21" s="59">
        <v>0</v>
      </c>
      <c r="H21" s="59">
        <f>AVERAGE(C21:G21)*roundWood!H21/AVERAGE(roundWood!$C21:$G21)</f>
        <v>0</v>
      </c>
      <c r="I21" s="59">
        <f>AVERAGE(C21:G21)*roundWood!I21/AVERAGE(roundWood!$C21:$G21)</f>
        <v>0</v>
      </c>
      <c r="J21" s="59">
        <v>0</v>
      </c>
      <c r="K21" s="59">
        <v>0</v>
      </c>
      <c r="L21" s="57">
        <f t="shared" si="0"/>
        <v>0</v>
      </c>
      <c r="M21" s="53">
        <f>$L21*('forestCenters harvests'!E$2+'forestCenters harvests'!E$5+'forestCenters harvests'!E$8)/('forestCenters harvests'!$D$2+'forestCenters harvests'!$D$5+'forestCenters harvests'!$D$8)</f>
        <v>0</v>
      </c>
      <c r="N21" s="53">
        <f>$L21*('forestCenters harvests'!F$2+'forestCenters harvests'!F$5+'forestCenters harvests'!F$8)/('forestCenters harvests'!$D$2+'forestCenters harvests'!$D$5+'forestCenters harvests'!$D$8)</f>
        <v>0</v>
      </c>
      <c r="O21" s="53">
        <f>$L21*('forestCenters harvests'!G$2+'forestCenters harvests'!G$5+'forestCenters harvests'!G$8)/('forestCenters harvests'!$D$2+'forestCenters harvests'!$D$5+'forestCenters harvests'!$D$8)</f>
        <v>0</v>
      </c>
      <c r="P21" s="53">
        <f>$L21*('forestCenters harvests'!H$2+'forestCenters harvests'!H$5+'forestCenters harvests'!H$8)/('forestCenters harvests'!$D$2+'forestCenters harvests'!$D$5+'forestCenters harvests'!$D$8)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9AA8-3FFC-4415-B6FC-3A55EC825D09}">
  <dimension ref="A1:P21"/>
  <sheetViews>
    <sheetView workbookViewId="0">
      <selection activeCell="E7" sqref="E7"/>
    </sheetView>
  </sheetViews>
  <sheetFormatPr defaultColWidth="8.85546875" defaultRowHeight="15"/>
  <cols>
    <col min="5" max="5" width="8.42578125" bestFit="1" customWidth="1"/>
  </cols>
  <sheetData>
    <row r="1" spans="1:16">
      <c r="A1" t="s">
        <v>130</v>
      </c>
      <c r="B1" t="s">
        <v>129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 t="s">
        <v>217</v>
      </c>
      <c r="K1" t="s">
        <v>92</v>
      </c>
      <c r="L1" t="s">
        <v>93</v>
      </c>
      <c r="M1" t="s">
        <v>94</v>
      </c>
      <c r="N1" t="s">
        <v>95</v>
      </c>
    </row>
    <row r="2" spans="1:16">
      <c r="A2">
        <v>0</v>
      </c>
      <c r="B2" s="2" t="s">
        <v>11</v>
      </c>
      <c r="C2" s="3">
        <f>Luke_Met_Hakkuut_01a!AS384+Luke_Met_Hakkuut_01a!AT384+Luke_Met_Hakkuut_01a!AU384+Luke_Met_Hakkuut_01a!AV384+Luke_Met_Hakkuut_01a!AW384</f>
        <v>197622</v>
      </c>
      <c r="D2" s="3">
        <f>Luke_Met_Hakkuut_01a!$AS404 +Luke_Met_Hakkuut_01a!$AT404 + Luke_Met_Hakkuut_01a!$AU404 +Luke_Met_Hakkuut_01a!$AV404+Luke_Met_Hakkuut_01a!$AW404</f>
        <v>212386</v>
      </c>
      <c r="E2" s="3">
        <f>Luke_Met_Hakkuut_01a!$AS424 +Luke_Met_Hakkuut_01a!$AT424 + Luke_Met_Hakkuut_01a!$AU424 +Luke_Met_Hakkuut_01a!$AV424+Luke_Met_Hakkuut_01a!$AW424</f>
        <v>219918</v>
      </c>
      <c r="F2" s="3">
        <f>Luke_Met_Hakkuut_01a!$AS444 + Luke_Met_Hakkuut_01a!$AT444 + Luke_Met_Hakkuut_01a!$AU444 +Luke_Met_Hakkuut_01a!$AV444 +Luke_Met_Hakkuut_01a!$AW444</f>
        <v>251208</v>
      </c>
      <c r="G2" s="3">
        <f>Luke_Met_Hakkuut_01a!$AS464+ Luke_Met_Hakkuut_01a!$AT464+ Luke_Met_Hakkuut_01a!$AU464 +Luke_Met_Hakkuut_01a!$AV464+Luke_Met_Hakkuut_01a!$AW464</f>
        <v>180368</v>
      </c>
      <c r="H2" s="3">
        <f>AVERAGE(C2:G2)*roundWood!H2/AVERAGE(roundWood!$C2:$G2)</f>
        <v>196371.87856237424</v>
      </c>
      <c r="I2" s="3">
        <f>AVERAGE(C2:G2)*roundWood!I2/AVERAGE(roundWood!$C2:$G2)</f>
        <v>221147.64465494081</v>
      </c>
      <c r="J2" s="3">
        <f t="shared" ref="J2:J20" si="0">AVERAGE(C2:H2)</f>
        <v>209645.64642706237</v>
      </c>
      <c r="K2">
        <f>$J2*('forestCenters harvests'!E$2+'forestCenters harvests'!E$5+'forestCenters harvests'!E$8)/('forestCenters harvests'!$D$2+'forestCenters harvests'!$D$5+'forestCenters harvests'!$D$8)</f>
        <v>222249.63317575789</v>
      </c>
      <c r="L2">
        <f>$J2*('forestCenters harvests'!F$2+'forestCenters harvests'!F$5+'forestCenters harvests'!F$8)/('forestCenters harvests'!$D$2+'forestCenters harvests'!$D$5+'forestCenters harvests'!$D$8)</f>
        <v>221439.84429537944</v>
      </c>
      <c r="M2">
        <f>$J2*('forestCenters harvests'!G$2+'forestCenters harvests'!G$5+'forestCenters harvests'!G$8)/('forestCenters harvests'!$D$2+'forestCenters harvests'!$D$5+'forestCenters harvests'!$D$8)</f>
        <v>219914.18144405677</v>
      </c>
      <c r="N2">
        <f>$J2*('forestCenters harvests'!H$2+'forestCenters harvests'!H$5+'forestCenters harvests'!H$8)/('forestCenters harvests'!$D$2+'forestCenters harvests'!$D$5+'forestCenters harvests'!$D$8)</f>
        <v>217720.51093046903</v>
      </c>
      <c r="P2" s="3"/>
    </row>
    <row r="3" spans="1:16">
      <c r="A3">
        <v>1</v>
      </c>
      <c r="B3" s="2" t="s">
        <v>110</v>
      </c>
      <c r="C3" s="3">
        <f>Luke_Met_Hakkuut_01a!AS385+Luke_Met_Hakkuut_01a!AT385+Luke_Met_Hakkuut_01a!AU385+Luke_Met_Hakkuut_01a!AV385+Luke_Met_Hakkuut_01a!AW385</f>
        <v>7106</v>
      </c>
      <c r="D3" s="3">
        <f>Luke_Met_Hakkuut_01a!$AS405 +Luke_Met_Hakkuut_01a!$AT405 + Luke_Met_Hakkuut_01a!$AU405 +Luke_Met_Hakkuut_01a!$AV405+Luke_Met_Hakkuut_01a!$AW405</f>
        <v>6766</v>
      </c>
      <c r="E3" s="3">
        <f>Luke_Met_Hakkuut_01a!$AS425 +Luke_Met_Hakkuut_01a!$AT425 + Luke_Met_Hakkuut_01a!$AU425 +Luke_Met_Hakkuut_01a!$AV425+Luke_Met_Hakkuut_01a!$AW425</f>
        <v>7491</v>
      </c>
      <c r="F3" s="3">
        <f>Luke_Met_Hakkuut_01a!$AS445 + Luke_Met_Hakkuut_01a!$AT445 + Luke_Met_Hakkuut_01a!$AU445 +Luke_Met_Hakkuut_01a!$AV445 +Luke_Met_Hakkuut_01a!$AW445</f>
        <v>6771</v>
      </c>
      <c r="G3" s="3">
        <f>Luke_Met_Hakkuut_01a!$AS465+ Luke_Met_Hakkuut_01a!$AT465+ Luke_Met_Hakkuut_01a!$AU465 +Luke_Met_Hakkuut_01a!$AV465+Luke_Met_Hakkuut_01a!$AW465</f>
        <v>5901</v>
      </c>
      <c r="H3" s="3">
        <f>AVERAGE(C3:G3)*roundWood!H3/AVERAGE(roundWood!$C3:$G3)</f>
        <v>5145.0903010033444</v>
      </c>
      <c r="I3" s="3">
        <f>AVERAGE(C3:G3)*roundWood!I3/AVERAGE(roundWood!$C3:$G3)</f>
        <v>5893.5188127090305</v>
      </c>
      <c r="J3" s="3">
        <f t="shared" si="0"/>
        <v>6530.0150501672242</v>
      </c>
      <c r="K3">
        <f>$J3*('forestCenters harvests'!E$2+'forestCenters harvests'!E$5+'forestCenters harvests'!E$8)/('forestCenters harvests'!$D$2+'forestCenters harvests'!$D$5+'forestCenters harvests'!$D$8)</f>
        <v>6922.6023734137589</v>
      </c>
      <c r="L3">
        <f>$J3*('forestCenters harvests'!F$2+'forestCenters harvests'!F$5+'forestCenters harvests'!F$8)/('forestCenters harvests'!$D$2+'forestCenters harvests'!$D$5+'forestCenters harvests'!$D$8)</f>
        <v>6897.3791757635818</v>
      </c>
      <c r="M3">
        <f>$J3*('forestCenters harvests'!G$2+'forestCenters harvests'!G$5+'forestCenters harvests'!G$8)/('forestCenters harvests'!$D$2+'forestCenters harvests'!$D$5+'forestCenters harvests'!$D$8)</f>
        <v>6849.8580297230683</v>
      </c>
      <c r="N3">
        <f>$J3*('forestCenters harvests'!H$2+'forestCenters harvests'!H$5+'forestCenters harvests'!H$8)/('forestCenters harvests'!$D$2+'forestCenters harvests'!$D$5+'forestCenters harvests'!$D$8)</f>
        <v>6781.5298687859422</v>
      </c>
    </row>
    <row r="4" spans="1:16">
      <c r="A4">
        <v>11</v>
      </c>
      <c r="B4" s="2" t="s">
        <v>111</v>
      </c>
      <c r="C4" s="3">
        <f>Luke_Met_Hakkuut_01a!AS386+Luke_Met_Hakkuut_01a!AT386+Luke_Met_Hakkuut_01a!AU386+Luke_Met_Hakkuut_01a!AV386+Luke_Met_Hakkuut_01a!AW386</f>
        <v>6754</v>
      </c>
      <c r="D4" s="3">
        <f>Luke_Met_Hakkuut_01a!$AS406 +Luke_Met_Hakkuut_01a!$AT406 + Luke_Met_Hakkuut_01a!$AU406 +Luke_Met_Hakkuut_01a!$AV406+Luke_Met_Hakkuut_01a!$AW406</f>
        <v>7900</v>
      </c>
      <c r="E4" s="3">
        <f>Luke_Met_Hakkuut_01a!$AS426 +Luke_Met_Hakkuut_01a!$AT426 + Luke_Met_Hakkuut_01a!$AU426 +Luke_Met_Hakkuut_01a!$AV426+Luke_Met_Hakkuut_01a!$AW426</f>
        <v>8125</v>
      </c>
      <c r="F4" s="3">
        <f>Luke_Met_Hakkuut_01a!$AS446 + Luke_Met_Hakkuut_01a!$AT446 + Luke_Met_Hakkuut_01a!$AU446 +Luke_Met_Hakkuut_01a!$AV446 +Luke_Met_Hakkuut_01a!$AW446</f>
        <v>8312</v>
      </c>
      <c r="G4" s="3">
        <f>Luke_Met_Hakkuut_01a!$AS466+ Luke_Met_Hakkuut_01a!$AT466+ Luke_Met_Hakkuut_01a!$AU466 +Luke_Met_Hakkuut_01a!$AV466+Luke_Met_Hakkuut_01a!$AW466</f>
        <v>5664</v>
      </c>
      <c r="H4" s="3">
        <f>AVERAGE(C4:G4)*roundWood!H4/AVERAGE(roundWood!$C4:$G4)</f>
        <v>6496.2804935040649</v>
      </c>
      <c r="I4" s="3">
        <f>AVERAGE(C4:G4)*roundWood!I4/AVERAGE(roundWood!$C4:$G4)</f>
        <v>7410.0883260117762</v>
      </c>
      <c r="J4" s="3">
        <f t="shared" si="0"/>
        <v>7208.5467489173434</v>
      </c>
      <c r="K4">
        <f>$J4*('forestCenters harvests'!E$2+'forestCenters harvests'!E$5+'forestCenters harvests'!E$8)/('forestCenters harvests'!$D$2+'forestCenters harvests'!$D$5+'forestCenters harvests'!$D$8)</f>
        <v>7641.927690754912</v>
      </c>
      <c r="L4">
        <f>$J4*('forestCenters harvests'!F$2+'forestCenters harvests'!F$5+'forestCenters harvests'!F$8)/('forestCenters harvests'!$D$2+'forestCenters harvests'!$D$5+'forestCenters harvests'!$D$8)</f>
        <v>7614.0835589999888</v>
      </c>
      <c r="M4">
        <f>$J4*('forestCenters harvests'!G$2+'forestCenters harvests'!G$5+'forestCenters harvests'!G$8)/('forestCenters harvests'!$D$2+'forestCenters harvests'!$D$5+'forestCenters harvests'!$D$8)</f>
        <v>7561.6245064306704</v>
      </c>
      <c r="N4">
        <f>$J4*('forestCenters harvests'!H$2+'forestCenters harvests'!H$5+'forestCenters harvests'!H$8)/('forestCenters harvests'!$D$2+'forestCenters harvests'!$D$5+'forestCenters harvests'!$D$8)</f>
        <v>7486.1963889456711</v>
      </c>
    </row>
    <row r="5" spans="1:16">
      <c r="A5">
        <v>14</v>
      </c>
      <c r="B5" s="2" t="s">
        <v>112</v>
      </c>
      <c r="C5" s="3">
        <f>Luke_Met_Hakkuut_01a!AS387+Luke_Met_Hakkuut_01a!AT387+Luke_Met_Hakkuut_01a!AU387+Luke_Met_Hakkuut_01a!AV387+Luke_Met_Hakkuut_01a!AW387</f>
        <v>6588</v>
      </c>
      <c r="D5" s="3">
        <f>Luke_Met_Hakkuut_01a!$AS407 +Luke_Met_Hakkuut_01a!$AT407 + Luke_Met_Hakkuut_01a!$AU407 +Luke_Met_Hakkuut_01a!$AV407+Luke_Met_Hakkuut_01a!$AW407</f>
        <v>6724</v>
      </c>
      <c r="E5" s="3">
        <f>Luke_Met_Hakkuut_01a!$AS427 +Luke_Met_Hakkuut_01a!$AT427 + Luke_Met_Hakkuut_01a!$AU427 +Luke_Met_Hakkuut_01a!$AV427+Luke_Met_Hakkuut_01a!$AW427</f>
        <v>7276</v>
      </c>
      <c r="F5" s="3">
        <f>Luke_Met_Hakkuut_01a!$AS447 + Luke_Met_Hakkuut_01a!$AT447 + Luke_Met_Hakkuut_01a!$AU447 +Luke_Met_Hakkuut_01a!$AV447 +Luke_Met_Hakkuut_01a!$AW447</f>
        <v>7749</v>
      </c>
      <c r="G5" s="3">
        <f>Luke_Met_Hakkuut_01a!$AS467+ Luke_Met_Hakkuut_01a!$AT467+ Luke_Met_Hakkuut_01a!$AU467 +Luke_Met_Hakkuut_01a!$AV467+Luke_Met_Hakkuut_01a!$AW467</f>
        <v>5338</v>
      </c>
      <c r="H5" s="3">
        <f>AVERAGE(C5:G5)*roundWood!H5/AVERAGE(roundWood!$C5:$G5)</f>
        <v>6253.0924101969877</v>
      </c>
      <c r="I5" s="3">
        <f>AVERAGE(C5:G5)*roundWood!I5/AVERAGE(roundWood!$C5:$G5)</f>
        <v>7296.9003476245662</v>
      </c>
      <c r="J5" s="3">
        <f t="shared" si="0"/>
        <v>6654.6820683661645</v>
      </c>
      <c r="K5">
        <f>$J5*('forestCenters harvests'!E$2+'forestCenters harvests'!E$5+'forestCenters harvests'!E$8)/('forestCenters harvests'!$D$2+'forestCenters harvests'!$D$5+'forestCenters harvests'!$D$8)</f>
        <v>7054.764426554555</v>
      </c>
      <c r="L5">
        <f>$J5*('forestCenters harvests'!F$2+'forestCenters harvests'!F$5+'forestCenters harvests'!F$8)/('forestCenters harvests'!$D$2+'forestCenters harvests'!$D$5+'forestCenters harvests'!$D$8)</f>
        <v>7029.0596831780149</v>
      </c>
      <c r="M5">
        <f>$J5*('forestCenters harvests'!G$2+'forestCenters harvests'!G$5+'forestCenters harvests'!G$8)/('forestCenters harvests'!$D$2+'forestCenters harvests'!$D$5+'forestCenters harvests'!$D$8)</f>
        <v>6980.6312927387135</v>
      </c>
      <c r="N5">
        <f>$J5*('forestCenters harvests'!H$2+'forestCenters harvests'!H$5+'forestCenters harvests'!H$8)/('forestCenters harvests'!$D$2+'forestCenters harvests'!$D$5+'forestCenters harvests'!$D$8)</f>
        <v>6910.998652712703</v>
      </c>
    </row>
    <row r="6" spans="1:16">
      <c r="A6">
        <v>9</v>
      </c>
      <c r="B6" s="2" t="s">
        <v>113</v>
      </c>
      <c r="C6" s="3">
        <f>Luke_Met_Hakkuut_01a!AS388+Luke_Met_Hakkuut_01a!AT388+Luke_Met_Hakkuut_01a!AU388+Luke_Met_Hakkuut_01a!AV388+Luke_Met_Hakkuut_01a!AW388</f>
        <v>4881</v>
      </c>
      <c r="D6" s="3">
        <f>Luke_Met_Hakkuut_01a!$AS408 +Luke_Met_Hakkuut_01a!$AT408 + Luke_Met_Hakkuut_01a!$AU408 +Luke_Met_Hakkuut_01a!$AV408+Luke_Met_Hakkuut_01a!$AW408</f>
        <v>5022</v>
      </c>
      <c r="E6" s="3">
        <f>Luke_Met_Hakkuut_01a!$AS428 +Luke_Met_Hakkuut_01a!$AT428 + Luke_Met_Hakkuut_01a!$AU428 +Luke_Met_Hakkuut_01a!$AV428+Luke_Met_Hakkuut_01a!$AW428</f>
        <v>5586.8955219089621</v>
      </c>
      <c r="F6" s="3">
        <f>Luke_Met_Hakkuut_01a!$AS448 + Luke_Met_Hakkuut_01a!$AT448 + Luke_Met_Hakkuut_01a!$AU448 +Luke_Met_Hakkuut_01a!$AV448 +Luke_Met_Hakkuut_01a!$AW448</f>
        <v>6178</v>
      </c>
      <c r="G6" s="3">
        <f>Luke_Met_Hakkuut_01a!$AS468+ Luke_Met_Hakkuut_01a!$AT468+ Luke_Met_Hakkuut_01a!$AU468 +Luke_Met_Hakkuut_01a!$AV468+Luke_Met_Hakkuut_01a!$AW468</f>
        <v>3780</v>
      </c>
      <c r="H6" s="3">
        <f>AVERAGE(C6:G6)*roundWood!H6/AVERAGE(roundWood!$C6:$G6)</f>
        <v>4347.1405022200088</v>
      </c>
      <c r="I6" s="3">
        <f>AVERAGE(C6:G6)*roundWood!I6/AVERAGE(roundWood!$C6:$G6)</f>
        <v>4969.5890272647366</v>
      </c>
      <c r="J6" s="3">
        <f t="shared" si="0"/>
        <v>4965.8393373548288</v>
      </c>
      <c r="K6">
        <f>$J6*('forestCenters harvests'!E$2+'forestCenters harvests'!E$5+'forestCenters harvests'!E$8)/('forestCenters harvests'!$D$2+'forestCenters harvests'!$D$5+'forestCenters harvests'!$D$8)</f>
        <v>5264.3877416306432</v>
      </c>
      <c r="L6">
        <f>$J6*('forestCenters harvests'!F$2+'forestCenters harvests'!F$5+'forestCenters harvests'!F$8)/('forestCenters harvests'!$D$2+'forestCenters harvests'!$D$5+'forestCenters harvests'!$D$8)</f>
        <v>5245.2064156853194</v>
      </c>
      <c r="M6">
        <f>$J6*('forestCenters harvests'!G$2+'forestCenters harvests'!G$5+'forestCenters harvests'!G$8)/('forestCenters harvests'!$D$2+'forestCenters harvests'!$D$5+'forestCenters harvests'!$D$8)</f>
        <v>5209.068309639435</v>
      </c>
      <c r="N6">
        <f>$J6*('forestCenters harvests'!H$2+'forestCenters harvests'!H$5+'forestCenters harvests'!H$8)/('forestCenters harvests'!$D$2+'forestCenters harvests'!$D$5+'forestCenters harvests'!$D$8)</f>
        <v>5157.1072242783839</v>
      </c>
    </row>
    <row r="7" spans="1:16">
      <c r="A7">
        <v>4</v>
      </c>
      <c r="B7" s="2" t="s">
        <v>114</v>
      </c>
      <c r="C7" s="3">
        <f>Luke_Met_Hakkuut_01a!AS389+Luke_Met_Hakkuut_01a!AT389+Luke_Met_Hakkuut_01a!AU389+Luke_Met_Hakkuut_01a!AV389+Luke_Met_Hakkuut_01a!AW389</f>
        <v>11455</v>
      </c>
      <c r="D7" s="3">
        <f>Luke_Met_Hakkuut_01a!$AS409 +Luke_Met_Hakkuut_01a!$AT409 + Luke_Met_Hakkuut_01a!$AU409 +Luke_Met_Hakkuut_01a!$AV409+Luke_Met_Hakkuut_01a!$AW409</f>
        <v>12628</v>
      </c>
      <c r="E7" s="3">
        <f>Luke_Met_Hakkuut_01a!$AS429 +Luke_Met_Hakkuut_01a!$AT429 + Luke_Met_Hakkuut_01a!$AU429 +Luke_Met_Hakkuut_01a!$AV429+Luke_Met_Hakkuut_01a!$AW429</f>
        <v>12286</v>
      </c>
      <c r="F7" s="3">
        <f>Luke_Met_Hakkuut_01a!$AS449 + Luke_Met_Hakkuut_01a!$AT449 + Luke_Met_Hakkuut_01a!$AU449 +Luke_Met_Hakkuut_01a!$AV449 +Luke_Met_Hakkuut_01a!$AW449</f>
        <v>13010</v>
      </c>
      <c r="G7" s="3">
        <f>Luke_Met_Hakkuut_01a!$AS469+ Luke_Met_Hakkuut_01a!$AT469+ Luke_Met_Hakkuut_01a!$AU469 +Luke_Met_Hakkuut_01a!$AV469+Luke_Met_Hakkuut_01a!$AW469</f>
        <v>9910</v>
      </c>
      <c r="H7" s="3">
        <f>AVERAGE(C7:G7)*roundWood!H7/AVERAGE(roundWood!$C7:$G7)</f>
        <v>10695.704308658263</v>
      </c>
      <c r="I7" s="3">
        <f>AVERAGE(C7:G7)*roundWood!I7/AVERAGE(roundWood!$C7:$G7)</f>
        <v>13180.128941262112</v>
      </c>
      <c r="J7" s="3">
        <f t="shared" si="0"/>
        <v>11664.117384776377</v>
      </c>
      <c r="K7">
        <f>$J7*('forestCenters harvests'!E$2+'forestCenters harvests'!E$5+'forestCenters harvests'!E$8)/('forestCenters harvests'!$D$2+'forestCenters harvests'!$D$5+'forestCenters harvests'!$D$8)</f>
        <v>12365.369156317924</v>
      </c>
      <c r="L7">
        <f>$J7*('forestCenters harvests'!F$2+'forestCenters harvests'!F$5+'forestCenters harvests'!F$8)/('forestCenters harvests'!$D$2+'forestCenters harvests'!$D$5+'forestCenters harvests'!$D$8)</f>
        <v>12320.314690753781</v>
      </c>
      <c r="M7">
        <f>$J7*('forestCenters harvests'!G$2+'forestCenters harvests'!G$5+'forestCenters harvests'!G$8)/('forestCenters harvests'!$D$2+'forestCenters harvests'!$D$5+'forestCenters harvests'!$D$8)</f>
        <v>12235.430931464214</v>
      </c>
      <c r="N7">
        <f>$J7*('forestCenters harvests'!H$2+'forestCenters harvests'!H$5+'forestCenters harvests'!H$8)/('forestCenters harvests'!$D$2+'forestCenters harvests'!$D$5+'forestCenters harvests'!$D$8)</f>
        <v>12113.381030547658</v>
      </c>
    </row>
    <row r="8" spans="1:16">
      <c r="A8">
        <v>13</v>
      </c>
      <c r="B8" s="2" t="s">
        <v>115</v>
      </c>
      <c r="C8" s="3">
        <f>Luke_Met_Hakkuut_01a!AS390+Luke_Met_Hakkuut_01a!AT390+Luke_Met_Hakkuut_01a!AU390+Luke_Met_Hakkuut_01a!AV390+Luke_Met_Hakkuut_01a!AW390</f>
        <v>5045</v>
      </c>
      <c r="D8" s="3">
        <f>Luke_Met_Hakkuut_01a!$AS410 +Luke_Met_Hakkuut_01a!$AT410 + Luke_Met_Hakkuut_01a!$AU410 +Luke_Met_Hakkuut_01a!$AV410+Luke_Met_Hakkuut_01a!$AW410</f>
        <v>5595</v>
      </c>
      <c r="E8" s="3">
        <f>Luke_Met_Hakkuut_01a!$AS430 +Luke_Met_Hakkuut_01a!$AT430 + Luke_Met_Hakkuut_01a!$AU430 +Luke_Met_Hakkuut_01a!$AV430+Luke_Met_Hakkuut_01a!$AW430</f>
        <v>5472</v>
      </c>
      <c r="F8" s="3">
        <f>Luke_Met_Hakkuut_01a!$AS450 + Luke_Met_Hakkuut_01a!$AT450 + Luke_Met_Hakkuut_01a!$AU450 +Luke_Met_Hakkuut_01a!$AV450 +Luke_Met_Hakkuut_01a!$AW450</f>
        <v>6442</v>
      </c>
      <c r="G8" s="3">
        <f>Luke_Met_Hakkuut_01a!$AS470+ Luke_Met_Hakkuut_01a!$AT470+ Luke_Met_Hakkuut_01a!$AU470 +Luke_Met_Hakkuut_01a!$AV470+Luke_Met_Hakkuut_01a!$AW470</f>
        <v>4710</v>
      </c>
      <c r="H8" s="3">
        <f>AVERAGE(C8:G8)*roundWood!H8/AVERAGE(roundWood!$C8:$G8)</f>
        <v>4773.0217640320743</v>
      </c>
      <c r="I8" s="3">
        <f>AVERAGE(C8:G8)*roundWood!I8/AVERAGE(roundWood!$C8:$G8)</f>
        <v>6193.9977090492557</v>
      </c>
      <c r="J8" s="3">
        <f t="shared" si="0"/>
        <v>5339.5036273386786</v>
      </c>
      <c r="K8">
        <f>$J8*('forestCenters harvests'!E$2+'forestCenters harvests'!E$5+'forestCenters harvests'!E$8)/('forestCenters harvests'!$D$2+'forestCenters harvests'!$D$5+'forestCenters harvests'!$D$8)</f>
        <v>5660.5168900061781</v>
      </c>
      <c r="L8">
        <f>$J8*('forestCenters harvests'!F$2+'forestCenters harvests'!F$5+'forestCenters harvests'!F$8)/('forestCenters harvests'!$D$2+'forestCenters harvests'!$D$5+'forestCenters harvests'!$D$8)</f>
        <v>5639.8922276874055</v>
      </c>
      <c r="M8">
        <f>$J8*('forestCenters harvests'!G$2+'forestCenters harvests'!G$5+'forestCenters harvests'!G$8)/('forestCenters harvests'!$D$2+'forestCenters harvests'!$D$5+'forestCenters harvests'!$D$8)</f>
        <v>5601.0348391960697</v>
      </c>
      <c r="N8">
        <f>$J8*('forestCenters harvests'!H$2+'forestCenters harvests'!H$5+'forestCenters harvests'!H$8)/('forestCenters harvests'!$D$2+'forestCenters harvests'!$D$5+'forestCenters harvests'!$D$8)</f>
        <v>5545.1638403744328</v>
      </c>
    </row>
    <row r="9" spans="1:16">
      <c r="A9">
        <v>15</v>
      </c>
      <c r="B9" s="2" t="s">
        <v>116</v>
      </c>
      <c r="C9" s="3">
        <f>Luke_Met_Hakkuut_01a!AS391+Luke_Met_Hakkuut_01a!AT391+Luke_Met_Hakkuut_01a!AU391+Luke_Met_Hakkuut_01a!AV391+Luke_Met_Hakkuut_01a!AW391</f>
        <v>5286</v>
      </c>
      <c r="D9" s="3">
        <f>Luke_Met_Hakkuut_01a!$AS411 +Luke_Met_Hakkuut_01a!$AT411 + Luke_Met_Hakkuut_01a!$AU411 +Luke_Met_Hakkuut_01a!$AV411+Luke_Met_Hakkuut_01a!$AW411</f>
        <v>5368</v>
      </c>
      <c r="E9" s="3">
        <f>Luke_Met_Hakkuut_01a!$AS431 +Luke_Met_Hakkuut_01a!$AT431 + Luke_Met_Hakkuut_01a!$AU431 +Luke_Met_Hakkuut_01a!$AV431+Luke_Met_Hakkuut_01a!$AW431</f>
        <v>5406</v>
      </c>
      <c r="F9" s="3">
        <f>Luke_Met_Hakkuut_01a!$AS451 + Luke_Met_Hakkuut_01a!$AT451 + Luke_Met_Hakkuut_01a!$AU451 +Luke_Met_Hakkuut_01a!$AV451 +Luke_Met_Hakkuut_01a!$AW451</f>
        <v>5606</v>
      </c>
      <c r="G9" s="3">
        <f>Luke_Met_Hakkuut_01a!$AS471+ Luke_Met_Hakkuut_01a!$AT471+ Luke_Met_Hakkuut_01a!$AU471 +Luke_Met_Hakkuut_01a!$AV471+Luke_Met_Hakkuut_01a!$AW471</f>
        <v>3696</v>
      </c>
      <c r="H9" s="3">
        <f>AVERAGE(C9:G9)*roundWood!H9/AVERAGE(roundWood!$C9:$G9)</f>
        <v>3681.3445555983071</v>
      </c>
      <c r="I9" s="3">
        <f>AVERAGE(C9:G9)*roundWood!I9/AVERAGE(roundWood!$C9:$G9)</f>
        <v>4061.9209311273571</v>
      </c>
      <c r="J9" s="3">
        <f t="shared" si="0"/>
        <v>4840.5574259330506</v>
      </c>
      <c r="K9">
        <f>$J9*('forestCenters harvests'!E$2+'forestCenters harvests'!E$5+'forestCenters harvests'!E$8)/('forestCenters harvests'!$D$2+'forestCenters harvests'!$D$5+'forestCenters harvests'!$D$8)</f>
        <v>5131.5738276210568</v>
      </c>
      <c r="L9">
        <f>$J9*('forestCenters harvests'!F$2+'forestCenters harvests'!F$5+'forestCenters harvests'!F$8)/('forestCenters harvests'!$D$2+'forestCenters harvests'!$D$5+'forestCenters harvests'!$D$8)</f>
        <v>5112.8764225226996</v>
      </c>
      <c r="M9">
        <f>$J9*('forestCenters harvests'!G$2+'forestCenters harvests'!G$5+'forestCenters harvests'!G$8)/('forestCenters harvests'!$D$2+'forestCenters harvests'!$D$5+'forestCenters harvests'!$D$8)</f>
        <v>5077.6500356632441</v>
      </c>
      <c r="N9">
        <f>$J9*('forestCenters harvests'!H$2+'forestCenters harvests'!H$5+'forestCenters harvests'!H$8)/('forestCenters harvests'!$D$2+'forestCenters harvests'!$D$5+'forestCenters harvests'!$D$8)</f>
        <v>5026.9998634532922</v>
      </c>
    </row>
    <row r="10" spans="1:16">
      <c r="A10">
        <v>5</v>
      </c>
      <c r="B10" s="2" t="s">
        <v>117</v>
      </c>
      <c r="C10" s="3">
        <f>Luke_Met_Hakkuut_01a!AS392+Luke_Met_Hakkuut_01a!AT392+Luke_Met_Hakkuut_01a!AU392+Luke_Met_Hakkuut_01a!AV392+Luke_Met_Hakkuut_01a!AW392</f>
        <v>6353</v>
      </c>
      <c r="D10" s="3">
        <f>Luke_Met_Hakkuut_01a!$AS412 +Luke_Met_Hakkuut_01a!$AT412 + Luke_Met_Hakkuut_01a!$AU412 +Luke_Met_Hakkuut_01a!$AV412+Luke_Met_Hakkuut_01a!$AW412</f>
        <v>6348</v>
      </c>
      <c r="E10" s="3">
        <f>Luke_Met_Hakkuut_01a!$AS432 +Luke_Met_Hakkuut_01a!$AT432 + Luke_Met_Hakkuut_01a!$AU432 +Luke_Met_Hakkuut_01a!$AV432+Luke_Met_Hakkuut_01a!$AW432</f>
        <v>5835</v>
      </c>
      <c r="F10" s="3">
        <f>Luke_Met_Hakkuut_01a!$AS452 + Luke_Met_Hakkuut_01a!$AT452 + Luke_Met_Hakkuut_01a!$AU452 +Luke_Met_Hakkuut_01a!$AV452 +Luke_Met_Hakkuut_01a!$AW452</f>
        <v>6758</v>
      </c>
      <c r="G10" s="3">
        <f>Luke_Met_Hakkuut_01a!$AS472+ Luke_Met_Hakkuut_01a!$AT472+ Luke_Met_Hakkuut_01a!$AU472 +Luke_Met_Hakkuut_01a!$AV472+Luke_Met_Hakkuut_01a!$AW472</f>
        <v>4440</v>
      </c>
      <c r="H10" s="3">
        <f>AVERAGE(C10:G10)*roundWood!H10/AVERAGE(roundWood!$C10:$G10)</f>
        <v>4423.1232530596135</v>
      </c>
      <c r="I10" s="3">
        <f>AVERAGE(C10:G10)*roundWood!I10/AVERAGE(roundWood!$C10:$G10)</f>
        <v>5087.5308330043426</v>
      </c>
      <c r="J10" s="3">
        <f t="shared" si="0"/>
        <v>5692.8538755099362</v>
      </c>
      <c r="K10">
        <f>$J10*('forestCenters harvests'!E$2+'forestCenters harvests'!E$5+'forestCenters harvests'!E$8)/('forestCenters harvests'!$D$2+'forestCenters harvests'!$D$5+'forestCenters harvests'!$D$8)</f>
        <v>6035.1107076075705</v>
      </c>
      <c r="L10">
        <f>$J10*('forestCenters harvests'!F$2+'forestCenters harvests'!F$5+'forestCenters harvests'!F$8)/('forestCenters harvests'!$D$2+'forestCenters harvests'!$D$5+'forestCenters harvests'!$D$8)</f>
        <v>6013.1211750578877</v>
      </c>
      <c r="M10">
        <f>$J10*('forestCenters harvests'!G$2+'forestCenters harvests'!G$5+'forestCenters harvests'!G$8)/('forestCenters harvests'!$D$2+'forestCenters harvests'!$D$5+'forestCenters harvests'!$D$8)</f>
        <v>5971.6923363297929</v>
      </c>
      <c r="N10">
        <f>$J10*('forestCenters harvests'!H$2+'forestCenters harvests'!H$5+'forestCenters harvests'!H$8)/('forestCenters harvests'!$D$2+'forestCenters harvests'!$D$5+'forestCenters harvests'!$D$8)</f>
        <v>5912.1239842189634</v>
      </c>
    </row>
    <row r="11" spans="1:16">
      <c r="A11">
        <v>17</v>
      </c>
      <c r="B11" s="2" t="s">
        <v>118</v>
      </c>
      <c r="C11" s="3">
        <f>Luke_Met_Hakkuut_01a!AS393+Luke_Met_Hakkuut_01a!AT393+Luke_Met_Hakkuut_01a!AU393+Luke_Met_Hakkuut_01a!AV393+Luke_Met_Hakkuut_01a!AW393</f>
        <v>14370</v>
      </c>
      <c r="D11" s="3">
        <f>Luke_Met_Hakkuut_01a!$AS413 +Luke_Met_Hakkuut_01a!$AT413 + Luke_Met_Hakkuut_01a!$AU413 +Luke_Met_Hakkuut_01a!$AV413+Luke_Met_Hakkuut_01a!$AW413</f>
        <v>15517</v>
      </c>
      <c r="E11" s="3">
        <f>Luke_Met_Hakkuut_01a!$AS433 +Luke_Met_Hakkuut_01a!$AT433 + Luke_Met_Hakkuut_01a!$AU433 +Luke_Met_Hakkuut_01a!$AV433+Luke_Met_Hakkuut_01a!$AW433</f>
        <v>16525</v>
      </c>
      <c r="F11" s="3">
        <f>Luke_Met_Hakkuut_01a!$AS453 + Luke_Met_Hakkuut_01a!$AT453 + Luke_Met_Hakkuut_01a!$AU453 +Luke_Met_Hakkuut_01a!$AV453 +Luke_Met_Hakkuut_01a!$AW453</f>
        <v>17776</v>
      </c>
      <c r="G11" s="3">
        <f>Luke_Met_Hakkuut_01a!$AS473+ Luke_Met_Hakkuut_01a!$AT473+ Luke_Met_Hakkuut_01a!$AU473 +Luke_Met_Hakkuut_01a!$AV473+Luke_Met_Hakkuut_01a!$AW473</f>
        <v>13224</v>
      </c>
      <c r="H11" s="3">
        <f>AVERAGE(C11:G11)*roundWood!H11/AVERAGE(roundWood!$C11:$G11)</f>
        <v>13193.764173791251</v>
      </c>
      <c r="I11" s="3">
        <f>AVERAGE(C11:G11)*roundWood!I11/AVERAGE(roundWood!$C11:$G11)</f>
        <v>13006.282162761519</v>
      </c>
      <c r="J11" s="3">
        <f t="shared" si="0"/>
        <v>15100.960695631875</v>
      </c>
      <c r="K11">
        <f>$J11*('forestCenters harvests'!E$2+'forestCenters harvests'!E$5+'forestCenters harvests'!E$8)/('forestCenters harvests'!$D$2+'forestCenters harvests'!$D$5+'forestCenters harvests'!$D$8)</f>
        <v>16008.836970403619</v>
      </c>
      <c r="L11">
        <f>$J11*('forestCenters harvests'!F$2+'forestCenters harvests'!F$5+'forestCenters harvests'!F$8)/('forestCenters harvests'!$D$2+'forestCenters harvests'!$D$5+'forestCenters harvests'!$D$8)</f>
        <v>15950.507163595021</v>
      </c>
      <c r="M11">
        <f>$J11*('forestCenters harvests'!G$2+'forestCenters harvests'!G$5+'forestCenters harvests'!G$8)/('forestCenters harvests'!$D$2+'forestCenters harvests'!$D$5+'forestCenters harvests'!$D$8)</f>
        <v>15840.612323681784</v>
      </c>
      <c r="N11">
        <f>$J11*('forestCenters harvests'!H$2+'forestCenters harvests'!H$5+'forestCenters harvests'!H$8)/('forestCenters harvests'!$D$2+'forestCenters harvests'!$D$5+'forestCenters harvests'!$D$8)</f>
        <v>15682.600303067848</v>
      </c>
    </row>
    <row r="12" spans="1:16">
      <c r="A12">
        <v>7</v>
      </c>
      <c r="B12" s="2" t="s">
        <v>119</v>
      </c>
      <c r="C12" s="3">
        <f>Luke_Met_Hakkuut_01a!AS394+Luke_Met_Hakkuut_01a!AT394+Luke_Met_Hakkuut_01a!AU394+Luke_Met_Hakkuut_01a!AV394+Luke_Met_Hakkuut_01a!AW394</f>
        <v>14547</v>
      </c>
      <c r="D12" s="3">
        <f>Luke_Met_Hakkuut_01a!$AS414 +Luke_Met_Hakkuut_01a!$AT414 + Luke_Met_Hakkuut_01a!$AU414 +Luke_Met_Hakkuut_01a!$AV414+Luke_Met_Hakkuut_01a!$AW414</f>
        <v>15609</v>
      </c>
      <c r="E12" s="3">
        <f>Luke_Met_Hakkuut_01a!$AS434 +Luke_Met_Hakkuut_01a!$AT434 + Luke_Met_Hakkuut_01a!$AU434 +Luke_Met_Hakkuut_01a!$AV434+Luke_Met_Hakkuut_01a!$AW434</f>
        <v>16894</v>
      </c>
      <c r="F12" s="3">
        <f>Luke_Met_Hakkuut_01a!$AS454 + Luke_Met_Hakkuut_01a!$AT454 + Luke_Met_Hakkuut_01a!$AU454 +Luke_Met_Hakkuut_01a!$AV454 +Luke_Met_Hakkuut_01a!$AW454</f>
        <v>22017</v>
      </c>
      <c r="G12" s="3">
        <f>Luke_Met_Hakkuut_01a!$AS474+ Luke_Met_Hakkuut_01a!$AT474+ Luke_Met_Hakkuut_01a!$AU474 +Luke_Met_Hakkuut_01a!$AV474+Luke_Met_Hakkuut_01a!$AW474</f>
        <v>13039</v>
      </c>
      <c r="H12" s="3">
        <f>AVERAGE(C12:G12)*roundWood!H12/AVERAGE(roundWood!$C12:$G12)</f>
        <v>15675.449284619317</v>
      </c>
      <c r="I12" s="3">
        <f>AVERAGE(C12:G12)*roundWood!I12/AVERAGE(roundWood!$C12:$G12)</f>
        <v>18302.883239652532</v>
      </c>
      <c r="J12" s="3">
        <f t="shared" si="0"/>
        <v>16296.90821410322</v>
      </c>
      <c r="K12">
        <f>$J12*('forestCenters harvests'!E$2+'forestCenters harvests'!E$5+'forestCenters harvests'!E$8)/('forestCenters harvests'!$D$2+'forestCenters harvests'!$D$5+'forestCenters harvests'!$D$8)</f>
        <v>17276.685369870327</v>
      </c>
      <c r="L12">
        <f>$J12*('forestCenters harvests'!F$2+'forestCenters harvests'!F$5+'forestCenters harvests'!F$8)/('forestCenters harvests'!$D$2+'forestCenters harvests'!$D$5+'forestCenters harvests'!$D$8)</f>
        <v>17213.736029966338</v>
      </c>
      <c r="M12">
        <f>$J12*('forestCenters harvests'!G$2+'forestCenters harvests'!G$5+'forestCenters harvests'!G$8)/('forestCenters harvests'!$D$2+'forestCenters harvests'!$D$5+'forestCenters harvests'!$D$8)</f>
        <v>17095.1378721824</v>
      </c>
      <c r="N12">
        <f>$J12*('forestCenters harvests'!H$2+'forestCenters harvests'!H$5+'forestCenters harvests'!H$8)/('forestCenters harvests'!$D$2+'forestCenters harvests'!$D$5+'forestCenters harvests'!$D$8)</f>
        <v>16924.611807743651</v>
      </c>
    </row>
    <row r="13" spans="1:16">
      <c r="A13">
        <v>18</v>
      </c>
      <c r="B13" s="2" t="s">
        <v>120</v>
      </c>
      <c r="C13" s="3">
        <f>Luke_Met_Hakkuut_01a!AS395+Luke_Met_Hakkuut_01a!AT395+Luke_Met_Hakkuut_01a!AU395+Luke_Met_Hakkuut_01a!AV395+Luke_Met_Hakkuut_01a!AW395</f>
        <v>13576</v>
      </c>
      <c r="D13" s="3">
        <f>Luke_Met_Hakkuut_01a!$AS415 +Luke_Met_Hakkuut_01a!$AT415 + Luke_Met_Hakkuut_01a!$AU415 +Luke_Met_Hakkuut_01a!$AV415+Luke_Met_Hakkuut_01a!$AW415</f>
        <v>14647</v>
      </c>
      <c r="E13" s="3">
        <f>Luke_Met_Hakkuut_01a!$AS435 +Luke_Met_Hakkuut_01a!$AT435 + Luke_Met_Hakkuut_01a!$AU435 +Luke_Met_Hakkuut_01a!$AV435+Luke_Met_Hakkuut_01a!$AW435</f>
        <v>16287</v>
      </c>
      <c r="F13" s="3">
        <f>Luke_Met_Hakkuut_01a!$AS455 + Luke_Met_Hakkuut_01a!$AT455 + Luke_Met_Hakkuut_01a!$AU455 +Luke_Met_Hakkuut_01a!$AV455 +Luke_Met_Hakkuut_01a!$AW455</f>
        <v>27426</v>
      </c>
      <c r="G13" s="3">
        <f>Luke_Met_Hakkuut_01a!$AS475+ Luke_Met_Hakkuut_01a!$AT475+ Luke_Met_Hakkuut_01a!$AU475 +Luke_Met_Hakkuut_01a!$AV475+Luke_Met_Hakkuut_01a!$AW475</f>
        <v>14366</v>
      </c>
      <c r="H13" s="3">
        <f>AVERAGE(C13:G13)*roundWood!H13/AVERAGE(roundWood!$C13:$G13)</f>
        <v>16492.765774106254</v>
      </c>
      <c r="I13" s="3">
        <f>AVERAGE(C13:G13)*roundWood!I13/AVERAGE(roundWood!$C13:$G13)</f>
        <v>20143.484190286286</v>
      </c>
      <c r="J13" s="3">
        <f t="shared" si="0"/>
        <v>17132.460962351044</v>
      </c>
      <c r="K13">
        <f>$J13*('forestCenters harvests'!E$2+'forestCenters harvests'!E$5+'forestCenters harvests'!E$8)/('forestCenters harvests'!$D$2+'forestCenters harvests'!$D$5+'forestCenters harvests'!$D$8)</f>
        <v>18162.471909977099</v>
      </c>
      <c r="L13">
        <f>$J13*('forestCenters harvests'!F$2+'forestCenters harvests'!F$5+'forestCenters harvests'!F$8)/('forestCenters harvests'!$D$2+'forestCenters harvests'!$D$5+'forestCenters harvests'!$D$8)</f>
        <v>18096.29511776951</v>
      </c>
      <c r="M13">
        <f>$J13*('forestCenters harvests'!G$2+'forestCenters harvests'!G$5+'forestCenters harvests'!G$8)/('forestCenters harvests'!$D$2+'forestCenters harvests'!$D$5+'forestCenters harvests'!$D$8)</f>
        <v>17971.616357740553</v>
      </c>
      <c r="N13">
        <f>$J13*('forestCenters harvests'!H$2+'forestCenters harvests'!H$5+'forestCenters harvests'!H$8)/('forestCenters harvests'!$D$2+'forestCenters harvests'!$D$5+'forestCenters harvests'!$D$8)</f>
        <v>17792.34731457739</v>
      </c>
    </row>
    <row r="14" spans="1:16">
      <c r="A14">
        <v>6</v>
      </c>
      <c r="B14" s="2" t="s">
        <v>121</v>
      </c>
      <c r="C14" s="3">
        <f>Luke_Met_Hakkuut_01a!AS396+Luke_Met_Hakkuut_01a!AT396+Luke_Met_Hakkuut_01a!AU396+Luke_Met_Hakkuut_01a!AV396+Luke_Met_Hakkuut_01a!AW396</f>
        <v>13275</v>
      </c>
      <c r="D14" s="3">
        <f>Luke_Met_Hakkuut_01a!$AS416 +Luke_Met_Hakkuut_01a!$AT416 + Luke_Met_Hakkuut_01a!$AU416 +Luke_Met_Hakkuut_01a!$AV416+Luke_Met_Hakkuut_01a!$AW416</f>
        <v>15152</v>
      </c>
      <c r="E14" s="3">
        <f>Luke_Met_Hakkuut_01a!$AS436 +Luke_Met_Hakkuut_01a!$AT436 + Luke_Met_Hakkuut_01a!$AU436 +Luke_Met_Hakkuut_01a!$AV436+Luke_Met_Hakkuut_01a!$AW436</f>
        <v>15605</v>
      </c>
      <c r="F14" s="3">
        <f>Luke_Met_Hakkuut_01a!$AS456 + Luke_Met_Hakkuut_01a!$AT456 + Luke_Met_Hakkuut_01a!$AU456 +Luke_Met_Hakkuut_01a!$AV456 +Luke_Met_Hakkuut_01a!$AW456</f>
        <v>16285</v>
      </c>
      <c r="G14" s="3">
        <f>Luke_Met_Hakkuut_01a!$AS476+ Luke_Met_Hakkuut_01a!$AT476+ Luke_Met_Hakkuut_01a!$AU476 +Luke_Met_Hakkuut_01a!$AV476+Luke_Met_Hakkuut_01a!$AW476</f>
        <v>12495</v>
      </c>
      <c r="H14" s="3">
        <f>AVERAGE(C14:G14)*roundWood!H14/AVERAGE(roundWood!$C14:$G14)</f>
        <v>13421.230271459541</v>
      </c>
      <c r="I14" s="3">
        <f>AVERAGE(C14:G14)*roundWood!I14/AVERAGE(roundWood!$C14:$G14)</f>
        <v>14347.076066910409</v>
      </c>
      <c r="J14" s="3">
        <f t="shared" si="0"/>
        <v>14372.205045243258</v>
      </c>
      <c r="K14">
        <f>$J14*('forestCenters harvests'!E$2+'forestCenters harvests'!E$5+'forestCenters harvests'!E$8)/('forestCenters harvests'!$D$2+'forestCenters harvests'!$D$5+'forestCenters harvests'!$D$8)</f>
        <v>15236.26821577422</v>
      </c>
      <c r="L14">
        <f>$J14*('forestCenters harvests'!F$2+'forestCenters harvests'!F$5+'forestCenters harvests'!F$8)/('forestCenters harvests'!$D$2+'forestCenters harvests'!$D$5+'forestCenters harvests'!$D$8)</f>
        <v>15180.753340886486</v>
      </c>
      <c r="M14">
        <f>$J14*('forestCenters harvests'!G$2+'forestCenters harvests'!G$5+'forestCenters harvests'!G$8)/('forestCenters harvests'!$D$2+'forestCenters harvests'!$D$5+'forestCenters harvests'!$D$8)</f>
        <v>15076.161904322844</v>
      </c>
      <c r="N14">
        <f>$J14*('forestCenters harvests'!H$2+'forestCenters harvests'!H$5+'forestCenters harvests'!H$8)/('forestCenters harvests'!$D$2+'forestCenters harvests'!$D$5+'forestCenters harvests'!$D$8)</f>
        <v>14925.775368946082</v>
      </c>
    </row>
    <row r="15" spans="1:16">
      <c r="A15">
        <v>12</v>
      </c>
      <c r="B15" s="2" t="s">
        <v>122</v>
      </c>
      <c r="C15" s="3">
        <f>Luke_Met_Hakkuut_01a!AS397+Luke_Met_Hakkuut_01a!AT397+Luke_Met_Hakkuut_01a!AU397+Luke_Met_Hakkuut_01a!AV397+Luke_Met_Hakkuut_01a!AW397</f>
        <v>8430</v>
      </c>
      <c r="D15" s="3">
        <f>Luke_Met_Hakkuut_01a!$AS417 +Luke_Met_Hakkuut_01a!$AT417 + Luke_Met_Hakkuut_01a!$AU417 +Luke_Met_Hakkuut_01a!$AV417+Luke_Met_Hakkuut_01a!$AW417</f>
        <v>9260</v>
      </c>
      <c r="E15" s="3">
        <f>Luke_Met_Hakkuut_01a!$AS437 +Luke_Met_Hakkuut_01a!$AT437 + Luke_Met_Hakkuut_01a!$AU437 +Luke_Met_Hakkuut_01a!$AV437+Luke_Met_Hakkuut_01a!$AW437</f>
        <v>10244.962345748419</v>
      </c>
      <c r="F15" s="3">
        <f>Luke_Met_Hakkuut_01a!$AS457 + Luke_Met_Hakkuut_01a!$AT457 + Luke_Met_Hakkuut_01a!$AU457 +Luke_Met_Hakkuut_01a!$AV457 +Luke_Met_Hakkuut_01a!$AW457</f>
        <v>11866</v>
      </c>
      <c r="G15" s="3">
        <f>Luke_Met_Hakkuut_01a!$AS477+ Luke_Met_Hakkuut_01a!$AT477+ Luke_Met_Hakkuut_01a!$AU477 +Luke_Met_Hakkuut_01a!$AV477+Luke_Met_Hakkuut_01a!$AW477</f>
        <v>8714</v>
      </c>
      <c r="H15" s="3">
        <f>AVERAGE(C15:G15)*roundWood!H15/AVERAGE(roundWood!$C15:$G15)</f>
        <v>9862.5116757215455</v>
      </c>
      <c r="I15" s="3">
        <f>AVERAGE(C15:G15)*roundWood!I15/AVERAGE(roundWood!$C15:$G15)</f>
        <v>11774.556959973324</v>
      </c>
      <c r="J15" s="3">
        <f t="shared" si="0"/>
        <v>9729.5790035783266</v>
      </c>
      <c r="K15">
        <f>$J15*('forestCenters harvests'!E$2+'forestCenters harvests'!E$5+'forestCenters harvests'!E$8)/('forestCenters harvests'!$D$2+'forestCenters harvests'!$D$5+'forestCenters harvests'!$D$8)</f>
        <v>10314.52549267297</v>
      </c>
      <c r="L15">
        <f>$J15*('forestCenters harvests'!F$2+'forestCenters harvests'!F$5+'forestCenters harvests'!F$8)/('forestCenters harvests'!$D$2+'forestCenters harvests'!$D$5+'forestCenters harvests'!$D$8)</f>
        <v>10276.943482160761</v>
      </c>
      <c r="M15">
        <f>$J15*('forestCenters harvests'!G$2+'forestCenters harvests'!G$5+'forestCenters harvests'!G$8)/('forestCenters harvests'!$D$2+'forestCenters harvests'!$D$5+'forestCenters harvests'!$D$8)</f>
        <v>10206.138018285157</v>
      </c>
      <c r="N15">
        <f>$J15*('forestCenters harvests'!H$2+'forestCenters harvests'!H$5+'forestCenters harvests'!H$8)/('forestCenters harvests'!$D$2+'forestCenters harvests'!$D$5+'forestCenters harvests'!$D$8)</f>
        <v>10104.330559205877</v>
      </c>
    </row>
    <row r="16" spans="1:16">
      <c r="A16">
        <v>10</v>
      </c>
      <c r="B16" s="2" t="s">
        <v>123</v>
      </c>
      <c r="C16" s="3">
        <f>Luke_Met_Hakkuut_01a!AS398+Luke_Met_Hakkuut_01a!AT398+Luke_Met_Hakkuut_01a!AU398+Luke_Met_Hakkuut_01a!AV398+Luke_Met_Hakkuut_01a!AW398</f>
        <v>4462</v>
      </c>
      <c r="D16" s="3">
        <f>Luke_Met_Hakkuut_01a!$AS418 +Luke_Met_Hakkuut_01a!$AT418 + Luke_Met_Hakkuut_01a!$AU418 +Luke_Met_Hakkuut_01a!$AV418+Luke_Met_Hakkuut_01a!$AW418</f>
        <v>4964.5669739105406</v>
      </c>
      <c r="E16" s="3">
        <f>Luke_Met_Hakkuut_01a!$AS438 +Luke_Met_Hakkuut_01a!$AT438 + Luke_Met_Hakkuut_01a!$AU438 +Luke_Met_Hakkuut_01a!$AV438+Luke_Met_Hakkuut_01a!$AW438</f>
        <v>5321.950577026535</v>
      </c>
      <c r="F16" s="3">
        <f>Luke_Met_Hakkuut_01a!$AS458 + Luke_Met_Hakkuut_01a!$AT458 + Luke_Met_Hakkuut_01a!$AU458 +Luke_Met_Hakkuut_01a!$AV458 +Luke_Met_Hakkuut_01a!$AW458</f>
        <v>7154</v>
      </c>
      <c r="G16" s="3">
        <f>Luke_Met_Hakkuut_01a!$AS478+ Luke_Met_Hakkuut_01a!$AT478+ Luke_Met_Hakkuut_01a!$AU478 +Luke_Met_Hakkuut_01a!$AV478+Luke_Met_Hakkuut_01a!$AW478</f>
        <v>5482</v>
      </c>
      <c r="H16" s="3">
        <f>AVERAGE(C16:G16)*roundWood!H16/AVERAGE(roundWood!$C16:$G16)</f>
        <v>5871.5942890884917</v>
      </c>
      <c r="I16" s="3">
        <f>AVERAGE(C16:G16)*roundWood!I16/AVERAGE(roundWood!$C16:$G16)</f>
        <v>6382.0263507645122</v>
      </c>
      <c r="J16" s="3">
        <f t="shared" si="0"/>
        <v>5542.6853066709273</v>
      </c>
      <c r="K16">
        <f>$J16*('forestCenters harvests'!E$2+'forestCenters harvests'!E$5+'forestCenters harvests'!E$8)/('forestCenters harvests'!$D$2+'forestCenters harvests'!$D$5+'forestCenters harvests'!$D$8)</f>
        <v>5875.913939595458</v>
      </c>
      <c r="L16">
        <f>$J16*('forestCenters harvests'!F$2+'forestCenters harvests'!F$5+'forestCenters harvests'!F$8)/('forestCenters harvests'!$D$2+'forestCenters harvests'!$D$5+'forestCenters harvests'!$D$8)</f>
        <v>5854.5044564734681</v>
      </c>
      <c r="M16">
        <f>$J16*('forestCenters harvests'!G$2+'forestCenters harvests'!G$5+'forestCenters harvests'!G$8)/('forestCenters harvests'!$D$2+'forestCenters harvests'!$D$5+'forestCenters harvests'!$D$8)</f>
        <v>5814.1684456233606</v>
      </c>
      <c r="N16">
        <f>$J16*('forestCenters harvests'!H$2+'forestCenters harvests'!H$5+'forestCenters harvests'!H$8)/('forestCenters harvests'!$D$2+'forestCenters harvests'!$D$5+'forestCenters harvests'!$D$8)</f>
        <v>5756.1714133426531</v>
      </c>
    </row>
    <row r="17" spans="1:14">
      <c r="A17">
        <v>3</v>
      </c>
      <c r="B17" s="2" t="s">
        <v>124</v>
      </c>
      <c r="C17" s="3">
        <f>Luke_Met_Hakkuut_01a!AS399+Luke_Met_Hakkuut_01a!AT399+Luke_Met_Hakkuut_01a!AU399+Luke_Met_Hakkuut_01a!AV399+Luke_Met_Hakkuut_01a!AW399</f>
        <v>3433</v>
      </c>
      <c r="D17" s="3">
        <f>Luke_Met_Hakkuut_01a!$AS419 +Luke_Met_Hakkuut_01a!$AT419 + Luke_Met_Hakkuut_01a!$AU419 +Luke_Met_Hakkuut_01a!$AV419+Luke_Met_Hakkuut_01a!$AW419</f>
        <v>3361</v>
      </c>
      <c r="E17" s="3">
        <f>Luke_Met_Hakkuut_01a!$AS439 +Luke_Met_Hakkuut_01a!$AT439 + Luke_Met_Hakkuut_01a!$AU439 +Luke_Met_Hakkuut_01a!$AV439+Luke_Met_Hakkuut_01a!$AW439</f>
        <v>3789.3886352747777</v>
      </c>
      <c r="F17" s="3">
        <f>Luke_Met_Hakkuut_01a!$AS459 + Luke_Met_Hakkuut_01a!$AT459 + Luke_Met_Hakkuut_01a!$AU459 +Luke_Met_Hakkuut_01a!$AV459 +Luke_Met_Hakkuut_01a!$AW459</f>
        <v>4487</v>
      </c>
      <c r="G17" s="3">
        <f>Luke_Met_Hakkuut_01a!$AS479+ Luke_Met_Hakkuut_01a!$AT479+ Luke_Met_Hakkuut_01a!$AU479 +Luke_Met_Hakkuut_01a!$AV479+Luke_Met_Hakkuut_01a!$AW479</f>
        <v>3229</v>
      </c>
      <c r="H17" s="3">
        <f>AVERAGE(C17:G17)*roundWood!H17/AVERAGE(roundWood!$C17:$G17)</f>
        <v>3305.9964201132552</v>
      </c>
      <c r="I17" s="3">
        <f>AVERAGE(C17:G17)*roundWood!I17/AVERAGE(roundWood!$C17:$G17)</f>
        <v>3577.615844300964</v>
      </c>
      <c r="J17" s="3">
        <f t="shared" si="0"/>
        <v>3600.897509231339</v>
      </c>
      <c r="K17">
        <f>$J17*('forestCenters harvests'!E$2+'forestCenters harvests'!E$5+'forestCenters harvests'!E$8)/('forestCenters harvests'!$D$2+'forestCenters harvests'!$D$5+'forestCenters harvests'!$D$8)</f>
        <v>3817.3850216755932</v>
      </c>
      <c r="L17">
        <f>$J17*('forestCenters harvests'!F$2+'forestCenters harvests'!F$5+'forestCenters harvests'!F$8)/('forestCenters harvests'!$D$2+'forestCenters harvests'!$D$5+'forestCenters harvests'!$D$8)</f>
        <v>3803.4759956020548</v>
      </c>
      <c r="M17">
        <f>$J17*('forestCenters harvests'!G$2+'forestCenters harvests'!G$5+'forestCenters harvests'!G$8)/('forestCenters harvests'!$D$2+'forestCenters harvests'!$D$5+'forestCenters harvests'!$D$8)</f>
        <v>3777.2710366397137</v>
      </c>
      <c r="N17">
        <f>$J17*('forestCenters harvests'!H$2+'forestCenters harvests'!H$5+'forestCenters harvests'!H$8)/('forestCenters harvests'!$D$2+'forestCenters harvests'!$D$5+'forestCenters harvests'!$D$8)</f>
        <v>3739.5923019601428</v>
      </c>
    </row>
    <row r="18" spans="1:14">
      <c r="A18">
        <v>19</v>
      </c>
      <c r="B18" s="2" t="s">
        <v>125</v>
      </c>
      <c r="C18" s="3">
        <f>Luke_Met_Hakkuut_01a!AS400+Luke_Met_Hakkuut_01a!AT400+Luke_Met_Hakkuut_01a!AU400+Luke_Met_Hakkuut_01a!AV400+Luke_Met_Hakkuut_01a!AW400</f>
        <v>22761</v>
      </c>
      <c r="D18" s="3">
        <f>Luke_Met_Hakkuut_01a!$AS420 +Luke_Met_Hakkuut_01a!$AT420 + Luke_Met_Hakkuut_01a!$AU420 +Luke_Met_Hakkuut_01a!$AV420+Luke_Met_Hakkuut_01a!$AW420</f>
        <v>25117</v>
      </c>
      <c r="E18" s="3">
        <f>Luke_Met_Hakkuut_01a!$AS440 +Luke_Met_Hakkuut_01a!$AT440 + Luke_Met_Hakkuut_01a!$AU440 +Luke_Met_Hakkuut_01a!$AV440+Luke_Met_Hakkuut_01a!$AW440</f>
        <v>25408</v>
      </c>
      <c r="F18" s="3">
        <f>Luke_Met_Hakkuut_01a!$AS460 + Luke_Met_Hakkuut_01a!$AT460 + Luke_Met_Hakkuut_01a!$AU460 +Luke_Met_Hakkuut_01a!$AV460 +Luke_Met_Hakkuut_01a!$AW460</f>
        <v>28951</v>
      </c>
      <c r="G18" s="3">
        <f>Luke_Met_Hakkuut_01a!$AS480+ Luke_Met_Hakkuut_01a!$AT480+ Luke_Met_Hakkuut_01a!$AU480 +Luke_Met_Hakkuut_01a!$AV480+Luke_Met_Hakkuut_01a!$AW480</f>
        <v>23506</v>
      </c>
      <c r="H18" s="3">
        <f>AVERAGE(C18:G18)*roundWood!H18/AVERAGE(roundWood!$C18:$G18)</f>
        <v>24712.392918577982</v>
      </c>
      <c r="I18" s="3">
        <f>AVERAGE(C18:G18)*roundWood!I18/AVERAGE(roundWood!$C18:$G18)</f>
        <v>30579.558414564217</v>
      </c>
      <c r="J18" s="3">
        <f t="shared" si="0"/>
        <v>25075.898819762995</v>
      </c>
      <c r="K18">
        <f>$J18*('forestCenters harvests'!E$2+'forestCenters harvests'!E$5+'forestCenters harvests'!E$8)/('forestCenters harvests'!$D$2+'forestCenters harvests'!$D$5+'forestCenters harvests'!$D$8)</f>
        <v>26583.47267985687</v>
      </c>
      <c r="L18">
        <f>$J18*('forestCenters harvests'!F$2+'forestCenters harvests'!F$5+'forestCenters harvests'!F$8)/('forestCenters harvests'!$D$2+'forestCenters harvests'!$D$5+'forestCenters harvests'!$D$8)</f>
        <v>26486.613124813339</v>
      </c>
      <c r="M18">
        <f>$J18*('forestCenters harvests'!G$2+'forestCenters harvests'!G$5+'forestCenters harvests'!G$8)/('forestCenters harvests'!$D$2+'forestCenters harvests'!$D$5+'forestCenters harvests'!$D$8)</f>
        <v>26304.127259044843</v>
      </c>
      <c r="N18">
        <f>$J18*('forestCenters harvests'!H$2+'forestCenters harvests'!H$5+'forestCenters harvests'!H$8)/('forestCenters harvests'!$D$2+'forestCenters harvests'!$D$5+'forestCenters harvests'!$D$8)</f>
        <v>26041.74041352663</v>
      </c>
    </row>
    <row r="19" spans="1:14">
      <c r="A19">
        <v>16</v>
      </c>
      <c r="B19" s="2" t="s">
        <v>126</v>
      </c>
      <c r="C19" s="3">
        <f>Luke_Met_Hakkuut_01a!AS401+Luke_Met_Hakkuut_01a!AT401+Luke_Met_Hakkuut_01a!AU401+Luke_Met_Hakkuut_01a!AV401+Luke_Met_Hakkuut_01a!AW401</f>
        <v>15461</v>
      </c>
      <c r="D19" s="3">
        <f>Luke_Met_Hakkuut_01a!$AS421 +Luke_Met_Hakkuut_01a!$AT421 + Luke_Met_Hakkuut_01a!$AU421 +Luke_Met_Hakkuut_01a!$AV421+Luke_Met_Hakkuut_01a!$AW421</f>
        <v>14927</v>
      </c>
      <c r="E19" s="3">
        <f>Luke_Met_Hakkuut_01a!$AS441 +Luke_Met_Hakkuut_01a!$AT441 + Luke_Met_Hakkuut_01a!$AU441 +Luke_Met_Hakkuut_01a!$AV441+Luke_Met_Hakkuut_01a!$AW441</f>
        <v>13264</v>
      </c>
      <c r="F19" s="3">
        <f>Luke_Met_Hakkuut_01a!$AS461 + Luke_Met_Hakkuut_01a!$AT461 + Luke_Met_Hakkuut_01a!$AU461 +Luke_Met_Hakkuut_01a!$AV461 +Luke_Met_Hakkuut_01a!$AW461</f>
        <v>18642.594795692461</v>
      </c>
      <c r="G19" s="3">
        <f>Luke_Met_Hakkuut_01a!$AS481+ Luke_Met_Hakkuut_01a!$AT481+ Luke_Met_Hakkuut_01a!$AU481 +Luke_Met_Hakkuut_01a!$AV481+Luke_Met_Hakkuut_01a!$AW481</f>
        <v>12533</v>
      </c>
      <c r="H19" s="3">
        <f>AVERAGE(C19:G19)*roundWood!H19/AVERAGE(roundWood!$C19:$G19)</f>
        <v>16342.918354815249</v>
      </c>
      <c r="I19" s="3">
        <f>AVERAGE(C19:G19)*roundWood!I19/AVERAGE(roundWood!$C19:$G19)</f>
        <v>15637.121719856759</v>
      </c>
      <c r="J19" s="3">
        <f t="shared" si="0"/>
        <v>15195.08552508462</v>
      </c>
      <c r="K19">
        <f>$J19*('forestCenters harvests'!E$2+'forestCenters harvests'!E$5+'forestCenters harvests'!E$8)/('forestCenters harvests'!$D$2+'forestCenters harvests'!$D$5+'forestCenters harvests'!$D$8)</f>
        <v>16108.620625228436</v>
      </c>
      <c r="L19">
        <f>$J19*('forestCenters harvests'!F$2+'forestCenters harvests'!F$5+'forestCenters harvests'!F$8)/('forestCenters harvests'!$D$2+'forestCenters harvests'!$D$5+'forestCenters harvests'!$D$8)</f>
        <v>16049.927246642617</v>
      </c>
      <c r="M19">
        <f>$J19*('forestCenters harvests'!G$2+'forestCenters harvests'!G$5+'forestCenters harvests'!G$8)/('forestCenters harvests'!$D$2+'forestCenters harvests'!$D$5+'forestCenters harvests'!$D$8)</f>
        <v>15939.347428251975</v>
      </c>
      <c r="N19">
        <f>$J19*('forestCenters harvests'!H$2+'forestCenters harvests'!H$5+'forestCenters harvests'!H$8)/('forestCenters harvests'!$D$2+'forestCenters harvests'!$D$5+'forestCenters harvests'!$D$8)</f>
        <v>15780.350513048115</v>
      </c>
    </row>
    <row r="20" spans="1:14">
      <c r="A20">
        <v>8</v>
      </c>
      <c r="B20" s="2" t="s">
        <v>127</v>
      </c>
      <c r="C20" s="3">
        <f>Luke_Met_Hakkuut_01a!AS402+Luke_Met_Hakkuut_01a!AT402+Luke_Met_Hakkuut_01a!AU402+Luke_Met_Hakkuut_01a!AV402+Luke_Met_Hakkuut_01a!AW402</f>
        <v>33839</v>
      </c>
      <c r="D20" s="3">
        <f>Luke_Met_Hakkuut_01a!$AS422 +Luke_Met_Hakkuut_01a!$AT422 + Luke_Met_Hakkuut_01a!$AU422 +Luke_Met_Hakkuut_01a!$AV422+Luke_Met_Hakkuut_01a!$AW422</f>
        <v>37564</v>
      </c>
      <c r="E20" s="3">
        <f>Luke_Met_Hakkuut_01a!$AS442 +Luke_Met_Hakkuut_01a!$AT442 + Luke_Met_Hakkuut_01a!$AU442 +Luke_Met_Hakkuut_01a!$AV442+Luke_Met_Hakkuut_01a!$AW442</f>
        <v>39472</v>
      </c>
      <c r="F20" s="3">
        <f>Luke_Met_Hakkuut_01a!$AS462 + Luke_Met_Hakkuut_01a!$AT462 + Luke_Met_Hakkuut_01a!$AU462 +Luke_Met_Hakkuut_01a!$AV462 +Luke_Met_Hakkuut_01a!$AW462</f>
        <v>35848</v>
      </c>
      <c r="G20" s="3">
        <f>Luke_Met_Hakkuut_01a!$AS482+ Luke_Met_Hakkuut_01a!$AT482+ Luke_Met_Hakkuut_01a!$AU482 +Luke_Met_Hakkuut_01a!$AV482+Luke_Met_Hakkuut_01a!$AW482</f>
        <v>30340</v>
      </c>
      <c r="H20" s="3">
        <f>AVERAGE(C20:G20)*roundWood!H20/AVERAGE(roundWood!$C20:$G20)</f>
        <v>35410.930854072394</v>
      </c>
      <c r="I20" s="3">
        <f>AVERAGE(C20:G20)*roundWood!I20/AVERAGE(roundWood!$C20:$G20)</f>
        <v>35978.440469457011</v>
      </c>
      <c r="J20" s="3">
        <f t="shared" si="0"/>
        <v>35412.321809012064</v>
      </c>
      <c r="K20">
        <f>$J20*('forestCenters harvests'!E$2+'forestCenters harvests'!E$5+'forestCenters harvests'!E$8)/('forestCenters harvests'!$D$2+'forestCenters harvests'!$D$5+'forestCenters harvests'!$D$8)</f>
        <v>37541.325880540033</v>
      </c>
      <c r="L20">
        <f>$J20*('forestCenters harvests'!F$2+'forestCenters harvests'!F$5+'forestCenters harvests'!F$8)/('forestCenters harvests'!$D$2+'forestCenters harvests'!$D$5+'forestCenters harvests'!$D$8)</f>
        <v>37404.5402858089</v>
      </c>
      <c r="M20">
        <f>$J20*('forestCenters harvests'!G$2+'forestCenters harvests'!G$5+'forestCenters harvests'!G$8)/('forestCenters harvests'!$D$2+'forestCenters harvests'!$D$5+'forestCenters harvests'!$D$8)</f>
        <v>37146.832745567219</v>
      </c>
      <c r="N20">
        <f>$J20*('forestCenters harvests'!H$2+'forestCenters harvests'!H$5+'forestCenters harvests'!H$8)/('forestCenters harvests'!$D$2+'forestCenters harvests'!$D$5+'forestCenters harvests'!$D$8)</f>
        <v>36776.288603611298</v>
      </c>
    </row>
    <row r="21" spans="1:14">
      <c r="A21">
        <v>2</v>
      </c>
      <c r="B21" s="2" t="s">
        <v>128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f>AVERAGE(C21:G21)*roundWood!H21/AVERAGE(roundWood!$C21:$G21)</f>
        <v>0</v>
      </c>
      <c r="I21" s="3">
        <f>AVERAGE(C21:G21)*roundWood!I21/AVERAGE(roundWood!$C21:$G21)</f>
        <v>0</v>
      </c>
      <c r="J21" s="3">
        <f>AVERAGE(C21:I21)</f>
        <v>0</v>
      </c>
      <c r="K21">
        <f>$J21*('forestCenters harvests'!E$2+'forestCenters harvests'!E$5+'forestCenters harvests'!E$8)/('forestCenters harvests'!$D$2+'forestCenters harvests'!$D$5+'forestCenters harvests'!$D$8)</f>
        <v>0</v>
      </c>
      <c r="L21">
        <f>$J21*('forestCenters harvests'!F$2+'forestCenters harvests'!F$5+'forestCenters harvests'!F$8)/('forestCenters harvests'!$D$2+'forestCenters harvests'!$D$5+'forestCenters harvests'!$D$8)</f>
        <v>0</v>
      </c>
      <c r="M21">
        <f>$J21*('forestCenters harvests'!G$2+'forestCenters harvests'!G$5+'forestCenters harvests'!G$8)/('forestCenters harvests'!$D$2+'forestCenters harvests'!$D$5+'forestCenters harvests'!$D$8)</f>
        <v>0</v>
      </c>
      <c r="N21">
        <f>$J21*('forestCenters harvests'!H$2+'forestCenters harvests'!H$5+'forestCenters harvests'!H$8)/('forestCenters harvests'!$D$2+'forestCenters harvests'!$D$5+'forestCenters harvests'!$D$8)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E90E-AE2E-4C6E-AF23-2424AEB9FCA4}">
  <dimension ref="A1:AG21"/>
  <sheetViews>
    <sheetView workbookViewId="0">
      <selection activeCell="Q2" sqref="Q2"/>
    </sheetView>
  </sheetViews>
  <sheetFormatPr defaultColWidth="8.85546875" defaultRowHeight="15"/>
  <sheetData>
    <row r="1" spans="1:33">
      <c r="A1" t="s">
        <v>130</v>
      </c>
      <c r="B1" t="s">
        <v>129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 t="s">
        <v>92</v>
      </c>
      <c r="N1" t="s">
        <v>93</v>
      </c>
      <c r="O1" t="s">
        <v>94</v>
      </c>
      <c r="P1" t="s">
        <v>95</v>
      </c>
    </row>
    <row r="2" spans="1:33">
      <c r="A2">
        <v>0</v>
      </c>
      <c r="B2" s="2" t="s">
        <v>11</v>
      </c>
      <c r="C2" s="21">
        <f>Luke_Met_Hakkuut_01a!$AD384</f>
        <v>9186</v>
      </c>
      <c r="D2" s="21">
        <f>Luke_Met_Hakkuut_01a!$AD404</f>
        <v>8197</v>
      </c>
      <c r="E2" s="21">
        <f>Luke_Met_Hakkuut_01a!$AD424</f>
        <v>9169</v>
      </c>
      <c r="F2" s="21">
        <f>Luke_Met_Hakkuut_01a!$AD444</f>
        <v>8949</v>
      </c>
      <c r="G2" s="21">
        <f>Luke_Met_Hakkuut_01a!$AD464</f>
        <v>9242</v>
      </c>
      <c r="H2" s="21">
        <f>Luke_Met_Hakkuut_01a!$AD484</f>
        <v>10308</v>
      </c>
      <c r="I2" s="21">
        <v>10278</v>
      </c>
      <c r="J2" s="21">
        <v>10826</v>
      </c>
      <c r="K2" s="21">
        <v>11359</v>
      </c>
      <c r="L2" s="3">
        <f>AVERAGE(G2:K2)</f>
        <v>10402.6</v>
      </c>
      <c r="M2">
        <f>$L2*('forestCenters harvests'!E$2+'forestCenters harvests'!E$5+'forestCenters harvests'!E$8)/('forestCenters harvests'!$D$2+'forestCenters harvests'!$D$5+'forestCenters harvests'!$D$8)</f>
        <v>11028.008801883208</v>
      </c>
      <c r="N2">
        <f>$L2*('forestCenters harvests'!F$2+'forestCenters harvests'!F$5+'forestCenters harvests'!F$8)/('forestCenters harvests'!$D$2+'forestCenters harvests'!$D$5+'forestCenters harvests'!$D$8)</f>
        <v>10987.827143210152</v>
      </c>
      <c r="O2">
        <f>$L2*('forestCenters harvests'!G$2+'forestCenters harvests'!G$5+'forestCenters harvests'!G$8)/('forestCenters harvests'!$D$2+'forestCenters harvests'!$D$5+'forestCenters harvests'!$D$8)</f>
        <v>10912.123876065556</v>
      </c>
      <c r="P2">
        <f>$L2*('forestCenters harvests'!H$2+'forestCenters harvests'!H$5+'forestCenters harvests'!H$8)/('forestCenters harvests'!$D$2+'forestCenters harvests'!$D$5+'forestCenters harvests'!$D$8)</f>
        <v>10803.274122810188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>
      <c r="A3">
        <v>1</v>
      </c>
      <c r="B3" s="2" t="s">
        <v>110</v>
      </c>
      <c r="C3" s="21">
        <f>Luke_Met_Hakkuut_01a!$AD385</f>
        <v>814</v>
      </c>
      <c r="D3" s="21">
        <f>Luke_Met_Hakkuut_01a!$AD405</f>
        <v>697</v>
      </c>
      <c r="E3" s="21">
        <f>Luke_Met_Hakkuut_01a!$AD425</f>
        <v>820</v>
      </c>
      <c r="F3" s="21">
        <f>Luke_Met_Hakkuut_01a!$AD445</f>
        <v>828</v>
      </c>
      <c r="G3" s="21">
        <f>Luke_Met_Hakkuut_01a!$AD465</f>
        <v>833</v>
      </c>
      <c r="H3" s="21">
        <f>Luke_Met_Hakkuut_01a!$AD485</f>
        <v>903</v>
      </c>
      <c r="I3" s="21">
        <v>955</v>
      </c>
      <c r="J3" s="21">
        <v>992</v>
      </c>
      <c r="K3" s="21">
        <v>1021</v>
      </c>
      <c r="L3" s="50">
        <f t="shared" ref="L3:L21" si="0">AVERAGE(G3:K3)</f>
        <v>940.8</v>
      </c>
      <c r="M3">
        <f>$L3*('forestCenters harvests'!E$2+'forestCenters harvests'!E$5+'forestCenters harvests'!E$8)/('forestCenters harvests'!$D$2+'forestCenters harvests'!$D$5+'forestCenters harvests'!$D$8)</f>
        <v>997.36130206022756</v>
      </c>
      <c r="N3">
        <f>$L3*('forestCenters harvests'!F$2+'forestCenters harvests'!F$5+'forestCenters harvests'!F$8)/('forestCenters harvests'!$D$2+'forestCenters harvests'!$D$5+'forestCenters harvests'!$D$8)</f>
        <v>993.72731589526768</v>
      </c>
      <c r="O3">
        <f>$L3*('forestCenters harvests'!G$2+'forestCenters harvests'!G$5+'forestCenters harvests'!G$8)/('forestCenters harvests'!$D$2+'forestCenters harvests'!$D$5+'forestCenters harvests'!$D$8)</f>
        <v>986.88079351339809</v>
      </c>
      <c r="P3">
        <f>$L3*('forestCenters harvests'!H$2+'forestCenters harvests'!H$5+'forestCenters harvests'!H$8)/('forestCenters harvests'!$D$2+'forestCenters harvests'!$D$5+'forestCenters harvests'!$D$8)</f>
        <v>977.03653843652796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>
      <c r="A4">
        <v>11</v>
      </c>
      <c r="B4" s="2" t="s">
        <v>111</v>
      </c>
      <c r="C4" s="21">
        <f>Luke_Met_Hakkuut_01a!$AD386</f>
        <v>580</v>
      </c>
      <c r="D4" s="21">
        <f>Luke_Met_Hakkuut_01a!$AD406</f>
        <v>626</v>
      </c>
      <c r="E4" s="21">
        <f>Luke_Met_Hakkuut_01a!$AD426</f>
        <v>620</v>
      </c>
      <c r="F4" s="21">
        <f>Luke_Met_Hakkuut_01a!$AD446</f>
        <v>592</v>
      </c>
      <c r="G4" s="21">
        <f>Luke_Met_Hakkuut_01a!$AD466</f>
        <v>656</v>
      </c>
      <c r="H4" s="21">
        <f>Luke_Met_Hakkuut_01a!$AD486</f>
        <v>779</v>
      </c>
      <c r="I4" s="21">
        <v>725</v>
      </c>
      <c r="J4" s="21">
        <v>763</v>
      </c>
      <c r="K4" s="21">
        <v>761</v>
      </c>
      <c r="L4" s="50">
        <f t="shared" si="0"/>
        <v>736.8</v>
      </c>
      <c r="M4">
        <f>$L4*('forestCenters harvests'!E$2+'forestCenters harvests'!E$5+'forestCenters harvests'!E$8)/('forestCenters harvests'!$D$2+'forestCenters harvests'!$D$5+'forestCenters harvests'!$D$8)</f>
        <v>781.09673401145358</v>
      </c>
      <c r="N4">
        <f>$L4*('forestCenters harvests'!F$2+'forestCenters harvests'!F$5+'forestCenters harvests'!F$8)/('forestCenters harvests'!$D$2+'forestCenters harvests'!$D$5+'forestCenters harvests'!$D$8)</f>
        <v>778.25072954042639</v>
      </c>
      <c r="O4">
        <f>$L4*('forestCenters harvests'!G$2+'forestCenters harvests'!G$5+'forestCenters harvests'!G$8)/('forestCenters harvests'!$D$2+'forestCenters harvests'!$D$5+'forestCenters harvests'!$D$8)</f>
        <v>772.88878471584997</v>
      </c>
      <c r="P4">
        <f>$L4*('forestCenters harvests'!H$2+'forestCenters harvests'!H$5+'forestCenters harvests'!H$8)/('forestCenters harvests'!$D$2+'forestCenters harvests'!$D$5+'forestCenters harvests'!$D$8)</f>
        <v>765.17912576534195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>
      <c r="A5">
        <v>14</v>
      </c>
      <c r="B5" s="2" t="s">
        <v>112</v>
      </c>
      <c r="C5" s="21">
        <f>Luke_Met_Hakkuut_01a!$AD387</f>
        <v>388</v>
      </c>
      <c r="D5" s="21">
        <f>Luke_Met_Hakkuut_01a!$AD407</f>
        <v>462</v>
      </c>
      <c r="E5" s="21">
        <f>Luke_Met_Hakkuut_01a!$AD427</f>
        <v>541</v>
      </c>
      <c r="F5" s="21">
        <f>Luke_Met_Hakkuut_01a!$AD447</f>
        <v>494</v>
      </c>
      <c r="G5" s="21">
        <f>Luke_Met_Hakkuut_01a!$AD467</f>
        <v>579</v>
      </c>
      <c r="H5" s="21">
        <f>Luke_Met_Hakkuut_01a!$AD487</f>
        <v>733</v>
      </c>
      <c r="I5" s="21">
        <v>685</v>
      </c>
      <c r="J5" s="21">
        <v>655</v>
      </c>
      <c r="K5" s="21">
        <v>708</v>
      </c>
      <c r="L5" s="50">
        <f t="shared" si="0"/>
        <v>672</v>
      </c>
      <c r="M5">
        <f>$L5*('forestCenters harvests'!E$2+'forestCenters harvests'!E$5+'forestCenters harvests'!E$8)/('forestCenters harvests'!$D$2+'forestCenters harvests'!$D$5+'forestCenters harvests'!$D$8)</f>
        <v>712.40093004301968</v>
      </c>
      <c r="N5">
        <f>$L5*('forestCenters harvests'!F$2+'forestCenters harvests'!F$5+'forestCenters harvests'!F$8)/('forestCenters harvests'!$D$2+'forestCenters harvests'!$D$5+'forestCenters harvests'!$D$8)</f>
        <v>709.80522563947693</v>
      </c>
      <c r="O5">
        <f>$L5*('forestCenters harvests'!G$2+'forestCenters harvests'!G$5+'forestCenters harvests'!G$8)/('forestCenters harvests'!$D$2+'forestCenters harvests'!$D$5+'forestCenters harvests'!$D$8)</f>
        <v>704.9148525095701</v>
      </c>
      <c r="P5">
        <f>$L5*('forestCenters harvests'!H$2+'forestCenters harvests'!H$5+'forestCenters harvests'!H$8)/('forestCenters harvests'!$D$2+'forestCenters harvests'!$D$5+'forestCenters harvests'!$D$8)</f>
        <v>697.883241740377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>
      <c r="A6">
        <v>9</v>
      </c>
      <c r="B6" s="2" t="s">
        <v>113</v>
      </c>
      <c r="C6" s="21">
        <f>Luke_Met_Hakkuut_01a!$AD388</f>
        <v>312</v>
      </c>
      <c r="D6" s="21">
        <f>Luke_Met_Hakkuut_01a!$AD408</f>
        <v>243</v>
      </c>
      <c r="E6" s="21">
        <f>Luke_Met_Hakkuut_01a!$AD428</f>
        <v>345</v>
      </c>
      <c r="F6" s="21">
        <f>Luke_Met_Hakkuut_01a!$AD448</f>
        <v>355</v>
      </c>
      <c r="G6" s="21">
        <f>Luke_Met_Hakkuut_01a!$AD468</f>
        <v>370</v>
      </c>
      <c r="H6" s="21">
        <f>Luke_Met_Hakkuut_01a!$AD488</f>
        <v>383</v>
      </c>
      <c r="I6" s="21">
        <v>390</v>
      </c>
      <c r="J6" s="21">
        <v>396</v>
      </c>
      <c r="K6" s="21">
        <v>427</v>
      </c>
      <c r="L6" s="50">
        <f t="shared" si="0"/>
        <v>393.2</v>
      </c>
      <c r="M6">
        <f>$L6*('forestCenters harvests'!E$2+'forestCenters harvests'!E$5+'forestCenters harvests'!E$8)/('forestCenters harvests'!$D$2+'forestCenters harvests'!$D$5+'forestCenters harvests'!$D$8)</f>
        <v>416.83935370969544</v>
      </c>
      <c r="N6">
        <f>$L6*('forestCenters harvests'!F$2+'forestCenters harvests'!F$5+'forestCenters harvests'!F$8)/('forestCenters harvests'!$D$2+'forestCenters harvests'!$D$5+'forestCenters harvests'!$D$8)</f>
        <v>415.32055762119393</v>
      </c>
      <c r="O6">
        <f>$L6*('forestCenters harvests'!G$2+'forestCenters harvests'!G$5+'forestCenters harvests'!G$8)/('forestCenters harvests'!$D$2+'forestCenters harvests'!$D$5+'forestCenters harvests'!$D$8)</f>
        <v>412.45910715292104</v>
      </c>
      <c r="P6">
        <f>$L6*('forestCenters harvests'!H$2+'forestCenters harvests'!H$5+'forestCenters harvests'!H$8)/('forestCenters harvests'!$D$2+'forestCenters harvests'!$D$5+'forestCenters harvests'!$D$8)</f>
        <v>408.34477775642301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>
      <c r="A7">
        <v>4</v>
      </c>
      <c r="B7" s="2" t="s">
        <v>114</v>
      </c>
      <c r="C7" s="21">
        <f>Luke_Met_Hakkuut_01a!$AD389</f>
        <v>901</v>
      </c>
      <c r="D7" s="21">
        <f>Luke_Met_Hakkuut_01a!$AD409</f>
        <v>807</v>
      </c>
      <c r="E7" s="21">
        <f>Luke_Met_Hakkuut_01a!$AD429</f>
        <v>943</v>
      </c>
      <c r="F7" s="21">
        <f>Luke_Met_Hakkuut_01a!$AD449</f>
        <v>868</v>
      </c>
      <c r="G7" s="21">
        <f>Luke_Met_Hakkuut_01a!$AD469</f>
        <v>998</v>
      </c>
      <c r="H7" s="21">
        <f>Luke_Met_Hakkuut_01a!$AD489</f>
        <v>1068</v>
      </c>
      <c r="I7" s="21">
        <v>1023</v>
      </c>
      <c r="J7" s="21">
        <v>1198</v>
      </c>
      <c r="K7" s="21">
        <v>1215</v>
      </c>
      <c r="L7" s="50">
        <f t="shared" si="0"/>
        <v>1100.4000000000001</v>
      </c>
      <c r="M7">
        <f>$L7*('forestCenters harvests'!E$2+'forestCenters harvests'!E$5+'forestCenters harvests'!E$8)/('forestCenters harvests'!$D$2+'forestCenters harvests'!$D$5+'forestCenters harvests'!$D$8)</f>
        <v>1166.5565229454448</v>
      </c>
      <c r="N7">
        <f>$L7*('forestCenters harvests'!F$2+'forestCenters harvests'!F$5+'forestCenters harvests'!F$8)/('forestCenters harvests'!$D$2+'forestCenters harvests'!$D$5+'forestCenters harvests'!$D$8)</f>
        <v>1162.3060569846436</v>
      </c>
      <c r="O7">
        <f>$L7*('forestCenters harvests'!G$2+'forestCenters harvests'!G$5+'forestCenters harvests'!G$8)/('forestCenters harvests'!$D$2+'forestCenters harvests'!$D$5+'forestCenters harvests'!$D$8)</f>
        <v>1154.298070984421</v>
      </c>
      <c r="P7">
        <f>$L7*('forestCenters harvests'!H$2+'forestCenters harvests'!H$5+'forestCenters harvests'!H$8)/('forestCenters harvests'!$D$2+'forestCenters harvests'!$D$5+'forestCenters harvests'!$D$8)</f>
        <v>1142.7838083498675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>
      <c r="A8">
        <v>13</v>
      </c>
      <c r="B8" s="2" t="s">
        <v>115</v>
      </c>
      <c r="C8" s="21">
        <f>Luke_Met_Hakkuut_01a!$AD390</f>
        <v>216</v>
      </c>
      <c r="D8" s="21">
        <f>Luke_Met_Hakkuut_01a!$AD410</f>
        <v>284</v>
      </c>
      <c r="E8" s="21">
        <f>Luke_Met_Hakkuut_01a!$AD430</f>
        <v>407</v>
      </c>
      <c r="F8" s="21">
        <f>Luke_Met_Hakkuut_01a!$AD450</f>
        <v>379</v>
      </c>
      <c r="G8" s="21">
        <f>Luke_Met_Hakkuut_01a!$AD470</f>
        <v>395</v>
      </c>
      <c r="H8" s="21">
        <f>Luke_Met_Hakkuut_01a!$AD490</f>
        <v>422</v>
      </c>
      <c r="I8" s="21">
        <v>458</v>
      </c>
      <c r="J8" s="21">
        <v>505</v>
      </c>
      <c r="K8" s="21">
        <v>503</v>
      </c>
      <c r="L8" s="50">
        <f t="shared" si="0"/>
        <v>456.6</v>
      </c>
      <c r="M8">
        <f>$L8*('forestCenters harvests'!E$2+'forestCenters harvests'!E$5+'forestCenters harvests'!E$8)/('forestCenters harvests'!$D$2+'forestCenters harvests'!$D$5+'forestCenters harvests'!$D$8)</f>
        <v>484.05098907387321</v>
      </c>
      <c r="N8">
        <f>$L8*('forestCenters harvests'!F$2+'forestCenters harvests'!F$5+'forestCenters harvests'!F$8)/('forestCenters harvests'!$D$2+'forestCenters harvests'!$D$5+'forestCenters harvests'!$D$8)</f>
        <v>482.28730063539456</v>
      </c>
      <c r="O8">
        <f>$L8*('forestCenters harvests'!G$2+'forestCenters harvests'!G$5+'forestCenters harvests'!G$8)/('forestCenters harvests'!$D$2+'forestCenters harvests'!$D$5+'forestCenters harvests'!$D$8)</f>
        <v>478.96446674980615</v>
      </c>
      <c r="P8">
        <f>$L8*('forestCenters harvests'!H$2+'forestCenters harvests'!H$5+'forestCenters harvests'!H$8)/('forestCenters harvests'!$D$2+'forestCenters harvests'!$D$5+'forestCenters harvests'!$D$8)</f>
        <v>474.18673836109554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>
      <c r="A9">
        <v>15</v>
      </c>
      <c r="B9" s="2" t="s">
        <v>116</v>
      </c>
      <c r="C9" s="21">
        <f>Luke_Met_Hakkuut_01a!$AD391</f>
        <v>290</v>
      </c>
      <c r="D9" s="21">
        <f>Luke_Met_Hakkuut_01a!$AD411</f>
        <v>284</v>
      </c>
      <c r="E9" s="21">
        <f>Luke_Met_Hakkuut_01a!$AD431</f>
        <v>235</v>
      </c>
      <c r="F9" s="21">
        <f>Luke_Met_Hakkuut_01a!$AD451</f>
        <v>231</v>
      </c>
      <c r="G9" s="21">
        <f>Luke_Met_Hakkuut_01a!$AD471</f>
        <v>242</v>
      </c>
      <c r="H9" s="21">
        <f>Luke_Met_Hakkuut_01a!$AD491</f>
        <v>277</v>
      </c>
      <c r="I9" s="21">
        <v>278</v>
      </c>
      <c r="J9" s="21">
        <v>258</v>
      </c>
      <c r="K9" s="21">
        <v>323</v>
      </c>
      <c r="L9" s="50">
        <f t="shared" si="0"/>
        <v>275.60000000000002</v>
      </c>
      <c r="M9">
        <f>$L9*('forestCenters harvests'!E$2+'forestCenters harvests'!E$5+'forestCenters harvests'!E$8)/('forestCenters harvests'!$D$2+'forestCenters harvests'!$D$5+'forestCenters harvests'!$D$8)</f>
        <v>292.16919095216701</v>
      </c>
      <c r="N9">
        <f>$L9*('forestCenters harvests'!F$2+'forestCenters harvests'!F$5+'forestCenters harvests'!F$8)/('forestCenters harvests'!$D$2+'forestCenters harvests'!$D$5+'forestCenters harvests'!$D$8)</f>
        <v>291.10464313428548</v>
      </c>
      <c r="O9">
        <f>$L9*('forestCenters harvests'!G$2+'forestCenters harvests'!G$5+'forestCenters harvests'!G$8)/('forestCenters harvests'!$D$2+'forestCenters harvests'!$D$5+'forestCenters harvests'!$D$8)</f>
        <v>289.09900796374632</v>
      </c>
      <c r="P9">
        <f>$L9*('forestCenters harvests'!H$2+'forestCenters harvests'!H$5+'forestCenters harvests'!H$8)/('forestCenters harvests'!$D$2+'forestCenters harvests'!$D$5+'forestCenters harvests'!$D$8)</f>
        <v>286.21521045185705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>
      <c r="A10">
        <v>5</v>
      </c>
      <c r="B10" s="2" t="s">
        <v>117</v>
      </c>
      <c r="C10" s="21">
        <f>Luke_Met_Hakkuut_01a!$AD392</f>
        <v>224</v>
      </c>
      <c r="D10" s="21">
        <f>Luke_Met_Hakkuut_01a!$AD412</f>
        <v>218</v>
      </c>
      <c r="E10" s="21">
        <f>Luke_Met_Hakkuut_01a!$AD432</f>
        <v>320</v>
      </c>
      <c r="F10" s="21">
        <f>Luke_Met_Hakkuut_01a!$AD452</f>
        <v>305</v>
      </c>
      <c r="G10" s="21">
        <f>Luke_Met_Hakkuut_01a!$AD472</f>
        <v>289</v>
      </c>
      <c r="H10" s="21">
        <f>Luke_Met_Hakkuut_01a!$AD492</f>
        <v>293</v>
      </c>
      <c r="I10" s="21">
        <v>316</v>
      </c>
      <c r="J10" s="21">
        <v>342</v>
      </c>
      <c r="K10" s="21">
        <v>366</v>
      </c>
      <c r="L10" s="50">
        <f t="shared" si="0"/>
        <v>321.2</v>
      </c>
      <c r="M10">
        <f>$L10*('forestCenters harvests'!E$2+'forestCenters harvests'!E$5+'forestCenters harvests'!E$8)/('forestCenters harvests'!$D$2+'forestCenters harvests'!$D$5+'forestCenters harvests'!$D$8)</f>
        <v>340.51068263365761</v>
      </c>
      <c r="N10">
        <f>$L10*('forestCenters harvests'!F$2+'forestCenters harvests'!F$5+'forestCenters harvests'!F$8)/('forestCenters harvests'!$D$2+'forestCenters harvests'!$D$5+'forestCenters harvests'!$D$8)</f>
        <v>339.26999773124999</v>
      </c>
      <c r="O10">
        <f>$L10*('forestCenters harvests'!G$2+'forestCenters harvests'!G$5+'forestCenters harvests'!G$8)/('forestCenters harvests'!$D$2+'forestCenters harvests'!$D$5+'forestCenters harvests'!$D$8)</f>
        <v>336.93251581261001</v>
      </c>
      <c r="P10">
        <f>$L10*('forestCenters harvests'!H$2+'forestCenters harvests'!H$5+'forestCenters harvests'!H$8)/('forestCenters harvests'!$D$2+'forestCenters harvests'!$D$5+'forestCenters harvests'!$D$8)</f>
        <v>333.57157328423978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>
      <c r="A11">
        <v>17</v>
      </c>
      <c r="B11" s="2" t="s">
        <v>118</v>
      </c>
      <c r="C11" s="21">
        <f>Luke_Met_Hakkuut_01a!$AD393</f>
        <v>530</v>
      </c>
      <c r="D11" s="21">
        <f>Luke_Met_Hakkuut_01a!$AD413</f>
        <v>451</v>
      </c>
      <c r="E11" s="21">
        <f>Luke_Met_Hakkuut_01a!$AD433</f>
        <v>622</v>
      </c>
      <c r="F11" s="21">
        <f>Luke_Met_Hakkuut_01a!$AD453</f>
        <v>636</v>
      </c>
      <c r="G11" s="21">
        <f>Luke_Met_Hakkuut_01a!$AD473</f>
        <v>592</v>
      </c>
      <c r="H11" s="21">
        <f>Luke_Met_Hakkuut_01a!$AD493</f>
        <v>658</v>
      </c>
      <c r="I11" s="21">
        <v>635</v>
      </c>
      <c r="J11" s="21">
        <v>651</v>
      </c>
      <c r="K11" s="21">
        <v>734</v>
      </c>
      <c r="L11" s="50">
        <f t="shared" si="0"/>
        <v>654</v>
      </c>
      <c r="M11">
        <f>$L11*('forestCenters harvests'!E$2+'forestCenters harvests'!E$5+'forestCenters harvests'!E$8)/('forestCenters harvests'!$D$2+'forestCenters harvests'!$D$5+'forestCenters harvests'!$D$8)</f>
        <v>693.31876227401017</v>
      </c>
      <c r="N11">
        <f>$L11*('forestCenters harvests'!F$2+'forestCenters harvests'!F$5+'forestCenters harvests'!F$8)/('forestCenters harvests'!$D$2+'forestCenters harvests'!$D$5+'forestCenters harvests'!$D$8)</f>
        <v>690.79258566699093</v>
      </c>
      <c r="O11">
        <f>$L11*('forestCenters harvests'!G$2+'forestCenters harvests'!G$5+'forestCenters harvests'!G$8)/('forestCenters harvests'!$D$2+'forestCenters harvests'!$D$5+'forestCenters harvests'!$D$8)</f>
        <v>686.03320467449237</v>
      </c>
      <c r="P11">
        <f>$L11*('forestCenters harvests'!H$2+'forestCenters harvests'!H$5+'forestCenters harvests'!H$8)/('forestCenters harvests'!$D$2+'forestCenters harvests'!$D$5+'forestCenters harvests'!$D$8)</f>
        <v>679.18994062233128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>
      <c r="A12">
        <v>7</v>
      </c>
      <c r="B12" s="2" t="s">
        <v>119</v>
      </c>
      <c r="C12" s="21">
        <f>Luke_Met_Hakkuut_01a!$AD394</f>
        <v>686</v>
      </c>
      <c r="D12" s="21">
        <f>Luke_Met_Hakkuut_01a!$AD414</f>
        <v>601</v>
      </c>
      <c r="E12" s="21">
        <f>Luke_Met_Hakkuut_01a!$AD434</f>
        <v>589</v>
      </c>
      <c r="F12" s="21">
        <f>Luke_Met_Hakkuut_01a!$AD454</f>
        <v>593</v>
      </c>
      <c r="G12" s="21">
        <f>Luke_Met_Hakkuut_01a!$AD474</f>
        <v>598</v>
      </c>
      <c r="H12" s="21">
        <f>Luke_Met_Hakkuut_01a!$AD494</f>
        <v>644</v>
      </c>
      <c r="I12" s="21">
        <v>698</v>
      </c>
      <c r="J12" s="21">
        <v>742</v>
      </c>
      <c r="K12" s="21">
        <v>806</v>
      </c>
      <c r="L12" s="50">
        <f t="shared" si="0"/>
        <v>697.6</v>
      </c>
      <c r="M12">
        <f>$L12*('forestCenters harvests'!E$2+'forestCenters harvests'!E$5+'forestCenters harvests'!E$8)/('forestCenters harvests'!$D$2+'forestCenters harvests'!$D$5+'forestCenters harvests'!$D$8)</f>
        <v>739.54001309227749</v>
      </c>
      <c r="N12">
        <f>$L12*('forestCenters harvests'!F$2+'forestCenters harvests'!F$5+'forestCenters harvests'!F$8)/('forestCenters harvests'!$D$2+'forestCenters harvests'!$D$5+'forestCenters harvests'!$D$8)</f>
        <v>736.84542471145699</v>
      </c>
      <c r="O12">
        <f>$L12*('forestCenters harvests'!G$2+'forestCenters harvests'!G$5+'forestCenters harvests'!G$8)/('forestCenters harvests'!$D$2+'forestCenters harvests'!$D$5+'forestCenters harvests'!$D$8)</f>
        <v>731.76875165279182</v>
      </c>
      <c r="P12">
        <f>$L12*('forestCenters harvests'!H$2+'forestCenters harvests'!H$5+'forestCenters harvests'!H$8)/('forestCenters harvests'!$D$2+'forestCenters harvests'!$D$5+'forestCenters harvests'!$D$8)</f>
        <v>724.46926999715333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>
      <c r="A13">
        <v>18</v>
      </c>
      <c r="B13" s="2" t="s">
        <v>120</v>
      </c>
      <c r="C13" s="21">
        <f>Luke_Met_Hakkuut_01a!$AD395</f>
        <v>426</v>
      </c>
      <c r="D13" s="21">
        <f>Luke_Met_Hakkuut_01a!$AD415</f>
        <v>323</v>
      </c>
      <c r="E13" s="21">
        <f>Luke_Met_Hakkuut_01a!$AD435</f>
        <v>356</v>
      </c>
      <c r="F13" s="21">
        <f>Luke_Met_Hakkuut_01a!$AD455</f>
        <v>366</v>
      </c>
      <c r="G13" s="21">
        <f>Luke_Met_Hakkuut_01a!$AD475</f>
        <v>355</v>
      </c>
      <c r="H13" s="21">
        <f>Luke_Met_Hakkuut_01a!$AD495</f>
        <v>357</v>
      </c>
      <c r="I13" s="21">
        <v>404</v>
      </c>
      <c r="J13" s="21">
        <v>415</v>
      </c>
      <c r="K13" s="21">
        <v>479</v>
      </c>
      <c r="L13" s="50">
        <f t="shared" si="0"/>
        <v>402</v>
      </c>
      <c r="M13">
        <f>$L13*('forestCenters harvests'!E$2+'forestCenters harvests'!E$5+'forestCenters harvests'!E$8)/('forestCenters harvests'!$D$2+'forestCenters harvests'!$D$5+'forestCenters harvests'!$D$8)</f>
        <v>426.1684135078778</v>
      </c>
      <c r="N13">
        <f>$L13*('forestCenters harvests'!F$2+'forestCenters harvests'!F$5+'forestCenters harvests'!F$8)/('forestCenters harvests'!$D$2+'forestCenters harvests'!$D$5+'forestCenters harvests'!$D$8)</f>
        <v>424.61562605218705</v>
      </c>
      <c r="O13">
        <f>$L13*('forestCenters harvests'!G$2+'forestCenters harvests'!G$5+'forestCenters harvests'!G$8)/('forestCenters harvests'!$D$2+'forestCenters harvests'!$D$5+'forestCenters harvests'!$D$8)</f>
        <v>421.69013498340354</v>
      </c>
      <c r="P13">
        <f>$L13*('forestCenters harvests'!H$2+'forestCenters harvests'!H$5+'forestCenters harvests'!H$8)/('forestCenters harvests'!$D$2+'forestCenters harvests'!$D$5+'forestCenters harvests'!$D$8)</f>
        <v>417.48372496968983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>
      <c r="A14">
        <v>6</v>
      </c>
      <c r="B14" s="2" t="s">
        <v>121</v>
      </c>
      <c r="C14" s="21">
        <f>Luke_Met_Hakkuut_01a!$AD396</f>
        <v>906</v>
      </c>
      <c r="D14" s="21">
        <f>Luke_Met_Hakkuut_01a!$AD416</f>
        <v>614</v>
      </c>
      <c r="E14" s="21">
        <f>Luke_Met_Hakkuut_01a!$AD436</f>
        <v>604</v>
      </c>
      <c r="F14" s="21">
        <f>Luke_Met_Hakkuut_01a!$AD456</f>
        <v>585</v>
      </c>
      <c r="G14" s="21">
        <f>Luke_Met_Hakkuut_01a!$AD476</f>
        <v>616</v>
      </c>
      <c r="H14" s="21">
        <f>Luke_Met_Hakkuut_01a!$AD496</f>
        <v>795</v>
      </c>
      <c r="I14" s="21">
        <v>748</v>
      </c>
      <c r="J14" s="21">
        <v>738</v>
      </c>
      <c r="K14" s="21">
        <v>746</v>
      </c>
      <c r="L14" s="50">
        <f t="shared" si="0"/>
        <v>728.6</v>
      </c>
      <c r="M14">
        <f>$L14*('forestCenters harvests'!E$2+'forestCenters harvests'!E$5+'forestCenters harvests'!E$8)/('forestCenters harvests'!$D$2+'forestCenters harvests'!$D$5+'forestCenters harvests'!$D$8)</f>
        <v>772.40374647223825</v>
      </c>
      <c r="N14">
        <f>$L14*('forestCenters harvests'!F$2+'forestCenters harvests'!F$5+'forestCenters harvests'!F$8)/('forestCenters harvests'!$D$2+'forestCenters harvests'!$D$5+'forestCenters harvests'!$D$8)</f>
        <v>769.58941577518283</v>
      </c>
      <c r="O14">
        <f>$L14*('forestCenters harvests'!G$2+'forestCenters harvests'!G$5+'forestCenters harvests'!G$8)/('forestCenters harvests'!$D$2+'forestCenters harvests'!$D$5+'forestCenters harvests'!$D$8)</f>
        <v>764.28714514653689</v>
      </c>
      <c r="P14">
        <f>$L14*('forestCenters harvests'!H$2+'forestCenters harvests'!H$5+'forestCenters harvests'!H$8)/('forestCenters harvests'!$D$2+'forestCenters harvests'!$D$5+'forestCenters harvests'!$D$8)</f>
        <v>756.66328858934332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>
      <c r="A15">
        <v>12</v>
      </c>
      <c r="B15" s="2" t="s">
        <v>122</v>
      </c>
      <c r="C15" s="21">
        <f>Luke_Met_Hakkuut_01a!$AD397</f>
        <v>566</v>
      </c>
      <c r="D15" s="21">
        <f>Luke_Met_Hakkuut_01a!$AD417</f>
        <v>594</v>
      </c>
      <c r="E15" s="21">
        <f>Luke_Met_Hakkuut_01a!$AD437</f>
        <v>577</v>
      </c>
      <c r="F15" s="21">
        <f>Luke_Met_Hakkuut_01a!$AD457</f>
        <v>554</v>
      </c>
      <c r="G15" s="21">
        <f>Luke_Met_Hakkuut_01a!$AD477</f>
        <v>524</v>
      </c>
      <c r="H15" s="21">
        <f>Luke_Met_Hakkuut_01a!$AD497</f>
        <v>580</v>
      </c>
      <c r="I15" s="21">
        <v>583</v>
      </c>
      <c r="J15" s="21">
        <v>634</v>
      </c>
      <c r="K15" s="21">
        <v>674</v>
      </c>
      <c r="L15" s="50">
        <f t="shared" si="0"/>
        <v>599</v>
      </c>
      <c r="M15">
        <f>$L15*('forestCenters harvests'!E$2+'forestCenters harvests'!E$5+'forestCenters harvests'!E$8)/('forestCenters harvests'!$D$2+'forestCenters harvests'!$D$5+'forestCenters harvests'!$D$8)</f>
        <v>635.01213853537013</v>
      </c>
      <c r="N15">
        <f>$L15*('forestCenters harvests'!F$2+'forestCenters harvests'!F$5+'forestCenters harvests'!F$8)/('forestCenters harvests'!$D$2+'forestCenters harvests'!$D$5+'forestCenters harvests'!$D$8)</f>
        <v>632.69840797328368</v>
      </c>
      <c r="O15">
        <f>$L15*('forestCenters harvests'!G$2+'forestCenters harvests'!G$5+'forestCenters harvests'!G$8)/('forestCenters harvests'!$D$2+'forestCenters harvests'!$D$5+'forestCenters harvests'!$D$8)</f>
        <v>628.33928073397692</v>
      </c>
      <c r="P15">
        <f>$L15*('forestCenters harvests'!H$2+'forestCenters harvests'!H$5+'forestCenters harvests'!H$8)/('forestCenters harvests'!$D$2+'forestCenters harvests'!$D$5+'forestCenters harvests'!$D$8)</f>
        <v>622.07152053941343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>
      <c r="A16">
        <v>10</v>
      </c>
      <c r="B16" s="2" t="s">
        <v>123</v>
      </c>
      <c r="C16" s="21">
        <f>Luke_Met_Hakkuut_01a!$AD398</f>
        <v>431</v>
      </c>
      <c r="D16" s="21">
        <f>Luke_Met_Hakkuut_01a!$AD418</f>
        <v>393</v>
      </c>
      <c r="E16" s="21">
        <f>Luke_Met_Hakkuut_01a!$AD438</f>
        <v>439</v>
      </c>
      <c r="F16" s="21">
        <f>Luke_Met_Hakkuut_01a!$AD458</f>
        <v>415</v>
      </c>
      <c r="G16" s="21">
        <f>Luke_Met_Hakkuut_01a!$AD478</f>
        <v>414</v>
      </c>
      <c r="H16" s="21">
        <f>Luke_Met_Hakkuut_01a!$AD498</f>
        <v>442</v>
      </c>
      <c r="I16" s="21">
        <v>446</v>
      </c>
      <c r="J16" s="21">
        <v>438</v>
      </c>
      <c r="K16" s="21">
        <v>430</v>
      </c>
      <c r="L16" s="50">
        <f t="shared" si="0"/>
        <v>434</v>
      </c>
      <c r="M16">
        <f>$L16*('forestCenters harvests'!E$2+'forestCenters harvests'!E$5+'forestCenters harvests'!E$8)/('forestCenters harvests'!$D$2+'forestCenters harvests'!$D$5+'forestCenters harvests'!$D$8)</f>
        <v>460.09226731945017</v>
      </c>
      <c r="N16">
        <f>$L16*('forestCenters harvests'!F$2+'forestCenters harvests'!F$5+'forestCenters harvests'!F$8)/('forestCenters harvests'!$D$2+'forestCenters harvests'!$D$5+'forestCenters harvests'!$D$8)</f>
        <v>458.41587489216215</v>
      </c>
      <c r="O16">
        <f>$L16*('forestCenters harvests'!G$2+'forestCenters harvests'!G$5+'forestCenters harvests'!G$8)/('forestCenters harvests'!$D$2+'forestCenters harvests'!$D$5+'forestCenters harvests'!$D$8)</f>
        <v>455.25750891243069</v>
      </c>
      <c r="P16">
        <f>$L16*('forestCenters harvests'!H$2+'forestCenters harvests'!H$5+'forestCenters harvests'!H$8)/('forestCenters harvests'!$D$2+'forestCenters harvests'!$D$5+'forestCenters harvests'!$D$8)</f>
        <v>450.71626029066016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>
      <c r="A17">
        <v>3</v>
      </c>
      <c r="B17" s="2" t="s">
        <v>124</v>
      </c>
      <c r="C17" s="21">
        <f>Luke_Met_Hakkuut_01a!$AD399</f>
        <v>161</v>
      </c>
      <c r="D17" s="21">
        <f>Luke_Met_Hakkuut_01a!$AD419</f>
        <v>119</v>
      </c>
      <c r="E17" s="21">
        <f>Luke_Met_Hakkuut_01a!$AD439</f>
        <v>138</v>
      </c>
      <c r="F17" s="21">
        <f>Luke_Met_Hakkuut_01a!$AD459</f>
        <v>135</v>
      </c>
      <c r="G17" s="21">
        <f>Luke_Met_Hakkuut_01a!$AD479</f>
        <v>148</v>
      </c>
      <c r="H17" s="21">
        <f>Luke_Met_Hakkuut_01a!$AD499</f>
        <v>154</v>
      </c>
      <c r="I17" s="21">
        <v>138</v>
      </c>
      <c r="J17" s="21">
        <v>165</v>
      </c>
      <c r="K17" s="21">
        <v>157</v>
      </c>
      <c r="L17" s="50">
        <f t="shared" si="0"/>
        <v>152.4</v>
      </c>
      <c r="M17">
        <f>$L17*('forestCenters harvests'!E$2+'forestCenters harvests'!E$5+'forestCenters harvests'!E$8)/('forestCenters harvests'!$D$2+'forestCenters harvests'!$D$5+'forestCenters harvests'!$D$8)</f>
        <v>161.56235377761337</v>
      </c>
      <c r="N17">
        <f>$L17*('forestCenters harvests'!F$2+'forestCenters harvests'!F$5+'forestCenters harvests'!F$8)/('forestCenters harvests'!$D$2+'forestCenters harvests'!$D$5+'forestCenters harvests'!$D$8)</f>
        <v>160.97368510038137</v>
      </c>
      <c r="O17">
        <f>$L17*('forestCenters harvests'!G$2+'forestCenters harvests'!G$5+'forestCenters harvests'!G$8)/('forestCenters harvests'!$D$2+'forestCenters harvests'!$D$5+'forestCenters harvests'!$D$8)</f>
        <v>159.86461833699178</v>
      </c>
      <c r="P17">
        <f>$L17*('forestCenters harvests'!H$2+'forestCenters harvests'!H$5+'forestCenters harvests'!H$8)/('forestCenters harvests'!$D$2+'forestCenters harvests'!$D$5+'forestCenters harvests'!$D$8)</f>
        <v>158.2699494661212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>
      <c r="A18">
        <v>19</v>
      </c>
      <c r="B18" s="2" t="s">
        <v>125</v>
      </c>
      <c r="C18" s="21">
        <f>Luke_Met_Hakkuut_01a!$AD400</f>
        <v>821</v>
      </c>
      <c r="D18" s="21">
        <f>Luke_Met_Hakkuut_01a!$AD420</f>
        <v>710</v>
      </c>
      <c r="E18" s="21">
        <f>Luke_Met_Hakkuut_01a!$AD440</f>
        <v>794</v>
      </c>
      <c r="F18" s="21">
        <f>Luke_Met_Hakkuut_01a!$AD460</f>
        <v>807</v>
      </c>
      <c r="G18" s="21">
        <f>Luke_Met_Hakkuut_01a!$AD480</f>
        <v>876</v>
      </c>
      <c r="H18" s="21">
        <f>Luke_Met_Hakkuut_01a!$AD500</f>
        <v>896</v>
      </c>
      <c r="I18" s="21">
        <v>896</v>
      </c>
      <c r="J18" s="21">
        <v>966</v>
      </c>
      <c r="K18" s="21">
        <v>1036</v>
      </c>
      <c r="L18" s="50">
        <f t="shared" si="0"/>
        <v>934</v>
      </c>
      <c r="M18">
        <f>$L18*('forestCenters harvests'!E$2+'forestCenters harvests'!E$5+'forestCenters harvests'!E$8)/('forestCenters harvests'!$D$2+'forestCenters harvests'!$D$5+'forestCenters harvests'!$D$8)</f>
        <v>990.15248312526842</v>
      </c>
      <c r="N18">
        <f>$L18*('forestCenters harvests'!F$2+'forestCenters harvests'!F$5+'forestCenters harvests'!F$8)/('forestCenters harvests'!$D$2+'forestCenters harvests'!$D$5+'forestCenters harvests'!$D$8)</f>
        <v>986.54476301677289</v>
      </c>
      <c r="O18">
        <f>$L18*('forestCenters harvests'!G$2+'forestCenters harvests'!G$5+'forestCenters harvests'!G$8)/('forestCenters harvests'!$D$2+'forestCenters harvests'!$D$5+'forestCenters harvests'!$D$8)</f>
        <v>979.74772655347988</v>
      </c>
      <c r="P18">
        <f>$L18*('forestCenters harvests'!H$2+'forestCenters harvests'!H$5+'forestCenters harvests'!H$8)/('forestCenters harvests'!$D$2+'forestCenters harvests'!$D$5+'forestCenters harvests'!$D$8)</f>
        <v>969.97462468082165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>
      <c r="A19">
        <v>16</v>
      </c>
      <c r="B19" s="2" t="s">
        <v>126</v>
      </c>
      <c r="C19" s="21">
        <f>Luke_Met_Hakkuut_01a!$AD401</f>
        <v>228</v>
      </c>
      <c r="D19" s="21">
        <f>Luke_Met_Hakkuut_01a!$AD421</f>
        <v>189</v>
      </c>
      <c r="E19" s="21">
        <f>Luke_Met_Hakkuut_01a!$AD441</f>
        <v>225</v>
      </c>
      <c r="F19" s="21">
        <f>Luke_Met_Hakkuut_01a!$AD461</f>
        <v>230</v>
      </c>
      <c r="G19" s="21">
        <f>Luke_Met_Hakkuut_01a!$AD481</f>
        <v>222</v>
      </c>
      <c r="H19" s="21">
        <f>Luke_Met_Hakkuut_01a!$AD501</f>
        <v>238</v>
      </c>
      <c r="I19" s="21">
        <v>242</v>
      </c>
      <c r="J19" s="21">
        <v>296</v>
      </c>
      <c r="K19" s="21">
        <v>352</v>
      </c>
      <c r="L19" s="50">
        <f t="shared" si="0"/>
        <v>270</v>
      </c>
      <c r="M19">
        <f>$L19*('forestCenters harvests'!E$2+'forestCenters harvests'!E$5+'forestCenters harvests'!E$8)/('forestCenters harvests'!$D$2+'forestCenters harvests'!$D$5+'forestCenters harvests'!$D$8)</f>
        <v>286.23251653514183</v>
      </c>
      <c r="N19">
        <f>$L19*('forestCenters harvests'!F$2+'forestCenters harvests'!F$5+'forestCenters harvests'!F$8)/('forestCenters harvests'!$D$2+'forestCenters harvests'!$D$5+'forestCenters harvests'!$D$8)</f>
        <v>285.18959958728982</v>
      </c>
      <c r="O19">
        <f>$L19*('forestCenters harvests'!G$2+'forestCenters harvests'!G$5+'forestCenters harvests'!G$8)/('forestCenters harvests'!$D$2+'forestCenters harvests'!$D$5+'forestCenters harvests'!$D$8)</f>
        <v>283.2247175261665</v>
      </c>
      <c r="P19">
        <f>$L19*('forestCenters harvests'!H$2+'forestCenters harvests'!H$5+'forestCenters harvests'!H$8)/('forestCenters harvests'!$D$2+'forestCenters harvests'!$D$5+'forestCenters harvests'!$D$8)</f>
        <v>280.39951677068723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>
      <c r="A20">
        <v>8</v>
      </c>
      <c r="B20" s="2" t="s">
        <v>127</v>
      </c>
      <c r="C20" s="21">
        <f>Luke_Met_Hakkuut_01a!$AD402</f>
        <v>667</v>
      </c>
      <c r="D20" s="21">
        <f>Luke_Met_Hakkuut_01a!$AD422</f>
        <v>540</v>
      </c>
      <c r="E20" s="21">
        <f>Luke_Met_Hakkuut_01a!$AD442</f>
        <v>544</v>
      </c>
      <c r="F20" s="21">
        <f>Luke_Met_Hakkuut_01a!$AD462</f>
        <v>517</v>
      </c>
      <c r="G20" s="21">
        <f>Luke_Met_Hakkuut_01a!$AD482</f>
        <v>475</v>
      </c>
      <c r="H20" s="21">
        <f>Luke_Met_Hakkuut_01a!$AD502</f>
        <v>616</v>
      </c>
      <c r="I20" s="21">
        <v>605</v>
      </c>
      <c r="J20" s="21">
        <v>623</v>
      </c>
      <c r="K20" s="21">
        <v>572</v>
      </c>
      <c r="L20" s="50">
        <f t="shared" si="0"/>
        <v>578.20000000000005</v>
      </c>
      <c r="M20">
        <f>$L20*('forestCenters harvests'!E$2+'forestCenters harvests'!E$5+'forestCenters harvests'!E$8)/('forestCenters harvests'!$D$2+'forestCenters harvests'!$D$5+'forestCenters harvests'!$D$8)</f>
        <v>612.96163355784824</v>
      </c>
      <c r="N20">
        <f>$L20*('forestCenters harvests'!F$2+'forestCenters harvests'!F$5+'forestCenters harvests'!F$8)/('forestCenters harvests'!$D$2+'forestCenters harvests'!$D$5+'forestCenters harvests'!$D$8)</f>
        <v>610.72824622730002</v>
      </c>
      <c r="O20">
        <f>$L20*('forestCenters harvests'!G$2+'forestCenters harvests'!G$5+'forestCenters harvests'!G$8)/('forestCenters harvests'!$D$2+'forestCenters harvests'!$D$5+'forestCenters harvests'!$D$8)</f>
        <v>606.52048768010934</v>
      </c>
      <c r="P20">
        <f>$L20*('forestCenters harvests'!H$2+'forestCenters harvests'!H$5+'forestCenters harvests'!H$8)/('forestCenters harvests'!$D$2+'forestCenters harvests'!$D$5+'forestCenters harvests'!$D$8)</f>
        <v>600.47037258078285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>
      <c r="A21">
        <v>2</v>
      </c>
      <c r="B21" s="2" t="s">
        <v>128</v>
      </c>
      <c r="C21" s="21">
        <f>Luke_Met_Hakkuut_01a!$AD403</f>
        <v>40</v>
      </c>
      <c r="D21" s="21">
        <f>Luke_Met_Hakkuut_01a!$AD423</f>
        <v>44</v>
      </c>
      <c r="E21" s="21">
        <f>Luke_Met_Hakkuut_01a!$AD443</f>
        <v>52</v>
      </c>
      <c r="F21" s="21">
        <f>Luke_Met_Hakkuut_01a!$AD463</f>
        <v>58</v>
      </c>
      <c r="G21" s="21">
        <f>Luke_Met_Hakkuut_01a!$AD483</f>
        <v>60</v>
      </c>
      <c r="H21" s="21">
        <f>Luke_Met_Hakkuut_01a!$AD503</f>
        <v>69</v>
      </c>
      <c r="I21" s="21">
        <v>54</v>
      </c>
      <c r="J21" s="21">
        <v>49</v>
      </c>
      <c r="K21" s="21">
        <v>47</v>
      </c>
      <c r="L21" s="50">
        <f t="shared" si="0"/>
        <v>55.8</v>
      </c>
      <c r="M21">
        <f>$L21*('forestCenters harvests'!E$2+'forestCenters harvests'!E$5+'forestCenters harvests'!E$8)/('forestCenters harvests'!$D$2+'forestCenters harvests'!$D$5+'forestCenters harvests'!$D$8)</f>
        <v>59.154720083929305</v>
      </c>
      <c r="N21">
        <f>$L21*('forestCenters harvests'!F$2+'forestCenters harvests'!F$5+'forestCenters harvests'!F$8)/('forestCenters harvests'!$D$2+'forestCenters harvests'!$D$5+'forestCenters harvests'!$D$8)</f>
        <v>58.939183914706554</v>
      </c>
      <c r="O21">
        <f>$L21*('forestCenters harvests'!G$2+'forestCenters harvests'!G$5+'forestCenters harvests'!G$8)/('forestCenters harvests'!$D$2+'forestCenters harvests'!$D$5+'forestCenters harvests'!$D$8)</f>
        <v>58.533108288741083</v>
      </c>
      <c r="P21">
        <f>$L21*('forestCenters harvests'!H$2+'forestCenters harvests'!H$5+'forestCenters harvests'!H$8)/('forestCenters harvests'!$D$2+'forestCenters harvests'!$D$5+'forestCenters harvests'!$D$8)</f>
        <v>57.949233465942015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57AE-B4C7-46CD-846E-F1A3CCD2EB6C}">
  <dimension ref="A1:T21"/>
  <sheetViews>
    <sheetView topLeftCell="A12" workbookViewId="0">
      <selection activeCell="G22" sqref="G22"/>
    </sheetView>
  </sheetViews>
  <sheetFormatPr defaultRowHeight="15"/>
  <cols>
    <col min="2" max="2" width="18.85546875" bestFit="1" customWidth="1"/>
    <col min="10" max="11" width="9.140625" style="56"/>
  </cols>
  <sheetData>
    <row r="1" spans="1:20" ht="15.75" thickBot="1">
      <c r="A1" t="s">
        <v>130</v>
      </c>
      <c r="B1" t="s">
        <v>129</v>
      </c>
      <c r="C1" s="12">
        <v>2015</v>
      </c>
      <c r="D1" s="12">
        <v>2016</v>
      </c>
      <c r="E1" s="12">
        <v>2017</v>
      </c>
      <c r="F1" s="12">
        <v>2018</v>
      </c>
      <c r="G1" s="12">
        <v>2019</v>
      </c>
      <c r="H1" s="12">
        <v>2020</v>
      </c>
      <c r="I1" s="12">
        <v>2021</v>
      </c>
      <c r="J1" s="12">
        <v>2022</v>
      </c>
      <c r="K1" s="12">
        <v>2023</v>
      </c>
      <c r="L1" t="s">
        <v>216</v>
      </c>
      <c r="M1" t="s">
        <v>92</v>
      </c>
      <c r="N1" t="s">
        <v>93</v>
      </c>
      <c r="O1" t="s">
        <v>94</v>
      </c>
      <c r="P1" t="s">
        <v>95</v>
      </c>
    </row>
    <row r="2" spans="1:20" ht="15.75" thickBot="1">
      <c r="A2">
        <v>0</v>
      </c>
      <c r="B2" s="2" t="s">
        <v>11</v>
      </c>
      <c r="C2" s="46">
        <v>8020</v>
      </c>
      <c r="D2" s="46">
        <v>8093</v>
      </c>
      <c r="E2" s="46">
        <v>7814</v>
      </c>
      <c r="F2" s="46">
        <v>8021</v>
      </c>
      <c r="G2" s="46">
        <v>8167</v>
      </c>
      <c r="H2" s="46">
        <v>8205</v>
      </c>
      <c r="I2" s="46">
        <v>10145</v>
      </c>
      <c r="J2" s="60">
        <v>10796</v>
      </c>
      <c r="K2" s="60">
        <v>11629</v>
      </c>
      <c r="L2" s="3">
        <f t="shared" ref="L2:L21" si="0">AVERAGE(C2:I2)</f>
        <v>8352.1428571428569</v>
      </c>
      <c r="M2">
        <f>$L2*('forestCenters harvests'!E$2+'forestCenters harvests'!E$5+'forestCenters harvests'!E$8)/('forestCenters harvests'!$D$2+'forestCenters harvests'!$D$5+'forestCenters harvests'!$D$8)</f>
        <v>8854.277290596332</v>
      </c>
      <c r="N2">
        <f>$L2*('forestCenters harvests'!F$2+'forestCenters harvests'!F$5+'forestCenters harvests'!F$8)/('forestCenters harvests'!$D$2+'forestCenters harvests'!$D$5+'forestCenters harvests'!$D$8)</f>
        <v>8822.0158412015335</v>
      </c>
      <c r="O2">
        <f>$L2*('forestCenters harvests'!G$2+'forestCenters harvests'!G$5+'forestCenters harvests'!G$8)/('forestCenters harvests'!$D$2+'forestCenters harvests'!$D$5+'forestCenters harvests'!$D$8)</f>
        <v>8761.2344498239818</v>
      </c>
      <c r="P2">
        <f>$L2*('forestCenters harvests'!H$2+'forestCenters harvests'!H$5+'forestCenters harvests'!H$8)/('forestCenters harvests'!$D$2+'forestCenters harvests'!$D$5+'forestCenters harvests'!$D$8)</f>
        <v>8673.8400783059387</v>
      </c>
    </row>
    <row r="3" spans="1:20" ht="15.75" thickBot="1">
      <c r="A3">
        <v>1</v>
      </c>
      <c r="B3" s="2" t="s">
        <v>110</v>
      </c>
      <c r="C3" s="47">
        <v>858</v>
      </c>
      <c r="D3" s="47">
        <v>832</v>
      </c>
      <c r="E3" s="47">
        <v>839</v>
      </c>
      <c r="F3" s="47">
        <v>853</v>
      </c>
      <c r="G3" s="47">
        <v>960</v>
      </c>
      <c r="H3" s="46">
        <v>1023</v>
      </c>
      <c r="I3" s="46">
        <v>1283</v>
      </c>
      <c r="J3" s="60">
        <v>1296</v>
      </c>
      <c r="K3" s="60">
        <v>1807</v>
      </c>
      <c r="L3" s="3">
        <f t="shared" si="0"/>
        <v>949.71428571428567</v>
      </c>
      <c r="M3">
        <f>$L3*('forestCenters harvests'!E$2+'forestCenters harvests'!E$5+'forestCenters harvests'!E$8)/('forestCenters harvests'!$D$2+'forestCenters harvests'!$D$5+'forestCenters harvests'!$D$8)</f>
        <v>1006.8115184791654</v>
      </c>
      <c r="N3">
        <f>$L3*('forestCenters harvests'!F$2+'forestCenters harvests'!F$5+'forestCenters harvests'!F$8)/('forestCenters harvests'!$D$2+'forestCenters harvests'!$D$5+'forestCenters harvests'!$D$8)</f>
        <v>1003.1430995006891</v>
      </c>
      <c r="O3">
        <f>$L3*('forestCenters harvests'!G$2+'forestCenters harvests'!G$5+'forestCenters harvests'!G$8)/('forestCenters harvests'!$D$2+'forestCenters harvests'!$D$5+'forestCenters harvests'!$D$8)</f>
        <v>996.23170482219837</v>
      </c>
      <c r="P3">
        <f>$L3*('forestCenters harvests'!H$2+'forestCenters harvests'!H$5+'forestCenters harvests'!H$8)/('forestCenters harvests'!$D$2+'forestCenters harvests'!$D$5+'forestCenters harvests'!$D$8)</f>
        <v>986.29417327594103</v>
      </c>
      <c r="Q3" s="3"/>
      <c r="T3" s="2"/>
    </row>
    <row r="4" spans="1:20" ht="15.75" thickBot="1">
      <c r="A4">
        <v>11</v>
      </c>
      <c r="B4" s="2" t="s">
        <v>111</v>
      </c>
      <c r="C4" s="47">
        <v>352</v>
      </c>
      <c r="D4" s="47">
        <v>429</v>
      </c>
      <c r="E4" s="47">
        <v>568</v>
      </c>
      <c r="F4" s="47">
        <v>788</v>
      </c>
      <c r="G4" s="46">
        <v>1052</v>
      </c>
      <c r="H4" s="47">
        <v>997</v>
      </c>
      <c r="I4" s="46">
        <v>1142</v>
      </c>
      <c r="J4" s="60">
        <v>1099</v>
      </c>
      <c r="K4" s="60">
        <v>1131</v>
      </c>
      <c r="L4" s="3">
        <f t="shared" si="0"/>
        <v>761.14285714285711</v>
      </c>
      <c r="M4">
        <f>$L4*('forestCenters harvests'!E$2+'forestCenters harvests'!E$5+'forestCenters harvests'!E$8)/('forestCenters harvests'!$D$2+'forestCenters harvests'!$D$5+'forestCenters harvests'!$D$8)</f>
        <v>806.90309423239967</v>
      </c>
      <c r="N4">
        <f>$L4*('forestCenters harvests'!F$2+'forestCenters harvests'!F$5+'forestCenters harvests'!F$8)/('forestCenters harvests'!$D$2+'forestCenters harvests'!$D$5+'forestCenters harvests'!$D$8)</f>
        <v>803.96306169369313</v>
      </c>
      <c r="O4">
        <f>$L4*('forestCenters harvests'!G$2+'forestCenters harvests'!G$5+'forestCenters harvests'!G$8)/('forestCenters harvests'!$D$2+'forestCenters harvests'!$D$5+'forestCenters harvests'!$D$8)</f>
        <v>798.42396559757424</v>
      </c>
      <c r="P4">
        <f>$L4*('forestCenters harvests'!H$2+'forestCenters harvests'!H$5+'forestCenters harvests'!H$8)/('forestCenters harvests'!$D$2+'forestCenters harvests'!$D$5+'forestCenters harvests'!$D$8)</f>
        <v>790.45959013450863</v>
      </c>
      <c r="Q4" s="3"/>
      <c r="T4" s="2"/>
    </row>
    <row r="5" spans="1:20" ht="15.75" thickBot="1">
      <c r="A5">
        <v>14</v>
      </c>
      <c r="B5" s="2" t="s">
        <v>112</v>
      </c>
      <c r="C5" s="47">
        <v>345</v>
      </c>
      <c r="D5" s="47">
        <v>399</v>
      </c>
      <c r="E5" s="47">
        <v>315</v>
      </c>
      <c r="F5" s="47">
        <v>378</v>
      </c>
      <c r="G5" s="47">
        <v>367</v>
      </c>
      <c r="H5" s="47">
        <v>340</v>
      </c>
      <c r="I5" s="47">
        <v>467</v>
      </c>
      <c r="J5" s="61">
        <v>537</v>
      </c>
      <c r="K5" s="61">
        <v>573</v>
      </c>
      <c r="L5" s="3">
        <f t="shared" si="0"/>
        <v>373</v>
      </c>
      <c r="M5">
        <f>$L5*('forestCenters harvests'!E$2+'forestCenters harvests'!E$5+'forestCenters harvests'!E$8)/('forestCenters harvests'!$D$2+'forestCenters harvests'!$D$5+'forestCenters harvests'!$D$8)</f>
        <v>395.42492099114037</v>
      </c>
      <c r="N5">
        <f>$L5*('forestCenters harvests'!F$2+'forestCenters harvests'!F$5+'forestCenters harvests'!F$8)/('forestCenters harvests'!$D$2+'forestCenters harvests'!$D$5+'forestCenters harvests'!$D$8)</f>
        <v>393.9841505409596</v>
      </c>
      <c r="O5">
        <f>$L5*('forestCenters harvests'!G$2+'forestCenters harvests'!G$5+'forestCenters harvests'!G$8)/('forestCenters harvests'!$D$2+'forestCenters harvests'!$D$5+'forestCenters harvests'!$D$8)</f>
        <v>391.26970236022265</v>
      </c>
      <c r="P5">
        <f>$L5*('forestCenters harvests'!H$2+'forestCenters harvests'!H$5+'forestCenters harvests'!H$8)/('forestCenters harvests'!$D$2+'forestCenters harvests'!$D$5+'forestCenters harvests'!$D$8)</f>
        <v>387.36673983506046</v>
      </c>
      <c r="Q5" s="3"/>
      <c r="T5" s="2"/>
    </row>
    <row r="6" spans="1:20" ht="15.75" thickBot="1">
      <c r="A6">
        <v>9</v>
      </c>
      <c r="B6" s="2" t="s">
        <v>113</v>
      </c>
      <c r="C6" s="47">
        <v>282</v>
      </c>
      <c r="D6" s="47">
        <v>319</v>
      </c>
      <c r="E6" s="47">
        <v>329</v>
      </c>
      <c r="F6" s="47">
        <v>323</v>
      </c>
      <c r="G6" s="47">
        <v>303</v>
      </c>
      <c r="H6" s="47">
        <v>299</v>
      </c>
      <c r="I6" s="47">
        <v>329</v>
      </c>
      <c r="J6" s="61">
        <v>347</v>
      </c>
      <c r="K6" s="61">
        <v>334</v>
      </c>
      <c r="L6" s="3">
        <f t="shared" si="0"/>
        <v>312</v>
      </c>
      <c r="M6">
        <f>$L6*('forestCenters harvests'!E$2+'forestCenters harvests'!E$5+'forestCenters harvests'!E$8)/('forestCenters harvests'!$D$2+'forestCenters harvests'!$D$5+'forestCenters harvests'!$D$8)</f>
        <v>330.75757466283056</v>
      </c>
      <c r="N6">
        <f>$L6*('forestCenters harvests'!F$2+'forestCenters harvests'!F$5+'forestCenters harvests'!F$8)/('forestCenters harvests'!$D$2+'forestCenters harvests'!$D$5+'forestCenters harvests'!$D$8)</f>
        <v>329.55242618975711</v>
      </c>
      <c r="O6">
        <f>$L6*('forestCenters harvests'!G$2+'forestCenters harvests'!G$5+'forestCenters harvests'!G$8)/('forestCenters harvests'!$D$2+'forestCenters harvests'!$D$5+'forestCenters harvests'!$D$8)</f>
        <v>327.28189580801472</v>
      </c>
      <c r="P6">
        <f>$L6*('forestCenters harvests'!H$2+'forestCenters harvests'!H$5+'forestCenters harvests'!H$8)/('forestCenters harvests'!$D$2+'forestCenters harvests'!$D$5+'forestCenters harvests'!$D$8)</f>
        <v>324.01721937946076</v>
      </c>
      <c r="Q6" s="3"/>
      <c r="T6" s="2"/>
    </row>
    <row r="7" spans="1:20" ht="15.75" thickBot="1">
      <c r="A7">
        <v>4</v>
      </c>
      <c r="B7" s="2" t="s">
        <v>114</v>
      </c>
      <c r="C7" s="47">
        <v>807</v>
      </c>
      <c r="D7" s="47">
        <v>822</v>
      </c>
      <c r="E7" s="47">
        <v>876</v>
      </c>
      <c r="F7" s="47">
        <v>859</v>
      </c>
      <c r="G7" s="47">
        <v>798</v>
      </c>
      <c r="H7" s="47">
        <v>768</v>
      </c>
      <c r="I7" s="47">
        <v>848</v>
      </c>
      <c r="J7" s="61">
        <v>870</v>
      </c>
      <c r="K7" s="61">
        <v>1044</v>
      </c>
      <c r="L7" s="3">
        <f t="shared" si="0"/>
        <v>825.42857142857144</v>
      </c>
      <c r="M7">
        <f>$L7*('forestCenters harvests'!E$2+'forestCenters harvests'!E$5+'forestCenters harvests'!E$8)/('forestCenters harvests'!$D$2+'forestCenters harvests'!$D$5+'forestCenters harvests'!$D$8)</f>
        <v>875.05369340743357</v>
      </c>
      <c r="N7">
        <f>$L7*('forestCenters harvests'!F$2+'forestCenters harvests'!F$5+'forestCenters harvests'!F$8)/('forestCenters harvests'!$D$2+'forestCenters harvests'!$D$5+'forestCenters harvests'!$D$8)</f>
        <v>871.86534730971471</v>
      </c>
      <c r="O7">
        <f>$L7*('forestCenters harvests'!G$2+'forestCenters harvests'!G$5+'forestCenters harvests'!G$8)/('forestCenters harvests'!$D$2+'forestCenters harvests'!$D$5+'forestCenters harvests'!$D$8)</f>
        <v>865.8584221514235</v>
      </c>
      <c r="P7">
        <f>$L7*('forestCenters harvests'!H$2+'forestCenters harvests'!H$5+'forestCenters harvests'!H$8)/('forestCenters harvests'!$D$2+'forestCenters harvests'!$D$5+'forestCenters harvests'!$D$8)</f>
        <v>857.22137984181529</v>
      </c>
      <c r="Q7" s="3"/>
      <c r="T7" s="2"/>
    </row>
    <row r="8" spans="1:20" ht="15.75" thickBot="1">
      <c r="A8">
        <v>13</v>
      </c>
      <c r="B8" s="2" t="s">
        <v>115</v>
      </c>
      <c r="C8" s="47">
        <v>219</v>
      </c>
      <c r="D8" s="47">
        <v>248</v>
      </c>
      <c r="E8" s="47">
        <v>264</v>
      </c>
      <c r="F8" s="47">
        <v>264</v>
      </c>
      <c r="G8" s="47">
        <v>349</v>
      </c>
      <c r="H8" s="47">
        <v>458</v>
      </c>
      <c r="I8" s="47">
        <v>563</v>
      </c>
      <c r="J8" s="61">
        <v>622</v>
      </c>
      <c r="K8" s="61">
        <v>519</v>
      </c>
      <c r="L8" s="3">
        <f t="shared" si="0"/>
        <v>337.85714285714283</v>
      </c>
      <c r="M8">
        <f>$L8*('forestCenters harvests'!E$2+'forestCenters harvests'!E$5+'forestCenters harvests'!E$8)/('forestCenters harvests'!$D$2+'forestCenters harvests'!$D$5+'forestCenters harvests'!$D$8)</f>
        <v>358.16926010878854</v>
      </c>
      <c r="N8">
        <f>$L8*('forestCenters harvests'!F$2+'forestCenters harvests'!F$5+'forestCenters harvests'!F$8)/('forestCenters harvests'!$D$2+'forestCenters harvests'!$D$5+'forestCenters harvests'!$D$8)</f>
        <v>356.86423440420123</v>
      </c>
      <c r="O8">
        <f>$L8*('forestCenters harvests'!G$2+'forestCenters harvests'!G$5+'forestCenters harvests'!G$8)/('forestCenters harvests'!$D$2+'forestCenters harvests'!$D$5+'forestCenters harvests'!$D$8)</f>
        <v>354.40553277745175</v>
      </c>
      <c r="P8">
        <f>$L8*('forestCenters harvests'!H$2+'forestCenters harvests'!H$5+'forestCenters harvests'!H$8)/('forestCenters harvests'!$D$2+'forestCenters harvests'!$D$5+'forestCenters harvests'!$D$8)</f>
        <v>350.87029479506623</v>
      </c>
      <c r="Q8" s="3"/>
      <c r="T8" s="2"/>
    </row>
    <row r="9" spans="1:20" ht="15.75" thickBot="1">
      <c r="A9">
        <v>15</v>
      </c>
      <c r="B9" s="2" t="s">
        <v>116</v>
      </c>
      <c r="C9" s="47">
        <v>215</v>
      </c>
      <c r="D9" s="47">
        <v>208</v>
      </c>
      <c r="E9" s="47">
        <v>175</v>
      </c>
      <c r="F9" s="47">
        <v>146</v>
      </c>
      <c r="G9" s="47">
        <v>113</v>
      </c>
      <c r="H9" s="47">
        <v>129</v>
      </c>
      <c r="I9" s="47">
        <v>140</v>
      </c>
      <c r="J9" s="61">
        <v>231</v>
      </c>
      <c r="K9" s="61">
        <v>255</v>
      </c>
      <c r="L9" s="3">
        <f t="shared" si="0"/>
        <v>160.85714285714286</v>
      </c>
      <c r="M9">
        <f>$L9*('forestCenters harvests'!E$2+'forestCenters harvests'!E$5+'forestCenters harvests'!E$8)/('forestCenters harvests'!$D$2+'forestCenters harvests'!$D$5+'forestCenters harvests'!$D$8)</f>
        <v>170.52794371352894</v>
      </c>
      <c r="N9">
        <f>$L9*('forestCenters harvests'!F$2+'forestCenters harvests'!F$5+'forestCenters harvests'!F$8)/('forestCenters harvests'!$D$2+'forestCenters harvests'!$D$5+'forestCenters harvests'!$D$8)</f>
        <v>169.90660800808905</v>
      </c>
      <c r="O9">
        <f>$L9*('forestCenters harvests'!G$2+'forestCenters harvests'!G$5+'forestCenters harvests'!G$8)/('forestCenters harvests'!$D$2+'forestCenters harvests'!$D$5+'forestCenters harvests'!$D$8)</f>
        <v>168.73599573252039</v>
      </c>
      <c r="P9">
        <f>$L9*('forestCenters harvests'!H$2+'forestCenters harvests'!H$5+'forestCenters harvests'!H$8)/('forestCenters harvests'!$D$2+'forestCenters harvests'!$D$5+'forestCenters harvests'!$D$8)</f>
        <v>167.05283380094912</v>
      </c>
      <c r="Q9" s="3"/>
      <c r="T9" s="2"/>
    </row>
    <row r="10" spans="1:20" ht="15.75" thickBot="1">
      <c r="A10">
        <v>5</v>
      </c>
      <c r="B10" s="2" t="s">
        <v>117</v>
      </c>
      <c r="C10" s="47">
        <v>252</v>
      </c>
      <c r="D10" s="47">
        <v>257</v>
      </c>
      <c r="E10" s="47">
        <v>208</v>
      </c>
      <c r="F10" s="47">
        <v>252</v>
      </c>
      <c r="G10" s="47">
        <v>218</v>
      </c>
      <c r="H10" s="47">
        <v>270</v>
      </c>
      <c r="I10" s="47">
        <v>298</v>
      </c>
      <c r="J10" s="61">
        <v>400</v>
      </c>
      <c r="K10" s="61">
        <v>390</v>
      </c>
      <c r="L10" s="3">
        <f t="shared" si="0"/>
        <v>250.71428571428572</v>
      </c>
      <c r="M10">
        <f>$L10*('forestCenters harvests'!E$2+'forestCenters harvests'!E$5+'forestCenters harvests'!E$8)/('forestCenters harvests'!$D$2+'forestCenters harvests'!$D$5+'forestCenters harvests'!$D$8)</f>
        <v>265.78733678263166</v>
      </c>
      <c r="N10">
        <f>$L10*('forestCenters harvests'!F$2+'forestCenters harvests'!F$5+'forestCenters harvests'!F$8)/('forestCenters harvests'!$D$2+'forestCenters harvests'!$D$5+'forestCenters harvests'!$D$8)</f>
        <v>264.81891390248342</v>
      </c>
      <c r="O10">
        <f>$L10*('forestCenters harvests'!G$2+'forestCenters harvests'!G$5+'forestCenters harvests'!G$8)/('forestCenters harvests'!$D$2+'forestCenters harvests'!$D$5+'forestCenters harvests'!$D$8)</f>
        <v>262.99438056001179</v>
      </c>
      <c r="P10">
        <f>$L10*('forestCenters harvests'!H$2+'forestCenters harvests'!H$5+'forestCenters harvests'!H$8)/('forestCenters harvests'!$D$2+'forestCenters harvests'!$D$5+'forestCenters harvests'!$D$8)</f>
        <v>260.37097985849528</v>
      </c>
      <c r="Q10" s="3"/>
      <c r="T10" s="2"/>
    </row>
    <row r="11" spans="1:20" ht="15.75" thickBot="1">
      <c r="A11">
        <v>17</v>
      </c>
      <c r="B11" s="2" t="s">
        <v>118</v>
      </c>
      <c r="C11" s="47">
        <v>468</v>
      </c>
      <c r="D11" s="47">
        <v>421</v>
      </c>
      <c r="E11" s="47">
        <v>390</v>
      </c>
      <c r="F11" s="47">
        <v>407</v>
      </c>
      <c r="G11" s="47">
        <v>425</v>
      </c>
      <c r="H11" s="47">
        <v>415</v>
      </c>
      <c r="I11" s="47">
        <v>436</v>
      </c>
      <c r="J11" s="61">
        <v>504</v>
      </c>
      <c r="K11" s="61">
        <v>510</v>
      </c>
      <c r="L11" s="3">
        <f t="shared" si="0"/>
        <v>423.14285714285717</v>
      </c>
      <c r="M11">
        <f>$L11*('forestCenters harvests'!E$2+'forestCenters harvests'!E$5+'forestCenters harvests'!E$8)/('forestCenters harvests'!$D$2+'forestCenters harvests'!$D$5+'forestCenters harvests'!$D$8)</f>
        <v>448.58238834766672</v>
      </c>
      <c r="N11">
        <f>$L11*('forestCenters harvests'!F$2+'forestCenters harvests'!F$5+'forestCenters harvests'!F$8)/('forestCenters harvests'!$D$2+'forestCenters harvests'!$D$5+'forestCenters harvests'!$D$8)</f>
        <v>446.94793332145633</v>
      </c>
      <c r="O11">
        <f>$L11*('forestCenters harvests'!G$2+'forestCenters harvests'!G$5+'forestCenters harvests'!G$8)/('forestCenters harvests'!$D$2+'forestCenters harvests'!$D$5+'forestCenters harvests'!$D$8)</f>
        <v>443.86857847222507</v>
      </c>
      <c r="P11">
        <f>$L11*('forestCenters harvests'!H$2+'forestCenters harvests'!H$5+'forestCenters harvests'!H$8)/('forestCenters harvests'!$D$2+'forestCenters harvests'!$D$5+'forestCenters harvests'!$D$8)</f>
        <v>439.44093580675957</v>
      </c>
      <c r="Q11" s="3"/>
      <c r="T11" s="2"/>
    </row>
    <row r="12" spans="1:20" ht="15.75" thickBot="1">
      <c r="A12">
        <v>7</v>
      </c>
      <c r="B12" s="2" t="s">
        <v>119</v>
      </c>
      <c r="C12" s="47">
        <v>590</v>
      </c>
      <c r="D12" s="47">
        <v>595</v>
      </c>
      <c r="E12" s="47">
        <v>535</v>
      </c>
      <c r="F12" s="47">
        <v>519</v>
      </c>
      <c r="G12" s="47">
        <v>555</v>
      </c>
      <c r="H12" s="47">
        <v>564</v>
      </c>
      <c r="I12" s="47">
        <v>668</v>
      </c>
      <c r="J12" s="61">
        <v>644</v>
      </c>
      <c r="K12" s="61">
        <v>720</v>
      </c>
      <c r="L12" s="3">
        <f t="shared" si="0"/>
        <v>575.14285714285711</v>
      </c>
      <c r="M12">
        <f>$L12*('forestCenters harvests'!E$2+'forestCenters harvests'!E$5+'forestCenters harvests'!E$8)/('forestCenters harvests'!$D$2+'forestCenters harvests'!$D$5+'forestCenters harvests'!$D$8)</f>
        <v>609.72069395263532</v>
      </c>
      <c r="N12">
        <f>$L12*('forestCenters harvests'!F$2+'forestCenters harvests'!F$5+'forestCenters harvests'!F$8)/('forestCenters harvests'!$D$2+'forestCenters harvests'!$D$5+'forestCenters harvests'!$D$8)</f>
        <v>607.49911531133796</v>
      </c>
      <c r="O12">
        <f>$L12*('forestCenters harvests'!G$2+'forestCenters harvests'!G$5+'forestCenters harvests'!G$8)/('forestCenters harvests'!$D$2+'forestCenters harvests'!$D$5+'forestCenters harvests'!$D$8)</f>
        <v>603.31360463510396</v>
      </c>
      <c r="P12">
        <f>$L12*('forestCenters harvests'!H$2+'forestCenters harvests'!H$5+'forestCenters harvests'!H$8)/('forestCenters harvests'!$D$2+'forestCenters harvests'!$D$5+'forestCenters harvests'!$D$8)</f>
        <v>597.29547858136857</v>
      </c>
      <c r="Q12" s="3"/>
      <c r="T12" s="2"/>
    </row>
    <row r="13" spans="1:20" ht="15.75" thickBot="1">
      <c r="A13">
        <v>18</v>
      </c>
      <c r="B13" s="2" t="s">
        <v>120</v>
      </c>
      <c r="C13" s="47">
        <v>378</v>
      </c>
      <c r="D13" s="47">
        <v>352</v>
      </c>
      <c r="E13" s="47">
        <v>358</v>
      </c>
      <c r="F13" s="47">
        <v>361</v>
      </c>
      <c r="G13" s="47">
        <v>343</v>
      </c>
      <c r="H13" s="47">
        <v>325</v>
      </c>
      <c r="I13" s="47">
        <v>429</v>
      </c>
      <c r="J13" s="61">
        <v>459</v>
      </c>
      <c r="K13" s="61">
        <v>429</v>
      </c>
      <c r="L13" s="3">
        <f t="shared" si="0"/>
        <v>363.71428571428572</v>
      </c>
      <c r="M13">
        <f>$L13*('forestCenters harvests'!E$2+'forestCenters harvests'!E$5+'forestCenters harvests'!E$8)/('forestCenters harvests'!$D$2+'forestCenters harvests'!$D$5+'forestCenters harvests'!$D$8)</f>
        <v>385.58094555474656</v>
      </c>
      <c r="N13">
        <f>$L13*('forestCenters harvests'!F$2+'forestCenters harvests'!F$5+'forestCenters harvests'!F$8)/('forestCenters harvests'!$D$2+'forestCenters harvests'!$D$5+'forestCenters harvests'!$D$8)</f>
        <v>384.17604261864545</v>
      </c>
      <c r="O13">
        <f>$L13*('forestCenters harvests'!G$2+'forestCenters harvests'!G$5+'forestCenters harvests'!G$8)/('forestCenters harvests'!$D$2+'forestCenters harvests'!$D$5+'forestCenters harvests'!$D$8)</f>
        <v>381.5291697468889</v>
      </c>
      <c r="P13">
        <f>$L13*('forestCenters harvests'!H$2+'forestCenters harvests'!H$5+'forestCenters harvests'!H$8)/('forestCenters harvests'!$D$2+'forestCenters harvests'!$D$5+'forestCenters harvests'!$D$8)</f>
        <v>377.72337021067182</v>
      </c>
      <c r="Q13" s="3"/>
      <c r="T13" s="2"/>
    </row>
    <row r="14" spans="1:20" ht="15.75" thickBot="1">
      <c r="A14">
        <v>6</v>
      </c>
      <c r="B14" s="2" t="s">
        <v>121</v>
      </c>
      <c r="C14" s="47">
        <v>981</v>
      </c>
      <c r="D14" s="47">
        <v>840</v>
      </c>
      <c r="E14" s="47">
        <v>727</v>
      </c>
      <c r="F14" s="47">
        <v>708</v>
      </c>
      <c r="G14" s="47">
        <v>675</v>
      </c>
      <c r="H14" s="47">
        <v>689</v>
      </c>
      <c r="I14" s="47">
        <v>865</v>
      </c>
      <c r="J14" s="61">
        <v>962</v>
      </c>
      <c r="K14" s="61">
        <v>1014</v>
      </c>
      <c r="L14" s="3">
        <f t="shared" si="0"/>
        <v>783.57142857142856</v>
      </c>
      <c r="M14">
        <f>$L14*('forestCenters harvests'!E$2+'forestCenters harvests'!E$5+'forestCenters harvests'!E$8)/('forestCenters harvests'!$D$2+'forestCenters harvests'!$D$5+'forestCenters harvests'!$D$8)</f>
        <v>830.68008105568936</v>
      </c>
      <c r="N14">
        <f>$L14*('forestCenters harvests'!F$2+'forestCenters harvests'!F$5+'forestCenters harvests'!F$8)/('forestCenters harvests'!$D$2+'forestCenters harvests'!$D$5+'forestCenters harvests'!$D$8)</f>
        <v>827.65341467528287</v>
      </c>
      <c r="O14">
        <f>$L14*('forestCenters harvests'!G$2+'forestCenters harvests'!G$5+'forestCenters harvests'!G$8)/('forestCenters harvests'!$D$2+'forestCenters harvests'!$D$5+'forestCenters harvests'!$D$8)</f>
        <v>821.9510982174728</v>
      </c>
      <c r="P14">
        <f>$L14*('forestCenters harvests'!H$2+'forestCenters harvests'!H$5+'forestCenters harvests'!H$8)/('forestCenters harvests'!$D$2+'forestCenters harvests'!$D$5+'forestCenters harvests'!$D$8)</f>
        <v>813.75203676572448</v>
      </c>
      <c r="Q14" s="3"/>
      <c r="T14" s="2"/>
    </row>
    <row r="15" spans="1:20" ht="15.75" thickBot="1">
      <c r="A15">
        <v>12</v>
      </c>
      <c r="B15" s="2" t="s">
        <v>122</v>
      </c>
      <c r="C15" s="47">
        <v>396</v>
      </c>
      <c r="D15" s="47">
        <v>424</v>
      </c>
      <c r="E15" s="47">
        <v>361</v>
      </c>
      <c r="F15" s="47">
        <v>367</v>
      </c>
      <c r="G15" s="47">
        <v>332</v>
      </c>
      <c r="H15" s="47">
        <v>304</v>
      </c>
      <c r="I15" s="47">
        <v>459</v>
      </c>
      <c r="J15" s="61">
        <v>534</v>
      </c>
      <c r="K15" s="61">
        <v>495</v>
      </c>
      <c r="L15" s="3">
        <f t="shared" si="0"/>
        <v>377.57142857142856</v>
      </c>
      <c r="M15">
        <f>$L15*('forestCenters harvests'!E$2+'forestCenters harvests'!E$5+'forestCenters harvests'!E$8)/('forestCenters harvests'!$D$2+'forestCenters harvests'!$D$5+'forestCenters harvests'!$D$8)</f>
        <v>400.27118582136495</v>
      </c>
      <c r="N15">
        <f>$L15*('forestCenters harvests'!F$2+'forestCenters harvests'!F$5+'forestCenters harvests'!F$8)/('forestCenters harvests'!$D$2+'forestCenters harvests'!$D$5+'forestCenters harvests'!$D$8)</f>
        <v>398.81275751809892</v>
      </c>
      <c r="O15">
        <f>$L15*('forestCenters harvests'!G$2+'forestCenters harvests'!G$5+'forestCenters harvests'!G$8)/('forestCenters harvests'!$D$2+'forestCenters harvests'!$D$5+'forestCenters harvests'!$D$8)</f>
        <v>396.06504149294085</v>
      </c>
      <c r="P15">
        <f>$L15*('forestCenters harvests'!H$2+'forestCenters harvests'!H$5+'forestCenters harvests'!H$8)/('forestCenters harvests'!$D$2+'forestCenters harvests'!$D$5+'forestCenters harvests'!$D$8)</f>
        <v>392.11424488091336</v>
      </c>
      <c r="Q15" s="3"/>
      <c r="T15" s="2"/>
    </row>
    <row r="16" spans="1:20" ht="15.75" thickBot="1">
      <c r="A16">
        <v>10</v>
      </c>
      <c r="B16" s="2" t="s">
        <v>123</v>
      </c>
      <c r="C16" s="47">
        <v>502</v>
      </c>
      <c r="D16" s="47">
        <v>651</v>
      </c>
      <c r="E16" s="47">
        <v>645</v>
      </c>
      <c r="F16" s="47">
        <v>625</v>
      </c>
      <c r="G16" s="47">
        <v>507</v>
      </c>
      <c r="H16" s="47">
        <v>454</v>
      </c>
      <c r="I16" s="47">
        <v>544</v>
      </c>
      <c r="J16" s="61">
        <v>657</v>
      </c>
      <c r="K16" s="61">
        <v>588</v>
      </c>
      <c r="L16" s="3">
        <f t="shared" si="0"/>
        <v>561.14285714285711</v>
      </c>
      <c r="M16">
        <f>$L16*('forestCenters harvests'!E$2+'forestCenters harvests'!E$5+'forestCenters harvests'!E$8)/('forestCenters harvests'!$D$2+'forestCenters harvests'!$D$5+'forestCenters harvests'!$D$8)</f>
        <v>594.87900791007246</v>
      </c>
      <c r="N16">
        <f>$L16*('forestCenters harvests'!F$2+'forestCenters harvests'!F$5+'forestCenters harvests'!F$8)/('forestCenters harvests'!$D$2+'forestCenters harvests'!$D$5+'forestCenters harvests'!$D$8)</f>
        <v>592.71150644384886</v>
      </c>
      <c r="O16">
        <f>$L16*('forestCenters harvests'!G$2+'forestCenters harvests'!G$5+'forestCenters harvests'!G$8)/('forestCenters harvests'!$D$2+'forestCenters harvests'!$D$5+'forestCenters harvests'!$D$8)</f>
        <v>588.62787854115459</v>
      </c>
      <c r="P16">
        <f>$L16*('forestCenters harvests'!H$2+'forestCenters harvests'!H$5+'forestCenters harvests'!H$8)/('forestCenters harvests'!$D$2+'forestCenters harvests'!$D$5+'forestCenters harvests'!$D$8)</f>
        <v>582.75624437844408</v>
      </c>
      <c r="Q16" s="3"/>
      <c r="T16" s="2"/>
    </row>
    <row r="17" spans="1:20" ht="15.75" thickBot="1">
      <c r="A17">
        <v>3</v>
      </c>
      <c r="B17" s="2" t="s">
        <v>124</v>
      </c>
      <c r="C17" s="47">
        <v>121</v>
      </c>
      <c r="D17" s="47">
        <v>102</v>
      </c>
      <c r="E17" s="47">
        <v>102</v>
      </c>
      <c r="F17" s="47">
        <v>122</v>
      </c>
      <c r="G17" s="47">
        <v>113</v>
      </c>
      <c r="H17" s="47">
        <v>129</v>
      </c>
      <c r="I17" s="47">
        <v>181</v>
      </c>
      <c r="J17" s="61">
        <v>187</v>
      </c>
      <c r="K17" s="61">
        <v>195</v>
      </c>
      <c r="L17" s="3">
        <f t="shared" si="0"/>
        <v>124.28571428571429</v>
      </c>
      <c r="M17">
        <f>$L17*('forestCenters harvests'!E$2+'forestCenters harvests'!E$5+'forestCenters harvests'!E$8)/('forestCenters harvests'!$D$2+'forestCenters harvests'!$D$5+'forestCenters harvests'!$D$8)</f>
        <v>131.75782507173196</v>
      </c>
      <c r="N17">
        <f>$L17*('forestCenters harvests'!F$2+'forestCenters harvests'!F$5+'forestCenters harvests'!F$8)/('forestCenters harvests'!$D$2+'forestCenters harvests'!$D$5+'forestCenters harvests'!$D$8)</f>
        <v>131.27775219097467</v>
      </c>
      <c r="O17">
        <f>$L17*('forestCenters harvests'!G$2+'forestCenters harvests'!G$5+'forestCenters harvests'!G$8)/('forestCenters harvests'!$D$2+'forestCenters harvests'!$D$5+'forestCenters harvests'!$D$8)</f>
        <v>130.3732826707751</v>
      </c>
      <c r="P17">
        <f>$L17*('forestCenters harvests'!H$2+'forestCenters harvests'!H$5+'forestCenters harvests'!H$8)/('forestCenters harvests'!$D$2+'forestCenters harvests'!$D$5+'forestCenters harvests'!$D$8)</f>
        <v>129.07279343412586</v>
      </c>
      <c r="Q17" s="3"/>
      <c r="T17" s="2"/>
    </row>
    <row r="18" spans="1:20" ht="15.75" thickBot="1">
      <c r="A18">
        <v>19</v>
      </c>
      <c r="B18" s="2" t="s">
        <v>125</v>
      </c>
      <c r="C18" s="47">
        <v>623</v>
      </c>
      <c r="D18" s="47">
        <v>621</v>
      </c>
      <c r="E18" s="47">
        <v>549</v>
      </c>
      <c r="F18" s="47">
        <v>512</v>
      </c>
      <c r="G18" s="47">
        <v>522</v>
      </c>
      <c r="H18" s="47">
        <v>554</v>
      </c>
      <c r="I18" s="47">
        <v>776</v>
      </c>
      <c r="J18" s="61">
        <v>740</v>
      </c>
      <c r="K18" s="61">
        <v>892</v>
      </c>
      <c r="L18" s="3">
        <f t="shared" si="0"/>
        <v>593.85714285714289</v>
      </c>
      <c r="M18">
        <f>$L18*('forestCenters harvests'!E$2+'forestCenters harvests'!E$5+'forestCenters harvests'!E$8)/('forestCenters harvests'!$D$2+'forestCenters harvests'!$D$5+'forestCenters harvests'!$D$8)</f>
        <v>629.56009060136751</v>
      </c>
      <c r="N18">
        <f>$L18*('forestCenters harvests'!F$2+'forestCenters harvests'!F$5+'forestCenters harvests'!F$8)/('forestCenters harvests'!$D$2+'forestCenters harvests'!$D$5+'forestCenters harvests'!$D$8)</f>
        <v>627.26622512400206</v>
      </c>
      <c r="O18">
        <f>$L18*('forestCenters harvests'!G$2+'forestCenters harvests'!G$5+'forestCenters harvests'!G$8)/('forestCenters harvests'!$D$2+'forestCenters harvests'!$D$5+'forestCenters harvests'!$D$8)</f>
        <v>622.944524209669</v>
      </c>
      <c r="P18">
        <f>$L18*('forestCenters harvests'!H$2+'forestCenters harvests'!H$5+'forestCenters harvests'!H$8)/('forestCenters harvests'!$D$2+'forestCenters harvests'!$D$5+'forestCenters harvests'!$D$8)</f>
        <v>616.73057736282897</v>
      </c>
      <c r="Q18" s="3"/>
      <c r="T18" s="2"/>
    </row>
    <row r="19" spans="1:20" ht="15.75" thickBot="1">
      <c r="A19">
        <v>16</v>
      </c>
      <c r="B19" s="2" t="s">
        <v>126</v>
      </c>
      <c r="C19" s="47">
        <v>166</v>
      </c>
      <c r="D19" s="47">
        <v>151</v>
      </c>
      <c r="E19" s="47">
        <v>166</v>
      </c>
      <c r="F19" s="47">
        <v>185</v>
      </c>
      <c r="G19" s="47">
        <v>192</v>
      </c>
      <c r="H19" s="47">
        <v>184</v>
      </c>
      <c r="I19" s="47">
        <v>311</v>
      </c>
      <c r="J19" s="61">
        <v>244</v>
      </c>
      <c r="K19" s="61">
        <v>247</v>
      </c>
      <c r="L19" s="3">
        <f t="shared" si="0"/>
        <v>193.57142857142858</v>
      </c>
      <c r="M19">
        <f>$L19*('forestCenters harvests'!E$2+'forestCenters harvests'!E$5+'forestCenters harvests'!E$8)/('forestCenters harvests'!$D$2+'forestCenters harvests'!$D$5+'forestCenters harvests'!$D$8)</f>
        <v>205.2090264048239</v>
      </c>
      <c r="N19">
        <f>$L19*('forestCenters harvests'!F$2+'forestCenters harvests'!F$5+'forestCenters harvests'!F$8)/('forestCenters harvests'!$D$2+'forestCenters harvests'!$D$5+'forestCenters harvests'!$D$8)</f>
        <v>204.4613266882422</v>
      </c>
      <c r="O19">
        <f>$L19*('forestCenters harvests'!G$2+'forestCenters harvests'!G$5+'forestCenters harvests'!G$8)/('forestCenters harvests'!$D$2+'forestCenters harvests'!$D$5+'forestCenters harvests'!$D$8)</f>
        <v>203.05264140103478</v>
      </c>
      <c r="P19">
        <f>$L19*('forestCenters harvests'!H$2+'forestCenters harvests'!H$5+'forestCenters harvests'!H$8)/('forestCenters harvests'!$D$2+'forestCenters harvests'!$D$5+'forestCenters harvests'!$D$8)</f>
        <v>201.02716678533397</v>
      </c>
      <c r="Q19" s="3"/>
      <c r="T19" s="2"/>
    </row>
    <row r="20" spans="1:20" ht="15.75" thickBot="1">
      <c r="A20">
        <v>8</v>
      </c>
      <c r="B20" s="2" t="s">
        <v>127</v>
      </c>
      <c r="C20" s="47">
        <v>424</v>
      </c>
      <c r="D20" s="47">
        <v>385</v>
      </c>
      <c r="E20" s="47">
        <v>365</v>
      </c>
      <c r="F20" s="47">
        <v>311</v>
      </c>
      <c r="G20" s="47">
        <v>322</v>
      </c>
      <c r="H20" s="47">
        <v>274</v>
      </c>
      <c r="I20" s="47">
        <v>375</v>
      </c>
      <c r="J20" s="61">
        <v>426</v>
      </c>
      <c r="K20" s="61">
        <v>453</v>
      </c>
      <c r="L20" s="3">
        <f t="shared" si="0"/>
        <v>350.85714285714283</v>
      </c>
      <c r="M20">
        <f>$L20*('forestCenters harvests'!E$2+'forestCenters harvests'!E$5+'forestCenters harvests'!E$8)/('forestCenters harvests'!$D$2+'forestCenters harvests'!$D$5+'forestCenters harvests'!$D$8)</f>
        <v>371.95082571973984</v>
      </c>
      <c r="N20">
        <f>$L20*('forestCenters harvests'!F$2+'forestCenters harvests'!F$5+'forestCenters harvests'!F$8)/('forestCenters harvests'!$D$2+'forestCenters harvests'!$D$5+'forestCenters harvests'!$D$8)</f>
        <v>370.59558549544113</v>
      </c>
      <c r="O20">
        <f>$L20*('forestCenters harvests'!G$2+'forestCenters harvests'!G$5+'forestCenters harvests'!G$8)/('forestCenters harvests'!$D$2+'forestCenters harvests'!$D$5+'forestCenters harvests'!$D$8)</f>
        <v>368.04227843611903</v>
      </c>
      <c r="P20">
        <f>$L20*('forestCenters harvests'!H$2+'forestCenters harvests'!H$5+'forestCenters harvests'!H$8)/('forestCenters harvests'!$D$2+'forestCenters harvests'!$D$5+'forestCenters harvests'!$D$8)</f>
        <v>364.37101226921044</v>
      </c>
      <c r="Q20" s="3"/>
      <c r="T20" s="2"/>
    </row>
    <row r="21" spans="1:20" ht="15.75" thickBot="1">
      <c r="A21">
        <v>2</v>
      </c>
      <c r="B21" s="2" t="s">
        <v>128</v>
      </c>
      <c r="C21" s="47">
        <v>41</v>
      </c>
      <c r="D21" s="47">
        <v>37</v>
      </c>
      <c r="E21" s="47">
        <v>40</v>
      </c>
      <c r="F21" s="47">
        <v>42</v>
      </c>
      <c r="G21" s="47">
        <v>21</v>
      </c>
      <c r="H21" s="47">
        <v>29</v>
      </c>
      <c r="I21" s="48">
        <v>30</v>
      </c>
      <c r="J21" s="61">
        <v>37</v>
      </c>
      <c r="K21" s="61">
        <v>31</v>
      </c>
      <c r="L21" s="3">
        <f t="shared" si="0"/>
        <v>34.285714285714285</v>
      </c>
      <c r="M21">
        <f>$L21*('forestCenters harvests'!E$2+'forestCenters harvests'!E$5+'forestCenters harvests'!E$8)/('forestCenters harvests'!$D$2+'forestCenters harvests'!$D$5+'forestCenters harvests'!$D$8)</f>
        <v>36.346986226684677</v>
      </c>
      <c r="N21">
        <f>$L21*('forestCenters harvests'!F$2+'forestCenters harvests'!F$5+'forestCenters harvests'!F$8)/('forestCenters harvests'!$D$2+'forestCenters harvests'!$D$5+'forestCenters harvests'!$D$8)</f>
        <v>36.214552328544734</v>
      </c>
      <c r="O21">
        <f>$L21*('forestCenters harvests'!G$2+'forestCenters harvests'!G$5+'forestCenters harvests'!G$8)/('forestCenters harvests'!$D$2+'forestCenters harvests'!$D$5+'forestCenters harvests'!$D$8)</f>
        <v>35.965043495386226</v>
      </c>
      <c r="P21">
        <f>$L21*('forestCenters harvests'!H$2+'forestCenters harvests'!H$5+'forestCenters harvests'!H$8)/('forestCenters harvests'!$D$2+'forestCenters harvests'!$D$5+'forestCenters harvests'!$D$8)</f>
        <v>35.606287843896787</v>
      </c>
      <c r="Q21" s="3"/>
      <c r="T21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0288-9541-4004-839A-8B644926EEAA}">
  <dimension ref="A1:CR22"/>
  <sheetViews>
    <sheetView workbookViewId="0"/>
  </sheetViews>
  <sheetFormatPr defaultColWidth="8.85546875" defaultRowHeight="15"/>
  <sheetData>
    <row r="1" spans="1:96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</row>
    <row r="2" spans="1:96">
      <c r="A2" t="s">
        <v>97</v>
      </c>
      <c r="B2" t="s">
        <v>98</v>
      </c>
      <c r="C2" t="s">
        <v>99</v>
      </c>
      <c r="D2">
        <v>29490.6</v>
      </c>
      <c r="E2">
        <v>31278.3</v>
      </c>
      <c r="F2">
        <v>31062.6</v>
      </c>
      <c r="G2">
        <v>30898.9</v>
      </c>
      <c r="H2">
        <v>30628.5</v>
      </c>
      <c r="I2">
        <v>5072.3999999999996</v>
      </c>
      <c r="K2">
        <f>D2/$D$2</f>
        <v>1</v>
      </c>
      <c r="L2">
        <f t="shared" ref="L2:O2" si="0">E2/$D$2</f>
        <v>1.0606193159854327</v>
      </c>
      <c r="M2">
        <f t="shared" si="0"/>
        <v>1.0533051209537954</v>
      </c>
      <c r="N2">
        <f t="shared" si="0"/>
        <v>1.0477541996432762</v>
      </c>
      <c r="O2">
        <f t="shared" si="0"/>
        <v>1.038585176293463</v>
      </c>
    </row>
    <row r="3" spans="1:96">
      <c r="A3" t="s">
        <v>97</v>
      </c>
      <c r="B3" t="s">
        <v>98</v>
      </c>
      <c r="C3" t="s">
        <v>100</v>
      </c>
      <c r="D3">
        <v>29707.3</v>
      </c>
      <c r="E3">
        <v>31948.9</v>
      </c>
      <c r="F3">
        <v>31655.1</v>
      </c>
      <c r="G3">
        <v>31439.5</v>
      </c>
      <c r="H3">
        <v>31182.2</v>
      </c>
      <c r="I3">
        <v>5072.3999999999996</v>
      </c>
      <c r="K3">
        <f>D3/$D$3</f>
        <v>1</v>
      </c>
      <c r="L3">
        <f t="shared" ref="L3:O3" si="1">E3/$D$3</f>
        <v>1.0754562010011008</v>
      </c>
      <c r="M3">
        <f t="shared" si="1"/>
        <v>1.065566375941267</v>
      </c>
      <c r="N3">
        <f t="shared" si="1"/>
        <v>1.0583089005059363</v>
      </c>
      <c r="O3">
        <f t="shared" si="1"/>
        <v>1.0496477296826032</v>
      </c>
    </row>
    <row r="4" spans="1:96">
      <c r="A4" t="s">
        <v>97</v>
      </c>
      <c r="B4" t="s">
        <v>98</v>
      </c>
      <c r="C4" t="s">
        <v>101</v>
      </c>
      <c r="D4">
        <v>32508.6</v>
      </c>
      <c r="E4">
        <v>33968.699999999997</v>
      </c>
      <c r="F4">
        <v>33960.300000000003</v>
      </c>
      <c r="G4">
        <v>34358.199999999997</v>
      </c>
      <c r="H4">
        <v>36258.699999999997</v>
      </c>
      <c r="I4">
        <v>5072.3999999999996</v>
      </c>
      <c r="K4">
        <f>D4/$D$2</f>
        <v>1.1023376940448821</v>
      </c>
      <c r="L4">
        <f t="shared" ref="L4" si="2">E4/$D$2</f>
        <v>1.1518483855872719</v>
      </c>
      <c r="M4">
        <f t="shared" ref="M4" si="3">F4/$D$2</f>
        <v>1.1515635490630916</v>
      </c>
      <c r="N4">
        <f t="shared" ref="N4" si="4">G4/$D$2</f>
        <v>1.1650559839406454</v>
      </c>
      <c r="O4">
        <f t="shared" ref="O4" si="5">H4/$D$2</f>
        <v>1.2295002475365031</v>
      </c>
    </row>
    <row r="5" spans="1:96">
      <c r="A5" t="s">
        <v>102</v>
      </c>
      <c r="B5" t="s">
        <v>103</v>
      </c>
      <c r="C5" t="s">
        <v>99</v>
      </c>
      <c r="D5">
        <v>24384.1</v>
      </c>
      <c r="E5">
        <v>25823.599999999999</v>
      </c>
      <c r="F5">
        <v>25731.4</v>
      </c>
      <c r="G5">
        <v>25450.5</v>
      </c>
      <c r="H5">
        <v>25242.5</v>
      </c>
      <c r="I5">
        <v>5748.1</v>
      </c>
      <c r="K5">
        <f>D5/$D$5</f>
        <v>1</v>
      </c>
      <c r="L5">
        <f t="shared" ref="L5:O5" si="6">E5/$D$5</f>
        <v>1.0590343707579939</v>
      </c>
      <c r="M5">
        <f t="shared" si="6"/>
        <v>1.0552532182856862</v>
      </c>
      <c r="N5">
        <f t="shared" si="6"/>
        <v>1.0437334164476033</v>
      </c>
      <c r="O5">
        <f t="shared" si="6"/>
        <v>1.0352032677031344</v>
      </c>
    </row>
    <row r="6" spans="1:96">
      <c r="A6" t="s">
        <v>102</v>
      </c>
      <c r="B6" t="s">
        <v>103</v>
      </c>
      <c r="C6" t="s">
        <v>100</v>
      </c>
      <c r="D6">
        <v>25064.9</v>
      </c>
      <c r="E6">
        <v>28725.599999999999</v>
      </c>
      <c r="F6">
        <v>29344.2</v>
      </c>
      <c r="G6">
        <v>29044.2</v>
      </c>
      <c r="H6">
        <v>28873.9</v>
      </c>
      <c r="I6">
        <v>5748.1</v>
      </c>
      <c r="K6">
        <f t="shared" ref="K6:K7" si="7">D6/$D$5</f>
        <v>1.0279198330059343</v>
      </c>
      <c r="L6">
        <f t="shared" ref="L6:L7" si="8">E6/$D$5</f>
        <v>1.1780463498755336</v>
      </c>
      <c r="M6">
        <f t="shared" ref="M6:M7" si="9">F6/$D$5</f>
        <v>1.2034153403242278</v>
      </c>
      <c r="N6">
        <f t="shared" ref="N6:N7" si="10">G6/$D$5</f>
        <v>1.1911122411735517</v>
      </c>
      <c r="O6">
        <f t="shared" ref="O6:O7" si="11">H6/$D$5</f>
        <v>1.1841281818890179</v>
      </c>
    </row>
    <row r="7" spans="1:96">
      <c r="A7" t="s">
        <v>102</v>
      </c>
      <c r="B7" t="s">
        <v>103</v>
      </c>
      <c r="C7" t="s">
        <v>101</v>
      </c>
      <c r="D7">
        <v>29996.6</v>
      </c>
      <c r="E7">
        <v>31793.3</v>
      </c>
      <c r="F7">
        <v>31794</v>
      </c>
      <c r="G7">
        <v>31534.6</v>
      </c>
      <c r="H7">
        <v>32041.3</v>
      </c>
      <c r="I7">
        <v>5748.1</v>
      </c>
      <c r="K7">
        <f t="shared" si="7"/>
        <v>1.2301704799438979</v>
      </c>
      <c r="L7">
        <f t="shared" si="8"/>
        <v>1.3038537407572968</v>
      </c>
      <c r="M7">
        <f t="shared" si="9"/>
        <v>1.3038824479886484</v>
      </c>
      <c r="N7">
        <f t="shared" si="10"/>
        <v>1.2932443682563637</v>
      </c>
      <c r="O7">
        <f t="shared" si="11"/>
        <v>1.3140243027218557</v>
      </c>
    </row>
    <row r="8" spans="1:96">
      <c r="A8" t="s">
        <v>104</v>
      </c>
      <c r="B8" s="23">
        <v>41579</v>
      </c>
      <c r="C8" t="s">
        <v>99</v>
      </c>
      <c r="D8">
        <v>15326.4</v>
      </c>
      <c r="E8">
        <v>16259.6</v>
      </c>
      <c r="F8">
        <v>16300.2</v>
      </c>
      <c r="G8">
        <v>16241.2</v>
      </c>
      <c r="H8">
        <v>15995.5</v>
      </c>
      <c r="I8">
        <v>7610.3</v>
      </c>
      <c r="K8">
        <f>D8/$D$8</f>
        <v>1</v>
      </c>
      <c r="L8">
        <f t="shared" ref="L8:L10" si="12">E8/$D$8</f>
        <v>1.0608884017120785</v>
      </c>
      <c r="M8">
        <f t="shared" ref="M8:M10" si="13">F8/$D$8</f>
        <v>1.0635374256185406</v>
      </c>
      <c r="N8">
        <f t="shared" ref="N8:N10" si="14">G8/$D$8</f>
        <v>1.0596878588579184</v>
      </c>
      <c r="O8">
        <f t="shared" ref="O8:O10" si="15">H8/$D$8</f>
        <v>1.0436566969412255</v>
      </c>
    </row>
    <row r="9" spans="1:96">
      <c r="A9" t="s">
        <v>104</v>
      </c>
      <c r="B9" s="23">
        <v>41579</v>
      </c>
      <c r="C9" t="s">
        <v>100</v>
      </c>
      <c r="D9">
        <v>16436.400000000001</v>
      </c>
      <c r="E9">
        <v>19106</v>
      </c>
      <c r="F9">
        <v>19770.900000000001</v>
      </c>
      <c r="G9">
        <v>19713</v>
      </c>
      <c r="H9">
        <v>19481.5</v>
      </c>
      <c r="I9">
        <v>7610.3</v>
      </c>
      <c r="K9">
        <f t="shared" ref="K9:K10" si="16">D9/$D$8</f>
        <v>1.0724240526150957</v>
      </c>
      <c r="L9">
        <f t="shared" si="12"/>
        <v>1.2466071614991128</v>
      </c>
      <c r="M9">
        <f t="shared" si="13"/>
        <v>1.2899898214844974</v>
      </c>
      <c r="N9">
        <f t="shared" si="14"/>
        <v>1.2862120263075478</v>
      </c>
      <c r="O9">
        <f t="shared" si="15"/>
        <v>1.2711073702891742</v>
      </c>
    </row>
    <row r="10" spans="1:96">
      <c r="A10" t="s">
        <v>104</v>
      </c>
      <c r="B10" s="23">
        <v>41579</v>
      </c>
      <c r="C10" t="s">
        <v>101</v>
      </c>
      <c r="D10">
        <v>22448</v>
      </c>
      <c r="E10">
        <v>22874.5</v>
      </c>
      <c r="F10">
        <v>22811.200000000001</v>
      </c>
      <c r="G10">
        <v>22828</v>
      </c>
      <c r="H10">
        <v>22626</v>
      </c>
      <c r="I10">
        <v>7610.3</v>
      </c>
      <c r="K10">
        <f t="shared" si="16"/>
        <v>1.4646622820753732</v>
      </c>
      <c r="L10">
        <f t="shared" si="12"/>
        <v>1.4924900824720744</v>
      </c>
      <c r="M10">
        <f t="shared" si="13"/>
        <v>1.4883599540661865</v>
      </c>
      <c r="N10">
        <f t="shared" si="14"/>
        <v>1.48945610188955</v>
      </c>
      <c r="O10">
        <f t="shared" si="15"/>
        <v>1.4762762292514877</v>
      </c>
    </row>
    <row r="11" spans="1:96">
      <c r="A11" t="s">
        <v>97</v>
      </c>
      <c r="B11" t="s">
        <v>98</v>
      </c>
      <c r="C11" t="s">
        <v>105</v>
      </c>
      <c r="D11">
        <v>17046.318630000002</v>
      </c>
      <c r="E11">
        <v>17054.340489999999</v>
      </c>
      <c r="F11">
        <v>16998.66747</v>
      </c>
      <c r="G11">
        <v>17026.39185</v>
      </c>
      <c r="H11">
        <v>17047.442129999999</v>
      </c>
      <c r="I11">
        <v>5072.3999999999996</v>
      </c>
    </row>
    <row r="12" spans="1:96">
      <c r="A12" t="s">
        <v>102</v>
      </c>
      <c r="B12" t="s">
        <v>103</v>
      </c>
      <c r="C12" t="s">
        <v>105</v>
      </c>
      <c r="D12">
        <v>14094.631439999999</v>
      </c>
      <c r="E12">
        <v>14080.191930000001</v>
      </c>
      <c r="F12">
        <v>14081.22669</v>
      </c>
      <c r="G12">
        <v>14024.129849999999</v>
      </c>
      <c r="H12">
        <v>14049.661529999999</v>
      </c>
      <c r="I12">
        <v>5748.1</v>
      </c>
    </row>
    <row r="13" spans="1:96">
      <c r="A13" t="s">
        <v>104</v>
      </c>
      <c r="B13" s="23">
        <v>41579</v>
      </c>
      <c r="C13" t="s">
        <v>105</v>
      </c>
      <c r="D13">
        <v>8859.0499280000004</v>
      </c>
      <c r="E13">
        <v>8865.4675819999993</v>
      </c>
      <c r="F13">
        <v>8920.1058360000006</v>
      </c>
      <c r="G13">
        <v>8949.4783069999994</v>
      </c>
      <c r="H13">
        <v>8902.8963430000003</v>
      </c>
      <c r="I13">
        <v>7610.3</v>
      </c>
      <c r="L13">
        <v>2015</v>
      </c>
      <c r="M13">
        <v>2016</v>
      </c>
      <c r="N13">
        <v>2017</v>
      </c>
      <c r="O13">
        <v>2018</v>
      </c>
      <c r="P13">
        <v>2019</v>
      </c>
      <c r="Q13">
        <v>2020</v>
      </c>
      <c r="R13">
        <v>2021</v>
      </c>
      <c r="S13">
        <v>2022</v>
      </c>
      <c r="T13">
        <v>2023</v>
      </c>
      <c r="U13">
        <v>2024</v>
      </c>
      <c r="V13">
        <v>2025</v>
      </c>
      <c r="W13">
        <v>2026</v>
      </c>
      <c r="X13">
        <v>2027</v>
      </c>
      <c r="Y13">
        <v>2028</v>
      </c>
      <c r="Z13">
        <v>2029</v>
      </c>
      <c r="AA13">
        <v>2030</v>
      </c>
      <c r="AB13">
        <v>2031</v>
      </c>
      <c r="AC13">
        <v>2032</v>
      </c>
      <c r="AD13">
        <v>2033</v>
      </c>
      <c r="AE13">
        <v>2034</v>
      </c>
      <c r="AF13">
        <v>2035</v>
      </c>
      <c r="AG13">
        <v>2036</v>
      </c>
      <c r="AH13">
        <v>2037</v>
      </c>
      <c r="AI13">
        <v>2038</v>
      </c>
      <c r="AJ13">
        <v>2039</v>
      </c>
      <c r="AK13">
        <v>2040</v>
      </c>
      <c r="AL13">
        <v>2041</v>
      </c>
      <c r="AM13">
        <v>2042</v>
      </c>
      <c r="AN13">
        <v>2043</v>
      </c>
      <c r="AO13">
        <v>2044</v>
      </c>
      <c r="AP13">
        <v>2045</v>
      </c>
      <c r="AQ13">
        <v>2046</v>
      </c>
      <c r="AR13">
        <v>2047</v>
      </c>
      <c r="AS13">
        <v>2048</v>
      </c>
      <c r="AT13">
        <v>2049</v>
      </c>
      <c r="AU13">
        <v>2050</v>
      </c>
      <c r="AV13">
        <v>2051</v>
      </c>
      <c r="AW13">
        <v>2052</v>
      </c>
      <c r="AX13">
        <v>2053</v>
      </c>
      <c r="AY13">
        <v>2054</v>
      </c>
      <c r="AZ13">
        <v>2055</v>
      </c>
      <c r="BA13">
        <v>2056</v>
      </c>
      <c r="BB13">
        <v>2057</v>
      </c>
      <c r="BC13">
        <v>2058</v>
      </c>
      <c r="BD13">
        <v>2059</v>
      </c>
      <c r="BE13">
        <v>2060</v>
      </c>
      <c r="BF13">
        <v>2061</v>
      </c>
      <c r="BG13">
        <v>2062</v>
      </c>
      <c r="BH13">
        <v>2063</v>
      </c>
      <c r="BI13">
        <v>2064</v>
      </c>
      <c r="BJ13">
        <v>2065</v>
      </c>
      <c r="BK13">
        <v>2066</v>
      </c>
      <c r="BL13">
        <v>2067</v>
      </c>
      <c r="BM13">
        <v>2068</v>
      </c>
      <c r="BN13">
        <v>2069</v>
      </c>
      <c r="BO13">
        <v>2070</v>
      </c>
      <c r="BP13">
        <v>2071</v>
      </c>
      <c r="BQ13">
        <v>2072</v>
      </c>
      <c r="BR13">
        <v>2073</v>
      </c>
      <c r="BS13">
        <v>2074</v>
      </c>
      <c r="BT13">
        <v>2075</v>
      </c>
      <c r="BU13">
        <v>2076</v>
      </c>
      <c r="BV13">
        <v>2077</v>
      </c>
      <c r="BW13">
        <v>2078</v>
      </c>
      <c r="BX13">
        <v>2079</v>
      </c>
      <c r="BY13">
        <v>2080</v>
      </c>
      <c r="BZ13">
        <v>2081</v>
      </c>
      <c r="CA13">
        <v>2082</v>
      </c>
      <c r="CB13">
        <v>2083</v>
      </c>
      <c r="CC13">
        <v>2084</v>
      </c>
      <c r="CD13">
        <v>2085</v>
      </c>
      <c r="CE13">
        <v>2086</v>
      </c>
      <c r="CF13">
        <v>2087</v>
      </c>
      <c r="CG13">
        <v>2088</v>
      </c>
      <c r="CH13">
        <v>2089</v>
      </c>
      <c r="CI13">
        <v>2090</v>
      </c>
      <c r="CJ13">
        <v>2091</v>
      </c>
      <c r="CK13">
        <v>2092</v>
      </c>
      <c r="CL13">
        <v>2093</v>
      </c>
      <c r="CM13">
        <v>2094</v>
      </c>
      <c r="CN13">
        <v>2095</v>
      </c>
      <c r="CO13">
        <v>2096</v>
      </c>
      <c r="CP13">
        <v>2097</v>
      </c>
      <c r="CQ13">
        <v>2098</v>
      </c>
      <c r="CR13">
        <v>2099</v>
      </c>
    </row>
    <row r="14" spans="1:96">
      <c r="A14" t="s">
        <v>97</v>
      </c>
      <c r="B14" t="s">
        <v>98</v>
      </c>
      <c r="C14" t="s">
        <v>106</v>
      </c>
      <c r="D14">
        <v>0</v>
      </c>
      <c r="E14">
        <v>0</v>
      </c>
      <c r="F14">
        <v>0</v>
      </c>
      <c r="G14">
        <v>0</v>
      </c>
      <c r="H14">
        <v>0</v>
      </c>
      <c r="I14">
        <v>5072.3999999999996</v>
      </c>
      <c r="L14">
        <v>29490.6</v>
      </c>
      <c r="M14">
        <v>29490.6</v>
      </c>
      <c r="N14">
        <v>29490.6</v>
      </c>
      <c r="O14">
        <v>29490.6</v>
      </c>
      <c r="P14">
        <v>29490.6</v>
      </c>
      <c r="Q14">
        <v>29490.6</v>
      </c>
      <c r="R14">
        <v>29490.6</v>
      </c>
      <c r="S14">
        <v>29490.6</v>
      </c>
      <c r="T14">
        <v>29490.6</v>
      </c>
      <c r="U14">
        <v>29490.6</v>
      </c>
      <c r="V14">
        <v>31278.3</v>
      </c>
      <c r="W14">
        <v>31278.3</v>
      </c>
      <c r="X14">
        <v>31278.3</v>
      </c>
      <c r="Y14">
        <v>31278.3</v>
      </c>
      <c r="Z14">
        <v>31278.3</v>
      </c>
      <c r="AA14">
        <v>31278.3</v>
      </c>
      <c r="AB14">
        <v>31278.3</v>
      </c>
      <c r="AC14">
        <v>31278.3</v>
      </c>
      <c r="AD14">
        <v>31278.3</v>
      </c>
      <c r="AE14">
        <v>31278.3</v>
      </c>
      <c r="AF14">
        <v>31062.6</v>
      </c>
      <c r="AG14">
        <v>31062.6</v>
      </c>
      <c r="AH14">
        <v>31062.6</v>
      </c>
      <c r="AI14">
        <v>31062.6</v>
      </c>
      <c r="AJ14">
        <v>31062.6</v>
      </c>
      <c r="AK14">
        <v>31062.6</v>
      </c>
      <c r="AL14">
        <v>31062.6</v>
      </c>
      <c r="AM14">
        <v>31062.6</v>
      </c>
      <c r="AN14">
        <v>31062.6</v>
      </c>
      <c r="AO14">
        <v>31062.6</v>
      </c>
      <c r="AP14">
        <v>30898.9</v>
      </c>
      <c r="AQ14">
        <v>30898.9</v>
      </c>
      <c r="AR14">
        <v>30898.9</v>
      </c>
      <c r="AS14">
        <v>30898.9</v>
      </c>
      <c r="AT14">
        <v>30898.9</v>
      </c>
      <c r="AU14">
        <v>30898.9</v>
      </c>
      <c r="AV14">
        <v>30898.9</v>
      </c>
      <c r="AW14">
        <v>30898.9</v>
      </c>
      <c r="AX14">
        <v>30898.9</v>
      </c>
      <c r="AY14">
        <v>30898.9</v>
      </c>
      <c r="AZ14">
        <v>30628.5</v>
      </c>
      <c r="BA14">
        <v>30628.5</v>
      </c>
      <c r="BB14">
        <v>30628.5</v>
      </c>
      <c r="BC14">
        <v>30628.5</v>
      </c>
      <c r="BD14">
        <v>30628.5</v>
      </c>
      <c r="BE14">
        <v>30628.5</v>
      </c>
      <c r="BF14">
        <v>30628.5</v>
      </c>
      <c r="BG14">
        <v>30628.5</v>
      </c>
      <c r="BH14">
        <v>30628.5</v>
      </c>
      <c r="BI14">
        <v>30628.5</v>
      </c>
      <c r="BJ14">
        <v>30628.5</v>
      </c>
      <c r="BK14">
        <v>30628.5</v>
      </c>
      <c r="BL14">
        <v>30628.5</v>
      </c>
      <c r="BM14">
        <v>30628.5</v>
      </c>
      <c r="BN14">
        <v>30628.5</v>
      </c>
      <c r="BO14">
        <v>30628.5</v>
      </c>
      <c r="BP14">
        <v>30628.5</v>
      </c>
      <c r="BQ14">
        <v>30628.5</v>
      </c>
      <c r="BR14">
        <v>30628.5</v>
      </c>
      <c r="BS14">
        <v>30628.5</v>
      </c>
      <c r="BT14">
        <v>30628.5</v>
      </c>
      <c r="BU14">
        <v>30628.5</v>
      </c>
      <c r="BV14">
        <v>30628.5</v>
      </c>
      <c r="BW14">
        <v>30628.5</v>
      </c>
      <c r="BX14">
        <v>30628.5</v>
      </c>
      <c r="BY14">
        <v>30628.5</v>
      </c>
      <c r="BZ14">
        <v>30628.5</v>
      </c>
      <c r="CA14">
        <v>30628.5</v>
      </c>
      <c r="CB14">
        <v>30628.5</v>
      </c>
      <c r="CC14">
        <v>30628.5</v>
      </c>
      <c r="CD14">
        <v>30628.5</v>
      </c>
      <c r="CE14">
        <v>30628.5</v>
      </c>
      <c r="CF14">
        <v>30628.5</v>
      </c>
      <c r="CG14">
        <v>30628.5</v>
      </c>
      <c r="CH14">
        <v>30628.5</v>
      </c>
      <c r="CI14">
        <v>30628.5</v>
      </c>
      <c r="CJ14">
        <v>30628.5</v>
      </c>
      <c r="CK14">
        <v>30628.5</v>
      </c>
      <c r="CL14">
        <v>30628.5</v>
      </c>
      <c r="CM14">
        <v>30628.5</v>
      </c>
      <c r="CN14">
        <v>30628.5</v>
      </c>
      <c r="CO14">
        <v>30628.5</v>
      </c>
      <c r="CP14">
        <v>30628.5</v>
      </c>
      <c r="CQ14">
        <v>30628.5</v>
      </c>
      <c r="CR14">
        <v>30628.5</v>
      </c>
    </row>
    <row r="15" spans="1:96">
      <c r="A15" t="s">
        <v>102</v>
      </c>
      <c r="B15" t="s">
        <v>103</v>
      </c>
      <c r="C15" t="s">
        <v>106</v>
      </c>
      <c r="D15">
        <v>0</v>
      </c>
      <c r="E15">
        <v>0</v>
      </c>
      <c r="F15">
        <v>0</v>
      </c>
      <c r="G15">
        <v>0</v>
      </c>
      <c r="H15">
        <v>0</v>
      </c>
      <c r="I15">
        <v>5748.1</v>
      </c>
    </row>
    <row r="16" spans="1:96">
      <c r="A16" t="s">
        <v>104</v>
      </c>
      <c r="B16" s="23">
        <v>41579</v>
      </c>
      <c r="C16" t="s">
        <v>106</v>
      </c>
      <c r="D16">
        <v>0</v>
      </c>
      <c r="E16">
        <v>0</v>
      </c>
      <c r="F16">
        <v>0</v>
      </c>
      <c r="G16">
        <v>0</v>
      </c>
      <c r="H16">
        <v>0</v>
      </c>
      <c r="I16">
        <v>7610.3</v>
      </c>
    </row>
    <row r="17" spans="1:9">
      <c r="A17" t="s">
        <v>97</v>
      </c>
      <c r="B17" t="s">
        <v>98</v>
      </c>
      <c r="C17" t="s">
        <v>107</v>
      </c>
      <c r="D17">
        <v>40000</v>
      </c>
      <c r="E17">
        <v>40000</v>
      </c>
      <c r="F17">
        <v>40000</v>
      </c>
      <c r="G17">
        <v>40000</v>
      </c>
      <c r="H17">
        <v>40000</v>
      </c>
      <c r="I17">
        <v>5072.3999999999996</v>
      </c>
    </row>
    <row r="18" spans="1:9">
      <c r="A18" t="s">
        <v>102</v>
      </c>
      <c r="B18" t="s">
        <v>103</v>
      </c>
      <c r="C18" t="s">
        <v>107</v>
      </c>
      <c r="D18">
        <v>36000</v>
      </c>
      <c r="E18">
        <v>36000</v>
      </c>
      <c r="F18">
        <v>36000</v>
      </c>
      <c r="G18">
        <v>36000</v>
      </c>
      <c r="H18">
        <v>36000</v>
      </c>
      <c r="I18">
        <v>5748.1</v>
      </c>
    </row>
    <row r="19" spans="1:9">
      <c r="A19" t="s">
        <v>104</v>
      </c>
      <c r="B19" s="23">
        <v>41579</v>
      </c>
      <c r="C19" t="s">
        <v>107</v>
      </c>
      <c r="D19">
        <v>24000</v>
      </c>
      <c r="E19">
        <v>24000</v>
      </c>
      <c r="F19">
        <v>24000</v>
      </c>
      <c r="G19">
        <v>24000</v>
      </c>
      <c r="H19">
        <v>24000</v>
      </c>
      <c r="I19">
        <v>7610.3</v>
      </c>
    </row>
    <row r="20" spans="1:9">
      <c r="A20" t="s">
        <v>97</v>
      </c>
      <c r="B20" t="s">
        <v>98</v>
      </c>
      <c r="C20" t="s">
        <v>108</v>
      </c>
      <c r="D20">
        <v>26000</v>
      </c>
      <c r="E20">
        <v>26000</v>
      </c>
      <c r="F20">
        <v>26000</v>
      </c>
      <c r="G20">
        <v>26000</v>
      </c>
      <c r="H20">
        <v>26000</v>
      </c>
      <c r="I20">
        <v>5072.3999999999996</v>
      </c>
    </row>
    <row r="21" spans="1:9">
      <c r="A21" t="s">
        <v>102</v>
      </c>
      <c r="B21" t="s">
        <v>103</v>
      </c>
      <c r="C21" t="s">
        <v>108</v>
      </c>
      <c r="D21">
        <v>23400</v>
      </c>
      <c r="E21">
        <v>23400</v>
      </c>
      <c r="F21">
        <v>23400</v>
      </c>
      <c r="G21">
        <v>23400</v>
      </c>
      <c r="H21">
        <v>23400</v>
      </c>
      <c r="I21">
        <v>5748.1</v>
      </c>
    </row>
    <row r="22" spans="1:9">
      <c r="A22" t="s">
        <v>104</v>
      </c>
      <c r="B22" s="23">
        <v>41579</v>
      </c>
      <c r="C22" t="s">
        <v>108</v>
      </c>
      <c r="D22">
        <v>15600</v>
      </c>
      <c r="E22">
        <v>15600</v>
      </c>
      <c r="F22">
        <v>15600</v>
      </c>
      <c r="G22">
        <v>15600</v>
      </c>
      <c r="H22">
        <v>15600</v>
      </c>
      <c r="I22">
        <v>7610.3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6AC4-0BA0-DF41-91A7-72246CEA41BD}">
  <dimension ref="A1:S146"/>
  <sheetViews>
    <sheetView workbookViewId="0">
      <selection activeCell="K2" sqref="K2"/>
    </sheetView>
  </sheetViews>
  <sheetFormatPr defaultColWidth="8.85546875" defaultRowHeight="15"/>
  <cols>
    <col min="5" max="5" width="21.42578125" bestFit="1" customWidth="1"/>
    <col min="9" max="11" width="8.85546875" style="63"/>
    <col min="22" max="22" width="18.42578125" bestFit="1" customWidth="1"/>
  </cols>
  <sheetData>
    <row r="1" spans="1:16">
      <c r="A1" t="s">
        <v>130</v>
      </c>
      <c r="B1" t="s">
        <v>129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 s="63">
        <v>2021</v>
      </c>
      <c r="J1" s="63">
        <v>2022</v>
      </c>
      <c r="K1" s="63">
        <v>2022</v>
      </c>
      <c r="L1" t="s">
        <v>109</v>
      </c>
      <c r="M1" t="s">
        <v>92</v>
      </c>
      <c r="N1" t="s">
        <v>93</v>
      </c>
      <c r="O1" t="s">
        <v>94</v>
      </c>
      <c r="P1" t="s">
        <v>95</v>
      </c>
    </row>
    <row r="2" spans="1:16">
      <c r="A2">
        <v>0</v>
      </c>
      <c r="B2" s="2" t="s">
        <v>11</v>
      </c>
      <c r="C2" s="21">
        <f>Luke_Met_Hakkuut_01a!V384</f>
        <v>24873</v>
      </c>
      <c r="D2" s="21">
        <f>Luke_Met_Hakkuut_01a!V404</f>
        <v>26301</v>
      </c>
      <c r="E2" s="21">
        <f>Luke_Met_Hakkuut_01a!V424</f>
        <v>27502</v>
      </c>
      <c r="F2" s="21">
        <f>Luke_Met_Hakkuut_01a!V444</f>
        <v>29652</v>
      </c>
      <c r="G2" s="21">
        <f>Luke_Met_Hakkuut_01a!V464</f>
        <v>26092</v>
      </c>
      <c r="H2" s="21">
        <f>Luke_Met_Hakkuut_01a!V484</f>
        <v>25045</v>
      </c>
      <c r="I2" s="21">
        <v>29328</v>
      </c>
      <c r="J2" s="21">
        <v>28888</v>
      </c>
      <c r="K2" s="21">
        <v>27618</v>
      </c>
      <c r="L2" s="3">
        <f>AVERAGE(G2:K2)</f>
        <v>27394.2</v>
      </c>
      <c r="M2">
        <f>$L$2*('forestCenters harvests'!E$2+'forestCenters harvests'!E$5+'forestCenters harvests'!E$8)/('forestCenters harvests'!$D$2+'forestCenters harvests'!$D$5+'forestCenters harvests'!$D$8)</f>
        <v>29041.151127655488</v>
      </c>
      <c r="N2">
        <f>$L$2*('forestCenters harvests'!F$2+'forestCenters harvests'!F$5+'forestCenters harvests'!F$8)/('forestCenters harvests'!$D$2+'forestCenters harvests'!$D$5+'forestCenters harvests'!$D$8)</f>
        <v>28935.336774126423</v>
      </c>
      <c r="O2">
        <f>$L$2*('forestCenters harvests'!G$2+'forestCenters harvests'!G$5+'forestCenters harvests'!G$8)/('forestCenters harvests'!$D$2+'forestCenters harvests'!$D$5+'forestCenters harvests'!$D$8)</f>
        <v>28735.979840204858</v>
      </c>
      <c r="P2">
        <f>$L$2*('forestCenters harvests'!H$2+'forestCenters harvests'!H$5+'forestCenters harvests'!H$8)/('forestCenters harvests'!$D$2+'forestCenters harvests'!$D$5+'forestCenters harvests'!$D$8)</f>
        <v>28449.334971553923</v>
      </c>
    </row>
    <row r="3" spans="1:16">
      <c r="A3">
        <v>1</v>
      </c>
      <c r="B3" s="2" t="s">
        <v>110</v>
      </c>
      <c r="C3" s="21">
        <f>Luke_Met_Hakkuut_01a!V385</f>
        <v>1125</v>
      </c>
      <c r="D3" s="21">
        <f>Luke_Met_Hakkuut_01a!V405</f>
        <v>1115</v>
      </c>
      <c r="E3" s="21">
        <f>Luke_Met_Hakkuut_01a!V425</f>
        <v>1068</v>
      </c>
      <c r="F3" s="21">
        <f>Luke_Met_Hakkuut_01a!V445</f>
        <v>1150</v>
      </c>
      <c r="G3" s="21">
        <f>Luke_Met_Hakkuut_01a!V465</f>
        <v>971</v>
      </c>
      <c r="H3" s="21">
        <f>Luke_Met_Hakkuut_01a!V485</f>
        <v>861</v>
      </c>
      <c r="I3" s="21">
        <v>1022</v>
      </c>
      <c r="J3" s="21">
        <v>1018</v>
      </c>
      <c r="K3" s="21">
        <v>943</v>
      </c>
      <c r="L3" s="65">
        <f t="shared" ref="L3:L21" si="0">AVERAGE(G3:K3)</f>
        <v>963</v>
      </c>
      <c r="M3">
        <f>$L3*('forestCenters harvests'!E$2+'forestCenters harvests'!E$5+'forestCenters harvests'!E$8)/('forestCenters harvests'!$D$2+'forestCenters harvests'!$D$5+'forestCenters harvests'!$D$8)</f>
        <v>1020.8959756420059</v>
      </c>
      <c r="N3">
        <f>$L3*('forestCenters harvests'!F$2+'forestCenters harvests'!F$5+'forestCenters harvests'!F$8)/('forestCenters harvests'!$D$2+'forestCenters harvests'!$D$5+'forestCenters harvests'!$D$8)</f>
        <v>1017.1762385280003</v>
      </c>
      <c r="O3">
        <f>$L3*('forestCenters harvests'!G$2+'forestCenters harvests'!G$5+'forestCenters harvests'!G$8)/('forestCenters harvests'!$D$2+'forestCenters harvests'!$D$5+'forestCenters harvests'!$D$8)</f>
        <v>1010.1681591766608</v>
      </c>
      <c r="P3">
        <f>$L3*('forestCenters harvests'!H$2+'forestCenters harvests'!H$5+'forestCenters harvests'!H$8)/('forestCenters harvests'!$D$2+'forestCenters harvests'!$D$5+'forestCenters harvests'!$D$8)</f>
        <v>1000.0916098154511</v>
      </c>
    </row>
    <row r="4" spans="1:16">
      <c r="A4">
        <v>11</v>
      </c>
      <c r="B4" s="2" t="s">
        <v>111</v>
      </c>
      <c r="C4" s="21">
        <f>Luke_Met_Hakkuut_01a!V386</f>
        <v>1021</v>
      </c>
      <c r="D4" s="21">
        <f>Luke_Met_Hakkuut_01a!V406</f>
        <v>1113</v>
      </c>
      <c r="E4" s="21">
        <f>Luke_Met_Hakkuut_01a!V426</f>
        <v>1163</v>
      </c>
      <c r="F4" s="21">
        <f>Luke_Met_Hakkuut_01a!V446</f>
        <v>1167</v>
      </c>
      <c r="G4" s="21">
        <f>Luke_Met_Hakkuut_01a!V466</f>
        <v>1119</v>
      </c>
      <c r="H4" s="21">
        <f>Luke_Met_Hakkuut_01a!V486</f>
        <v>1040</v>
      </c>
      <c r="I4" s="21">
        <v>1154</v>
      </c>
      <c r="J4" s="21">
        <v>1134</v>
      </c>
      <c r="K4" s="21">
        <v>1103</v>
      </c>
      <c r="L4" s="65">
        <f t="shared" si="0"/>
        <v>1110</v>
      </c>
      <c r="M4">
        <f>$L4*('forestCenters harvests'!E$2+'forestCenters harvests'!E$5+'forestCenters harvests'!E$8)/('forestCenters harvests'!$D$2+'forestCenters harvests'!$D$5+'forestCenters harvests'!$D$8)</f>
        <v>1176.7336790889165</v>
      </c>
      <c r="N4">
        <f>$L4*('forestCenters harvests'!F$2+'forestCenters harvests'!F$5+'forestCenters harvests'!F$8)/('forestCenters harvests'!$D$2+'forestCenters harvests'!$D$5+'forestCenters harvests'!$D$8)</f>
        <v>1172.446131636636</v>
      </c>
      <c r="O4">
        <f>$L4*('forestCenters harvests'!G$2+'forestCenters harvests'!G$5+'forestCenters harvests'!G$8)/('forestCenters harvests'!$D$2+'forestCenters harvests'!$D$5+'forestCenters harvests'!$D$8)</f>
        <v>1164.368283163129</v>
      </c>
      <c r="P4">
        <f>$L4*('forestCenters harvests'!H$2+'forestCenters harvests'!H$5+'forestCenters harvests'!H$8)/('forestCenters harvests'!$D$2+'forestCenters harvests'!$D$5+'forestCenters harvests'!$D$8)</f>
        <v>1152.7535689461586</v>
      </c>
    </row>
    <row r="5" spans="1:16">
      <c r="A5">
        <v>14</v>
      </c>
      <c r="B5" s="2" t="s">
        <v>112</v>
      </c>
      <c r="C5" s="21">
        <f>Luke_Met_Hakkuut_01a!V387</f>
        <v>877</v>
      </c>
      <c r="D5" s="21">
        <f>Luke_Met_Hakkuut_01a!V407</f>
        <v>929</v>
      </c>
      <c r="E5" s="21">
        <f>Luke_Met_Hakkuut_01a!V427</f>
        <v>1010</v>
      </c>
      <c r="F5" s="21">
        <f>Luke_Met_Hakkuut_01a!V447</f>
        <v>1104</v>
      </c>
      <c r="G5" s="21">
        <f>Luke_Met_Hakkuut_01a!V467</f>
        <v>1044</v>
      </c>
      <c r="H5" s="21">
        <f>Luke_Met_Hakkuut_01a!V487</f>
        <v>998</v>
      </c>
      <c r="I5" s="21">
        <v>1157</v>
      </c>
      <c r="J5" s="21">
        <v>1136</v>
      </c>
      <c r="K5" s="21">
        <v>1169</v>
      </c>
      <c r="L5" s="65">
        <f t="shared" si="0"/>
        <v>1100.8</v>
      </c>
      <c r="M5">
        <f>$L5*('forestCenters harvests'!E$2+'forestCenters harvests'!E$5+'forestCenters harvests'!E$8)/('forestCenters harvests'!$D$2+'forestCenters harvests'!$D$5+'forestCenters harvests'!$D$8)</f>
        <v>1166.9805711180893</v>
      </c>
      <c r="N5">
        <f>$L5*('forestCenters harvests'!F$2+'forestCenters harvests'!F$5+'forestCenters harvests'!F$8)/('forestCenters harvests'!$D$2+'forestCenters harvests'!$D$5+'forestCenters harvests'!$D$8)</f>
        <v>1162.7285600951432</v>
      </c>
      <c r="O5">
        <f>$L5*('forestCenters harvests'!G$2+'forestCenters harvests'!G$5+'forestCenters harvests'!G$8)/('forestCenters harvests'!$D$2+'forestCenters harvests'!$D$5+'forestCenters harvests'!$D$8)</f>
        <v>1154.7176631585339</v>
      </c>
      <c r="P5">
        <f>$L5*('forestCenters harvests'!H$2+'forestCenters harvests'!H$5+'forestCenters harvests'!H$8)/('forestCenters harvests'!$D$2+'forestCenters harvests'!$D$5+'forestCenters harvests'!$D$8)</f>
        <v>1143.1992150413796</v>
      </c>
    </row>
    <row r="6" spans="1:16">
      <c r="A6">
        <v>9</v>
      </c>
      <c r="B6" s="2" t="s">
        <v>113</v>
      </c>
      <c r="C6" s="21">
        <f>Luke_Met_Hakkuut_01a!V388</f>
        <v>1018</v>
      </c>
      <c r="D6" s="21">
        <f>Luke_Met_Hakkuut_01a!V408</f>
        <v>1075</v>
      </c>
      <c r="E6" s="21">
        <f>Luke_Met_Hakkuut_01a!V428</f>
        <v>1083</v>
      </c>
      <c r="F6" s="21">
        <f>Luke_Met_Hakkuut_01a!V448</f>
        <v>1205</v>
      </c>
      <c r="G6" s="21">
        <f>Luke_Met_Hakkuut_01a!V468</f>
        <v>1025</v>
      </c>
      <c r="H6" s="21">
        <f>Luke_Met_Hakkuut_01a!V488</f>
        <v>972</v>
      </c>
      <c r="I6" s="21">
        <v>1128</v>
      </c>
      <c r="J6" s="21">
        <v>1073</v>
      </c>
      <c r="K6" s="21">
        <v>1033</v>
      </c>
      <c r="L6" s="65">
        <f t="shared" si="0"/>
        <v>1046.2</v>
      </c>
      <c r="M6">
        <f>$L6*('forestCenters harvests'!E$2+'forestCenters harvests'!E$5+'forestCenters harvests'!E$8)/('forestCenters harvests'!$D$2+'forestCenters harvests'!$D$5+'forestCenters harvests'!$D$8)</f>
        <v>1109.0979955520938</v>
      </c>
      <c r="N6">
        <f>$L6*('forestCenters harvests'!F$2+'forestCenters harvests'!F$5+'forestCenters harvests'!F$8)/('forestCenters harvests'!$D$2+'forestCenters harvests'!$D$5+'forestCenters harvests'!$D$8)</f>
        <v>1105.0568855119357</v>
      </c>
      <c r="O6">
        <f>$L6*('forestCenters harvests'!G$2+'forestCenters harvests'!G$5+'forestCenters harvests'!G$8)/('forestCenters harvests'!$D$2+'forestCenters harvests'!$D$5+'forestCenters harvests'!$D$8)</f>
        <v>1097.4433313921313</v>
      </c>
      <c r="P6">
        <f>$L6*('forestCenters harvests'!H$2+'forestCenters harvests'!H$5+'forestCenters harvests'!H$8)/('forestCenters harvests'!$D$2+'forestCenters harvests'!$D$5+'forestCenters harvests'!$D$8)</f>
        <v>1086.496201649974</v>
      </c>
    </row>
    <row r="7" spans="1:16">
      <c r="A7">
        <v>4</v>
      </c>
      <c r="B7" s="2" t="s">
        <v>114</v>
      </c>
      <c r="C7" s="21">
        <f>Luke_Met_Hakkuut_01a!V389</f>
        <v>1953</v>
      </c>
      <c r="D7" s="21">
        <f>Luke_Met_Hakkuut_01a!V409</f>
        <v>2158</v>
      </c>
      <c r="E7" s="21">
        <f>Luke_Met_Hakkuut_01a!V429</f>
        <v>2217</v>
      </c>
      <c r="F7" s="21">
        <f>Luke_Met_Hakkuut_01a!V449</f>
        <v>2364</v>
      </c>
      <c r="G7" s="21">
        <f>Luke_Met_Hakkuut_01a!V469</f>
        <v>2141</v>
      </c>
      <c r="H7" s="21">
        <f>Luke_Met_Hakkuut_01a!V489</f>
        <v>1987</v>
      </c>
      <c r="I7" s="21">
        <v>2527</v>
      </c>
      <c r="J7" s="21">
        <v>2573</v>
      </c>
      <c r="K7" s="21">
        <v>2377</v>
      </c>
      <c r="L7" s="65">
        <f t="shared" si="0"/>
        <v>2321</v>
      </c>
      <c r="M7">
        <f>$L7*('forestCenters harvests'!E$2+'forestCenters harvests'!E$5+'forestCenters harvests'!E$8)/('forestCenters harvests'!$D$2+'forestCenters harvests'!$D$5+'forestCenters harvests'!$D$8)</f>
        <v>2460.5395217706082</v>
      </c>
      <c r="N7">
        <f>$L7*('forestCenters harvests'!F$2+'forestCenters harvests'!F$5+'forestCenters harvests'!F$8)/('forestCenters harvests'!$D$2+'forestCenters harvests'!$D$5+'forestCenters harvests'!$D$8)</f>
        <v>2451.5742986744431</v>
      </c>
      <c r="O7">
        <f>$L7*('forestCenters harvests'!G$2+'forestCenters harvests'!G$5+'forestCenters harvests'!G$8)/('forestCenters harvests'!$D$2+'forestCenters harvests'!$D$5+'forestCenters harvests'!$D$8)</f>
        <v>2434.6835902897506</v>
      </c>
      <c r="P7">
        <f>$L7*('forestCenters harvests'!H$2+'forestCenters harvests'!H$5+'forestCenters harvests'!H$8)/('forestCenters harvests'!$D$2+'forestCenters harvests'!$D$5+'forestCenters harvests'!$D$8)</f>
        <v>2410.3973274991295</v>
      </c>
    </row>
    <row r="8" spans="1:16">
      <c r="A8">
        <v>13</v>
      </c>
      <c r="B8" s="2" t="s">
        <v>115</v>
      </c>
      <c r="C8" s="21">
        <f>Luke_Met_Hakkuut_01a!V390</f>
        <v>1143</v>
      </c>
      <c r="D8" s="21">
        <f>Luke_Met_Hakkuut_01a!V410</f>
        <v>1263</v>
      </c>
      <c r="E8" s="21">
        <f>Luke_Met_Hakkuut_01a!V430</f>
        <v>1179</v>
      </c>
      <c r="F8" s="21">
        <f>Luke_Met_Hakkuut_01a!V450</f>
        <v>1318</v>
      </c>
      <c r="G8" s="21">
        <f>Luke_Met_Hakkuut_01a!V470</f>
        <v>1112</v>
      </c>
      <c r="H8" s="21">
        <f>Luke_Met_Hakkuut_01a!V490</f>
        <v>1050</v>
      </c>
      <c r="I8" s="21">
        <v>1353</v>
      </c>
      <c r="J8" s="21">
        <v>1260</v>
      </c>
      <c r="K8" s="21">
        <v>1237</v>
      </c>
      <c r="L8" s="65">
        <f t="shared" si="0"/>
        <v>1202.4000000000001</v>
      </c>
      <c r="M8">
        <f>$L8*('forestCenters harvests'!E$2+'forestCenters harvests'!E$5+'forestCenters harvests'!E$8)/('forestCenters harvests'!$D$2+'forestCenters harvests'!$D$5+'forestCenters harvests'!$D$8)</f>
        <v>1274.6888069698316</v>
      </c>
      <c r="N8">
        <f>$L8*('forestCenters harvests'!F$2+'forestCenters harvests'!F$5+'forestCenters harvests'!F$8)/('forestCenters harvests'!$D$2+'forestCenters harvests'!$D$5+'forestCenters harvests'!$D$8)</f>
        <v>1270.0443501620641</v>
      </c>
      <c r="O8">
        <f>$L8*('forestCenters harvests'!G$2+'forestCenters harvests'!G$5+'forestCenters harvests'!G$8)/('forestCenters harvests'!$D$2+'forestCenters harvests'!$D$5+'forestCenters harvests'!$D$8)</f>
        <v>1261.2940753831951</v>
      </c>
      <c r="P8">
        <f>$L8*('forestCenters harvests'!H$2+'forestCenters harvests'!H$5+'forestCenters harvests'!H$8)/('forestCenters harvests'!$D$2+'forestCenters harvests'!$D$5+'forestCenters harvests'!$D$8)</f>
        <v>1248.7125146854605</v>
      </c>
    </row>
    <row r="9" spans="1:16">
      <c r="A9">
        <v>15</v>
      </c>
      <c r="B9" s="2" t="s">
        <v>116</v>
      </c>
      <c r="C9" s="21">
        <f>Luke_Met_Hakkuut_01a!V391</f>
        <v>971</v>
      </c>
      <c r="D9" s="21">
        <f>Luke_Met_Hakkuut_01a!V411</f>
        <v>1024</v>
      </c>
      <c r="E9" s="21">
        <f>Luke_Met_Hakkuut_01a!V431</f>
        <v>1068</v>
      </c>
      <c r="F9" s="21">
        <f>Luke_Met_Hakkuut_01a!V451</f>
        <v>1070</v>
      </c>
      <c r="G9" s="21">
        <f>Luke_Met_Hakkuut_01a!V471</f>
        <v>850</v>
      </c>
      <c r="H9" s="21">
        <f>Luke_Met_Hakkuut_01a!V491</f>
        <v>749</v>
      </c>
      <c r="I9" s="21">
        <v>825</v>
      </c>
      <c r="J9" s="21">
        <v>819</v>
      </c>
      <c r="K9" s="21">
        <v>791</v>
      </c>
      <c r="L9" s="65">
        <f t="shared" si="0"/>
        <v>806.8</v>
      </c>
      <c r="M9">
        <f>$L9*('forestCenters harvests'!E$2+'forestCenters harvests'!E$5+'forestCenters harvests'!E$8)/('forestCenters harvests'!$D$2+'forestCenters harvests'!$D$5+'forestCenters harvests'!$D$8)</f>
        <v>855.3051642242682</v>
      </c>
      <c r="N9">
        <f>$L9*('forestCenters harvests'!F$2+'forestCenters harvests'!F$5+'forestCenters harvests'!F$8)/('forestCenters harvests'!$D$2+'forestCenters harvests'!$D$5+'forestCenters harvests'!$D$8)</f>
        <v>852.18877387787188</v>
      </c>
      <c r="O9">
        <f>$L9*('forestCenters harvests'!G$2+'forestCenters harvests'!G$5+'forestCenters harvests'!G$8)/('forestCenters harvests'!$D$2+'forestCenters harvests'!$D$5+'forestCenters harvests'!$D$8)</f>
        <v>846.31741518559681</v>
      </c>
      <c r="P9">
        <f>$L9*('forestCenters harvests'!H$2+'forestCenters harvests'!H$5+'forestCenters harvests'!H$8)/('forestCenters harvests'!$D$2+'forestCenters harvests'!$D$5+'forestCenters harvests'!$D$8)</f>
        <v>837.87529677996451</v>
      </c>
    </row>
    <row r="10" spans="1:16">
      <c r="A10">
        <v>5</v>
      </c>
      <c r="B10" s="2" t="s">
        <v>117</v>
      </c>
      <c r="C10" s="21">
        <f>Luke_Met_Hakkuut_01a!V392</f>
        <v>1259</v>
      </c>
      <c r="D10" s="21">
        <f>Luke_Met_Hakkuut_01a!V412</f>
        <v>1207</v>
      </c>
      <c r="E10" s="21">
        <f>Luke_Met_Hakkuut_01a!V432</f>
        <v>1162</v>
      </c>
      <c r="F10" s="21">
        <f>Luke_Met_Hakkuut_01a!V452</f>
        <v>1198</v>
      </c>
      <c r="G10" s="21">
        <f>Luke_Met_Hakkuut_01a!V472</f>
        <v>1061</v>
      </c>
      <c r="H10" s="21">
        <f>Luke_Met_Hakkuut_01a!V492</f>
        <v>908</v>
      </c>
      <c r="I10" s="21">
        <v>1081</v>
      </c>
      <c r="J10" s="21">
        <v>1177</v>
      </c>
      <c r="K10" s="21">
        <v>1113</v>
      </c>
      <c r="L10" s="65">
        <f t="shared" si="0"/>
        <v>1068</v>
      </c>
      <c r="M10">
        <f>$L10*('forestCenters harvests'!E$2+'forestCenters harvests'!E$5+'forestCenters harvests'!E$8)/('forestCenters harvests'!$D$2+'forestCenters harvests'!$D$5+'forestCenters harvests'!$D$8)</f>
        <v>1132.2086209612276</v>
      </c>
      <c r="N10">
        <f>$L10*('forestCenters harvests'!F$2+'forestCenters harvests'!F$5+'forestCenters harvests'!F$8)/('forestCenters harvests'!$D$2+'forestCenters harvests'!$D$5+'forestCenters harvests'!$D$8)</f>
        <v>1128.0833050341687</v>
      </c>
      <c r="O10">
        <f>$L10*('forestCenters harvests'!G$2+'forestCenters harvests'!G$5+'forestCenters harvests'!G$8)/('forestCenters harvests'!$D$2+'forestCenters harvests'!$D$5+'forestCenters harvests'!$D$8)</f>
        <v>1120.3111048812812</v>
      </c>
      <c r="P10">
        <f>$L10*('forestCenters harvests'!H$2+'forestCenters harvests'!H$5+'forestCenters harvests'!H$8)/('forestCenters harvests'!$D$2+'forestCenters harvests'!$D$5+'forestCenters harvests'!$D$8)</f>
        <v>1109.1358663373849</v>
      </c>
    </row>
    <row r="11" spans="1:16">
      <c r="A11">
        <v>17</v>
      </c>
      <c r="B11" s="2" t="s">
        <v>118</v>
      </c>
      <c r="C11" s="21">
        <f>Luke_Met_Hakkuut_01a!V393</f>
        <v>3197</v>
      </c>
      <c r="D11" s="21">
        <f>Luke_Met_Hakkuut_01a!V413</f>
        <v>3503</v>
      </c>
      <c r="E11" s="21">
        <f>Luke_Met_Hakkuut_01a!V433</f>
        <v>3679</v>
      </c>
      <c r="F11" s="21">
        <f>Luke_Met_Hakkuut_01a!V453</f>
        <v>3978</v>
      </c>
      <c r="G11" s="21">
        <f>Luke_Met_Hakkuut_01a!V473</f>
        <v>3048</v>
      </c>
      <c r="H11" s="21">
        <f>Luke_Met_Hakkuut_01a!V493</f>
        <v>2942</v>
      </c>
      <c r="I11" s="21">
        <v>3079</v>
      </c>
      <c r="J11" s="21">
        <v>3155</v>
      </c>
      <c r="K11" s="21">
        <v>2872</v>
      </c>
      <c r="L11" s="65">
        <f t="shared" si="0"/>
        <v>3019.2</v>
      </c>
      <c r="M11">
        <f>$L11*('forestCenters harvests'!E$2+'forestCenters harvests'!E$5+'forestCenters harvests'!E$8)/('forestCenters harvests'!$D$2+'forestCenters harvests'!$D$5+'forestCenters harvests'!$D$8)</f>
        <v>3200.7156071218524</v>
      </c>
      <c r="N11">
        <f>$L11*('forestCenters harvests'!F$2+'forestCenters harvests'!F$5+'forestCenters harvests'!F$8)/('forestCenters harvests'!$D$2+'forestCenters harvests'!$D$5+'forestCenters harvests'!$D$8)</f>
        <v>3189.0534780516496</v>
      </c>
      <c r="O11">
        <f>$L11*('forestCenters harvests'!G$2+'forestCenters harvests'!G$5+'forestCenters harvests'!G$8)/('forestCenters harvests'!$D$2+'forestCenters harvests'!$D$5+'forestCenters harvests'!$D$8)</f>
        <v>3167.0817302037112</v>
      </c>
      <c r="P11">
        <f>$L11*('forestCenters harvests'!H$2+'forestCenters harvests'!H$5+'forestCenters harvests'!H$8)/('forestCenters harvests'!$D$2+'forestCenters harvests'!$D$5+'forestCenters harvests'!$D$8)</f>
        <v>3135.4897075335507</v>
      </c>
    </row>
    <row r="12" spans="1:16">
      <c r="A12">
        <v>7</v>
      </c>
      <c r="B12" s="2" t="s">
        <v>119</v>
      </c>
      <c r="C12" s="21">
        <f>Luke_Met_Hakkuut_01a!V394</f>
        <v>2234</v>
      </c>
      <c r="D12" s="21">
        <f>Luke_Met_Hakkuut_01a!V414</f>
        <v>2419</v>
      </c>
      <c r="E12" s="21">
        <f>Luke_Met_Hakkuut_01a!V434</f>
        <v>2710</v>
      </c>
      <c r="F12" s="21">
        <f>Luke_Met_Hakkuut_01a!V454</f>
        <v>3061</v>
      </c>
      <c r="G12" s="21">
        <f>Luke_Met_Hakkuut_01a!V474</f>
        <v>2650</v>
      </c>
      <c r="H12" s="21">
        <f>Luke_Met_Hakkuut_01a!V494</f>
        <v>2601</v>
      </c>
      <c r="I12" s="21">
        <v>3183</v>
      </c>
      <c r="J12" s="21">
        <v>3201</v>
      </c>
      <c r="K12" s="21">
        <v>3079</v>
      </c>
      <c r="L12" s="65">
        <f t="shared" si="0"/>
        <v>2942.8</v>
      </c>
      <c r="M12">
        <f>$L12*('forestCenters harvests'!E$2+'forestCenters harvests'!E$5+'forestCenters harvests'!E$8)/('forestCenters harvests'!$D$2+'forestCenters harvests'!$D$5+'forestCenters harvests'!$D$8)</f>
        <v>3119.7224061467236</v>
      </c>
      <c r="N12">
        <f>$L12*('forestCenters harvests'!F$2+'forestCenters harvests'!F$5+'forestCenters harvests'!F$8)/('forestCenters harvests'!$D$2+'forestCenters harvests'!$D$5+'forestCenters harvests'!$D$8)</f>
        <v>3108.3553839462093</v>
      </c>
      <c r="O12">
        <f>$L12*('forestCenters harvests'!G$2+'forestCenters harvests'!G$5+'forestCenters harvests'!G$8)/('forestCenters harvests'!$D$2+'forestCenters harvests'!$D$5+'forestCenters harvests'!$D$8)</f>
        <v>3086.9396249481592</v>
      </c>
      <c r="P12">
        <f>$L12*('forestCenters harvests'!H$2+'forestCenters harvests'!H$5+'forestCenters harvests'!H$8)/('forestCenters harvests'!$D$2+'forestCenters harvests'!$D$5+'forestCenters harvests'!$D$8)</f>
        <v>3056.1470294547348</v>
      </c>
    </row>
    <row r="13" spans="1:16">
      <c r="A13">
        <v>18</v>
      </c>
      <c r="B13" s="2" t="s">
        <v>120</v>
      </c>
      <c r="C13" s="21">
        <f>Luke_Met_Hakkuut_01a!V395</f>
        <v>1867</v>
      </c>
      <c r="D13" s="21">
        <f>Luke_Met_Hakkuut_01a!V415</f>
        <v>2091</v>
      </c>
      <c r="E13" s="21">
        <f>Luke_Met_Hakkuut_01a!V435</f>
        <v>2145</v>
      </c>
      <c r="F13" s="21">
        <f>Luke_Met_Hakkuut_01a!V455</f>
        <v>2373</v>
      </c>
      <c r="G13" s="21">
        <f>Luke_Met_Hakkuut_01a!V475</f>
        <v>2012</v>
      </c>
      <c r="H13" s="21">
        <f>Luke_Met_Hakkuut_01a!V495</f>
        <v>2060</v>
      </c>
      <c r="I13" s="21">
        <v>2649</v>
      </c>
      <c r="J13" s="21">
        <v>2795</v>
      </c>
      <c r="K13" s="21">
        <v>2709</v>
      </c>
      <c r="L13" s="65">
        <f t="shared" si="0"/>
        <v>2445</v>
      </c>
      <c r="M13">
        <f>$L13*('forestCenters harvests'!E$2+'forestCenters harvests'!E$5+'forestCenters harvests'!E$8)/('forestCenters harvests'!$D$2+'forestCenters harvests'!$D$5+'forestCenters harvests'!$D$8)</f>
        <v>2591.9944552904508</v>
      </c>
      <c r="N13">
        <f>$L13*('forestCenters harvests'!F$2+'forestCenters harvests'!F$5+'forestCenters harvests'!F$8)/('forestCenters harvests'!$D$2+'forestCenters harvests'!$D$5+'forestCenters harvests'!$D$8)</f>
        <v>2582.5502629293469</v>
      </c>
      <c r="O13">
        <f>$L13*('forestCenters harvests'!G$2+'forestCenters harvests'!G$5+'forestCenters harvests'!G$8)/('forestCenters harvests'!$D$2+'forestCenters harvests'!$D$5+'forestCenters harvests'!$D$8)</f>
        <v>2564.7571642647304</v>
      </c>
      <c r="P13">
        <f>$L13*('forestCenters harvests'!H$2+'forestCenters harvests'!H$5+'forestCenters harvests'!H$8)/('forestCenters harvests'!$D$2+'forestCenters harvests'!$D$5+'forestCenters harvests'!$D$8)</f>
        <v>2539.1734018678899</v>
      </c>
    </row>
    <row r="14" spans="1:16">
      <c r="A14">
        <v>6</v>
      </c>
      <c r="B14" s="2" t="s">
        <v>121</v>
      </c>
      <c r="C14" s="21">
        <f>Luke_Met_Hakkuut_01a!V396</f>
        <v>2517</v>
      </c>
      <c r="D14" s="21">
        <f>Luke_Met_Hakkuut_01a!V416</f>
        <v>2751</v>
      </c>
      <c r="E14" s="21">
        <f>Luke_Met_Hakkuut_01a!V436</f>
        <v>2883</v>
      </c>
      <c r="F14" s="21">
        <f>Luke_Met_Hakkuut_01a!V456</f>
        <v>3015</v>
      </c>
      <c r="G14" s="21">
        <f>Luke_Met_Hakkuut_01a!V476</f>
        <v>2690</v>
      </c>
      <c r="H14" s="21">
        <f>Luke_Met_Hakkuut_01a!V496</f>
        <v>2679</v>
      </c>
      <c r="I14" s="21">
        <v>2939</v>
      </c>
      <c r="J14" s="21">
        <v>2770</v>
      </c>
      <c r="K14" s="21">
        <v>2644</v>
      </c>
      <c r="L14" s="65">
        <f t="shared" si="0"/>
        <v>2744.4</v>
      </c>
      <c r="M14">
        <f>$L14*('forestCenters harvests'!E$2+'forestCenters harvests'!E$5+'forestCenters harvests'!E$8)/('forestCenters harvests'!$D$2+'forestCenters harvests'!$D$5+'forestCenters harvests'!$D$8)</f>
        <v>2909.3945125149748</v>
      </c>
      <c r="N14">
        <f>$L14*('forestCenters harvests'!F$2+'forestCenters harvests'!F$5+'forestCenters harvests'!F$8)/('forestCenters harvests'!$D$2+'forestCenters harvests'!$D$5+'forestCenters harvests'!$D$8)</f>
        <v>2898.7938411383634</v>
      </c>
      <c r="O14">
        <f>$L14*('forestCenters harvests'!G$2+'forestCenters harvests'!G$5+'forestCenters harvests'!G$8)/('forestCenters harvests'!$D$2+'forestCenters harvests'!$D$5+'forestCenters harvests'!$D$8)</f>
        <v>2878.8219065881908</v>
      </c>
      <c r="P14">
        <f>$L14*('forestCenters harvests'!H$2+'forestCenters harvests'!H$5+'forestCenters harvests'!H$8)/('forestCenters harvests'!$D$2+'forestCenters harvests'!$D$5+'forestCenters harvests'!$D$8)</f>
        <v>2850.1053104647185</v>
      </c>
    </row>
    <row r="15" spans="1:16">
      <c r="A15">
        <v>12</v>
      </c>
      <c r="B15" s="2" t="s">
        <v>122</v>
      </c>
      <c r="C15" s="21">
        <f>Luke_Met_Hakkuut_01a!V397</f>
        <v>1048</v>
      </c>
      <c r="D15" s="21">
        <f>Luke_Met_Hakkuut_01a!V417</f>
        <v>1051</v>
      </c>
      <c r="E15" s="21">
        <f>Luke_Met_Hakkuut_01a!V437</f>
        <v>1192</v>
      </c>
      <c r="F15" s="21">
        <f>Luke_Met_Hakkuut_01a!V457</f>
        <v>1286</v>
      </c>
      <c r="G15" s="21">
        <f>Luke_Met_Hakkuut_01a!V477</f>
        <v>1307</v>
      </c>
      <c r="H15" s="21">
        <f>Luke_Met_Hakkuut_01a!V497</f>
        <v>1241</v>
      </c>
      <c r="I15" s="21">
        <v>1542</v>
      </c>
      <c r="J15" s="21">
        <v>1500</v>
      </c>
      <c r="K15" s="21">
        <v>1338</v>
      </c>
      <c r="L15" s="65">
        <f t="shared" si="0"/>
        <v>1385.6</v>
      </c>
      <c r="M15">
        <f>$L15*('forestCenters harvests'!E$2+'forestCenters harvests'!E$5+'forestCenters harvests'!E$8)/('forestCenters harvests'!$D$2+'forestCenters harvests'!$D$5+'forestCenters harvests'!$D$8)</f>
        <v>1468.9028700410831</v>
      </c>
      <c r="N15">
        <f>$L15*('forestCenters harvests'!F$2+'forestCenters harvests'!F$5+'forestCenters harvests'!F$8)/('forestCenters harvests'!$D$2+'forestCenters harvests'!$D$5+'forestCenters harvests'!$D$8)</f>
        <v>1463.5507747709214</v>
      </c>
      <c r="O15">
        <f>$L15*('forestCenters harvests'!G$2+'forestCenters harvests'!G$5+'forestCenters harvests'!G$8)/('forestCenters harvests'!$D$2+'forestCenters harvests'!$D$5+'forestCenters harvests'!$D$8)</f>
        <v>1453.4672911268754</v>
      </c>
      <c r="P15">
        <f>$L15*('forestCenters harvests'!H$2+'forestCenters harvests'!H$5+'forestCenters harvests'!H$8)/('forestCenters harvests'!$D$2+'forestCenters harvests'!$D$5+'forestCenters harvests'!$D$8)</f>
        <v>1438.9687793980154</v>
      </c>
    </row>
    <row r="16" spans="1:16">
      <c r="A16">
        <v>10</v>
      </c>
      <c r="B16" s="2" t="s">
        <v>123</v>
      </c>
      <c r="C16" s="21">
        <f>Luke_Met_Hakkuut_01a!V398</f>
        <v>486</v>
      </c>
      <c r="D16" s="21">
        <f>Luke_Met_Hakkuut_01a!V418</f>
        <v>499</v>
      </c>
      <c r="E16" s="21">
        <f>Luke_Met_Hakkuut_01a!V438</f>
        <v>557</v>
      </c>
      <c r="F16" s="21">
        <f>Luke_Met_Hakkuut_01a!V458</f>
        <v>633</v>
      </c>
      <c r="G16" s="21">
        <f>Luke_Met_Hakkuut_01a!V478</f>
        <v>706</v>
      </c>
      <c r="H16" s="21">
        <f>Luke_Met_Hakkuut_01a!V498</f>
        <v>673</v>
      </c>
      <c r="I16" s="21">
        <v>763</v>
      </c>
      <c r="J16" s="21">
        <v>749</v>
      </c>
      <c r="K16" s="21">
        <v>745</v>
      </c>
      <c r="L16" s="65">
        <f t="shared" si="0"/>
        <v>727.2</v>
      </c>
      <c r="M16">
        <f>$L16*('forestCenters harvests'!E$2+'forestCenters harvests'!E$5+'forestCenters harvests'!E$8)/('forestCenters harvests'!$D$2+'forestCenters harvests'!$D$5+'forestCenters harvests'!$D$8)</f>
        <v>770.91957786798207</v>
      </c>
      <c r="N16">
        <f>$L16*('forestCenters harvests'!F$2+'forestCenters harvests'!F$5+'forestCenters harvests'!F$8)/('forestCenters harvests'!$D$2+'forestCenters harvests'!$D$5+'forestCenters harvests'!$D$8)</f>
        <v>768.11065488843394</v>
      </c>
      <c r="O16">
        <f>$L16*('forestCenters harvests'!G$2+'forestCenters harvests'!G$5+'forestCenters harvests'!G$8)/('forestCenters harvests'!$D$2+'forestCenters harvests'!$D$5+'forestCenters harvests'!$D$8)</f>
        <v>762.8185725371419</v>
      </c>
      <c r="P16">
        <f>$L16*('forestCenters harvests'!H$2+'forestCenters harvests'!H$5+'forestCenters harvests'!H$8)/('forestCenters harvests'!$D$2+'forestCenters harvests'!$D$5+'forestCenters harvests'!$D$8)</f>
        <v>755.2093651690509</v>
      </c>
    </row>
    <row r="17" spans="1:16">
      <c r="A17">
        <v>3</v>
      </c>
      <c r="B17" s="2" t="s">
        <v>124</v>
      </c>
      <c r="C17" s="21">
        <f>Luke_Met_Hakkuut_01a!V399</f>
        <v>266</v>
      </c>
      <c r="D17" s="21">
        <f>Luke_Met_Hakkuut_01a!V419</f>
        <v>284</v>
      </c>
      <c r="E17" s="21">
        <f>Luke_Met_Hakkuut_01a!V439</f>
        <v>295</v>
      </c>
      <c r="F17" s="21">
        <f>Luke_Met_Hakkuut_01a!V459</f>
        <v>354</v>
      </c>
      <c r="G17" s="21">
        <f>Luke_Met_Hakkuut_01a!V479</f>
        <v>342</v>
      </c>
      <c r="H17" s="21">
        <f>Luke_Met_Hakkuut_01a!V499</f>
        <v>309</v>
      </c>
      <c r="I17" s="21">
        <v>363</v>
      </c>
      <c r="J17" s="21">
        <v>344</v>
      </c>
      <c r="K17" s="21">
        <v>346</v>
      </c>
      <c r="L17" s="65">
        <f t="shared" si="0"/>
        <v>340.8</v>
      </c>
      <c r="M17">
        <f>$L17*('forestCenters harvests'!E$2+'forestCenters harvests'!E$5+'forestCenters harvests'!E$8)/('forestCenters harvests'!$D$2+'forestCenters harvests'!$D$5+'forestCenters harvests'!$D$8)</f>
        <v>361.28904309324565</v>
      </c>
      <c r="N17">
        <f>$L17*('forestCenters harvests'!F$2+'forestCenters harvests'!F$5+'forestCenters harvests'!F$8)/('forestCenters harvests'!$D$2+'forestCenters harvests'!$D$5+'forestCenters harvests'!$D$8)</f>
        <v>359.97265014573469</v>
      </c>
      <c r="O17">
        <f>$L17*('forestCenters harvests'!G$2+'forestCenters harvests'!G$5+'forestCenters harvests'!G$8)/('forestCenters harvests'!$D$2+'forestCenters harvests'!$D$5+'forestCenters harvests'!$D$8)</f>
        <v>357.49253234413914</v>
      </c>
      <c r="P17">
        <f>$L17*('forestCenters harvests'!H$2+'forestCenters harvests'!H$5+'forestCenters harvests'!H$8)/('forestCenters harvests'!$D$2+'forestCenters harvests'!$D$5+'forestCenters harvests'!$D$8)</f>
        <v>353.92650116833408</v>
      </c>
    </row>
    <row r="18" spans="1:16">
      <c r="A18">
        <v>19</v>
      </c>
      <c r="B18" s="2" t="s">
        <v>125</v>
      </c>
      <c r="C18" s="21">
        <f>Luke_Met_Hakkuut_01a!V400</f>
        <v>1496</v>
      </c>
      <c r="D18" s="21">
        <f>Luke_Met_Hakkuut_01a!V420</f>
        <v>1460</v>
      </c>
      <c r="E18" s="21">
        <f>Luke_Met_Hakkuut_01a!V440</f>
        <v>1641</v>
      </c>
      <c r="F18" s="21">
        <f>Luke_Met_Hakkuut_01a!V460</f>
        <v>1836</v>
      </c>
      <c r="G18" s="21">
        <f>Luke_Met_Hakkuut_01a!V480</f>
        <v>1674</v>
      </c>
      <c r="H18" s="21">
        <f>Luke_Met_Hakkuut_01a!V500</f>
        <v>1636</v>
      </c>
      <c r="I18" s="21">
        <v>2109</v>
      </c>
      <c r="J18" s="21">
        <v>1844</v>
      </c>
      <c r="K18" s="21">
        <v>1747</v>
      </c>
      <c r="L18" s="65">
        <f t="shared" si="0"/>
        <v>1802</v>
      </c>
      <c r="M18">
        <f>$L18*('forestCenters harvests'!E$2+'forestCenters harvests'!E$5+'forestCenters harvests'!E$8)/('forestCenters harvests'!$D$2+'forestCenters harvests'!$D$5+'forestCenters harvests'!$D$8)</f>
        <v>1910.3370177641686</v>
      </c>
      <c r="N18">
        <f>$L18*('forestCenters harvests'!F$2+'forestCenters harvests'!F$5+'forestCenters harvests'!F$8)/('forestCenters harvests'!$D$2+'forestCenters harvests'!$D$5+'forestCenters harvests'!$D$8)</f>
        <v>1903.3765128010973</v>
      </c>
      <c r="O18">
        <f>$L18*('forestCenters harvests'!G$2+'forestCenters harvests'!G$5+'forestCenters harvests'!G$8)/('forestCenters harvests'!$D$2+'forestCenters harvests'!$D$5+'forestCenters harvests'!$D$8)</f>
        <v>1890.2627443783413</v>
      </c>
      <c r="P18">
        <f>$L18*('forestCenters harvests'!H$2+'forestCenters harvests'!H$5+'forestCenters harvests'!H$8)/('forestCenters harvests'!$D$2+'forestCenters harvests'!$D$5+'forestCenters harvests'!$D$8)</f>
        <v>1871.407145262142</v>
      </c>
    </row>
    <row r="19" spans="1:16">
      <c r="A19">
        <v>16</v>
      </c>
      <c r="B19" s="2" t="s">
        <v>126</v>
      </c>
      <c r="C19" s="21">
        <f>Luke_Met_Hakkuut_01a!V401</f>
        <v>1156</v>
      </c>
      <c r="D19" s="21">
        <f>Luke_Met_Hakkuut_01a!V421</f>
        <v>1050</v>
      </c>
      <c r="E19" s="21">
        <f>Luke_Met_Hakkuut_01a!V441</f>
        <v>1042</v>
      </c>
      <c r="F19" s="21">
        <f>Luke_Met_Hakkuut_01a!V461</f>
        <v>1108</v>
      </c>
      <c r="G19" s="21">
        <f>Luke_Met_Hakkuut_01a!V481</f>
        <v>1004</v>
      </c>
      <c r="H19" s="21">
        <f>Luke_Met_Hakkuut_01a!V501</f>
        <v>1076</v>
      </c>
      <c r="I19" s="21">
        <v>1107</v>
      </c>
      <c r="J19" s="21">
        <v>1076</v>
      </c>
      <c r="K19" s="21">
        <v>1042</v>
      </c>
      <c r="L19" s="65">
        <f t="shared" si="0"/>
        <v>1061</v>
      </c>
      <c r="M19">
        <f>$L19*('forestCenters harvests'!E$2+'forestCenters harvests'!E$5+'forestCenters harvests'!E$8)/('forestCenters harvests'!$D$2+'forestCenters harvests'!$D$5+'forestCenters harvests'!$D$8)</f>
        <v>1124.7877779399462</v>
      </c>
      <c r="N19">
        <f>$L19*('forestCenters harvests'!F$2+'forestCenters harvests'!F$5+'forestCenters harvests'!F$8)/('forestCenters harvests'!$D$2+'forestCenters harvests'!$D$5+'forestCenters harvests'!$D$8)</f>
        <v>1120.6895006004243</v>
      </c>
      <c r="O19">
        <f>$L19*('forestCenters harvests'!G$2+'forestCenters harvests'!G$5+'forestCenters harvests'!G$8)/('forestCenters harvests'!$D$2+'forestCenters harvests'!$D$5+'forestCenters harvests'!$D$8)</f>
        <v>1112.9682418343064</v>
      </c>
      <c r="P19">
        <f>$L19*('forestCenters harvests'!H$2+'forestCenters harvests'!H$5+'forestCenters harvests'!H$8)/('forestCenters harvests'!$D$2+'forestCenters harvests'!$D$5+'forestCenters harvests'!$D$8)</f>
        <v>1101.8662492359226</v>
      </c>
    </row>
    <row r="20" spans="1:16">
      <c r="A20">
        <v>8</v>
      </c>
      <c r="B20" s="2" t="s">
        <v>127</v>
      </c>
      <c r="C20" s="21">
        <f>Luke_Met_Hakkuut_01a!V402</f>
        <v>1161</v>
      </c>
      <c r="D20" s="21">
        <f>Luke_Met_Hakkuut_01a!V422</f>
        <v>1255</v>
      </c>
      <c r="E20" s="21">
        <f>Luke_Met_Hakkuut_01a!V442</f>
        <v>1343</v>
      </c>
      <c r="F20" s="21">
        <f>Luke_Met_Hakkuut_01a!V462</f>
        <v>1364</v>
      </c>
      <c r="G20" s="21">
        <f>Luke_Met_Hakkuut_01a!V482</f>
        <v>1198</v>
      </c>
      <c r="H20" s="21">
        <f>Luke_Met_Hakkuut_01a!V502</f>
        <v>1183</v>
      </c>
      <c r="I20" s="21">
        <v>1259</v>
      </c>
      <c r="J20" s="21">
        <v>1183</v>
      </c>
      <c r="K20" s="21">
        <v>1255</v>
      </c>
      <c r="L20" s="65">
        <f t="shared" si="0"/>
        <v>1215.5999999999999</v>
      </c>
      <c r="M20">
        <f>$L20*('forestCenters harvests'!E$2+'forestCenters harvests'!E$5+'forestCenters harvests'!E$8)/('forestCenters harvests'!$D$2+'forestCenters harvests'!$D$5+'forestCenters harvests'!$D$8)</f>
        <v>1288.682396667105</v>
      </c>
      <c r="N20">
        <f>$L20*('forestCenters harvests'!F$2+'forestCenters harvests'!F$5+'forestCenters harvests'!F$8)/('forestCenters harvests'!$D$2+'forestCenters harvests'!$D$5+'forestCenters harvests'!$D$8)</f>
        <v>1283.9869528085537</v>
      </c>
      <c r="O20">
        <f>$L20*('forestCenters harvests'!G$2+'forestCenters harvests'!G$5+'forestCenters harvests'!G$8)/('forestCenters harvests'!$D$2+'forestCenters harvests'!$D$5+'forestCenters harvests'!$D$8)</f>
        <v>1275.1406171289186</v>
      </c>
      <c r="P20">
        <f>$L20*('forestCenters harvests'!H$2+'forestCenters harvests'!H$5+'forestCenters harvests'!H$8)/('forestCenters harvests'!$D$2+'forestCenters harvests'!$D$5+'forestCenters harvests'!$D$8)</f>
        <v>1262.4209355053606</v>
      </c>
    </row>
    <row r="21" spans="1:16">
      <c r="A21">
        <v>2</v>
      </c>
      <c r="B21" s="2" t="s">
        <v>128</v>
      </c>
      <c r="C21" s="21">
        <f>Luke_Met_Hakkuut_01a!V403</f>
        <v>77</v>
      </c>
      <c r="D21" s="21">
        <f>Luke_Met_Hakkuut_01a!V423</f>
        <v>51</v>
      </c>
      <c r="E21" s="21">
        <f>Luke_Met_Hakkuut_01a!V443</f>
        <v>64</v>
      </c>
      <c r="F21" s="21">
        <f>Luke_Met_Hakkuut_01a!V463</f>
        <v>69</v>
      </c>
      <c r="G21" s="21">
        <f>Luke_Met_Hakkuut_01a!V483</f>
        <v>137</v>
      </c>
      <c r="H21" s="21">
        <f>Luke_Met_Hakkuut_01a!V503</f>
        <v>80</v>
      </c>
      <c r="I21" s="21">
        <v>88</v>
      </c>
      <c r="J21" s="21">
        <v>82</v>
      </c>
      <c r="K21" s="21">
        <v>75</v>
      </c>
      <c r="L21" s="65">
        <f t="shared" si="0"/>
        <v>92.4</v>
      </c>
      <c r="M21">
        <f>$L21*('forestCenters harvests'!E$2+'forestCenters harvests'!E$5+'forestCenters harvests'!E$8)/('forestCenters harvests'!$D$2+'forestCenters harvests'!$D$5+'forestCenters harvests'!$D$8)</f>
        <v>97.955127880915214</v>
      </c>
      <c r="N21">
        <f>$L21*('forestCenters harvests'!F$2+'forestCenters harvests'!F$5+'forestCenters harvests'!F$8)/('forestCenters harvests'!$D$2+'forestCenters harvests'!$D$5+'forestCenters harvests'!$D$8)</f>
        <v>97.598218525428081</v>
      </c>
      <c r="O21">
        <f>$L21*('forestCenters harvests'!G$2+'forestCenters harvests'!G$5+'forestCenters harvests'!G$8)/('forestCenters harvests'!$D$2+'forestCenters harvests'!$D$5+'forestCenters harvests'!$D$8)</f>
        <v>96.925792220065901</v>
      </c>
      <c r="P21">
        <f>$L21*('forestCenters harvests'!H$2+'forestCenters harvests'!H$5+'forestCenters harvests'!H$8)/('forestCenters harvests'!$D$2+'forestCenters harvests'!$D$5+'forestCenters harvests'!$D$8)</f>
        <v>95.958945739301853</v>
      </c>
    </row>
    <row r="24" spans="1:16">
      <c r="E24" s="19"/>
      <c r="F24" s="19"/>
      <c r="O24" s="3"/>
    </row>
    <row r="25" spans="1:16">
      <c r="C25" s="16"/>
    </row>
    <row r="26" spans="1:16">
      <c r="C26" s="19"/>
      <c r="E26" s="2"/>
      <c r="F26" s="21"/>
      <c r="G26" s="21"/>
      <c r="H26" s="21"/>
      <c r="I26" s="21"/>
      <c r="J26" s="21"/>
      <c r="K26" s="21"/>
      <c r="L26" s="21"/>
      <c r="M26" s="21"/>
      <c r="N26" s="21"/>
      <c r="O26" s="3"/>
    </row>
    <row r="27" spans="1:16">
      <c r="C27" s="17"/>
      <c r="E27" s="2"/>
      <c r="F27" s="21"/>
      <c r="G27" s="21"/>
      <c r="H27" s="21"/>
      <c r="I27" s="21"/>
      <c r="J27" s="21"/>
      <c r="K27" s="21"/>
      <c r="L27" s="21"/>
      <c r="M27" s="21"/>
      <c r="N27" s="21"/>
      <c r="O27" s="3"/>
    </row>
    <row r="28" spans="1:16">
      <c r="C28" s="17"/>
      <c r="E28" s="2"/>
      <c r="F28" s="21"/>
      <c r="G28" s="21"/>
      <c r="H28" s="21"/>
      <c r="I28" s="21"/>
      <c r="J28" s="21"/>
      <c r="K28" s="21"/>
      <c r="L28" s="21"/>
      <c r="M28" s="21"/>
      <c r="N28" s="21"/>
      <c r="O28" s="3"/>
    </row>
    <row r="29" spans="1:16">
      <c r="C29" s="17"/>
      <c r="E29" s="2"/>
      <c r="F29" s="21"/>
      <c r="G29" s="21"/>
      <c r="H29" s="21"/>
      <c r="I29" s="21"/>
      <c r="J29" s="21"/>
      <c r="K29" s="21"/>
      <c r="L29" s="21"/>
      <c r="M29" s="21"/>
      <c r="N29" s="21"/>
      <c r="O29" s="3"/>
    </row>
    <row r="30" spans="1:16">
      <c r="C30" s="17"/>
      <c r="E30" s="2"/>
      <c r="F30" s="21"/>
      <c r="G30" s="21"/>
      <c r="H30" s="21"/>
      <c r="I30" s="21"/>
      <c r="J30" s="21"/>
      <c r="K30" s="21"/>
      <c r="L30" s="21"/>
      <c r="M30" s="21"/>
      <c r="N30" s="21"/>
      <c r="O30" s="3"/>
    </row>
    <row r="31" spans="1:16">
      <c r="C31" s="17"/>
      <c r="E31" s="2"/>
      <c r="F31" s="21"/>
      <c r="G31" s="21"/>
      <c r="H31" s="21"/>
      <c r="I31" s="21"/>
      <c r="J31" s="21"/>
      <c r="K31" s="21"/>
      <c r="L31" s="21"/>
      <c r="M31" s="21"/>
      <c r="N31" s="21"/>
      <c r="O31" s="3"/>
    </row>
    <row r="32" spans="1:16">
      <c r="C32" s="17"/>
      <c r="E32" s="2"/>
      <c r="F32" s="21"/>
      <c r="G32" s="21"/>
      <c r="H32" s="21"/>
      <c r="I32" s="21"/>
      <c r="J32" s="21"/>
      <c r="K32" s="21"/>
      <c r="L32" s="21"/>
      <c r="M32" s="21"/>
      <c r="N32" s="21"/>
      <c r="O32" s="3"/>
    </row>
    <row r="33" spans="3:15">
      <c r="C33" s="17"/>
      <c r="E33" s="2"/>
      <c r="F33" s="21"/>
      <c r="G33" s="21"/>
      <c r="H33" s="21"/>
      <c r="I33" s="21"/>
      <c r="J33" s="21"/>
      <c r="K33" s="21"/>
      <c r="L33" s="21"/>
      <c r="M33" s="21"/>
      <c r="N33" s="21"/>
      <c r="O33" s="3"/>
    </row>
    <row r="34" spans="3:15">
      <c r="C34" s="17"/>
      <c r="E34" s="2"/>
      <c r="F34" s="21"/>
      <c r="G34" s="21"/>
      <c r="H34" s="21"/>
      <c r="I34" s="21"/>
      <c r="J34" s="21"/>
      <c r="K34" s="21"/>
      <c r="L34" s="21"/>
      <c r="M34" s="21"/>
      <c r="N34" s="21"/>
      <c r="O34" s="3"/>
    </row>
    <row r="35" spans="3:15">
      <c r="C35" s="17"/>
      <c r="E35" s="2"/>
      <c r="F35" s="21"/>
      <c r="G35" s="21"/>
      <c r="H35" s="21"/>
      <c r="I35" s="21"/>
      <c r="J35" s="21"/>
      <c r="K35" s="21"/>
      <c r="L35" s="21"/>
      <c r="M35" s="21"/>
      <c r="N35" s="21"/>
      <c r="O35" s="3"/>
    </row>
    <row r="36" spans="3:15">
      <c r="C36" s="17"/>
      <c r="E36" s="2"/>
      <c r="F36" s="21"/>
      <c r="G36" s="21"/>
      <c r="H36" s="21"/>
      <c r="I36" s="21"/>
      <c r="J36" s="21"/>
      <c r="K36" s="21"/>
      <c r="L36" s="21"/>
      <c r="M36" s="21"/>
      <c r="N36" s="21"/>
      <c r="O36" s="3"/>
    </row>
    <row r="37" spans="3:15">
      <c r="C37" s="17"/>
      <c r="E37" s="2"/>
      <c r="F37" s="21"/>
      <c r="G37" s="21"/>
      <c r="H37" s="21"/>
      <c r="I37" s="21"/>
      <c r="J37" s="21"/>
      <c r="K37" s="21"/>
      <c r="L37" s="21"/>
      <c r="M37" s="21"/>
      <c r="N37" s="21"/>
      <c r="O37" s="3"/>
    </row>
    <row r="38" spans="3:15">
      <c r="C38" s="17"/>
      <c r="E38" s="2"/>
      <c r="F38" s="21"/>
      <c r="G38" s="21"/>
      <c r="H38" s="21"/>
      <c r="I38" s="21"/>
      <c r="J38" s="21"/>
      <c r="K38" s="21"/>
      <c r="L38" s="21"/>
      <c r="M38" s="21"/>
      <c r="N38" s="21"/>
      <c r="O38" s="3"/>
    </row>
    <row r="39" spans="3:15">
      <c r="C39" s="17"/>
      <c r="E39" s="2"/>
      <c r="F39" s="21"/>
      <c r="G39" s="21"/>
      <c r="H39" s="21"/>
      <c r="I39" s="21"/>
      <c r="J39" s="21"/>
      <c r="K39" s="21"/>
      <c r="L39" s="21"/>
      <c r="M39" s="21"/>
      <c r="N39" s="21"/>
      <c r="O39" s="3"/>
    </row>
    <row r="40" spans="3:15">
      <c r="C40" s="17"/>
      <c r="E40" s="2"/>
      <c r="F40" s="21"/>
      <c r="G40" s="21"/>
      <c r="H40" s="21"/>
      <c r="I40" s="21"/>
      <c r="J40" s="21"/>
      <c r="K40" s="21"/>
      <c r="L40" s="21"/>
      <c r="M40" s="21"/>
      <c r="N40" s="21"/>
      <c r="O40" s="3"/>
    </row>
    <row r="41" spans="3:15">
      <c r="C41" s="17"/>
      <c r="E41" s="2"/>
      <c r="F41" s="21"/>
      <c r="G41" s="21"/>
      <c r="H41" s="21"/>
      <c r="I41" s="21"/>
      <c r="J41" s="21"/>
      <c r="K41" s="21"/>
      <c r="L41" s="21"/>
      <c r="M41" s="21"/>
      <c r="N41" s="21"/>
      <c r="O41" s="3"/>
    </row>
    <row r="42" spans="3:15">
      <c r="C42" s="17"/>
      <c r="E42" s="2"/>
      <c r="F42" s="21"/>
      <c r="G42" s="21"/>
      <c r="H42" s="21"/>
      <c r="I42" s="21"/>
      <c r="J42" s="21"/>
      <c r="K42" s="21"/>
      <c r="L42" s="21"/>
      <c r="M42" s="21"/>
      <c r="N42" s="21"/>
      <c r="O42" s="3"/>
    </row>
    <row r="43" spans="3:15">
      <c r="C43" s="17"/>
      <c r="E43" s="2"/>
      <c r="F43" s="21"/>
      <c r="G43" s="21"/>
      <c r="H43" s="21"/>
      <c r="I43" s="21"/>
      <c r="J43" s="21"/>
      <c r="K43" s="21"/>
      <c r="L43" s="21"/>
      <c r="M43" s="21"/>
      <c r="N43" s="21"/>
      <c r="O43" s="3"/>
    </row>
    <row r="44" spans="3:15">
      <c r="C44" s="17"/>
      <c r="E44" s="2"/>
      <c r="F44" s="21"/>
      <c r="G44" s="21"/>
      <c r="H44" s="21"/>
      <c r="I44" s="21"/>
      <c r="J44" s="21"/>
      <c r="K44" s="21"/>
      <c r="L44" s="21"/>
      <c r="M44" s="21"/>
      <c r="N44" s="21"/>
      <c r="O44" s="3"/>
    </row>
    <row r="45" spans="3:15">
      <c r="C45" s="17"/>
      <c r="E45" s="2"/>
      <c r="F45" s="21"/>
      <c r="G45" s="21"/>
      <c r="H45" s="21"/>
      <c r="I45" s="21"/>
      <c r="J45" s="21"/>
      <c r="K45" s="21"/>
      <c r="L45" s="21"/>
      <c r="M45" s="21"/>
      <c r="N45" s="21"/>
      <c r="O45" s="3"/>
    </row>
    <row r="46" spans="3:15">
      <c r="C46" s="17"/>
      <c r="D46" s="17"/>
      <c r="E46" s="19"/>
      <c r="F46" s="19"/>
      <c r="O46" s="3"/>
    </row>
    <row r="47" spans="3:15">
      <c r="C47" s="17"/>
    </row>
    <row r="48" spans="3:15">
      <c r="C48" s="17"/>
      <c r="E48" s="2"/>
      <c r="F48" s="21"/>
      <c r="G48" s="21"/>
      <c r="H48" s="21"/>
      <c r="I48" s="21"/>
      <c r="J48" s="21"/>
      <c r="K48" s="21"/>
      <c r="L48" s="21"/>
      <c r="M48" s="21"/>
      <c r="N48" s="3"/>
      <c r="O48" s="3"/>
    </row>
    <row r="49" spans="3:15">
      <c r="C49" s="17"/>
      <c r="E49" s="2"/>
      <c r="F49" s="21"/>
      <c r="G49" s="21"/>
      <c r="H49" s="21"/>
      <c r="I49" s="21"/>
      <c r="J49" s="21"/>
      <c r="K49" s="21"/>
      <c r="L49" s="21"/>
      <c r="M49" s="21"/>
      <c r="N49" s="3"/>
      <c r="O49" s="3"/>
    </row>
    <row r="50" spans="3:15">
      <c r="C50" s="17"/>
      <c r="E50" s="2"/>
      <c r="F50" s="21"/>
      <c r="G50" s="21"/>
      <c r="H50" s="21"/>
      <c r="I50" s="21"/>
      <c r="J50" s="21"/>
      <c r="K50" s="21"/>
      <c r="L50" s="21"/>
      <c r="M50" s="21"/>
      <c r="N50" s="3"/>
      <c r="O50" s="3"/>
    </row>
    <row r="51" spans="3:15">
      <c r="C51" s="17"/>
      <c r="E51" s="2"/>
      <c r="F51" s="21"/>
      <c r="G51" s="21"/>
      <c r="H51" s="21"/>
      <c r="I51" s="21"/>
      <c r="J51" s="21"/>
      <c r="K51" s="21"/>
      <c r="L51" s="21"/>
      <c r="M51" s="21"/>
      <c r="N51" s="3"/>
      <c r="O51" s="3"/>
    </row>
    <row r="52" spans="3:15">
      <c r="C52" s="17"/>
      <c r="E52" s="2"/>
      <c r="F52" s="21"/>
      <c r="G52" s="21"/>
      <c r="H52" s="21"/>
      <c r="I52" s="21"/>
      <c r="J52" s="21"/>
      <c r="K52" s="21"/>
      <c r="L52" s="21"/>
      <c r="M52" s="21"/>
      <c r="N52" s="3"/>
      <c r="O52" s="3"/>
    </row>
    <row r="53" spans="3:15">
      <c r="C53" s="17"/>
      <c r="E53" s="2"/>
      <c r="F53" s="21"/>
      <c r="G53" s="21"/>
      <c r="H53" s="21"/>
      <c r="I53" s="21"/>
      <c r="J53" s="21"/>
      <c r="K53" s="21"/>
      <c r="L53" s="21"/>
      <c r="M53" s="21"/>
      <c r="N53" s="3"/>
      <c r="O53" s="3"/>
    </row>
    <row r="54" spans="3:15">
      <c r="C54" s="17"/>
      <c r="E54" s="2"/>
      <c r="F54" s="21"/>
      <c r="G54" s="21"/>
      <c r="H54" s="21"/>
      <c r="I54" s="21"/>
      <c r="J54" s="21"/>
      <c r="K54" s="21"/>
      <c r="L54" s="21"/>
      <c r="M54" s="21"/>
      <c r="N54" s="3"/>
      <c r="O54" s="3"/>
    </row>
    <row r="55" spans="3:15">
      <c r="C55" s="17"/>
      <c r="E55" s="2"/>
      <c r="F55" s="21"/>
      <c r="G55" s="21"/>
      <c r="H55" s="21"/>
      <c r="I55" s="21"/>
      <c r="J55" s="21"/>
      <c r="K55" s="21"/>
      <c r="L55" s="21"/>
      <c r="M55" s="21"/>
      <c r="N55" s="3"/>
      <c r="O55" s="3"/>
    </row>
    <row r="56" spans="3:15">
      <c r="C56" s="17"/>
      <c r="E56" s="2"/>
      <c r="F56" s="21"/>
      <c r="G56" s="21"/>
      <c r="H56" s="21"/>
      <c r="I56" s="21"/>
      <c r="J56" s="21"/>
      <c r="K56" s="21"/>
      <c r="L56" s="21"/>
      <c r="M56" s="21"/>
      <c r="N56" s="3"/>
      <c r="O56" s="3"/>
    </row>
    <row r="57" spans="3:15">
      <c r="C57" s="17"/>
      <c r="E57" s="2"/>
      <c r="F57" s="21"/>
      <c r="G57" s="21"/>
      <c r="H57" s="21"/>
      <c r="I57" s="21"/>
      <c r="J57" s="21"/>
      <c r="K57" s="21"/>
      <c r="L57" s="21"/>
      <c r="M57" s="21"/>
      <c r="N57" s="3"/>
      <c r="O57" s="3"/>
    </row>
    <row r="58" spans="3:15">
      <c r="C58" s="17"/>
      <c r="E58" s="2"/>
      <c r="F58" s="21"/>
      <c r="G58" s="21"/>
      <c r="H58" s="21"/>
      <c r="I58" s="21"/>
      <c r="J58" s="21"/>
      <c r="K58" s="21"/>
      <c r="L58" s="21"/>
      <c r="M58" s="21"/>
      <c r="N58" s="3"/>
      <c r="O58" s="3"/>
    </row>
    <row r="59" spans="3:15">
      <c r="C59" s="17"/>
      <c r="E59" s="2"/>
      <c r="F59" s="21"/>
      <c r="G59" s="21"/>
      <c r="H59" s="21"/>
      <c r="I59" s="21"/>
      <c r="J59" s="21"/>
      <c r="K59" s="21"/>
      <c r="L59" s="21"/>
      <c r="M59" s="21"/>
      <c r="N59" s="3"/>
      <c r="O59" s="3"/>
    </row>
    <row r="60" spans="3:15">
      <c r="C60" s="17"/>
      <c r="E60" s="2"/>
      <c r="F60" s="21"/>
      <c r="G60" s="21"/>
      <c r="H60" s="21"/>
      <c r="I60" s="21"/>
      <c r="J60" s="21"/>
      <c r="K60" s="21"/>
      <c r="L60" s="21"/>
      <c r="M60" s="21"/>
      <c r="N60" s="3"/>
      <c r="O60" s="3"/>
    </row>
    <row r="61" spans="3:15">
      <c r="C61" s="17"/>
      <c r="E61" s="2"/>
      <c r="F61" s="21"/>
      <c r="G61" s="21"/>
      <c r="H61" s="21"/>
      <c r="I61" s="21"/>
      <c r="J61" s="21"/>
      <c r="K61" s="21"/>
      <c r="L61" s="21"/>
      <c r="M61" s="21"/>
      <c r="N61" s="3"/>
      <c r="O61" s="3"/>
    </row>
    <row r="62" spans="3:15">
      <c r="C62" s="17"/>
      <c r="E62" s="2"/>
      <c r="F62" s="21"/>
      <c r="G62" s="21"/>
      <c r="H62" s="21"/>
      <c r="I62" s="21"/>
      <c r="J62" s="21"/>
      <c r="K62" s="21"/>
      <c r="L62" s="21"/>
      <c r="M62" s="21"/>
      <c r="N62" s="3"/>
      <c r="O62" s="3"/>
    </row>
    <row r="63" spans="3:15">
      <c r="C63" s="17"/>
      <c r="E63" s="2"/>
      <c r="F63" s="21"/>
      <c r="G63" s="21"/>
      <c r="H63" s="21"/>
      <c r="I63" s="21"/>
      <c r="J63" s="21"/>
      <c r="K63" s="21"/>
      <c r="L63" s="21"/>
      <c r="M63" s="21"/>
      <c r="N63" s="3"/>
      <c r="O63" s="3"/>
    </row>
    <row r="64" spans="3:15">
      <c r="C64" s="17"/>
      <c r="E64" s="2"/>
      <c r="F64" s="21"/>
      <c r="G64" s="21"/>
      <c r="H64" s="21"/>
      <c r="I64" s="21"/>
      <c r="J64" s="21"/>
      <c r="K64" s="21"/>
      <c r="L64" s="21"/>
      <c r="M64" s="21"/>
      <c r="N64" s="3"/>
      <c r="O64" s="3"/>
    </row>
    <row r="65" spans="3:19">
      <c r="C65" s="17"/>
      <c r="E65" s="2"/>
      <c r="F65" s="21"/>
      <c r="G65" s="21"/>
      <c r="H65" s="21"/>
      <c r="I65" s="21"/>
      <c r="J65" s="21"/>
      <c r="K65" s="21"/>
      <c r="L65" s="21"/>
      <c r="M65" s="21"/>
      <c r="N65" s="3"/>
      <c r="O65" s="3"/>
    </row>
    <row r="66" spans="3:19">
      <c r="C66" s="17"/>
      <c r="E66" s="2"/>
      <c r="F66" s="21"/>
      <c r="G66" s="21"/>
      <c r="H66" s="21"/>
      <c r="I66" s="21"/>
      <c r="J66" s="21"/>
      <c r="K66" s="21"/>
      <c r="L66" s="21"/>
      <c r="M66" s="21"/>
      <c r="N66" s="3"/>
      <c r="O66" s="3"/>
    </row>
    <row r="67" spans="3:19">
      <c r="C67" s="17"/>
      <c r="E67" s="2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</row>
    <row r="68" spans="3:19">
      <c r="C68" s="17"/>
      <c r="D68" s="17"/>
      <c r="E68" s="21"/>
    </row>
    <row r="69" spans="3:19">
      <c r="C69" s="17"/>
      <c r="D69" s="17"/>
      <c r="E69" s="21"/>
    </row>
    <row r="70" spans="3:19">
      <c r="C70" s="17"/>
      <c r="D70" s="17"/>
      <c r="E70" s="21"/>
    </row>
    <row r="71" spans="3:19">
      <c r="C71" s="17"/>
      <c r="D71" s="17"/>
      <c r="E71" s="21"/>
    </row>
    <row r="72" spans="3:19">
      <c r="C72" s="17"/>
      <c r="D72" s="17"/>
      <c r="E72" s="21"/>
    </row>
    <row r="73" spans="3:19">
      <c r="C73" s="17"/>
      <c r="D73" s="17"/>
      <c r="E73" s="21"/>
    </row>
    <row r="74" spans="3:19">
      <c r="C74" s="17"/>
      <c r="D74" s="17"/>
      <c r="E74" s="21"/>
    </row>
    <row r="75" spans="3:19">
      <c r="C75" s="17"/>
      <c r="D75" s="17"/>
      <c r="E75" s="21"/>
    </row>
    <row r="76" spans="3:19">
      <c r="C76" s="17"/>
      <c r="D76" s="17"/>
      <c r="E76" s="21"/>
    </row>
    <row r="77" spans="3:19">
      <c r="C77" s="17"/>
      <c r="D77" s="17"/>
      <c r="E77" s="21"/>
    </row>
    <row r="78" spans="3:19">
      <c r="C78" s="17"/>
      <c r="D78" s="17"/>
      <c r="E78" s="21"/>
    </row>
    <row r="79" spans="3:19">
      <c r="C79" s="17"/>
      <c r="D79" s="17"/>
      <c r="E79" s="21"/>
    </row>
    <row r="80" spans="3:19">
      <c r="C80" s="17"/>
      <c r="D80" s="17"/>
      <c r="E80" s="21"/>
    </row>
    <row r="81" spans="3:5">
      <c r="C81" s="17"/>
      <c r="D81" s="17"/>
      <c r="E81" s="21"/>
    </row>
    <row r="82" spans="3:5">
      <c r="C82" s="17"/>
      <c r="D82" s="17"/>
      <c r="E82" s="21"/>
    </row>
    <row r="83" spans="3:5">
      <c r="C83" s="17"/>
      <c r="D83" s="17"/>
      <c r="E83" s="21"/>
    </row>
    <row r="84" spans="3:5">
      <c r="C84" s="17"/>
      <c r="D84" s="17"/>
      <c r="E84" s="21"/>
    </row>
    <row r="85" spans="3:5">
      <c r="C85" s="17"/>
      <c r="D85" s="17"/>
      <c r="E85" s="21"/>
    </row>
    <row r="86" spans="3:5">
      <c r="C86" s="17"/>
      <c r="D86" s="17"/>
      <c r="E86" s="21"/>
    </row>
    <row r="87" spans="3:5">
      <c r="C87" s="17"/>
      <c r="D87" s="17"/>
      <c r="E87" s="21"/>
    </row>
    <row r="88" spans="3:5">
      <c r="C88" s="17"/>
      <c r="D88" s="17"/>
      <c r="E88" s="21"/>
    </row>
    <row r="89" spans="3:5">
      <c r="C89" s="17"/>
      <c r="D89" s="17"/>
      <c r="E89" s="21"/>
    </row>
    <row r="90" spans="3:5">
      <c r="C90" s="17"/>
      <c r="D90" s="17"/>
      <c r="E90" s="21"/>
    </row>
    <row r="91" spans="3:5">
      <c r="C91" s="17"/>
      <c r="D91" s="17"/>
      <c r="E91" s="21"/>
    </row>
    <row r="92" spans="3:5">
      <c r="C92" s="17"/>
      <c r="D92" s="17"/>
      <c r="E92" s="21"/>
    </row>
    <row r="93" spans="3:5">
      <c r="C93" s="17"/>
      <c r="D93" s="17"/>
      <c r="E93" s="21"/>
    </row>
    <row r="94" spans="3:5">
      <c r="C94" s="17"/>
      <c r="D94" s="17"/>
      <c r="E94" s="21"/>
    </row>
    <row r="95" spans="3:5">
      <c r="C95" s="17"/>
      <c r="D95" s="17"/>
      <c r="E95" s="21"/>
    </row>
    <row r="96" spans="3:5">
      <c r="C96" s="17"/>
      <c r="D96" s="17"/>
      <c r="E96" s="21"/>
    </row>
    <row r="97" spans="3:5">
      <c r="C97" s="17"/>
      <c r="D97" s="17"/>
      <c r="E97" s="21"/>
    </row>
    <row r="98" spans="3:5">
      <c r="C98" s="17"/>
      <c r="D98" s="17"/>
      <c r="E98" s="21"/>
    </row>
    <row r="99" spans="3:5">
      <c r="C99" s="17"/>
      <c r="D99" s="17"/>
      <c r="E99" s="21"/>
    </row>
    <row r="100" spans="3:5">
      <c r="C100" s="17"/>
      <c r="D100" s="17"/>
      <c r="E100" s="21"/>
    </row>
    <row r="101" spans="3:5">
      <c r="C101" s="17"/>
      <c r="D101" s="17"/>
      <c r="E101" s="21"/>
    </row>
    <row r="102" spans="3:5">
      <c r="C102" s="17"/>
      <c r="D102" s="17"/>
      <c r="E102" s="21"/>
    </row>
    <row r="103" spans="3:5">
      <c r="C103" s="17"/>
      <c r="D103" s="17"/>
      <c r="E103" s="21"/>
    </row>
    <row r="104" spans="3:5">
      <c r="C104" s="17"/>
      <c r="D104" s="17"/>
      <c r="E104" s="21"/>
    </row>
    <row r="105" spans="3:5">
      <c r="C105" s="17"/>
      <c r="D105" s="17"/>
      <c r="E105" s="21"/>
    </row>
    <row r="106" spans="3:5">
      <c r="C106" s="17"/>
      <c r="D106" s="17"/>
      <c r="E106" s="21"/>
    </row>
    <row r="107" spans="3:5">
      <c r="C107" s="17"/>
      <c r="D107" s="17"/>
      <c r="E107" s="21"/>
    </row>
    <row r="108" spans="3:5">
      <c r="C108" s="17"/>
      <c r="D108" s="17"/>
      <c r="E108" s="21"/>
    </row>
    <row r="109" spans="3:5">
      <c r="C109" s="17"/>
      <c r="D109" s="17"/>
      <c r="E109" s="21"/>
    </row>
    <row r="110" spans="3:5">
      <c r="C110" s="17"/>
      <c r="D110" s="17"/>
      <c r="E110" s="21"/>
    </row>
    <row r="111" spans="3:5">
      <c r="C111" s="17"/>
      <c r="D111" s="17"/>
      <c r="E111" s="21"/>
    </row>
    <row r="112" spans="3:5">
      <c r="C112" s="17"/>
      <c r="D112" s="17"/>
      <c r="E112" s="21"/>
    </row>
    <row r="113" spans="3:5">
      <c r="C113" s="17"/>
      <c r="D113" s="17"/>
      <c r="E113" s="21"/>
    </row>
    <row r="114" spans="3:5">
      <c r="C114" s="17"/>
      <c r="D114" s="17"/>
      <c r="E114" s="21"/>
    </row>
    <row r="115" spans="3:5">
      <c r="C115" s="17"/>
      <c r="D115" s="17"/>
      <c r="E115" s="21"/>
    </row>
    <row r="116" spans="3:5">
      <c r="C116" s="17"/>
      <c r="D116" s="17"/>
      <c r="E116" s="21"/>
    </row>
    <row r="117" spans="3:5">
      <c r="C117" s="17"/>
      <c r="D117" s="17"/>
      <c r="E117" s="21"/>
    </row>
    <row r="118" spans="3:5">
      <c r="C118" s="17"/>
      <c r="D118" s="17"/>
      <c r="E118" s="21"/>
    </row>
    <row r="119" spans="3:5">
      <c r="C119" s="17"/>
      <c r="D119" s="17"/>
      <c r="E119" s="21"/>
    </row>
    <row r="120" spans="3:5">
      <c r="C120" s="17"/>
      <c r="D120" s="17"/>
      <c r="E120" s="21"/>
    </row>
    <row r="121" spans="3:5">
      <c r="C121" s="17"/>
      <c r="D121" s="17"/>
      <c r="E121" s="21"/>
    </row>
    <row r="122" spans="3:5">
      <c r="C122" s="17"/>
      <c r="D122" s="17"/>
      <c r="E122" s="21"/>
    </row>
    <row r="123" spans="3:5">
      <c r="C123" s="17"/>
      <c r="D123" s="17"/>
      <c r="E123" s="21"/>
    </row>
    <row r="124" spans="3:5">
      <c r="C124" s="17"/>
      <c r="D124" s="17"/>
      <c r="E124" s="21"/>
    </row>
    <row r="125" spans="3:5">
      <c r="C125" s="17"/>
      <c r="D125" s="17"/>
      <c r="E125" s="21"/>
    </row>
    <row r="126" spans="3:5">
      <c r="C126" s="17"/>
      <c r="D126" s="17"/>
      <c r="E126" s="21"/>
    </row>
    <row r="127" spans="3:5">
      <c r="C127" s="17"/>
      <c r="D127" s="17"/>
      <c r="E127" s="21"/>
    </row>
    <row r="128" spans="3:5">
      <c r="C128" s="17"/>
      <c r="D128" s="17"/>
      <c r="E128" s="21"/>
    </row>
    <row r="129" spans="3:5">
      <c r="C129" s="17"/>
      <c r="D129" s="17"/>
      <c r="E129" s="21"/>
    </row>
    <row r="130" spans="3:5">
      <c r="C130" s="17"/>
      <c r="D130" s="17"/>
      <c r="E130" s="21"/>
    </row>
    <row r="131" spans="3:5">
      <c r="C131" s="17"/>
      <c r="D131" s="17"/>
      <c r="E131" s="21"/>
    </row>
    <row r="132" spans="3:5">
      <c r="C132" s="17"/>
      <c r="D132" s="17"/>
      <c r="E132" s="21"/>
    </row>
    <row r="133" spans="3:5">
      <c r="C133" s="17"/>
      <c r="D133" s="17"/>
      <c r="E133" s="21"/>
    </row>
    <row r="134" spans="3:5">
      <c r="C134" s="17"/>
      <c r="D134" s="17"/>
      <c r="E134" s="21"/>
    </row>
    <row r="135" spans="3:5">
      <c r="C135" s="17"/>
      <c r="D135" s="17"/>
      <c r="E135" s="21"/>
    </row>
    <row r="136" spans="3:5">
      <c r="C136" s="17"/>
      <c r="D136" s="17"/>
      <c r="E136" s="21"/>
    </row>
    <row r="137" spans="3:5">
      <c r="C137" s="17"/>
      <c r="D137" s="17"/>
      <c r="E137" s="21"/>
    </row>
    <row r="138" spans="3:5">
      <c r="C138" s="17"/>
      <c r="D138" s="17"/>
      <c r="E138" s="21"/>
    </row>
    <row r="139" spans="3:5">
      <c r="C139" s="17"/>
      <c r="D139" s="17"/>
      <c r="E139" s="21"/>
    </row>
    <row r="140" spans="3:5">
      <c r="C140" s="17"/>
      <c r="D140" s="17"/>
      <c r="E140" s="21"/>
    </row>
    <row r="141" spans="3:5">
      <c r="C141" s="17"/>
      <c r="D141" s="17"/>
      <c r="E141" s="21"/>
    </row>
    <row r="142" spans="3:5">
      <c r="C142" s="17"/>
      <c r="D142" s="17"/>
      <c r="E142" s="21"/>
    </row>
    <row r="143" spans="3:5">
      <c r="C143" s="17"/>
      <c r="D143" s="17"/>
      <c r="E143" s="21"/>
    </row>
    <row r="144" spans="3:5">
      <c r="C144" s="17"/>
      <c r="D144" s="17"/>
      <c r="E144" s="21"/>
    </row>
    <row r="145" spans="3:5">
      <c r="C145" s="17"/>
      <c r="D145" s="17"/>
      <c r="E145" s="21"/>
    </row>
    <row r="146" spans="3:5">
      <c r="C146" s="17"/>
      <c r="D146" s="17"/>
      <c r="E146" s="2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1E8BF-A3F8-B941-8AA0-1DE609805683}">
  <dimension ref="A1:S146"/>
  <sheetViews>
    <sheetView workbookViewId="0">
      <selection activeCell="I4" sqref="I4"/>
    </sheetView>
  </sheetViews>
  <sheetFormatPr defaultColWidth="8.85546875" defaultRowHeight="15"/>
  <cols>
    <col min="5" max="5" width="11" customWidth="1"/>
    <col min="9" max="11" width="8.85546875" style="63"/>
    <col min="22" max="22" width="18.42578125" bestFit="1" customWidth="1"/>
  </cols>
  <sheetData>
    <row r="1" spans="1:16">
      <c r="A1" t="s">
        <v>130</v>
      </c>
      <c r="B1" t="s">
        <v>129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 s="63">
        <v>2021</v>
      </c>
      <c r="J1" s="63">
        <v>2022</v>
      </c>
      <c r="K1" s="63">
        <v>2023</v>
      </c>
      <c r="L1" t="s">
        <v>109</v>
      </c>
      <c r="M1" t="s">
        <v>92</v>
      </c>
      <c r="N1" t="s">
        <v>93</v>
      </c>
      <c r="O1" t="s">
        <v>94</v>
      </c>
      <c r="P1" t="s">
        <v>95</v>
      </c>
    </row>
    <row r="2" spans="1:16">
      <c r="A2">
        <v>0</v>
      </c>
      <c r="B2" s="2" t="s">
        <v>11</v>
      </c>
      <c r="C2" s="21">
        <f>Luke_Met_Hakkuut_01a!Z384</f>
        <v>33976</v>
      </c>
      <c r="D2" s="21">
        <f>Luke_Met_Hakkuut_01a!Z404</f>
        <v>35824</v>
      </c>
      <c r="E2" s="21">
        <f>Luke_Met_Hakkuut_01a!Z424</f>
        <v>35756</v>
      </c>
      <c r="F2" s="21">
        <f>Luke_Met_Hakkuut_01a!Z444</f>
        <v>39566</v>
      </c>
      <c r="G2" s="21">
        <f>Luke_Met_Hakkuut_01a!Z464</f>
        <v>37592</v>
      </c>
      <c r="H2" s="21">
        <f>Luke_Met_Hakkuut_01a!Z484</f>
        <v>33623</v>
      </c>
      <c r="I2" s="21">
        <v>36742</v>
      </c>
      <c r="J2" s="21">
        <v>35398</v>
      </c>
      <c r="K2" s="21">
        <v>33716</v>
      </c>
      <c r="L2" s="3">
        <f>AVERAGE(G2:K2)</f>
        <v>35414.199999999997</v>
      </c>
      <c r="M2">
        <f>$L$2*('forestCenters harvests'!E$2+'forestCenters harvests'!E$5+'forestCenters harvests'!E$8)/('forestCenters harvests'!$D$2+'forestCenters harvests'!$D$5+'forestCenters harvests'!$D$8)</f>
        <v>37543.316989180807</v>
      </c>
      <c r="N2">
        <f>$L$2*('forestCenters harvests'!F$2+'forestCenters harvests'!F$5+'forestCenters harvests'!F$8)/('forestCenters harvests'!$D$2+'forestCenters harvests'!$D$5+'forestCenters harvests'!$D$8)</f>
        <v>37406.524139645182</v>
      </c>
      <c r="O2">
        <f>$L$2*('forestCenters harvests'!G$2+'forestCenters harvests'!G$5+'forestCenters harvests'!G$8)/('forestCenters harvests'!$D$2+'forestCenters harvests'!$D$5+'forestCenters harvests'!$D$8)</f>
        <v>37148.802931167287</v>
      </c>
      <c r="P2">
        <f>$L$2*('forestCenters harvests'!H$2+'forestCenters harvests'!H$5+'forestCenters harvests'!H$8)/('forestCenters harvests'!$D$2+'forestCenters harvests'!$D$5+'forestCenters harvests'!$D$8)</f>
        <v>36778.239136372111</v>
      </c>
    </row>
    <row r="3" spans="1:16">
      <c r="A3">
        <v>1</v>
      </c>
      <c r="B3" s="2" t="s">
        <v>110</v>
      </c>
      <c r="C3" s="21">
        <f>Luke_Met_Hakkuut_01a!Z385</f>
        <v>1402</v>
      </c>
      <c r="D3" s="21">
        <f>Luke_Met_Hakkuut_01a!Z405</f>
        <v>1368</v>
      </c>
      <c r="E3" s="21">
        <f>Luke_Met_Hakkuut_01a!Z425</f>
        <v>1308</v>
      </c>
      <c r="F3" s="21">
        <f>Luke_Met_Hakkuut_01a!Z445</f>
        <v>1294</v>
      </c>
      <c r="G3" s="21">
        <f>Luke_Met_Hakkuut_01a!Z465</f>
        <v>1159</v>
      </c>
      <c r="H3" s="21">
        <f>Luke_Met_Hakkuut_01a!Z485</f>
        <v>947</v>
      </c>
      <c r="I3" s="21">
        <v>1049</v>
      </c>
      <c r="J3" s="21">
        <v>1019</v>
      </c>
      <c r="K3" s="21">
        <v>852</v>
      </c>
      <c r="L3" s="65">
        <f t="shared" ref="L3:L21" si="0">AVERAGE(G3:K3)</f>
        <v>1005.2</v>
      </c>
      <c r="M3">
        <f>$L3*('forestCenters harvests'!E$2+'forestCenters harvests'!E$5+'forestCenters harvests'!E$8)/('forestCenters harvests'!$D$2+'forestCenters harvests'!$D$5+'forestCenters harvests'!$D$8)</f>
        <v>1065.6330578560169</v>
      </c>
      <c r="N3">
        <f>$L3*('forestCenters harvests'!F$2+'forestCenters harvests'!F$5+'forestCenters harvests'!F$8)/('forestCenters harvests'!$D$2+'forestCenters harvests'!$D$5+'forestCenters harvests'!$D$8)</f>
        <v>1061.7503166857175</v>
      </c>
      <c r="O3">
        <f>$L3*('forestCenters harvests'!G$2+'forestCenters harvests'!G$5+'forestCenters harvests'!G$8)/('forestCenters harvests'!$D$2+'forestCenters harvests'!$D$5+'forestCenters harvests'!$D$8)</f>
        <v>1054.4351335455651</v>
      </c>
      <c r="P3">
        <f>$L3*('forestCenters harvests'!H$2+'forestCenters harvests'!H$5+'forestCenters harvests'!H$8)/('forestCenters harvests'!$D$2+'forestCenters harvests'!$D$5+'forestCenters harvests'!$D$8)</f>
        <v>1043.9170157699807</v>
      </c>
    </row>
    <row r="4" spans="1:16">
      <c r="A4">
        <v>11</v>
      </c>
      <c r="B4" s="2" t="s">
        <v>111</v>
      </c>
      <c r="C4" s="21">
        <f>Luke_Met_Hakkuut_01a!Z386</f>
        <v>999</v>
      </c>
      <c r="D4" s="21">
        <f>Luke_Met_Hakkuut_01a!Z406</f>
        <v>1074</v>
      </c>
      <c r="E4" s="21">
        <f>Luke_Met_Hakkuut_01a!Z426</f>
        <v>1027</v>
      </c>
      <c r="F4" s="21">
        <f>Luke_Met_Hakkuut_01a!Z446</f>
        <v>1037</v>
      </c>
      <c r="G4" s="21">
        <f>Luke_Met_Hakkuut_01a!Z466</f>
        <v>979</v>
      </c>
      <c r="H4" s="21">
        <f>Luke_Met_Hakkuut_01a!Z486</f>
        <v>851</v>
      </c>
      <c r="I4" s="21">
        <v>1003</v>
      </c>
      <c r="J4" s="21">
        <v>976</v>
      </c>
      <c r="K4" s="21">
        <v>873</v>
      </c>
      <c r="L4" s="65">
        <f t="shared" si="0"/>
        <v>936.4</v>
      </c>
      <c r="M4">
        <f>$L4*('forestCenters harvests'!E$2+'forestCenters harvests'!E$5+'forestCenters harvests'!E$8)/('forestCenters harvests'!$D$2+'forestCenters harvests'!$D$5+'forestCenters harvests'!$D$8)</f>
        <v>992.69677216113621</v>
      </c>
      <c r="N4">
        <f>$L4*('forestCenters harvests'!F$2+'forestCenters harvests'!F$5+'forestCenters harvests'!F$8)/('forestCenters harvests'!$D$2+'forestCenters harvests'!$D$5+'forestCenters harvests'!$D$8)</f>
        <v>989.07978167977103</v>
      </c>
      <c r="O4">
        <f>$L4*('forestCenters harvests'!G$2+'forestCenters harvests'!G$5+'forestCenters harvests'!G$8)/('forestCenters harvests'!$D$2+'forestCenters harvests'!$D$5+'forestCenters harvests'!$D$8)</f>
        <v>982.26527959815689</v>
      </c>
      <c r="P4">
        <f>$L4*('forestCenters harvests'!H$2+'forestCenters harvests'!H$5+'forestCenters harvests'!H$8)/('forestCenters harvests'!$D$2+'forestCenters harvests'!$D$5+'forestCenters harvests'!$D$8)</f>
        <v>972.46706482989441</v>
      </c>
    </row>
    <row r="5" spans="1:16">
      <c r="A5">
        <v>14</v>
      </c>
      <c r="B5" s="2" t="s">
        <v>112</v>
      </c>
      <c r="C5" s="21">
        <f>Luke_Met_Hakkuut_01a!Z387</f>
        <v>968</v>
      </c>
      <c r="D5" s="21">
        <f>Luke_Met_Hakkuut_01a!Z407</f>
        <v>1028</v>
      </c>
      <c r="E5" s="21">
        <f>Luke_Met_Hakkuut_01a!Z427</f>
        <v>1091</v>
      </c>
      <c r="F5" s="21">
        <f>Luke_Met_Hakkuut_01a!Z447</f>
        <v>1209</v>
      </c>
      <c r="G5" s="21">
        <f>Luke_Met_Hakkuut_01a!Z467</f>
        <v>1096</v>
      </c>
      <c r="H5" s="21" t="s">
        <v>222</v>
      </c>
      <c r="I5" s="21">
        <v>1087</v>
      </c>
      <c r="J5" s="21">
        <v>1058</v>
      </c>
      <c r="K5" s="21">
        <v>961</v>
      </c>
      <c r="L5" s="65">
        <f t="shared" si="0"/>
        <v>1050.5</v>
      </c>
      <c r="M5">
        <f>$L5*('forestCenters harvests'!E$2+'forestCenters harvests'!E$5+'forestCenters harvests'!E$8)/('forestCenters harvests'!$D$2+'forestCenters harvests'!$D$5+'forestCenters harvests'!$D$8)</f>
        <v>1113.656513408024</v>
      </c>
      <c r="N5">
        <f>$L5*('forestCenters harvests'!F$2+'forestCenters harvests'!F$5+'forestCenters harvests'!F$8)/('forestCenters harvests'!$D$2+'forestCenters harvests'!$D$5+'forestCenters harvests'!$D$8)</f>
        <v>1109.5987939498073</v>
      </c>
      <c r="O5">
        <f>$L5*('forestCenters harvests'!G$2+'forestCenters harvests'!G$5+'forestCenters harvests'!G$8)/('forestCenters harvests'!$D$2+'forestCenters harvests'!$D$5+'forestCenters harvests'!$D$8)</f>
        <v>1101.9539472638444</v>
      </c>
      <c r="P5">
        <f>$L5*('forestCenters harvests'!H$2+'forestCenters harvests'!H$5+'forestCenters harvests'!H$8)/('forestCenters harvests'!$D$2+'forestCenters harvests'!$D$5+'forestCenters harvests'!$D$8)</f>
        <v>1090.9618235837293</v>
      </c>
    </row>
    <row r="6" spans="1:16">
      <c r="A6">
        <v>9</v>
      </c>
      <c r="B6" s="2" t="s">
        <v>113</v>
      </c>
      <c r="C6" s="21">
        <f>Luke_Met_Hakkuut_01a!Z388</f>
        <v>898</v>
      </c>
      <c r="D6" s="21">
        <f>Luke_Met_Hakkuut_01a!Z408</f>
        <v>959</v>
      </c>
      <c r="E6" s="21">
        <f>Luke_Met_Hakkuut_01a!Z428</f>
        <v>1001</v>
      </c>
      <c r="F6" s="21">
        <f>Luke_Met_Hakkuut_01a!Z448</f>
        <v>1044</v>
      </c>
      <c r="G6" s="21">
        <f>Luke_Met_Hakkuut_01a!Z468</f>
        <v>872</v>
      </c>
      <c r="H6" s="21">
        <f>Luke_Met_Hakkuut_01a!Z488</f>
        <v>767</v>
      </c>
      <c r="I6" s="21">
        <v>860</v>
      </c>
      <c r="J6" s="21">
        <v>822</v>
      </c>
      <c r="K6" s="21">
        <v>734</v>
      </c>
      <c r="L6" s="65">
        <f t="shared" si="0"/>
        <v>811</v>
      </c>
      <c r="M6">
        <f>$L6*('forestCenters harvests'!E$2+'forestCenters harvests'!E$5+'forestCenters harvests'!E$8)/('forestCenters harvests'!$D$2+'forestCenters harvests'!$D$5+'forestCenters harvests'!$D$8)</f>
        <v>859.75767003703709</v>
      </c>
      <c r="N6">
        <f>$L6*('forestCenters harvests'!F$2+'forestCenters harvests'!F$5+'forestCenters harvests'!F$8)/('forestCenters harvests'!$D$2+'forestCenters harvests'!$D$5+'forestCenters harvests'!$D$8)</f>
        <v>856.62505653811866</v>
      </c>
      <c r="O6">
        <f>$L6*('forestCenters harvests'!G$2+'forestCenters harvests'!G$5+'forestCenters harvests'!G$8)/('forestCenters harvests'!$D$2+'forestCenters harvests'!$D$5+'forestCenters harvests'!$D$8)</f>
        <v>850.72313301378165</v>
      </c>
      <c r="P6">
        <f>$L6*('forestCenters harvests'!H$2+'forestCenters harvests'!H$5+'forestCenters harvests'!H$8)/('forestCenters harvests'!$D$2+'forestCenters harvests'!$D$5+'forestCenters harvests'!$D$8)</f>
        <v>842.23706704084191</v>
      </c>
    </row>
    <row r="7" spans="1:16">
      <c r="A7">
        <v>4</v>
      </c>
      <c r="B7" s="2" t="s">
        <v>114</v>
      </c>
      <c r="C7" s="21">
        <f>Luke_Met_Hakkuut_01a!Z389</f>
        <v>2090</v>
      </c>
      <c r="D7" s="21">
        <f>Luke_Met_Hakkuut_01a!Z409</f>
        <v>2225</v>
      </c>
      <c r="E7" s="21">
        <f>Luke_Met_Hakkuut_01a!Z429</f>
        <v>2143</v>
      </c>
      <c r="F7" s="21">
        <f>Luke_Met_Hakkuut_01a!Z449</f>
        <v>2427</v>
      </c>
      <c r="G7" s="21">
        <f>Luke_Met_Hakkuut_01a!Z469</f>
        <v>2261</v>
      </c>
      <c r="H7" s="21">
        <f>Luke_Met_Hakkuut_01a!Z489</f>
        <v>1978</v>
      </c>
      <c r="I7" s="21">
        <v>2359</v>
      </c>
      <c r="J7" s="21">
        <v>2168</v>
      </c>
      <c r="K7" s="21">
        <v>1984</v>
      </c>
      <c r="L7" s="65">
        <f t="shared" si="0"/>
        <v>2150</v>
      </c>
      <c r="M7">
        <f>$L7*('forestCenters harvests'!E$2+'forestCenters harvests'!E$5+'forestCenters harvests'!E$8)/('forestCenters harvests'!$D$2+'forestCenters harvests'!$D$5+'forestCenters harvests'!$D$8)</f>
        <v>2279.2589279650183</v>
      </c>
      <c r="N7">
        <f>$L7*('forestCenters harvests'!F$2+'forestCenters harvests'!F$5+'forestCenters harvests'!F$8)/('forestCenters harvests'!$D$2+'forestCenters harvests'!$D$5+'forestCenters harvests'!$D$8)</f>
        <v>2270.9542189358262</v>
      </c>
      <c r="O7">
        <f>$L7*('forestCenters harvests'!G$2+'forestCenters harvests'!G$5+'forestCenters harvests'!G$8)/('forestCenters harvests'!$D$2+'forestCenters harvests'!$D$5+'forestCenters harvests'!$D$8)</f>
        <v>2255.3079358565114</v>
      </c>
      <c r="P7">
        <f>$L7*('forestCenters harvests'!H$2+'forestCenters harvests'!H$5+'forestCenters harvests'!H$8)/('forestCenters harvests'!$D$2+'forestCenters harvests'!$D$5+'forestCenters harvests'!$D$8)</f>
        <v>2232.8109668776942</v>
      </c>
    </row>
    <row r="8" spans="1:16">
      <c r="A8">
        <v>13</v>
      </c>
      <c r="B8" s="2" t="s">
        <v>115</v>
      </c>
      <c r="C8" s="21">
        <f>Luke_Met_Hakkuut_01a!Z390</f>
        <v>865</v>
      </c>
      <c r="D8" s="21">
        <f>Luke_Met_Hakkuut_01a!Z410</f>
        <v>937</v>
      </c>
      <c r="E8" s="21">
        <f>Luke_Met_Hakkuut_01a!Z430</f>
        <v>861</v>
      </c>
      <c r="F8" s="21">
        <f>Luke_Met_Hakkuut_01a!Z450</f>
        <v>932</v>
      </c>
      <c r="G8" s="21">
        <f>Luke_Met_Hakkuut_01a!Z470</f>
        <v>866</v>
      </c>
      <c r="H8" s="21">
        <f>Luke_Met_Hakkuut_01a!Z490</f>
        <v>784</v>
      </c>
      <c r="I8" s="21">
        <v>1027</v>
      </c>
      <c r="J8" s="21">
        <v>901</v>
      </c>
      <c r="K8" s="21">
        <v>817</v>
      </c>
      <c r="L8" s="65">
        <f t="shared" si="0"/>
        <v>879</v>
      </c>
      <c r="M8">
        <f>$L8*('forestCenters harvests'!E$2+'forestCenters harvests'!E$5+'forestCenters harvests'!E$8)/('forestCenters harvests'!$D$2+'forestCenters harvests'!$D$5+'forestCenters harvests'!$D$8)</f>
        <v>931.84585938662838</v>
      </c>
      <c r="N8">
        <f>$L8*('forestCenters harvests'!F$2+'forestCenters harvests'!F$5+'forestCenters harvests'!F$8)/('forestCenters harvests'!$D$2+'forestCenters harvests'!$D$5+'forestCenters harvests'!$D$8)</f>
        <v>928.45058532306575</v>
      </c>
      <c r="O8">
        <f>$L8*('forestCenters harvests'!G$2+'forestCenters harvests'!G$5+'forestCenters harvests'!G$8)/('forestCenters harvests'!$D$2+'forestCenters harvests'!$D$5+'forestCenters harvests'!$D$8)</f>
        <v>922.05380261296443</v>
      </c>
      <c r="P8">
        <f>$L8*('forestCenters harvests'!H$2+'forestCenters harvests'!H$5+'forestCenters harvests'!H$8)/('forestCenters harvests'!$D$2+'forestCenters harvests'!$D$5+'forestCenters harvests'!$D$8)</f>
        <v>912.85620459790391</v>
      </c>
    </row>
    <row r="9" spans="1:16">
      <c r="A9">
        <v>15</v>
      </c>
      <c r="B9" s="2" t="s">
        <v>116</v>
      </c>
      <c r="C9" s="21">
        <f>Luke_Met_Hakkuut_01a!Z391</f>
        <v>1076</v>
      </c>
      <c r="D9" s="21">
        <f>Luke_Met_Hakkuut_01a!Z411</f>
        <v>1162</v>
      </c>
      <c r="E9" s="21">
        <f>Luke_Met_Hakkuut_01a!Z431</f>
        <v>1142</v>
      </c>
      <c r="F9" s="21">
        <f>Luke_Met_Hakkuut_01a!Z451</f>
        <v>1119</v>
      </c>
      <c r="G9" s="21">
        <f>Luke_Met_Hakkuut_01a!Z471</f>
        <v>914</v>
      </c>
      <c r="H9" s="21">
        <f>Luke_Met_Hakkuut_01a!Z491</f>
        <v>760</v>
      </c>
      <c r="I9" s="21">
        <v>840</v>
      </c>
      <c r="J9" s="21">
        <v>780</v>
      </c>
      <c r="K9" s="21">
        <v>728</v>
      </c>
      <c r="L9" s="65">
        <f t="shared" si="0"/>
        <v>804.4</v>
      </c>
      <c r="M9">
        <f>$L9*('forestCenters harvests'!E$2+'forestCenters harvests'!E$5+'forestCenters harvests'!E$8)/('forestCenters harvests'!$D$2+'forestCenters harvests'!$D$5+'forestCenters harvests'!$D$8)</f>
        <v>852.76087518840029</v>
      </c>
      <c r="N9">
        <f>$L9*('forestCenters harvests'!F$2+'forestCenters harvests'!F$5+'forestCenters harvests'!F$8)/('forestCenters harvests'!$D$2+'forestCenters harvests'!$D$5+'forestCenters harvests'!$D$8)</f>
        <v>849.65375521487385</v>
      </c>
      <c r="O9">
        <f>$L9*('forestCenters harvests'!G$2+'forestCenters harvests'!G$5+'forestCenters harvests'!G$8)/('forestCenters harvests'!$D$2+'forestCenters harvests'!$D$5+'forestCenters harvests'!$D$8)</f>
        <v>843.7998621409198</v>
      </c>
      <c r="P9">
        <f>$L9*('forestCenters harvests'!H$2+'forestCenters harvests'!H$5+'forestCenters harvests'!H$8)/('forestCenters harvests'!$D$2+'forestCenters harvests'!$D$5+'forestCenters harvests'!$D$8)</f>
        <v>835.38285663089187</v>
      </c>
    </row>
    <row r="10" spans="1:16">
      <c r="A10">
        <v>5</v>
      </c>
      <c r="B10" s="2" t="s">
        <v>117</v>
      </c>
      <c r="C10" s="21">
        <f>Luke_Met_Hakkuut_01a!Z392</f>
        <v>1448</v>
      </c>
      <c r="D10" s="21">
        <f>Luke_Met_Hakkuut_01a!Z412</f>
        <v>1448</v>
      </c>
      <c r="E10" s="21">
        <f>Luke_Met_Hakkuut_01a!Z432</f>
        <v>1375</v>
      </c>
      <c r="F10" s="21">
        <f>Luke_Met_Hakkuut_01a!Z452</f>
        <v>1347</v>
      </c>
      <c r="G10" s="21">
        <f>Luke_Met_Hakkuut_01a!Z472</f>
        <v>1160</v>
      </c>
      <c r="H10" s="21">
        <f>Luke_Met_Hakkuut_01a!Z492</f>
        <v>976</v>
      </c>
      <c r="I10" s="21">
        <v>1086</v>
      </c>
      <c r="J10" s="21">
        <v>1052</v>
      </c>
      <c r="K10" s="21">
        <v>979</v>
      </c>
      <c r="L10" s="65">
        <f t="shared" si="0"/>
        <v>1050.5999999999999</v>
      </c>
      <c r="M10">
        <f>$L10*('forestCenters harvests'!E$2+'forestCenters harvests'!E$5+'forestCenters harvests'!E$8)/('forestCenters harvests'!$D$2+'forestCenters harvests'!$D$5+'forestCenters harvests'!$D$8)</f>
        <v>1113.762525451185</v>
      </c>
      <c r="N10">
        <f>$L10*('forestCenters harvests'!F$2+'forestCenters harvests'!F$5+'forestCenters harvests'!F$8)/('forestCenters harvests'!$D$2+'forestCenters harvests'!$D$5+'forestCenters harvests'!$D$8)</f>
        <v>1109.7044197274322</v>
      </c>
      <c r="O10">
        <f>$L10*('forestCenters harvests'!G$2+'forestCenters harvests'!G$5+'forestCenters harvests'!G$8)/('forestCenters harvests'!$D$2+'forestCenters harvests'!$D$5+'forestCenters harvests'!$D$8)</f>
        <v>1102.0588453073724</v>
      </c>
      <c r="P10">
        <f>$L10*('forestCenters harvests'!H$2+'forestCenters harvests'!H$5+'forestCenters harvests'!H$8)/('forestCenters harvests'!$D$2+'forestCenters harvests'!$D$5+'forestCenters harvests'!$D$8)</f>
        <v>1091.0656752566072</v>
      </c>
    </row>
    <row r="11" spans="1:16">
      <c r="A11">
        <v>17</v>
      </c>
      <c r="B11" s="2" t="s">
        <v>118</v>
      </c>
      <c r="C11" s="21">
        <f>Luke_Met_Hakkuut_01a!Z393</f>
        <v>3260</v>
      </c>
      <c r="D11" s="21">
        <f>Luke_Met_Hakkuut_01a!Z413</f>
        <v>3434</v>
      </c>
      <c r="E11" s="21">
        <f>Luke_Met_Hakkuut_01a!Z433</f>
        <v>3309</v>
      </c>
      <c r="F11" s="21">
        <f>Luke_Met_Hakkuut_01a!Z453</f>
        <v>3606</v>
      </c>
      <c r="G11" s="21">
        <f>Luke_Met_Hakkuut_01a!Z473</f>
        <v>3257</v>
      </c>
      <c r="H11" s="21">
        <f>Luke_Met_Hakkuut_01a!Z493</f>
        <v>2899</v>
      </c>
      <c r="I11" s="21">
        <v>2679</v>
      </c>
      <c r="J11" s="21">
        <v>2696</v>
      </c>
      <c r="K11" s="21">
        <v>2532</v>
      </c>
      <c r="L11" s="65">
        <f t="shared" si="0"/>
        <v>2812.6</v>
      </c>
      <c r="M11">
        <f>$L11*('forestCenters harvests'!E$2+'forestCenters harvests'!E$5+'forestCenters harvests'!E$8)/('forestCenters harvests'!$D$2+'forestCenters harvests'!$D$5+'forestCenters harvests'!$D$8)</f>
        <v>2981.6947259508884</v>
      </c>
      <c r="N11">
        <f>$L11*('forestCenters harvests'!F$2+'forestCenters harvests'!F$5+'forestCenters harvests'!F$8)/('forestCenters harvests'!$D$2+'forestCenters harvests'!$D$5+'forestCenters harvests'!$D$8)</f>
        <v>2970.8306214785607</v>
      </c>
      <c r="O11">
        <f>$L11*('forestCenters harvests'!G$2+'forestCenters harvests'!G$5+'forestCenters harvests'!G$8)/('forestCenters harvests'!$D$2+'forestCenters harvests'!$D$5+'forestCenters harvests'!$D$8)</f>
        <v>2950.3623722744296</v>
      </c>
      <c r="P11">
        <f>$L11*('forestCenters harvests'!H$2+'forestCenters harvests'!H$5+'forestCenters harvests'!H$8)/('forestCenters harvests'!$D$2+'forestCenters harvests'!$D$5+'forestCenters harvests'!$D$8)</f>
        <v>2920.9321513675363</v>
      </c>
    </row>
    <row r="12" spans="1:16">
      <c r="A12">
        <v>7</v>
      </c>
      <c r="B12" s="2" t="s">
        <v>119</v>
      </c>
      <c r="C12" s="21">
        <f>Luke_Met_Hakkuut_01a!Z394</f>
        <v>3378</v>
      </c>
      <c r="D12" s="21">
        <f>Luke_Met_Hakkuut_01a!Z414</f>
        <v>3494</v>
      </c>
      <c r="E12" s="21">
        <f>Luke_Met_Hakkuut_01a!Z434</f>
        <v>3561</v>
      </c>
      <c r="F12" s="21">
        <f>Luke_Met_Hakkuut_01a!Z454</f>
        <v>3937</v>
      </c>
      <c r="G12" s="21">
        <f>Luke_Met_Hakkuut_01a!Z474</f>
        <v>3868</v>
      </c>
      <c r="H12" s="21">
        <f>Luke_Met_Hakkuut_01a!Z494</f>
        <v>3377</v>
      </c>
      <c r="I12" s="21">
        <v>3797</v>
      </c>
      <c r="J12" s="21">
        <v>3782</v>
      </c>
      <c r="K12" s="21">
        <v>3514</v>
      </c>
      <c r="L12" s="65">
        <f t="shared" si="0"/>
        <v>3667.6</v>
      </c>
      <c r="M12">
        <f>$L12*('forestCenters harvests'!E$2+'forestCenters harvests'!E$5+'forestCenters harvests'!E$8)/('forestCenters harvests'!$D$2+'forestCenters harvests'!$D$5+'forestCenters harvests'!$D$8)</f>
        <v>3888.0976949788374</v>
      </c>
      <c r="N12">
        <f>$L12*('forestCenters harvests'!F$2+'forestCenters harvests'!F$5+'forestCenters harvests'!F$8)/('forestCenters harvests'!$D$2+'forestCenters harvests'!$D$5+'forestCenters harvests'!$D$8)</f>
        <v>3873.9310201716448</v>
      </c>
      <c r="O12">
        <f>$L12*('forestCenters harvests'!G$2+'forestCenters harvests'!G$5+'forestCenters harvests'!G$8)/('forestCenters harvests'!$D$2+'forestCenters harvests'!$D$5+'forestCenters harvests'!$D$8)</f>
        <v>3847.2406444406238</v>
      </c>
      <c r="P12">
        <f>$L12*('forestCenters harvests'!H$2+'forestCenters harvests'!H$5+'forestCenters harvests'!H$8)/('forestCenters harvests'!$D$2+'forestCenters harvests'!$D$5+'forestCenters harvests'!$D$8)</f>
        <v>3808.8639544747125</v>
      </c>
    </row>
    <row r="13" spans="1:16">
      <c r="A13">
        <v>18</v>
      </c>
      <c r="B13" s="2" t="s">
        <v>120</v>
      </c>
      <c r="C13" s="21">
        <f>Luke_Met_Hakkuut_01a!Z395</f>
        <v>3075</v>
      </c>
      <c r="D13" s="21">
        <f>Luke_Met_Hakkuut_01a!Z415</f>
        <v>3480</v>
      </c>
      <c r="E13" s="21">
        <f>Luke_Met_Hakkuut_01a!Z435</f>
        <v>3372</v>
      </c>
      <c r="F13" s="21">
        <f>Luke_Met_Hakkuut_01a!Z455</f>
        <v>4037</v>
      </c>
      <c r="G13" s="21">
        <f>Luke_Met_Hakkuut_01a!Z475</f>
        <v>3632</v>
      </c>
      <c r="H13" s="21">
        <f>Luke_Met_Hakkuut_01a!Z495</f>
        <v>3307</v>
      </c>
      <c r="I13" s="21">
        <v>3906</v>
      </c>
      <c r="J13" s="21">
        <v>4014</v>
      </c>
      <c r="K13" s="21">
        <v>3697</v>
      </c>
      <c r="L13" s="65">
        <f t="shared" si="0"/>
        <v>3711.2</v>
      </c>
      <c r="M13">
        <f>$L13*('forestCenters harvests'!E$2+'forestCenters harvests'!E$5+'forestCenters harvests'!E$8)/('forestCenters harvests'!$D$2+'forestCenters harvests'!$D$5+'forestCenters harvests'!$D$8)</f>
        <v>3934.3189457971052</v>
      </c>
      <c r="N13">
        <f>$L13*('forestCenters harvests'!F$2+'forestCenters harvests'!F$5+'forestCenters harvests'!F$8)/('forestCenters harvests'!$D$2+'forestCenters harvests'!$D$5+'forestCenters harvests'!$D$8)</f>
        <v>3919.9838592161109</v>
      </c>
      <c r="O13">
        <f>$L13*('forestCenters harvests'!G$2+'forestCenters harvests'!G$5+'forestCenters harvests'!G$8)/('forestCenters harvests'!$D$2+'forestCenters harvests'!$D$5+'forestCenters harvests'!$D$8)</f>
        <v>3892.9761914189235</v>
      </c>
      <c r="P13">
        <f>$L13*('forestCenters harvests'!H$2+'forestCenters harvests'!H$5+'forestCenters harvests'!H$8)/('forestCenters harvests'!$D$2+'forestCenters harvests'!$D$5+'forestCenters harvests'!$D$8)</f>
        <v>3854.1432838495343</v>
      </c>
    </row>
    <row r="14" spans="1:16">
      <c r="A14">
        <v>6</v>
      </c>
      <c r="B14" s="2" t="s">
        <v>121</v>
      </c>
      <c r="C14" s="21">
        <f>Luke_Met_Hakkuut_01a!Z396</f>
        <v>3014</v>
      </c>
      <c r="D14" s="21">
        <f>Luke_Met_Hakkuut_01a!Z416</f>
        <v>3298</v>
      </c>
      <c r="E14" s="21">
        <f>Luke_Met_Hakkuut_01a!Z436</f>
        <v>3580</v>
      </c>
      <c r="F14" s="21">
        <f>Luke_Met_Hakkuut_01a!Z456</f>
        <v>3745</v>
      </c>
      <c r="G14" s="21">
        <f>Luke_Met_Hakkuut_01a!Z476</f>
        <v>3414</v>
      </c>
      <c r="H14" s="21">
        <f>Luke_Met_Hakkuut_01a!Z496</f>
        <v>3018</v>
      </c>
      <c r="I14" s="21">
        <v>3151</v>
      </c>
      <c r="J14" s="21">
        <v>2980</v>
      </c>
      <c r="K14" s="21">
        <v>2772</v>
      </c>
      <c r="L14" s="65">
        <f t="shared" si="0"/>
        <v>3067</v>
      </c>
      <c r="M14">
        <f>$L14*('forestCenters harvests'!E$2+'forestCenters harvests'!E$5+'forestCenters harvests'!E$8)/('forestCenters harvests'!$D$2+'forestCenters harvests'!$D$5+'forestCenters harvests'!$D$8)</f>
        <v>3251.3893637528886</v>
      </c>
      <c r="N14">
        <f>$L14*('forestCenters harvests'!F$2+'forestCenters harvests'!F$5+'forestCenters harvests'!F$8)/('forestCenters harvests'!$D$2+'forestCenters harvests'!$D$5+'forestCenters harvests'!$D$8)</f>
        <v>3239.542599756363</v>
      </c>
      <c r="O14">
        <f>$L14*('forestCenters harvests'!G$2+'forestCenters harvests'!G$5+'forestCenters harvests'!G$8)/('forestCenters harvests'!$D$2+'forestCenters harvests'!$D$5+'forestCenters harvests'!$D$8)</f>
        <v>3217.2229950101955</v>
      </c>
      <c r="P14">
        <f>$L14*('forestCenters harvests'!H$2+'forestCenters harvests'!H$5+'forestCenters harvests'!H$8)/('forestCenters harvests'!$D$2+'forestCenters harvests'!$D$5+'forestCenters harvests'!$D$8)</f>
        <v>3185.1308071692506</v>
      </c>
    </row>
    <row r="15" spans="1:16">
      <c r="A15">
        <v>12</v>
      </c>
      <c r="B15" s="2" t="s">
        <v>122</v>
      </c>
      <c r="C15" s="21">
        <f>Luke_Met_Hakkuut_01a!Z397</f>
        <v>1308</v>
      </c>
      <c r="D15" s="21">
        <f>Luke_Met_Hakkuut_01a!Z417</f>
        <v>1373</v>
      </c>
      <c r="E15" s="21">
        <f>Luke_Met_Hakkuut_01a!Z437</f>
        <v>1420</v>
      </c>
      <c r="F15" s="21">
        <f>Luke_Met_Hakkuut_01a!Z457</f>
        <v>1626</v>
      </c>
      <c r="G15" s="21">
        <f>Luke_Met_Hakkuut_01a!Z477</f>
        <v>1710</v>
      </c>
      <c r="H15" s="21">
        <f>Luke_Met_Hakkuut_01a!Z497</f>
        <v>1467</v>
      </c>
      <c r="I15" s="21">
        <v>1691</v>
      </c>
      <c r="J15" s="21">
        <v>1608</v>
      </c>
      <c r="K15" s="21">
        <v>1529</v>
      </c>
      <c r="L15" s="65">
        <f t="shared" si="0"/>
        <v>1601</v>
      </c>
      <c r="M15">
        <f>$L15*('forestCenters harvests'!E$2+'forestCenters harvests'!E$5+'forestCenters harvests'!E$8)/('forestCenters harvests'!$D$2+'forestCenters harvests'!$D$5+'forestCenters harvests'!$D$8)</f>
        <v>1697.2528110102298</v>
      </c>
      <c r="N15">
        <f>$L15*('forestCenters harvests'!F$2+'forestCenters harvests'!F$5+'forestCenters harvests'!F$8)/('forestCenters harvests'!$D$2+'forestCenters harvests'!$D$5+'forestCenters harvests'!$D$8)</f>
        <v>1691.0686997750036</v>
      </c>
      <c r="O15">
        <f>$L15*('forestCenters harvests'!G$2+'forestCenters harvests'!G$5+'forestCenters harvests'!G$8)/('forestCenters harvests'!$D$2+'forestCenters harvests'!$D$5+'forestCenters harvests'!$D$8)</f>
        <v>1679.4176768866394</v>
      </c>
      <c r="P15">
        <f>$L15*('forestCenters harvests'!H$2+'forestCenters harvests'!H$5+'forestCenters harvests'!H$8)/('forestCenters harvests'!$D$2+'forestCenters harvests'!$D$5+'forestCenters harvests'!$D$8)</f>
        <v>1662.6652827772971</v>
      </c>
    </row>
    <row r="16" spans="1:16">
      <c r="A16">
        <v>10</v>
      </c>
      <c r="B16" s="2" t="s">
        <v>123</v>
      </c>
      <c r="C16" s="21">
        <f>Luke_Met_Hakkuut_01a!Z398</f>
        <v>933</v>
      </c>
      <c r="D16" s="21">
        <f>Luke_Met_Hakkuut_01a!Z418</f>
        <v>1027</v>
      </c>
      <c r="E16" s="21">
        <f>Luke_Met_Hakkuut_01a!Z438</f>
        <v>1072</v>
      </c>
      <c r="F16" s="21">
        <f>Luke_Met_Hakkuut_01a!Z458</f>
        <v>1228</v>
      </c>
      <c r="G16" s="21">
        <f>Luke_Met_Hakkuut_01a!Z478</f>
        <v>1282</v>
      </c>
      <c r="H16" s="21">
        <f>Luke_Met_Hakkuut_01a!Z498</f>
        <v>1133</v>
      </c>
      <c r="I16" s="21">
        <v>1200</v>
      </c>
      <c r="J16" s="21">
        <v>1111</v>
      </c>
      <c r="K16" s="21">
        <v>1214</v>
      </c>
      <c r="L16" s="65">
        <f t="shared" si="0"/>
        <v>1188</v>
      </c>
      <c r="M16">
        <f>$L16*('forestCenters harvests'!E$2+'forestCenters harvests'!E$5+'forestCenters harvests'!E$8)/('forestCenters harvests'!$D$2+'forestCenters harvests'!$D$5+'forestCenters harvests'!$D$8)</f>
        <v>1259.4230727546239</v>
      </c>
      <c r="N16">
        <f>$L16*('forestCenters harvests'!F$2+'forestCenters harvests'!F$5+'forestCenters harvests'!F$8)/('forestCenters harvests'!$D$2+'forestCenters harvests'!$D$5+'forestCenters harvests'!$D$8)</f>
        <v>1254.8342381840753</v>
      </c>
      <c r="O16">
        <f>$L16*('forestCenters harvests'!G$2+'forestCenters harvests'!G$5+'forestCenters harvests'!G$8)/('forestCenters harvests'!$D$2+'forestCenters harvests'!$D$5+'forestCenters harvests'!$D$8)</f>
        <v>1246.1887571151328</v>
      </c>
      <c r="P16">
        <f>$L16*('forestCenters harvests'!H$2+'forestCenters harvests'!H$5+'forestCenters harvests'!H$8)/('forestCenters harvests'!$D$2+'forestCenters harvests'!$D$5+'forestCenters harvests'!$D$8)</f>
        <v>1233.7578737910237</v>
      </c>
    </row>
    <row r="17" spans="1:16">
      <c r="A17">
        <v>3</v>
      </c>
      <c r="B17" s="2" t="s">
        <v>124</v>
      </c>
      <c r="C17" s="21">
        <f>Luke_Met_Hakkuut_01a!Z399</f>
        <v>562</v>
      </c>
      <c r="D17" s="21">
        <f>Luke_Met_Hakkuut_01a!Z419</f>
        <v>647</v>
      </c>
      <c r="E17" s="21">
        <f>Luke_Met_Hakkuut_01a!Z439</f>
        <v>604</v>
      </c>
      <c r="F17" s="21">
        <f>Luke_Met_Hakkuut_01a!Z459</f>
        <v>684</v>
      </c>
      <c r="G17" s="21">
        <f>Luke_Met_Hakkuut_01a!Z479</f>
        <v>678</v>
      </c>
      <c r="H17" s="21">
        <f>Luke_Met_Hakkuut_01a!Z499</f>
        <v>543</v>
      </c>
      <c r="I17" s="21">
        <v>559</v>
      </c>
      <c r="J17" s="21">
        <v>534</v>
      </c>
      <c r="K17" s="21">
        <v>577</v>
      </c>
      <c r="L17" s="65">
        <f t="shared" si="0"/>
        <v>578.20000000000005</v>
      </c>
      <c r="M17">
        <f>$L17*('forestCenters harvests'!E$2+'forestCenters harvests'!E$5+'forestCenters harvests'!E$8)/('forestCenters harvests'!$D$2+'forestCenters harvests'!$D$5+'forestCenters harvests'!$D$8)</f>
        <v>612.96163355784824</v>
      </c>
      <c r="N17">
        <f>$L17*('forestCenters harvests'!F$2+'forestCenters harvests'!F$5+'forestCenters harvests'!F$8)/('forestCenters harvests'!$D$2+'forestCenters harvests'!$D$5+'forestCenters harvests'!$D$8)</f>
        <v>610.72824622730002</v>
      </c>
      <c r="O17">
        <f>$L17*('forestCenters harvests'!G$2+'forestCenters harvests'!G$5+'forestCenters harvests'!G$8)/('forestCenters harvests'!$D$2+'forestCenters harvests'!$D$5+'forestCenters harvests'!$D$8)</f>
        <v>606.52048768010934</v>
      </c>
      <c r="P17">
        <f>$L17*('forestCenters harvests'!H$2+'forestCenters harvests'!H$5+'forestCenters harvests'!H$8)/('forestCenters harvests'!$D$2+'forestCenters harvests'!$D$5+'forestCenters harvests'!$D$8)</f>
        <v>600.47037258078285</v>
      </c>
    </row>
    <row r="18" spans="1:16">
      <c r="A18">
        <v>19</v>
      </c>
      <c r="B18" s="2" t="s">
        <v>125</v>
      </c>
      <c r="C18" s="21">
        <f>Luke_Met_Hakkuut_01a!Z400</f>
        <v>3557</v>
      </c>
      <c r="D18" s="21">
        <f>Luke_Met_Hakkuut_01a!Z420</f>
        <v>3776</v>
      </c>
      <c r="E18" s="21">
        <f>Luke_Met_Hakkuut_01a!Z440</f>
        <v>3759</v>
      </c>
      <c r="F18" s="21">
        <f>Luke_Met_Hakkuut_01a!Z460</f>
        <v>4445</v>
      </c>
      <c r="G18" s="21">
        <f>Luke_Met_Hakkuut_01a!Z480</f>
        <v>4260</v>
      </c>
      <c r="H18" s="21">
        <f>Luke_Met_Hakkuut_01a!Z500</f>
        <v>3848</v>
      </c>
      <c r="I18" s="21">
        <v>4677</v>
      </c>
      <c r="J18" s="21">
        <v>4055</v>
      </c>
      <c r="K18" s="21">
        <v>3911</v>
      </c>
      <c r="L18" s="65">
        <f t="shared" si="0"/>
        <v>4150.2</v>
      </c>
      <c r="M18">
        <f>$L18*('forestCenters harvests'!E$2+'forestCenters harvests'!E$5+'forestCenters harvests'!E$8)/('forestCenters harvests'!$D$2+'forestCenters harvests'!$D$5+'forestCenters harvests'!$D$8)</f>
        <v>4399.7118152746134</v>
      </c>
      <c r="N18">
        <f>$L18*('forestCenters harvests'!F$2+'forestCenters harvests'!F$5+'forestCenters harvests'!F$8)/('forestCenters harvests'!$D$2+'forestCenters harvests'!$D$5+'forestCenters harvests'!$D$8)</f>
        <v>4383.6810229895191</v>
      </c>
      <c r="O18">
        <f>$L18*('forestCenters harvests'!G$2+'forestCenters harvests'!G$5+'forestCenters harvests'!G$8)/('forestCenters harvests'!$D$2+'forestCenters harvests'!$D$5+'forestCenters harvests'!$D$8)</f>
        <v>4353.4786025077647</v>
      </c>
      <c r="P18">
        <f>$L18*('forestCenters harvests'!H$2+'forestCenters harvests'!H$5+'forestCenters harvests'!H$8)/('forestCenters harvests'!$D$2+'forestCenters harvests'!$D$5+'forestCenters harvests'!$D$8)</f>
        <v>4310.0521277840962</v>
      </c>
    </row>
    <row r="19" spans="1:16">
      <c r="A19">
        <v>16</v>
      </c>
      <c r="B19" s="2" t="s">
        <v>126</v>
      </c>
      <c r="C19" s="21">
        <f>Luke_Met_Hakkuut_01a!Z401</f>
        <v>2044</v>
      </c>
      <c r="D19" s="21">
        <f>Luke_Met_Hakkuut_01a!Z421</f>
        <v>2209</v>
      </c>
      <c r="E19" s="21">
        <f>Luke_Met_Hakkuut_01a!Z441</f>
        <v>2150</v>
      </c>
      <c r="F19" s="21">
        <f>Luke_Met_Hakkuut_01a!Z461</f>
        <v>2562</v>
      </c>
      <c r="G19" s="21">
        <f>Luke_Met_Hakkuut_01a!Z481</f>
        <v>2744</v>
      </c>
      <c r="H19" s="21">
        <f>Luke_Met_Hakkuut_01a!Z501</f>
        <v>2652</v>
      </c>
      <c r="I19" s="21">
        <v>2460</v>
      </c>
      <c r="J19" s="21">
        <v>2483</v>
      </c>
      <c r="K19" s="21">
        <v>2565</v>
      </c>
      <c r="L19" s="65">
        <f t="shared" si="0"/>
        <v>2580.8000000000002</v>
      </c>
      <c r="M19">
        <f>$L19*('forestCenters harvests'!E$2+'forestCenters harvests'!E$5+'forestCenters harvests'!E$8)/('forestCenters harvests'!$D$2+'forestCenters harvests'!$D$5+'forestCenters harvests'!$D$8)</f>
        <v>2735.9588099033112</v>
      </c>
      <c r="N19">
        <f>$L19*('forestCenters harvests'!F$2+'forestCenters harvests'!F$5+'forestCenters harvests'!F$8)/('forestCenters harvests'!$D$2+'forestCenters harvests'!$D$5+'forestCenters harvests'!$D$8)</f>
        <v>2725.9900689439914</v>
      </c>
      <c r="O19">
        <f>$L19*('forestCenters harvests'!G$2+'forestCenters harvests'!G$5+'forestCenters harvests'!G$8)/('forestCenters harvests'!$D$2+'forestCenters harvests'!$D$5+'forestCenters harvests'!$D$8)</f>
        <v>2707.2087073760395</v>
      </c>
      <c r="P19">
        <f>$L19*('forestCenters harvests'!H$2+'forestCenters harvests'!H$5+'forestCenters harvests'!H$8)/('forestCenters harvests'!$D$2+'forestCenters harvests'!$D$5+'forestCenters harvests'!$D$8)</f>
        <v>2680.2039736362576</v>
      </c>
    </row>
    <row r="20" spans="1:16">
      <c r="A20">
        <v>8</v>
      </c>
      <c r="B20" s="2" t="s">
        <v>127</v>
      </c>
      <c r="C20" s="21">
        <f>Luke_Met_Hakkuut_01a!Z402</f>
        <v>2955</v>
      </c>
      <c r="D20" s="21">
        <f>Luke_Met_Hakkuut_01a!Z422</f>
        <v>2762</v>
      </c>
      <c r="E20" s="21">
        <f>Luke_Met_Hakkuut_01a!Z442</f>
        <v>2835</v>
      </c>
      <c r="F20" s="21">
        <f>Luke_Met_Hakkuut_01a!Z462</f>
        <v>3148</v>
      </c>
      <c r="G20" s="21">
        <f>Luke_Met_Hakkuut_01a!Z482</f>
        <v>3195</v>
      </c>
      <c r="H20" s="21">
        <f>Luke_Met_Hakkuut_01a!Z502</f>
        <v>3060</v>
      </c>
      <c r="I20" s="21">
        <v>3052</v>
      </c>
      <c r="J20" s="21">
        <v>3142</v>
      </c>
      <c r="K20" s="21">
        <v>3280</v>
      </c>
      <c r="L20" s="65">
        <f t="shared" si="0"/>
        <v>3145.8</v>
      </c>
      <c r="M20">
        <f>$L20*('forestCenters harvests'!E$2+'forestCenters harvests'!E$5+'forestCenters harvests'!E$8)/('forestCenters harvests'!$D$2+'forestCenters harvests'!$D$5+'forestCenters harvests'!$D$8)</f>
        <v>3334.9268537638859</v>
      </c>
      <c r="N20">
        <f>$L20*('forestCenters harvests'!F$2+'forestCenters harvests'!F$5+'forestCenters harvests'!F$8)/('forestCenters harvests'!$D$2+'forestCenters harvests'!$D$5+'forestCenters harvests'!$D$8)</f>
        <v>3322.7757125248017</v>
      </c>
      <c r="O20">
        <f>$L20*('forestCenters harvests'!G$2+'forestCenters harvests'!G$5+'forestCenters harvests'!G$8)/('forestCenters harvests'!$D$2+'forestCenters harvests'!$D$5+'forestCenters harvests'!$D$8)</f>
        <v>3299.8826533104248</v>
      </c>
      <c r="P20">
        <f>$L20*('forestCenters harvests'!H$2+'forestCenters harvests'!H$5+'forestCenters harvests'!H$8)/('forestCenters harvests'!$D$2+'forestCenters harvests'!$D$5+'forestCenters harvests'!$D$8)</f>
        <v>3266.9659253971404</v>
      </c>
    </row>
    <row r="21" spans="1:16">
      <c r="A21">
        <v>2</v>
      </c>
      <c r="B21" s="2" t="s">
        <v>128</v>
      </c>
      <c r="C21" s="21">
        <f>Luke_Met_Hakkuut_01a!Z403</f>
        <v>143</v>
      </c>
      <c r="D21" s="21">
        <f>Luke_Met_Hakkuut_01a!Z423</f>
        <v>121</v>
      </c>
      <c r="E21" s="21">
        <f>Luke_Met_Hakkuut_01a!Z443</f>
        <v>147</v>
      </c>
      <c r="F21" s="21">
        <f>Luke_Met_Hakkuut_01a!Z463</f>
        <v>139</v>
      </c>
      <c r="G21" s="21">
        <f>Luke_Met_Hakkuut_01a!Z483</f>
        <v>246</v>
      </c>
      <c r="H21" s="21">
        <f>Luke_Met_Hakkuut_01a!Z503</f>
        <v>331</v>
      </c>
      <c r="I21" s="21">
        <v>257</v>
      </c>
      <c r="J21" s="21">
        <v>218</v>
      </c>
      <c r="K21" s="21">
        <v>197</v>
      </c>
      <c r="L21" s="65">
        <f t="shared" si="0"/>
        <v>249.8</v>
      </c>
      <c r="M21">
        <f>$L21*('forestCenters harvests'!E$2+'forestCenters harvests'!E$5+'forestCenters harvests'!E$8)/('forestCenters harvests'!$D$2+'forestCenters harvests'!$D$5+'forestCenters harvests'!$D$8)</f>
        <v>264.81808381658675</v>
      </c>
      <c r="N21">
        <f>$L21*('forestCenters harvests'!F$2+'forestCenters harvests'!F$5+'forestCenters harvests'!F$8)/('forestCenters harvests'!$D$2+'forestCenters harvests'!$D$5+'forestCenters harvests'!$D$8)</f>
        <v>263.85319250705555</v>
      </c>
      <c r="O21">
        <f>$L21*('forestCenters harvests'!G$2+'forestCenters harvests'!G$5+'forestCenters harvests'!G$8)/('forestCenters harvests'!$D$2+'forestCenters harvests'!$D$5+'forestCenters harvests'!$D$8)</f>
        <v>262.03531273346817</v>
      </c>
      <c r="P21">
        <f>$L21*('forestCenters harvests'!H$2+'forestCenters harvests'!H$5+'forestCenters harvests'!H$8)/('forestCenters harvests'!$D$2+'forestCenters harvests'!$D$5+'forestCenters harvests'!$D$8)</f>
        <v>259.42147884932467</v>
      </c>
    </row>
    <row r="24" spans="1:16">
      <c r="E24" s="19"/>
      <c r="F24" s="19"/>
      <c r="O24" s="3"/>
    </row>
    <row r="25" spans="1:16">
      <c r="C25" s="16"/>
    </row>
    <row r="26" spans="1:16">
      <c r="C26" s="19"/>
      <c r="E26" s="2"/>
      <c r="F26" s="21"/>
      <c r="G26" s="21"/>
      <c r="H26" s="21"/>
      <c r="I26" s="21"/>
      <c r="J26" s="21"/>
      <c r="K26" s="21"/>
      <c r="L26" s="21"/>
      <c r="M26" s="21"/>
      <c r="N26" s="21"/>
      <c r="O26" s="3"/>
    </row>
    <row r="27" spans="1:16">
      <c r="C27" s="17"/>
      <c r="E27" s="2"/>
      <c r="F27" s="21"/>
      <c r="G27" s="21"/>
      <c r="H27" s="21"/>
      <c r="I27" s="21"/>
      <c r="J27" s="21"/>
      <c r="K27" s="21"/>
      <c r="L27" s="21"/>
      <c r="M27" s="21"/>
      <c r="N27" s="21"/>
      <c r="O27" s="3"/>
    </row>
    <row r="28" spans="1:16">
      <c r="C28" s="17"/>
      <c r="E28" s="2"/>
      <c r="F28" s="21"/>
      <c r="G28" s="21"/>
      <c r="H28" s="21"/>
      <c r="I28" s="21"/>
      <c r="J28" s="21"/>
      <c r="K28" s="21"/>
      <c r="L28" s="21"/>
      <c r="M28" s="21"/>
      <c r="N28" s="21"/>
      <c r="O28" s="3"/>
    </row>
    <row r="29" spans="1:16">
      <c r="C29" s="17"/>
      <c r="E29" s="2"/>
      <c r="F29" s="21"/>
      <c r="G29" s="21"/>
      <c r="H29" s="21"/>
      <c r="I29" s="21"/>
      <c r="J29" s="21"/>
      <c r="K29" s="21"/>
      <c r="L29" s="21"/>
      <c r="M29" s="21"/>
      <c r="N29" s="21"/>
      <c r="O29" s="3"/>
    </row>
    <row r="30" spans="1:16">
      <c r="C30" s="17"/>
      <c r="E30" s="2"/>
      <c r="F30" s="21"/>
      <c r="G30" s="21"/>
      <c r="H30" s="21"/>
      <c r="I30" s="21"/>
      <c r="J30" s="21"/>
      <c r="K30" s="21"/>
      <c r="L30" s="21"/>
      <c r="M30" s="21"/>
      <c r="N30" s="21"/>
      <c r="O30" s="3"/>
    </row>
    <row r="31" spans="1:16">
      <c r="C31" s="17"/>
      <c r="E31" s="2"/>
      <c r="F31" s="21"/>
      <c r="G31" s="21"/>
      <c r="H31" s="21"/>
      <c r="I31" s="21"/>
      <c r="J31" s="21"/>
      <c r="K31" s="21"/>
      <c r="L31" s="21"/>
      <c r="M31" s="21"/>
      <c r="N31" s="21"/>
      <c r="O31" s="3"/>
    </row>
    <row r="32" spans="1:16">
      <c r="C32" s="17"/>
      <c r="E32" s="2"/>
      <c r="F32" s="21"/>
      <c r="G32" s="21"/>
      <c r="H32" s="21"/>
      <c r="I32" s="21"/>
      <c r="J32" s="21"/>
      <c r="K32" s="21"/>
      <c r="L32" s="21"/>
      <c r="M32" s="21"/>
      <c r="N32" s="21"/>
      <c r="O32" s="3"/>
    </row>
    <row r="33" spans="3:15">
      <c r="C33" s="17"/>
      <c r="E33" s="2"/>
      <c r="F33" s="21"/>
      <c r="G33" s="21"/>
      <c r="H33" s="21"/>
      <c r="I33" s="21"/>
      <c r="J33" s="21"/>
      <c r="K33" s="21"/>
      <c r="L33" s="21"/>
      <c r="M33" s="21"/>
      <c r="N33" s="21"/>
      <c r="O33" s="3"/>
    </row>
    <row r="34" spans="3:15">
      <c r="C34" s="17"/>
      <c r="E34" s="2"/>
      <c r="F34" s="21"/>
      <c r="G34" s="21"/>
      <c r="H34" s="21"/>
      <c r="I34" s="21"/>
      <c r="J34" s="21"/>
      <c r="K34" s="21"/>
      <c r="L34" s="21"/>
      <c r="M34" s="21"/>
      <c r="N34" s="21"/>
      <c r="O34" s="3"/>
    </row>
    <row r="35" spans="3:15">
      <c r="C35" s="17"/>
      <c r="E35" s="2"/>
      <c r="F35" s="21"/>
      <c r="G35" s="21"/>
      <c r="H35" s="21"/>
      <c r="I35" s="21"/>
      <c r="J35" s="21"/>
      <c r="K35" s="21"/>
      <c r="L35" s="21"/>
      <c r="M35" s="21"/>
      <c r="N35" s="21"/>
      <c r="O35" s="3"/>
    </row>
    <row r="36" spans="3:15">
      <c r="C36" s="17"/>
      <c r="E36" s="2"/>
      <c r="F36" s="21"/>
      <c r="G36" s="21"/>
      <c r="H36" s="21"/>
      <c r="I36" s="21"/>
      <c r="J36" s="21"/>
      <c r="K36" s="21"/>
      <c r="L36" s="21"/>
      <c r="M36" s="21"/>
      <c r="N36" s="21"/>
      <c r="O36" s="3"/>
    </row>
    <row r="37" spans="3:15">
      <c r="C37" s="17"/>
      <c r="E37" s="2"/>
      <c r="F37" s="21"/>
      <c r="G37" s="21"/>
      <c r="H37" s="21"/>
      <c r="I37" s="21"/>
      <c r="J37" s="21"/>
      <c r="K37" s="21"/>
      <c r="L37" s="21"/>
      <c r="M37" s="21"/>
      <c r="N37" s="21"/>
      <c r="O37" s="3"/>
    </row>
    <row r="38" spans="3:15">
      <c r="C38" s="17"/>
      <c r="E38" s="2"/>
      <c r="F38" s="21"/>
      <c r="G38" s="21"/>
      <c r="H38" s="21"/>
      <c r="I38" s="21"/>
      <c r="J38" s="21"/>
      <c r="K38" s="21"/>
      <c r="L38" s="21"/>
      <c r="M38" s="21"/>
      <c r="N38" s="21"/>
      <c r="O38" s="3"/>
    </row>
    <row r="39" spans="3:15">
      <c r="C39" s="17"/>
      <c r="E39" s="2"/>
      <c r="F39" s="21"/>
      <c r="G39" s="21"/>
      <c r="H39" s="21"/>
      <c r="I39" s="21"/>
      <c r="J39" s="21"/>
      <c r="K39" s="21"/>
      <c r="L39" s="21"/>
      <c r="M39" s="21"/>
      <c r="N39" s="21"/>
      <c r="O39" s="3"/>
    </row>
    <row r="40" spans="3:15">
      <c r="C40" s="17"/>
      <c r="E40" s="2"/>
      <c r="F40" s="21"/>
      <c r="G40" s="21"/>
      <c r="H40" s="21"/>
      <c r="I40" s="21"/>
      <c r="J40" s="21"/>
      <c r="K40" s="21"/>
      <c r="L40" s="21"/>
      <c r="M40" s="21"/>
      <c r="N40" s="21"/>
      <c r="O40" s="3"/>
    </row>
    <row r="41" spans="3:15">
      <c r="C41" s="17"/>
      <c r="E41" s="2"/>
      <c r="F41" s="21"/>
      <c r="G41" s="21"/>
      <c r="H41" s="21"/>
      <c r="I41" s="21"/>
      <c r="J41" s="21"/>
      <c r="K41" s="21"/>
      <c r="L41" s="21"/>
      <c r="M41" s="21"/>
      <c r="N41" s="21"/>
      <c r="O41" s="3"/>
    </row>
    <row r="42" spans="3:15">
      <c r="C42" s="17"/>
      <c r="E42" s="2"/>
      <c r="F42" s="21"/>
      <c r="G42" s="21"/>
      <c r="H42" s="21"/>
      <c r="I42" s="21"/>
      <c r="J42" s="21"/>
      <c r="K42" s="21"/>
      <c r="L42" s="21"/>
      <c r="M42" s="21"/>
      <c r="N42" s="21"/>
      <c r="O42" s="3"/>
    </row>
    <row r="43" spans="3:15">
      <c r="C43" s="17"/>
      <c r="E43" s="2"/>
      <c r="F43" s="21"/>
      <c r="G43" s="21"/>
      <c r="H43" s="21"/>
      <c r="I43" s="21"/>
      <c r="J43" s="21"/>
      <c r="K43" s="21"/>
      <c r="L43" s="21"/>
      <c r="M43" s="21"/>
      <c r="N43" s="21"/>
      <c r="O43" s="3"/>
    </row>
    <row r="44" spans="3:15">
      <c r="C44" s="17"/>
      <c r="E44" s="2"/>
      <c r="F44" s="21"/>
      <c r="G44" s="21"/>
      <c r="H44" s="21"/>
      <c r="I44" s="21"/>
      <c r="J44" s="21"/>
      <c r="K44" s="21"/>
      <c r="L44" s="21"/>
      <c r="M44" s="21"/>
      <c r="N44" s="21"/>
      <c r="O44" s="3"/>
    </row>
    <row r="45" spans="3:15">
      <c r="C45" s="17"/>
      <c r="E45" s="2"/>
      <c r="F45" s="21"/>
      <c r="G45" s="21"/>
      <c r="H45" s="21"/>
      <c r="I45" s="21"/>
      <c r="J45" s="21"/>
      <c r="K45" s="21"/>
      <c r="L45" s="21"/>
      <c r="M45" s="21"/>
      <c r="N45" s="21"/>
      <c r="O45" s="3"/>
    </row>
    <row r="46" spans="3:15">
      <c r="C46" s="17"/>
      <c r="D46" s="17"/>
      <c r="E46" s="19"/>
      <c r="F46" s="19"/>
      <c r="O46" s="3"/>
    </row>
    <row r="47" spans="3:15">
      <c r="C47" s="17"/>
    </row>
    <row r="48" spans="3:15">
      <c r="C48" s="17"/>
      <c r="E48" s="2"/>
      <c r="F48" s="21"/>
      <c r="G48" s="21"/>
      <c r="H48" s="21"/>
      <c r="I48" s="21"/>
      <c r="J48" s="21"/>
      <c r="K48" s="21"/>
      <c r="L48" s="21"/>
      <c r="M48" s="21"/>
      <c r="N48" s="3"/>
      <c r="O48" s="3"/>
    </row>
    <row r="49" spans="3:15">
      <c r="C49" s="17"/>
      <c r="E49" s="2"/>
      <c r="F49" s="21"/>
      <c r="G49" s="21"/>
      <c r="H49" s="21"/>
      <c r="I49" s="21"/>
      <c r="J49" s="21"/>
      <c r="K49" s="21"/>
      <c r="L49" s="21"/>
      <c r="M49" s="21"/>
      <c r="N49" s="3"/>
      <c r="O49" s="3"/>
    </row>
    <row r="50" spans="3:15">
      <c r="C50" s="17"/>
      <c r="E50" s="2"/>
      <c r="F50" s="21"/>
      <c r="G50" s="21"/>
      <c r="H50" s="21"/>
      <c r="I50" s="21"/>
      <c r="J50" s="21"/>
      <c r="K50" s="21"/>
      <c r="L50" s="21"/>
      <c r="M50" s="21"/>
      <c r="N50" s="3"/>
      <c r="O50" s="3"/>
    </row>
    <row r="51" spans="3:15">
      <c r="C51" s="17"/>
      <c r="E51" s="2"/>
      <c r="F51" s="21"/>
      <c r="G51" s="21"/>
      <c r="H51" s="21"/>
      <c r="I51" s="21"/>
      <c r="J51" s="21"/>
      <c r="K51" s="21"/>
      <c r="L51" s="21"/>
      <c r="M51" s="21"/>
      <c r="N51" s="3"/>
      <c r="O51" s="3"/>
    </row>
    <row r="52" spans="3:15">
      <c r="C52" s="17"/>
      <c r="E52" s="2"/>
      <c r="F52" s="21"/>
      <c r="G52" s="21"/>
      <c r="H52" s="21"/>
      <c r="I52" s="21"/>
      <c r="J52" s="21"/>
      <c r="K52" s="21"/>
      <c r="L52" s="21"/>
      <c r="M52" s="21"/>
      <c r="N52" s="3"/>
      <c r="O52" s="3"/>
    </row>
    <row r="53" spans="3:15">
      <c r="C53" s="17"/>
      <c r="E53" s="2"/>
      <c r="F53" s="21"/>
      <c r="G53" s="21"/>
      <c r="H53" s="21"/>
      <c r="I53" s="21"/>
      <c r="J53" s="21"/>
      <c r="K53" s="21"/>
      <c r="L53" s="21"/>
      <c r="M53" s="21"/>
      <c r="N53" s="3"/>
      <c r="O53" s="3"/>
    </row>
    <row r="54" spans="3:15">
      <c r="C54" s="17"/>
      <c r="E54" s="2"/>
      <c r="F54" s="21"/>
      <c r="G54" s="21"/>
      <c r="H54" s="21"/>
      <c r="I54" s="21"/>
      <c r="J54" s="21"/>
      <c r="K54" s="21"/>
      <c r="L54" s="21"/>
      <c r="M54" s="21"/>
      <c r="N54" s="3"/>
      <c r="O54" s="3"/>
    </row>
    <row r="55" spans="3:15">
      <c r="C55" s="17"/>
      <c r="E55" s="2"/>
      <c r="F55" s="21"/>
      <c r="G55" s="21"/>
      <c r="H55" s="21"/>
      <c r="I55" s="21"/>
      <c r="J55" s="21"/>
      <c r="K55" s="21"/>
      <c r="L55" s="21"/>
      <c r="M55" s="21"/>
      <c r="N55" s="3"/>
      <c r="O55" s="3"/>
    </row>
    <row r="56" spans="3:15">
      <c r="C56" s="17"/>
      <c r="E56" s="2"/>
      <c r="F56" s="21"/>
      <c r="G56" s="21"/>
      <c r="H56" s="21"/>
      <c r="I56" s="21"/>
      <c r="J56" s="21"/>
      <c r="K56" s="21"/>
      <c r="L56" s="21"/>
      <c r="M56" s="21"/>
      <c r="N56" s="3"/>
      <c r="O56" s="3"/>
    </row>
    <row r="57" spans="3:15">
      <c r="C57" s="17"/>
      <c r="E57" s="2"/>
      <c r="F57" s="21"/>
      <c r="G57" s="21"/>
      <c r="H57" s="21"/>
      <c r="I57" s="21"/>
      <c r="J57" s="21"/>
      <c r="K57" s="21"/>
      <c r="L57" s="21"/>
      <c r="M57" s="21"/>
      <c r="N57" s="3"/>
      <c r="O57" s="3"/>
    </row>
    <row r="58" spans="3:15">
      <c r="C58" s="17"/>
      <c r="E58" s="2"/>
      <c r="F58" s="21"/>
      <c r="G58" s="21"/>
      <c r="H58" s="21"/>
      <c r="I58" s="21"/>
      <c r="J58" s="21"/>
      <c r="K58" s="21"/>
      <c r="L58" s="21"/>
      <c r="M58" s="21"/>
      <c r="N58" s="3"/>
      <c r="O58" s="3"/>
    </row>
    <row r="59" spans="3:15">
      <c r="C59" s="17"/>
      <c r="E59" s="2"/>
      <c r="F59" s="21"/>
      <c r="G59" s="21"/>
      <c r="H59" s="21"/>
      <c r="I59" s="21"/>
      <c r="J59" s="21"/>
      <c r="K59" s="21"/>
      <c r="L59" s="21"/>
      <c r="M59" s="21"/>
      <c r="N59" s="3"/>
      <c r="O59" s="3"/>
    </row>
    <row r="60" spans="3:15">
      <c r="C60" s="17"/>
      <c r="E60" s="2"/>
      <c r="F60" s="21"/>
      <c r="G60" s="21"/>
      <c r="H60" s="21"/>
      <c r="I60" s="21"/>
      <c r="J60" s="21"/>
      <c r="K60" s="21"/>
      <c r="L60" s="21"/>
      <c r="M60" s="21"/>
      <c r="N60" s="3"/>
      <c r="O60" s="3"/>
    </row>
    <row r="61" spans="3:15">
      <c r="C61" s="17"/>
      <c r="E61" s="2"/>
      <c r="F61" s="21"/>
      <c r="G61" s="21"/>
      <c r="H61" s="21"/>
      <c r="I61" s="21"/>
      <c r="J61" s="21"/>
      <c r="K61" s="21"/>
      <c r="L61" s="21"/>
      <c r="M61" s="21"/>
      <c r="N61" s="3"/>
      <c r="O61" s="3"/>
    </row>
    <row r="62" spans="3:15">
      <c r="C62" s="17"/>
      <c r="E62" s="2"/>
      <c r="F62" s="21"/>
      <c r="G62" s="21"/>
      <c r="H62" s="21"/>
      <c r="I62" s="21"/>
      <c r="J62" s="21"/>
      <c r="K62" s="21"/>
      <c r="L62" s="21"/>
      <c r="M62" s="21"/>
      <c r="N62" s="3"/>
      <c r="O62" s="3"/>
    </row>
    <row r="63" spans="3:15">
      <c r="C63" s="17"/>
      <c r="E63" s="2"/>
      <c r="F63" s="21"/>
      <c r="G63" s="21"/>
      <c r="H63" s="21"/>
      <c r="I63" s="21"/>
      <c r="J63" s="21"/>
      <c r="K63" s="21"/>
      <c r="L63" s="21"/>
      <c r="M63" s="21"/>
      <c r="N63" s="3"/>
      <c r="O63" s="3"/>
    </row>
    <row r="64" spans="3:15">
      <c r="C64" s="17"/>
      <c r="E64" s="2"/>
      <c r="F64" s="21"/>
      <c r="G64" s="21"/>
      <c r="H64" s="21"/>
      <c r="I64" s="21"/>
      <c r="J64" s="21"/>
      <c r="K64" s="21"/>
      <c r="L64" s="21"/>
      <c r="M64" s="21"/>
      <c r="N64" s="3"/>
      <c r="O64" s="3"/>
    </row>
    <row r="65" spans="3:19">
      <c r="C65" s="17"/>
      <c r="E65" s="2"/>
      <c r="F65" s="21"/>
      <c r="G65" s="21"/>
      <c r="H65" s="21"/>
      <c r="I65" s="21"/>
      <c r="J65" s="21"/>
      <c r="K65" s="21"/>
      <c r="L65" s="21"/>
      <c r="M65" s="21"/>
      <c r="N65" s="3"/>
      <c r="O65" s="3"/>
    </row>
    <row r="66" spans="3:19">
      <c r="C66" s="17"/>
      <c r="E66" s="2"/>
      <c r="F66" s="21"/>
      <c r="G66" s="21"/>
      <c r="H66" s="21"/>
      <c r="I66" s="21"/>
      <c r="J66" s="21"/>
      <c r="K66" s="21"/>
      <c r="L66" s="21"/>
      <c r="M66" s="21"/>
      <c r="N66" s="3"/>
      <c r="O66" s="3"/>
    </row>
    <row r="67" spans="3:19">
      <c r="C67" s="17"/>
      <c r="E67" s="2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</row>
    <row r="68" spans="3:19">
      <c r="C68" s="17"/>
      <c r="D68" s="17"/>
      <c r="E68" s="21"/>
    </row>
    <row r="69" spans="3:19">
      <c r="C69" s="17"/>
      <c r="D69" s="17"/>
      <c r="E69" s="21"/>
    </row>
    <row r="70" spans="3:19">
      <c r="C70" s="17"/>
      <c r="D70" s="17"/>
      <c r="E70" s="21"/>
    </row>
    <row r="71" spans="3:19">
      <c r="C71" s="17"/>
      <c r="D71" s="17"/>
      <c r="E71" s="21"/>
    </row>
    <row r="72" spans="3:19">
      <c r="C72" s="17"/>
      <c r="D72" s="17"/>
      <c r="E72" s="21"/>
    </row>
    <row r="73" spans="3:19">
      <c r="C73" s="17"/>
      <c r="D73" s="17"/>
      <c r="E73" s="21"/>
    </row>
    <row r="74" spans="3:19">
      <c r="C74" s="17"/>
      <c r="D74" s="17"/>
      <c r="E74" s="21"/>
    </row>
    <row r="75" spans="3:19">
      <c r="C75" s="17"/>
      <c r="D75" s="17"/>
      <c r="E75" s="21"/>
    </row>
    <row r="76" spans="3:19">
      <c r="C76" s="17"/>
      <c r="D76" s="17"/>
      <c r="E76" s="21"/>
    </row>
    <row r="77" spans="3:19">
      <c r="C77" s="17"/>
      <c r="D77" s="17"/>
      <c r="E77" s="21"/>
    </row>
    <row r="78" spans="3:19">
      <c r="C78" s="17"/>
      <c r="D78" s="17"/>
      <c r="E78" s="21"/>
    </row>
    <row r="79" spans="3:19">
      <c r="C79" s="17"/>
      <c r="D79" s="17"/>
      <c r="E79" s="21"/>
    </row>
    <row r="80" spans="3:19">
      <c r="C80" s="17"/>
      <c r="D80" s="17"/>
      <c r="E80" s="21"/>
    </row>
    <row r="81" spans="3:5">
      <c r="C81" s="17"/>
      <c r="D81" s="17"/>
      <c r="E81" s="21"/>
    </row>
    <row r="82" spans="3:5">
      <c r="C82" s="17"/>
      <c r="D82" s="17"/>
      <c r="E82" s="21"/>
    </row>
    <row r="83" spans="3:5">
      <c r="C83" s="17"/>
      <c r="D83" s="17"/>
      <c r="E83" s="21"/>
    </row>
    <row r="84" spans="3:5">
      <c r="C84" s="17"/>
      <c r="D84" s="17"/>
      <c r="E84" s="21"/>
    </row>
    <row r="85" spans="3:5">
      <c r="C85" s="17"/>
      <c r="D85" s="17"/>
      <c r="E85" s="21"/>
    </row>
    <row r="86" spans="3:5">
      <c r="C86" s="17"/>
      <c r="D86" s="17"/>
      <c r="E86" s="21"/>
    </row>
    <row r="87" spans="3:5">
      <c r="C87" s="17"/>
      <c r="D87" s="17"/>
      <c r="E87" s="21"/>
    </row>
    <row r="88" spans="3:5">
      <c r="C88" s="17"/>
      <c r="D88" s="17"/>
      <c r="E88" s="21"/>
    </row>
    <row r="89" spans="3:5">
      <c r="C89" s="17"/>
      <c r="D89" s="17"/>
      <c r="E89" s="21"/>
    </row>
    <row r="90" spans="3:5">
      <c r="C90" s="17"/>
      <c r="D90" s="17"/>
      <c r="E90" s="21"/>
    </row>
    <row r="91" spans="3:5">
      <c r="C91" s="17"/>
      <c r="D91" s="17"/>
      <c r="E91" s="21"/>
    </row>
    <row r="92" spans="3:5">
      <c r="C92" s="17"/>
      <c r="D92" s="17"/>
      <c r="E92" s="21"/>
    </row>
    <row r="93" spans="3:5">
      <c r="C93" s="17"/>
      <c r="D93" s="17"/>
      <c r="E93" s="21"/>
    </row>
    <row r="94" spans="3:5">
      <c r="C94" s="17"/>
      <c r="D94" s="17"/>
      <c r="E94" s="21"/>
    </row>
    <row r="95" spans="3:5">
      <c r="C95" s="17"/>
      <c r="D95" s="17"/>
      <c r="E95" s="21"/>
    </row>
    <row r="96" spans="3:5">
      <c r="C96" s="17"/>
      <c r="D96" s="17"/>
      <c r="E96" s="21"/>
    </row>
    <row r="97" spans="3:5">
      <c r="C97" s="17"/>
      <c r="D97" s="17"/>
      <c r="E97" s="21"/>
    </row>
    <row r="98" spans="3:5">
      <c r="C98" s="17"/>
      <c r="D98" s="17"/>
      <c r="E98" s="21"/>
    </row>
    <row r="99" spans="3:5">
      <c r="C99" s="17"/>
      <c r="D99" s="17"/>
      <c r="E99" s="21"/>
    </row>
    <row r="100" spans="3:5">
      <c r="C100" s="17"/>
      <c r="D100" s="17"/>
      <c r="E100" s="21"/>
    </row>
    <row r="101" spans="3:5">
      <c r="C101" s="17"/>
      <c r="D101" s="17"/>
      <c r="E101" s="21"/>
    </row>
    <row r="102" spans="3:5">
      <c r="C102" s="17"/>
      <c r="D102" s="17"/>
      <c r="E102" s="21"/>
    </row>
    <row r="103" spans="3:5">
      <c r="C103" s="17"/>
      <c r="D103" s="17"/>
      <c r="E103" s="21"/>
    </row>
    <row r="104" spans="3:5">
      <c r="C104" s="17"/>
      <c r="D104" s="17"/>
      <c r="E104" s="21"/>
    </row>
    <row r="105" spans="3:5">
      <c r="C105" s="17"/>
      <c r="D105" s="17"/>
      <c r="E105" s="21"/>
    </row>
    <row r="106" spans="3:5">
      <c r="C106" s="17"/>
      <c r="D106" s="17"/>
      <c r="E106" s="21"/>
    </row>
    <row r="107" spans="3:5">
      <c r="C107" s="17"/>
      <c r="D107" s="17"/>
      <c r="E107" s="21"/>
    </row>
    <row r="108" spans="3:5">
      <c r="C108" s="17"/>
      <c r="D108" s="17"/>
      <c r="E108" s="21"/>
    </row>
    <row r="109" spans="3:5">
      <c r="C109" s="17"/>
      <c r="D109" s="17"/>
      <c r="E109" s="21"/>
    </row>
    <row r="110" spans="3:5">
      <c r="C110" s="17"/>
      <c r="D110" s="17"/>
      <c r="E110" s="21"/>
    </row>
    <row r="111" spans="3:5">
      <c r="C111" s="17"/>
      <c r="D111" s="17"/>
      <c r="E111" s="21"/>
    </row>
    <row r="112" spans="3:5">
      <c r="C112" s="17"/>
      <c r="D112" s="17"/>
      <c r="E112" s="21"/>
    </row>
    <row r="113" spans="3:5">
      <c r="C113" s="17"/>
      <c r="D113" s="17"/>
      <c r="E113" s="21"/>
    </row>
    <row r="114" spans="3:5">
      <c r="C114" s="17"/>
      <c r="D114" s="17"/>
      <c r="E114" s="21"/>
    </row>
    <row r="115" spans="3:5">
      <c r="C115" s="17"/>
      <c r="D115" s="17"/>
      <c r="E115" s="21"/>
    </row>
    <row r="116" spans="3:5">
      <c r="C116" s="17"/>
      <c r="D116" s="17"/>
      <c r="E116" s="21"/>
    </row>
    <row r="117" spans="3:5">
      <c r="C117" s="17"/>
      <c r="D117" s="17"/>
      <c r="E117" s="21"/>
    </row>
    <row r="118" spans="3:5">
      <c r="C118" s="17"/>
      <c r="D118" s="17"/>
      <c r="E118" s="21"/>
    </row>
    <row r="119" spans="3:5">
      <c r="C119" s="17"/>
      <c r="D119" s="17"/>
      <c r="E119" s="21"/>
    </row>
    <row r="120" spans="3:5">
      <c r="C120" s="17"/>
      <c r="D120" s="17"/>
      <c r="E120" s="21"/>
    </row>
    <row r="121" spans="3:5">
      <c r="C121" s="17"/>
      <c r="D121" s="17"/>
      <c r="E121" s="21"/>
    </row>
    <row r="122" spans="3:5">
      <c r="C122" s="17"/>
      <c r="D122" s="17"/>
      <c r="E122" s="21"/>
    </row>
    <row r="123" spans="3:5">
      <c r="C123" s="17"/>
      <c r="D123" s="17"/>
      <c r="E123" s="21"/>
    </row>
    <row r="124" spans="3:5">
      <c r="C124" s="17"/>
      <c r="D124" s="17"/>
      <c r="E124" s="21"/>
    </row>
    <row r="125" spans="3:5">
      <c r="C125" s="17"/>
      <c r="D125" s="17"/>
      <c r="E125" s="21"/>
    </row>
    <row r="126" spans="3:5">
      <c r="C126" s="17"/>
      <c r="D126" s="17"/>
      <c r="E126" s="21"/>
    </row>
    <row r="127" spans="3:5">
      <c r="C127" s="17"/>
      <c r="D127" s="17"/>
      <c r="E127" s="21"/>
    </row>
    <row r="128" spans="3:5">
      <c r="C128" s="17"/>
      <c r="D128" s="17"/>
      <c r="E128" s="21"/>
    </row>
    <row r="129" spans="3:5">
      <c r="C129" s="17"/>
      <c r="D129" s="17"/>
      <c r="E129" s="21"/>
    </row>
    <row r="130" spans="3:5">
      <c r="C130" s="17"/>
      <c r="D130" s="17"/>
      <c r="E130" s="21"/>
    </row>
    <row r="131" spans="3:5">
      <c r="C131" s="17"/>
      <c r="D131" s="17"/>
      <c r="E131" s="21"/>
    </row>
    <row r="132" spans="3:5">
      <c r="C132" s="17"/>
      <c r="D132" s="17"/>
      <c r="E132" s="21"/>
    </row>
    <row r="133" spans="3:5">
      <c r="C133" s="17"/>
      <c r="D133" s="17"/>
      <c r="E133" s="21"/>
    </row>
    <row r="134" spans="3:5">
      <c r="C134" s="17"/>
      <c r="D134" s="17"/>
      <c r="E134" s="21"/>
    </row>
    <row r="135" spans="3:5">
      <c r="C135" s="17"/>
      <c r="D135" s="17"/>
      <c r="E135" s="21"/>
    </row>
    <row r="136" spans="3:5">
      <c r="C136" s="17"/>
      <c r="D136" s="17"/>
      <c r="E136" s="21"/>
    </row>
    <row r="137" spans="3:5">
      <c r="C137" s="17"/>
      <c r="D137" s="17"/>
      <c r="E137" s="21"/>
    </row>
    <row r="138" spans="3:5">
      <c r="C138" s="17"/>
      <c r="D138" s="17"/>
      <c r="E138" s="21"/>
    </row>
    <row r="139" spans="3:5">
      <c r="C139" s="17"/>
      <c r="D139" s="17"/>
      <c r="E139" s="21"/>
    </row>
    <row r="140" spans="3:5">
      <c r="C140" s="17"/>
      <c r="D140" s="17"/>
      <c r="E140" s="21"/>
    </row>
    <row r="141" spans="3:5">
      <c r="C141" s="17"/>
      <c r="D141" s="17"/>
      <c r="E141" s="21"/>
    </row>
    <row r="142" spans="3:5">
      <c r="C142" s="17"/>
      <c r="D142" s="17"/>
      <c r="E142" s="21"/>
    </row>
    <row r="143" spans="3:5">
      <c r="C143" s="17"/>
      <c r="D143" s="17"/>
      <c r="E143" s="21"/>
    </row>
    <row r="144" spans="3:5">
      <c r="C144" s="17"/>
      <c r="D144" s="17"/>
      <c r="E144" s="21"/>
    </row>
    <row r="145" spans="3:5">
      <c r="C145" s="17"/>
      <c r="D145" s="17"/>
      <c r="E145" s="21"/>
    </row>
    <row r="146" spans="3:5">
      <c r="C146" s="17"/>
      <c r="D146" s="17"/>
      <c r="E146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9F52-64D9-4968-9E68-68AC9CC0EBC0}">
  <dimension ref="A1:O21"/>
  <sheetViews>
    <sheetView workbookViewId="0">
      <selection activeCell="F3" sqref="F3"/>
    </sheetView>
  </sheetViews>
  <sheetFormatPr defaultColWidth="8.85546875" defaultRowHeight="15"/>
  <cols>
    <col min="1" max="16384" width="8.85546875" style="63"/>
  </cols>
  <sheetData>
    <row r="1" spans="1:15">
      <c r="A1" s="63" t="s">
        <v>130</v>
      </c>
      <c r="B1" s="63" t="s">
        <v>129</v>
      </c>
      <c r="C1" s="63">
        <v>2015</v>
      </c>
      <c r="D1" s="63">
        <v>2016</v>
      </c>
      <c r="E1" s="63">
        <v>2017</v>
      </c>
      <c r="F1" s="63">
        <v>2018</v>
      </c>
      <c r="G1" s="63">
        <v>2019</v>
      </c>
      <c r="H1" s="63">
        <v>2020</v>
      </c>
      <c r="I1" s="63">
        <v>2021</v>
      </c>
      <c r="J1" s="63" t="s">
        <v>109</v>
      </c>
      <c r="K1" s="63" t="s">
        <v>92</v>
      </c>
      <c r="L1" s="63" t="s">
        <v>93</v>
      </c>
      <c r="M1" s="63" t="s">
        <v>94</v>
      </c>
      <c r="N1" s="63" t="s">
        <v>95</v>
      </c>
    </row>
    <row r="2" spans="1:15">
      <c r="A2" s="63">
        <v>0</v>
      </c>
      <c r="B2" s="64" t="s">
        <v>11</v>
      </c>
      <c r="C2" s="65">
        <f>Luke_Met_Hakkuut_01a!AQ384+Luke_Met_Hakkuut_01a!AR384</f>
        <v>413465</v>
      </c>
      <c r="D2" s="65">
        <f>Luke_Met_Hakkuut_01a!AQ404+Luke_Met_Hakkuut_01a!AR404</f>
        <v>440615</v>
      </c>
      <c r="E2" s="65">
        <f>Luke_Met_Hakkuut_01a!AQ424+Luke_Met_Hakkuut_01a!AR424</f>
        <v>468541</v>
      </c>
      <c r="F2" s="65">
        <f>Luke_Met_Hakkuut_01a!AQ444+Luke_Met_Hakkuut_01a!AR444</f>
        <v>542979</v>
      </c>
      <c r="G2" s="65">
        <f>Luke_Met_Hakkuut_01a!AQ464+Luke_Met_Hakkuut_01a!AR464</f>
        <v>531045</v>
      </c>
      <c r="H2" s="65">
        <f>AVERAGE(C2:G2)*roundWood!H2/AVERAGE(roundWood!$C2:$G2)</f>
        <v>443365.79761236574</v>
      </c>
      <c r="I2" s="65">
        <f>AVERAGE(C2:G2)*roundWood!I2/AVERAGE(roundWood!$C2:$G2)</f>
        <v>499304.19049991487</v>
      </c>
      <c r="J2" s="65">
        <f>AVERAGE(C2:I2)</f>
        <v>477044.99830175436</v>
      </c>
      <c r="K2" s="63">
        <f>$J2*('forestCenters harvests'!E$2+'forestCenters harvests'!E$5+'forestCenters harvests'!E$8)/('forestCenters harvests'!$D$2+'forestCenters harvests'!$D$5+'forestCenters harvests'!$D$8)</f>
        <v>505725.14949782821</v>
      </c>
      <c r="L2" s="63">
        <f>$J2*('forestCenters harvests'!F$2+'forestCenters harvests'!F$5+'forestCenters harvests'!F$8)/('forestCenters harvests'!$D$2+'forestCenters harvests'!$D$5+'forestCenters harvests'!$D$8)</f>
        <v>503882.4890770248</v>
      </c>
      <c r="M2" s="63">
        <f>$J2*('forestCenters harvests'!G$2+'forestCenters harvests'!G$5+'forestCenters harvests'!G$8)/('forestCenters harvests'!$D$2+'forestCenters harvests'!$D$5+'forestCenters harvests'!$D$8)</f>
        <v>500410.86996772216</v>
      </c>
      <c r="N2" s="63">
        <f>$J2*('forestCenters harvests'!H$2+'forestCenters harvests'!H$5+'forestCenters harvests'!H$8)/('forestCenters harvests'!$D$2+'forestCenters harvests'!$D$5+'forestCenters harvests'!$D$8)</f>
        <v>495419.21111735265</v>
      </c>
      <c r="O2" s="65"/>
    </row>
    <row r="3" spans="1:15">
      <c r="A3" s="63">
        <v>1</v>
      </c>
      <c r="B3" s="64" t="s">
        <v>110</v>
      </c>
      <c r="C3" s="65">
        <f>Luke_Met_Hakkuut_01a!AQ385+Luke_Met_Hakkuut_01a!AR385</f>
        <v>10911</v>
      </c>
      <c r="D3" s="65">
        <f>Luke_Met_Hakkuut_01a!AQ405+Luke_Met_Hakkuut_01a!AR405</f>
        <v>10842</v>
      </c>
      <c r="E3" s="65">
        <f>Luke_Met_Hakkuut_01a!AQ425+Luke_Met_Hakkuut_01a!AR425</f>
        <v>12060</v>
      </c>
      <c r="F3" s="65">
        <f>Luke_Met_Hakkuut_01a!AQ445+Luke_Met_Hakkuut_01a!AR445</f>
        <v>11943</v>
      </c>
      <c r="G3" s="65">
        <f>Luke_Met_Hakkuut_01a!AQ465+Luke_Met_Hakkuut_01a!AR465</f>
        <v>13602</v>
      </c>
      <c r="H3" s="65">
        <f>AVERAGE(C3:G3)*roundWood!H3/AVERAGE(roundWood!$C3:$G3)</f>
        <v>8973.1826086956517</v>
      </c>
      <c r="I3" s="65">
        <f>AVERAGE(C3:G3)*roundWood!I3/AVERAGE(roundWood!$C3:$G3)</f>
        <v>10278.463043478261</v>
      </c>
      <c r="J3" s="65">
        <f t="shared" ref="J3:J21" si="0">AVERAGE(C3:I3)</f>
        <v>11229.949378881987</v>
      </c>
      <c r="K3" s="63">
        <f>$J3*('forestCenters harvests'!E$2+'forestCenters harvests'!E$5+'forestCenters harvests'!E$8)/('forestCenters harvests'!$D$2+'forestCenters harvests'!$D$5+'forestCenters harvests'!$D$8)</f>
        <v>11905.098782517201</v>
      </c>
      <c r="L3" s="63">
        <f>$J3*('forestCenters harvests'!F$2+'forestCenters harvests'!F$5+'forestCenters harvests'!F$8)/('forestCenters harvests'!$D$2+'forestCenters harvests'!$D$5+'forestCenters harvests'!$D$8)</f>
        <v>11861.721358329216</v>
      </c>
      <c r="M3" s="63">
        <f>$J3*('forestCenters harvests'!G$2+'forestCenters harvests'!G$5+'forestCenters harvests'!G$8)/('forestCenters harvests'!$D$2+'forestCenters harvests'!$D$5+'forestCenters harvests'!$D$8)</f>
        <v>11779.997187655557</v>
      </c>
      <c r="N3" s="63">
        <f>$J3*('forestCenters harvests'!H$2+'forestCenters harvests'!H$5+'forestCenters harvests'!H$8)/('forestCenters harvests'!$D$2+'forestCenters harvests'!$D$5+'forestCenters harvests'!$D$8)</f>
        <v>11662.490293325141</v>
      </c>
    </row>
    <row r="4" spans="1:15">
      <c r="A4" s="63">
        <v>11</v>
      </c>
      <c r="B4" s="64" t="s">
        <v>111</v>
      </c>
      <c r="C4" s="65">
        <f>Luke_Met_Hakkuut_01a!AQ386+Luke_Met_Hakkuut_01a!AR386</f>
        <v>10203</v>
      </c>
      <c r="D4" s="65">
        <f>Luke_Met_Hakkuut_01a!AQ406+Luke_Met_Hakkuut_01a!AR406</f>
        <v>11713</v>
      </c>
      <c r="E4" s="65">
        <f>Luke_Met_Hakkuut_01a!AQ426+Luke_Met_Hakkuut_01a!AR426</f>
        <v>12840</v>
      </c>
      <c r="F4" s="65">
        <f>Luke_Met_Hakkuut_01a!AQ446+Luke_Met_Hakkuut_01a!AR446</f>
        <v>14030</v>
      </c>
      <c r="G4" s="65">
        <f>Luke_Met_Hakkuut_01a!AQ466+Luke_Met_Hakkuut_01a!AR466</f>
        <v>13179</v>
      </c>
      <c r="H4" s="65">
        <f>AVERAGE(C4:G4)*roundWood!H4/AVERAGE(roundWood!$C4:$G4)</f>
        <v>10952.034302271239</v>
      </c>
      <c r="I4" s="65">
        <f>AVERAGE(C4:G4)*roundWood!I4/AVERAGE(roundWood!$C4:$G4)</f>
        <v>12492.616599682213</v>
      </c>
      <c r="J4" s="65">
        <f t="shared" si="0"/>
        <v>12201.378700279063</v>
      </c>
      <c r="K4" s="63">
        <f>$J4*('forestCenters harvests'!E$2+'forestCenters harvests'!E$5+'forestCenters harvests'!E$8)/('forestCenters harvests'!$D$2+'forestCenters harvests'!$D$5+'forestCenters harvests'!$D$8)</f>
        <v>12934.930853996866</v>
      </c>
      <c r="L4" s="63">
        <f>$J4*('forestCenters harvests'!F$2+'forestCenters harvests'!F$5+'forestCenters harvests'!F$8)/('forestCenters harvests'!$D$2+'forestCenters harvests'!$D$5+'forestCenters harvests'!$D$8)</f>
        <v>12887.801133131381</v>
      </c>
      <c r="M4" s="63">
        <f>$J4*('forestCenters harvests'!G$2+'forestCenters harvests'!G$5+'forestCenters harvests'!G$8)/('forestCenters harvests'!$D$2+'forestCenters harvests'!$D$5+'forestCenters harvests'!$D$8)</f>
        <v>12799.007540060455</v>
      </c>
      <c r="N4" s="63">
        <f>$J4*('forestCenters harvests'!H$2+'forestCenters harvests'!H$5+'forestCenters harvests'!H$8)/('forestCenters harvests'!$D$2+'forestCenters harvests'!$D$5+'forestCenters harvests'!$D$8)</f>
        <v>12671.335894423721</v>
      </c>
    </row>
    <row r="5" spans="1:15">
      <c r="A5" s="63">
        <v>14</v>
      </c>
      <c r="B5" s="64" t="s">
        <v>112</v>
      </c>
      <c r="C5" s="65">
        <f>Luke_Met_Hakkuut_01a!AQ387+Luke_Met_Hakkuut_01a!AR387</f>
        <v>12754</v>
      </c>
      <c r="D5" s="65">
        <f>Luke_Met_Hakkuut_01a!AQ407+Luke_Met_Hakkuut_01a!AR407</f>
        <v>12324</v>
      </c>
      <c r="E5" s="65">
        <f>Luke_Met_Hakkuut_01a!AQ427+Luke_Met_Hakkuut_01a!AR427</f>
        <v>12545</v>
      </c>
      <c r="F5" s="65">
        <f>Luke_Met_Hakkuut_01a!AQ447+Luke_Met_Hakkuut_01a!AR447</f>
        <v>14084</v>
      </c>
      <c r="G5" s="65">
        <f>Luke_Met_Hakkuut_01a!AQ467+Luke_Met_Hakkuut_01a!AR467</f>
        <v>13702</v>
      </c>
      <c r="H5" s="65">
        <f>AVERAGE(C5:G5)*roundWood!H5/AVERAGE(roundWood!$C5:$G5)</f>
        <v>12145.761587485516</v>
      </c>
      <c r="I5" s="65">
        <f>AVERAGE(C5:G5)*roundWood!I5/AVERAGE(roundWood!$C5:$G5)</f>
        <v>14173.213209733489</v>
      </c>
      <c r="J5" s="65">
        <f t="shared" si="0"/>
        <v>13103.996399602713</v>
      </c>
      <c r="K5" s="63">
        <f>$J5*('forestCenters harvests'!E$2+'forestCenters harvests'!E$5+'forestCenters harvests'!E$8)/('forestCenters harvests'!$D$2+'forestCenters harvests'!$D$5+'forestCenters harvests'!$D$8)</f>
        <v>13891.814318984156</v>
      </c>
      <c r="L5" s="63">
        <f>$J5*('forestCenters harvests'!F$2+'forestCenters harvests'!F$5+'forestCenters harvests'!F$8)/('forestCenters harvests'!$D$2+'forestCenters harvests'!$D$5+'forestCenters harvests'!$D$8)</f>
        <v>13841.198097022167</v>
      </c>
      <c r="M5" s="63">
        <f>$J5*('forestCenters harvests'!G$2+'forestCenters harvests'!G$5+'forestCenters harvests'!G$8)/('forestCenters harvests'!$D$2+'forestCenters harvests'!$D$5+'forestCenters harvests'!$D$8)</f>
        <v>13745.835847190303</v>
      </c>
      <c r="N5" s="63">
        <f>$J5*('forestCenters harvests'!H$2+'forestCenters harvests'!H$5+'forestCenters harvests'!H$8)/('forestCenters harvests'!$D$2+'forestCenters harvests'!$D$5+'forestCenters harvests'!$D$8)</f>
        <v>13608.71947486454</v>
      </c>
    </row>
    <row r="6" spans="1:15">
      <c r="A6" s="63">
        <v>9</v>
      </c>
      <c r="B6" s="64" t="s">
        <v>113</v>
      </c>
      <c r="C6" s="65">
        <f>Luke_Met_Hakkuut_01a!AQ388+Luke_Met_Hakkuut_01a!AR388</f>
        <v>9455</v>
      </c>
      <c r="D6" s="65">
        <f>Luke_Met_Hakkuut_01a!AQ408+Luke_Met_Hakkuut_01a!AR408</f>
        <v>9309</v>
      </c>
      <c r="E6" s="65">
        <f>Luke_Met_Hakkuut_01a!AQ428+Luke_Met_Hakkuut_01a!AR428</f>
        <v>10402</v>
      </c>
      <c r="F6" s="65">
        <f>Luke_Met_Hakkuut_01a!AQ448+Luke_Met_Hakkuut_01a!AR448</f>
        <v>11315</v>
      </c>
      <c r="G6" s="65">
        <f>Luke_Met_Hakkuut_01a!AQ468+Luke_Met_Hakkuut_01a!AR468</f>
        <v>10523</v>
      </c>
      <c r="H6" s="65">
        <f>AVERAGE(C6:G6)*roundWood!H6/AVERAGE(roundWood!$C6:$G6)</f>
        <v>8712.7658153241646</v>
      </c>
      <c r="I6" s="65">
        <f>AVERAGE(C6:G6)*roundWood!I6/AVERAGE(roundWood!$C6:$G6)</f>
        <v>9960.3096267190558</v>
      </c>
      <c r="J6" s="65">
        <f t="shared" si="0"/>
        <v>9953.8679202918884</v>
      </c>
      <c r="K6" s="63">
        <f>$J6*('forestCenters harvests'!E$2+'forestCenters harvests'!E$5+'forestCenters harvests'!E$8)/('forestCenters harvests'!$D$2+'forestCenters harvests'!$D$5+'forestCenters harvests'!$D$8)</f>
        <v>10552.298755865058</v>
      </c>
      <c r="L6" s="63">
        <f>$J6*('forestCenters harvests'!F$2+'forestCenters harvests'!F$5+'forestCenters harvests'!F$8)/('forestCenters harvests'!$D$2+'forestCenters harvests'!$D$5+'forestCenters harvests'!$D$8)</f>
        <v>10513.850394565972</v>
      </c>
      <c r="M6" s="63">
        <f>$J6*('forestCenters harvests'!G$2+'forestCenters harvests'!G$5+'forestCenters harvests'!G$8)/('forestCenters harvests'!$D$2+'forestCenters harvests'!$D$5+'forestCenters harvests'!$D$8)</f>
        <v>10441.412703768301</v>
      </c>
      <c r="N6" s="63">
        <f>$J6*('forestCenters harvests'!H$2+'forestCenters harvests'!H$5+'forestCenters harvests'!H$8)/('forestCenters harvests'!$D$2+'forestCenters harvests'!$D$5+'forestCenters harvests'!$D$8)</f>
        <v>10337.258351292929</v>
      </c>
    </row>
    <row r="7" spans="1:15">
      <c r="A7" s="63">
        <v>4</v>
      </c>
      <c r="B7" s="64" t="s">
        <v>114</v>
      </c>
      <c r="C7" s="65">
        <f>Luke_Met_Hakkuut_01a!AQ389+Luke_Met_Hakkuut_01a!AR389</f>
        <v>23477</v>
      </c>
      <c r="D7" s="65">
        <f>Luke_Met_Hakkuut_01a!AQ409+Luke_Met_Hakkuut_01a!AR409</f>
        <v>24077</v>
      </c>
      <c r="E7" s="65">
        <f>Luke_Met_Hakkuut_01a!AQ429+Luke_Met_Hakkuut_01a!AR429</f>
        <v>27330</v>
      </c>
      <c r="F7" s="65">
        <f>Luke_Met_Hakkuut_01a!AQ449+Luke_Met_Hakkuut_01a!AR449</f>
        <v>29305</v>
      </c>
      <c r="G7" s="65">
        <f>Luke_Met_Hakkuut_01a!AQ469+Luke_Met_Hakkuut_01a!AR469</f>
        <v>31154</v>
      </c>
      <c r="H7" s="65">
        <f>AVERAGE(C7:G7)*roundWood!H7/AVERAGE(roundWood!$C7:$G7)</f>
        <v>24415.805769143273</v>
      </c>
      <c r="I7" s="65">
        <f>AVERAGE(C7:G7)*roundWood!I7/AVERAGE(roundWood!$C7:$G7)</f>
        <v>30087.169479958138</v>
      </c>
      <c r="J7" s="65">
        <f t="shared" si="0"/>
        <v>27120.853607014487</v>
      </c>
      <c r="K7" s="63">
        <f>$J7*('forestCenters harvests'!E$2+'forestCenters harvests'!E$5+'forestCenters harvests'!E$8)/('forestCenters harvests'!$D$2+'forestCenters harvests'!$D$5+'forestCenters harvests'!$D$8)</f>
        <v>28751.371031544204</v>
      </c>
      <c r="L7" s="63">
        <f>$J7*('forestCenters harvests'!F$2+'forestCenters harvests'!F$5+'forestCenters harvests'!F$8)/('forestCenters harvests'!$D$2+'forestCenters harvests'!$D$5+'forestCenters harvests'!$D$8)</f>
        <v>28646.612520925803</v>
      </c>
      <c r="M7" s="63">
        <f>$J7*('forestCenters harvests'!G$2+'forestCenters harvests'!G$5+'forestCenters harvests'!G$8)/('forestCenters harvests'!$D$2+'forestCenters harvests'!$D$5+'forestCenters harvests'!$D$8)</f>
        <v>28449.244821908123</v>
      </c>
      <c r="N7" s="63">
        <f>$J7*('forestCenters harvests'!H$2+'forestCenters harvests'!H$5+'forestCenters harvests'!H$8)/('forestCenters harvests'!$D$2+'forestCenters harvests'!$D$5+'forestCenters harvests'!$D$8)</f>
        <v>28165.460169686707</v>
      </c>
    </row>
    <row r="8" spans="1:15">
      <c r="A8" s="63">
        <v>13</v>
      </c>
      <c r="B8" s="64" t="s">
        <v>115</v>
      </c>
      <c r="C8" s="65">
        <f>Luke_Met_Hakkuut_01a!AQ390+Luke_Met_Hakkuut_01a!AR390</f>
        <v>9383</v>
      </c>
      <c r="D8" s="65">
        <f>Luke_Met_Hakkuut_01a!AQ410+Luke_Met_Hakkuut_01a!AR410</f>
        <v>10236</v>
      </c>
      <c r="E8" s="65">
        <f>Luke_Met_Hakkuut_01a!AQ430+Luke_Met_Hakkuut_01a!AR430</f>
        <v>10671</v>
      </c>
      <c r="F8" s="65">
        <f>Luke_Met_Hakkuut_01a!AQ450+Luke_Met_Hakkuut_01a!AR450</f>
        <v>11521</v>
      </c>
      <c r="G8" s="65">
        <f>Luke_Met_Hakkuut_01a!AQ470+Luke_Met_Hakkuut_01a!AR470</f>
        <v>12814</v>
      </c>
      <c r="H8" s="65">
        <f>AVERAGE(C8:G8)*roundWood!H8/AVERAGE(roundWood!$C8:$G8)</f>
        <v>9563.0250095456286</v>
      </c>
      <c r="I8" s="65">
        <f>AVERAGE(C8:G8)*roundWood!I8/AVERAGE(roundWood!$C8:$G8)</f>
        <v>12410.03245513555</v>
      </c>
      <c r="J8" s="65">
        <f t="shared" si="0"/>
        <v>10942.579637811596</v>
      </c>
      <c r="K8" s="63">
        <f>$J8*('forestCenters harvests'!E$2+'forestCenters harvests'!E$5+'forestCenters harvests'!E$8)/('forestCenters harvests'!$D$2+'forestCenters harvests'!$D$5+'forestCenters harvests'!$D$8)</f>
        <v>11600.452248581532</v>
      </c>
      <c r="L8" s="63">
        <f>$J8*('forestCenters harvests'!F$2+'forestCenters harvests'!F$5+'forestCenters harvests'!F$8)/('forestCenters harvests'!$D$2+'forestCenters harvests'!$D$5+'forestCenters harvests'!$D$8)</f>
        <v>11558.184834664888</v>
      </c>
      <c r="M8" s="63">
        <f>$J8*('forestCenters harvests'!G$2+'forestCenters harvests'!G$5+'forestCenters harvests'!G$8)/('forestCenters harvests'!$D$2+'forestCenters harvests'!$D$5+'forestCenters harvests'!$D$8)</f>
        <v>11478.551951580634</v>
      </c>
      <c r="N8" s="63">
        <f>$J8*('forestCenters harvests'!H$2+'forestCenters harvests'!H$5+'forestCenters harvests'!H$8)/('forestCenters harvests'!$D$2+'forestCenters harvests'!$D$5+'forestCenters harvests'!$D$8)</f>
        <v>11364.052009878269</v>
      </c>
    </row>
    <row r="9" spans="1:15">
      <c r="A9" s="63">
        <v>15</v>
      </c>
      <c r="B9" s="64" t="s">
        <v>116</v>
      </c>
      <c r="C9" s="65">
        <f>Luke_Met_Hakkuut_01a!AQ391+Luke_Met_Hakkuut_01a!AR391</f>
        <v>9633</v>
      </c>
      <c r="D9" s="65">
        <f>Luke_Met_Hakkuut_01a!AQ411+Luke_Met_Hakkuut_01a!AR411</f>
        <v>10327</v>
      </c>
      <c r="E9" s="65">
        <f>Luke_Met_Hakkuut_01a!AQ431+Luke_Met_Hakkuut_01a!AR431</f>
        <v>11046</v>
      </c>
      <c r="F9" s="65">
        <f>Luke_Met_Hakkuut_01a!AQ451+Luke_Met_Hakkuut_01a!AR451</f>
        <v>11364</v>
      </c>
      <c r="G9" s="65">
        <f>Luke_Met_Hakkuut_01a!AQ471+Luke_Met_Hakkuut_01a!AR471</f>
        <v>10544</v>
      </c>
      <c r="H9" s="65">
        <f>AVERAGE(C9:G9)*roundWood!H9/AVERAGE(roundWood!$C9:$G9)</f>
        <v>7680.571950750289</v>
      </c>
      <c r="I9" s="65">
        <f>AVERAGE(C9:G9)*roundWood!I9/AVERAGE(roundWood!$C9:$G9)</f>
        <v>8474.5873412851106</v>
      </c>
      <c r="J9" s="65">
        <f t="shared" si="0"/>
        <v>9867.0227560050571</v>
      </c>
      <c r="K9" s="63">
        <f>$J9*('forestCenters harvests'!E$2+'forestCenters harvests'!E$5+'forestCenters harvests'!E$8)/('forestCenters harvests'!$D$2+'forestCenters harvests'!$D$5+'forestCenters harvests'!$D$8)</f>
        <v>10460.232422817919</v>
      </c>
      <c r="L9" s="63">
        <f>$J9*('forestCenters harvests'!F$2+'forestCenters harvests'!F$5+'forestCenters harvests'!F$8)/('forestCenters harvests'!$D$2+'forestCenters harvests'!$D$5+'forestCenters harvests'!$D$8)</f>
        <v>10422.119514458367</v>
      </c>
      <c r="M9" s="63">
        <f>$J9*('forestCenters harvests'!G$2+'forestCenters harvests'!G$5+'forestCenters harvests'!G$8)/('forestCenters harvests'!$D$2+'forestCenters harvests'!$D$5+'forestCenters harvests'!$D$8)</f>
        <v>10350.313825532554</v>
      </c>
      <c r="N9" s="63">
        <f>$J9*('forestCenters harvests'!H$2+'forestCenters harvests'!H$5+'forestCenters harvests'!H$8)/('forestCenters harvests'!$D$2+'forestCenters harvests'!$D$5+'forestCenters harvests'!$D$8)</f>
        <v>10247.068195367379</v>
      </c>
    </row>
    <row r="10" spans="1:15">
      <c r="A10" s="63">
        <v>5</v>
      </c>
      <c r="B10" s="64" t="s">
        <v>117</v>
      </c>
      <c r="C10" s="65">
        <f>Luke_Met_Hakkuut_01a!AQ392+Luke_Met_Hakkuut_01a!AR392</f>
        <v>12786</v>
      </c>
      <c r="D10" s="65">
        <f>Luke_Met_Hakkuut_01a!AQ412+Luke_Met_Hakkuut_01a!AR412</f>
        <v>13394</v>
      </c>
      <c r="E10" s="65">
        <f>Luke_Met_Hakkuut_01a!AQ432+Luke_Met_Hakkuut_01a!AR432</f>
        <v>13994</v>
      </c>
      <c r="F10" s="65">
        <f>Luke_Met_Hakkuut_01a!AQ452+Luke_Met_Hakkuut_01a!AR452</f>
        <v>14296</v>
      </c>
      <c r="G10" s="65">
        <f>Luke_Met_Hakkuut_01a!AQ472+Luke_Met_Hakkuut_01a!AR472</f>
        <v>15187</v>
      </c>
      <c r="H10" s="65">
        <f>AVERAGE(C10:G10)*roundWood!H10/AVERAGE(roundWood!$C10:$G10)</f>
        <v>10361.925621792339</v>
      </c>
      <c r="I10" s="65">
        <f>AVERAGE(C10:G10)*roundWood!I10/AVERAGE(roundWood!$C10:$G10)</f>
        <v>11918.414449269641</v>
      </c>
      <c r="J10" s="65">
        <f t="shared" si="0"/>
        <v>13133.905724437425</v>
      </c>
      <c r="K10" s="63">
        <f>$J10*('forestCenters harvests'!E$2+'forestCenters harvests'!E$5+'forestCenters harvests'!E$8)/('forestCenters harvests'!$D$2+'forestCenters harvests'!$D$5+'forestCenters harvests'!$D$8)</f>
        <v>13923.521805337146</v>
      </c>
      <c r="L10" s="63">
        <f>$J10*('forestCenters harvests'!F$2+'forestCenters harvests'!F$5+'forestCenters harvests'!F$8)/('forestCenters harvests'!$D$2+'forestCenters harvests'!$D$5+'forestCenters harvests'!$D$8)</f>
        <v>13872.790053961196</v>
      </c>
      <c r="M10" s="63">
        <f>$J10*('forestCenters harvests'!G$2+'forestCenters harvests'!G$5+'forestCenters harvests'!G$8)/('forestCenters harvests'!$D$2+'forestCenters harvests'!$D$5+'forestCenters harvests'!$D$8)</f>
        <v>13777.210143774415</v>
      </c>
      <c r="N10" s="63">
        <f>$J10*('forestCenters harvests'!H$2+'forestCenters harvests'!H$5+'forestCenters harvests'!H$8)/('forestCenters harvests'!$D$2+'forestCenters harvests'!$D$5+'forestCenters harvests'!$D$8)</f>
        <v>13639.780809051912</v>
      </c>
    </row>
    <row r="11" spans="1:15">
      <c r="A11" s="63">
        <v>17</v>
      </c>
      <c r="B11" s="64" t="s">
        <v>118</v>
      </c>
      <c r="C11" s="65">
        <f>Luke_Met_Hakkuut_01a!AQ393+Luke_Met_Hakkuut_01a!AR393</f>
        <v>37807</v>
      </c>
      <c r="D11" s="65">
        <f>Luke_Met_Hakkuut_01a!AQ413+Luke_Met_Hakkuut_01a!AR413</f>
        <v>39398</v>
      </c>
      <c r="E11" s="65">
        <f>Luke_Met_Hakkuut_01a!AQ433+Luke_Met_Hakkuut_01a!AR433</f>
        <v>40257</v>
      </c>
      <c r="F11" s="65">
        <f>Luke_Met_Hakkuut_01a!AQ453+Luke_Met_Hakkuut_01a!AR453</f>
        <v>42364</v>
      </c>
      <c r="G11" s="65">
        <f>Luke_Met_Hakkuut_01a!AQ473+Luke_Met_Hakkuut_01a!AR473</f>
        <v>44286</v>
      </c>
      <c r="H11" s="65">
        <f>AVERAGE(C11:G11)*roundWood!H11/AVERAGE(roundWood!$C11:$G11)</f>
        <v>34787.960433019172</v>
      </c>
      <c r="I11" s="65">
        <f>AVERAGE(C11:G11)*roundWood!I11/AVERAGE(roundWood!$C11:$G11)</f>
        <v>34293.627148317821</v>
      </c>
      <c r="J11" s="65">
        <f t="shared" si="0"/>
        <v>39027.655368762433</v>
      </c>
      <c r="K11" s="63">
        <f>$J11*('forestCenters harvests'!E$2+'forestCenters harvests'!E$5+'forestCenters harvests'!E$8)/('forestCenters harvests'!$D$2+'forestCenters harvests'!$D$5+'forestCenters harvests'!$D$8)</f>
        <v>41374.014854322631</v>
      </c>
      <c r="L11" s="63">
        <f>$J11*('forestCenters harvests'!F$2+'forestCenters harvests'!F$5+'forestCenters harvests'!F$8)/('forestCenters harvests'!$D$2+'forestCenters harvests'!$D$5+'forestCenters harvests'!$D$8)</f>
        <v>41223.264472030001</v>
      </c>
      <c r="M11" s="63">
        <f>$J11*('forestCenters harvests'!G$2+'forestCenters harvests'!G$5+'forestCenters harvests'!G$8)/('forestCenters harvests'!$D$2+'forestCenters harvests'!$D$5+'forestCenters harvests'!$D$8)</f>
        <v>40939.246916764139</v>
      </c>
      <c r="N11" s="63">
        <f>$J11*('forestCenters harvests'!H$2+'forestCenters harvests'!H$5+'forestCenters harvests'!H$8)/('forestCenters harvests'!$D$2+'forestCenters harvests'!$D$5+'forestCenters harvests'!$D$8)</f>
        <v>40530.872985532973</v>
      </c>
    </row>
    <row r="12" spans="1:15">
      <c r="A12" s="63">
        <v>7</v>
      </c>
      <c r="B12" s="64" t="s">
        <v>119</v>
      </c>
      <c r="C12" s="65">
        <f>Luke_Met_Hakkuut_01a!AQ394+Luke_Met_Hakkuut_01a!AR394</f>
        <v>39567</v>
      </c>
      <c r="D12" s="65">
        <f>Luke_Met_Hakkuut_01a!AQ414+Luke_Met_Hakkuut_01a!AR414</f>
        <v>40512</v>
      </c>
      <c r="E12" s="65">
        <f>Luke_Met_Hakkuut_01a!AQ434+Luke_Met_Hakkuut_01a!AR434</f>
        <v>44647</v>
      </c>
      <c r="F12" s="65">
        <f>Luke_Met_Hakkuut_01a!AQ454+Luke_Met_Hakkuut_01a!AR454</f>
        <v>52270</v>
      </c>
      <c r="G12" s="65">
        <f>Luke_Met_Hakkuut_01a!AQ474+Luke_Met_Hakkuut_01a!AR474</f>
        <v>46445</v>
      </c>
      <c r="H12" s="65">
        <f>AVERAGE(C12:G12)*roundWood!H12/AVERAGE(roundWood!$C12:$G12)</f>
        <v>42658.734606540624</v>
      </c>
      <c r="I12" s="65">
        <f>AVERAGE(C12:G12)*roundWood!I12/AVERAGE(roundWood!$C12:$G12)</f>
        <v>49808.960781808892</v>
      </c>
      <c r="J12" s="65">
        <f t="shared" si="0"/>
        <v>45129.813626907075</v>
      </c>
      <c r="K12" s="63">
        <f>$J12*('forestCenters harvests'!E$2+'forestCenters harvests'!E$5+'forestCenters harvests'!E$8)/('forestCenters harvests'!$D$2+'forestCenters harvests'!$D$5+'forestCenters harvests'!$D$8)</f>
        <v>47843.037500709434</v>
      </c>
      <c r="L12" s="63">
        <f>$J12*('forestCenters harvests'!F$2+'forestCenters harvests'!F$5+'forestCenters harvests'!F$8)/('forestCenters harvests'!$D$2+'forestCenters harvests'!$D$5+'forestCenters harvests'!$D$8)</f>
        <v>47668.716584098685</v>
      </c>
      <c r="M12" s="63">
        <f>$J12*('forestCenters harvests'!G$2+'forestCenters harvests'!G$5+'forestCenters harvests'!G$8)/('forestCenters harvests'!$D$2+'forestCenters harvests'!$D$5+'forestCenters harvests'!$D$8)</f>
        <v>47340.291542552957</v>
      </c>
      <c r="N12" s="63">
        <f>$J12*('forestCenters harvests'!H$2+'forestCenters harvests'!H$5+'forestCenters harvests'!H$8)/('forestCenters harvests'!$D$2+'forestCenters harvests'!$D$5+'forestCenters harvests'!$D$8)</f>
        <v>46868.066418281182</v>
      </c>
    </row>
    <row r="13" spans="1:15">
      <c r="A13" s="63">
        <v>18</v>
      </c>
      <c r="B13" s="64" t="s">
        <v>120</v>
      </c>
      <c r="C13" s="65">
        <f>Luke_Met_Hakkuut_01a!AQ395+Luke_Met_Hakkuut_01a!AR395</f>
        <v>37506</v>
      </c>
      <c r="D13" s="65">
        <f>Luke_Met_Hakkuut_01a!AQ415+Luke_Met_Hakkuut_01a!AR415</f>
        <v>42621</v>
      </c>
      <c r="E13" s="65">
        <f>Luke_Met_Hakkuut_01a!AQ435+Luke_Met_Hakkuut_01a!AR435</f>
        <v>43692</v>
      </c>
      <c r="F13" s="65">
        <f>Luke_Met_Hakkuut_01a!AQ455+Luke_Met_Hakkuut_01a!AR455</f>
        <v>56865</v>
      </c>
      <c r="G13" s="65">
        <f>Luke_Met_Hakkuut_01a!AQ475+Luke_Met_Hakkuut_01a!AR475</f>
        <v>45664</v>
      </c>
      <c r="H13" s="65">
        <f>AVERAGE(C13:G13)*roundWood!H13/AVERAGE(roundWood!$C13:$G13)</f>
        <v>43256.292408488815</v>
      </c>
      <c r="I13" s="65">
        <f>AVERAGE(C13:G13)*roundWood!I13/AVERAGE(roundWood!$C13:$G13)</f>
        <v>52831.1900014243</v>
      </c>
      <c r="J13" s="65">
        <f t="shared" si="0"/>
        <v>46062.211772844727</v>
      </c>
      <c r="K13" s="63">
        <f>$J13*('forestCenters harvests'!E$2+'forestCenters harvests'!E$5+'forestCenters harvests'!E$8)/('forestCenters harvests'!$D$2+'forestCenters harvests'!$D$5+'forestCenters harvests'!$D$8)</f>
        <v>48831.49182561475</v>
      </c>
      <c r="L13" s="63">
        <f>$J13*('forestCenters harvests'!F$2+'forestCenters harvests'!F$5+'forestCenters harvests'!F$8)/('forestCenters harvests'!$D$2+'forestCenters harvests'!$D$5+'forestCenters harvests'!$D$8)</f>
        <v>48653.569376305684</v>
      </c>
      <c r="M13" s="63">
        <f>$J13*('forestCenters harvests'!G$2+'forestCenters harvests'!G$5+'forestCenters harvests'!G$8)/('forestCenters harvests'!$D$2+'forestCenters harvests'!$D$5+'forestCenters harvests'!$D$8)</f>
        <v>48318.358955534859</v>
      </c>
      <c r="N13" s="63">
        <f>$J13*('forestCenters harvests'!H$2+'forestCenters harvests'!H$5+'forestCenters harvests'!H$8)/('forestCenters harvests'!$D$2+'forestCenters harvests'!$D$5+'forestCenters harvests'!$D$8)</f>
        <v>47836.377490721185</v>
      </c>
    </row>
    <row r="14" spans="1:15">
      <c r="A14" s="63">
        <v>6</v>
      </c>
      <c r="B14" s="64" t="s">
        <v>121</v>
      </c>
      <c r="C14" s="65">
        <f>Luke_Met_Hakkuut_01a!AQ396+Luke_Met_Hakkuut_01a!AR396</f>
        <v>39814</v>
      </c>
      <c r="D14" s="65">
        <f>Luke_Met_Hakkuut_01a!AQ416+Luke_Met_Hakkuut_01a!AR416</f>
        <v>40703</v>
      </c>
      <c r="E14" s="65">
        <f>Luke_Met_Hakkuut_01a!AQ436+Luke_Met_Hakkuut_01a!AR436</f>
        <v>43972</v>
      </c>
      <c r="F14" s="65">
        <f>Luke_Met_Hakkuut_01a!AQ456+Luke_Met_Hakkuut_01a!AR456</f>
        <v>45848</v>
      </c>
      <c r="G14" s="65">
        <f>Luke_Met_Hakkuut_01a!AQ476+Luke_Met_Hakkuut_01a!AR476</f>
        <v>54284</v>
      </c>
      <c r="H14" s="65">
        <f>AVERAGE(C14:G14)*roundWood!H14/AVERAGE(roundWood!$C14:$G14)</f>
        <v>41403.754392208881</v>
      </c>
      <c r="I14" s="65">
        <f>AVERAGE(C14:G14)*roundWood!I14/AVERAGE(roundWood!$C14:$G14)</f>
        <v>44259.937554599281</v>
      </c>
      <c r="J14" s="65">
        <f t="shared" si="0"/>
        <v>44326.384563829735</v>
      </c>
      <c r="K14" s="63">
        <f>$J14*('forestCenters harvests'!E$2+'forestCenters harvests'!E$5+'forestCenters harvests'!E$8)/('forestCenters harvests'!$D$2+'forestCenters harvests'!$D$5+'forestCenters harvests'!$D$8)</f>
        <v>46991.305935590557</v>
      </c>
      <c r="L14" s="63">
        <f>$J14*('forestCenters harvests'!F$2+'forestCenters harvests'!F$5+'forestCenters harvests'!F$8)/('forestCenters harvests'!$D$2+'forestCenters harvests'!$D$5+'forestCenters harvests'!$D$8)</f>
        <v>46820.088388558615</v>
      </c>
      <c r="M14" s="63">
        <f>$J14*('forestCenters harvests'!G$2+'forestCenters harvests'!G$5+'forestCenters harvests'!G$8)/('forestCenters harvests'!$D$2+'forestCenters harvests'!$D$5+'forestCenters harvests'!$D$8)</f>
        <v>46497.5101742478</v>
      </c>
      <c r="N14" s="63">
        <f>$J14*('forestCenters harvests'!H$2+'forestCenters harvests'!H$5+'forestCenters harvests'!H$8)/('forestCenters harvests'!$D$2+'forestCenters harvests'!$D$5+'forestCenters harvests'!$D$8)</f>
        <v>46033.691895887059</v>
      </c>
    </row>
    <row r="15" spans="1:15">
      <c r="A15" s="63">
        <v>12</v>
      </c>
      <c r="B15" s="64" t="s">
        <v>122</v>
      </c>
      <c r="C15" s="65">
        <f>Luke_Met_Hakkuut_01a!AQ397+Luke_Met_Hakkuut_01a!AR397</f>
        <v>16696</v>
      </c>
      <c r="D15" s="65">
        <f>Luke_Met_Hakkuut_01a!AQ417+Luke_Met_Hakkuut_01a!AR417</f>
        <v>16699</v>
      </c>
      <c r="E15" s="65">
        <f>Luke_Met_Hakkuut_01a!AQ437+Luke_Met_Hakkuut_01a!AR437</f>
        <v>18996</v>
      </c>
      <c r="F15" s="65">
        <f>Luke_Met_Hakkuut_01a!AQ457+Luke_Met_Hakkuut_01a!AR457</f>
        <v>22203</v>
      </c>
      <c r="G15" s="65">
        <f>Luke_Met_Hakkuut_01a!AQ477+Luke_Met_Hakkuut_01a!AR477</f>
        <v>23571</v>
      </c>
      <c r="H15" s="65">
        <f>AVERAGE(C15:G15)*roundWood!H15/AVERAGE(roundWood!$C15:$G15)</f>
        <v>19955.770587793711</v>
      </c>
      <c r="I15" s="65">
        <f>AVERAGE(C15:G15)*roundWood!I15/AVERAGE(roundWood!$C15:$G15)</f>
        <v>23824.596126416938</v>
      </c>
      <c r="J15" s="65">
        <f t="shared" si="0"/>
        <v>20277.909530601522</v>
      </c>
      <c r="K15" s="63">
        <f>$J15*('forestCenters harvests'!E$2+'forestCenters harvests'!E$5+'forestCenters harvests'!E$8)/('forestCenters harvests'!$D$2+'forestCenters harvests'!$D$5+'forestCenters harvests'!$D$8)</f>
        <v>21497.026203763002</v>
      </c>
      <c r="L15" s="63">
        <f>$J15*('forestCenters harvests'!F$2+'forestCenters harvests'!F$5+'forestCenters harvests'!F$8)/('forestCenters harvests'!$D$2+'forestCenters harvests'!$D$5+'forestCenters harvests'!$D$8)</f>
        <v>21418.699627776059</v>
      </c>
      <c r="M15" s="63">
        <f>$J15*('forestCenters harvests'!G$2+'forestCenters harvests'!G$5+'forestCenters harvests'!G$8)/('forestCenters harvests'!$D$2+'forestCenters harvests'!$D$5+'forestCenters harvests'!$D$8)</f>
        <v>21271.130366021396</v>
      </c>
      <c r="N15" s="63">
        <f>$J15*('forestCenters harvests'!H$2+'forestCenters harvests'!H$5+'forestCenters harvests'!H$8)/('forestCenters harvests'!$D$2+'forestCenters harvests'!$D$5+'forestCenters harvests'!$D$8)</f>
        <v>21058.948272223628</v>
      </c>
    </row>
    <row r="16" spans="1:15">
      <c r="A16" s="63">
        <v>10</v>
      </c>
      <c r="B16" s="64" t="s">
        <v>123</v>
      </c>
      <c r="C16" s="65">
        <f>Luke_Met_Hakkuut_01a!AQ398+Luke_Met_Hakkuut_01a!AR398</f>
        <v>8005</v>
      </c>
      <c r="D16" s="65">
        <f>Luke_Met_Hakkuut_01a!AQ418+Luke_Met_Hakkuut_01a!AR418</f>
        <v>8666</v>
      </c>
      <c r="E16" s="65">
        <f>Luke_Met_Hakkuut_01a!AQ438+Luke_Met_Hakkuut_01a!AR438</f>
        <v>9990</v>
      </c>
      <c r="F16" s="65">
        <f>Luke_Met_Hakkuut_01a!AQ458+Luke_Met_Hakkuut_01a!AR458</f>
        <v>11108</v>
      </c>
      <c r="G16" s="65">
        <f>Luke_Met_Hakkuut_01a!AQ478+Luke_Met_Hakkuut_01a!AR478</f>
        <v>11232</v>
      </c>
      <c r="H16" s="65">
        <f>AVERAGE(C16:G16)*roundWood!H16/AVERAGE(roundWood!$C16:$G16)</f>
        <v>10506.447346551113</v>
      </c>
      <c r="I16" s="65">
        <f>AVERAGE(C16:G16)*roundWood!I16/AVERAGE(roundWood!$C16:$G16)</f>
        <v>11419.798527840438</v>
      </c>
      <c r="J16" s="65">
        <f t="shared" si="0"/>
        <v>10132.463696341651</v>
      </c>
      <c r="K16" s="63">
        <f>$J16*('forestCenters harvests'!E$2+'forestCenters harvests'!E$5+'forestCenters harvests'!E$8)/('forestCenters harvests'!$D$2+'forestCenters harvests'!$D$5+'forestCenters harvests'!$D$8)</f>
        <v>10741.631787054946</v>
      </c>
      <c r="L16" s="63">
        <f>$J16*('forestCenters harvests'!F$2+'forestCenters harvests'!F$5+'forestCenters harvests'!F$8)/('forestCenters harvests'!$D$2+'forestCenters harvests'!$D$5+'forestCenters harvests'!$D$8)</f>
        <v>10702.493571823799</v>
      </c>
      <c r="M16" s="63">
        <f>$J16*('forestCenters harvests'!G$2+'forestCenters harvests'!G$5+'forestCenters harvests'!G$8)/('forestCenters harvests'!$D$2+'forestCenters harvests'!$D$5+'forestCenters harvests'!$D$8)</f>
        <v>10628.756178668524</v>
      </c>
      <c r="N16" s="63">
        <f>$J16*('forestCenters harvests'!H$2+'forestCenters harvests'!H$5+'forestCenters harvests'!H$8)/('forestCenters harvests'!$D$2+'forestCenters harvests'!$D$5+'forestCenters harvests'!$D$8)</f>
        <v>10522.733052410111</v>
      </c>
    </row>
    <row r="17" spans="1:14">
      <c r="A17" s="63">
        <v>3</v>
      </c>
      <c r="B17" s="64" t="s">
        <v>124</v>
      </c>
      <c r="C17" s="65">
        <f>Luke_Met_Hakkuut_01a!AQ399+Luke_Met_Hakkuut_01a!AR399</f>
        <v>7638</v>
      </c>
      <c r="D17" s="65">
        <f>Luke_Met_Hakkuut_01a!AQ419+Luke_Met_Hakkuut_01a!AR419</f>
        <v>8082</v>
      </c>
      <c r="E17" s="65">
        <f>Luke_Met_Hakkuut_01a!AQ439+Luke_Met_Hakkuut_01a!AR439</f>
        <v>8264</v>
      </c>
      <c r="F17" s="65">
        <f>Luke_Met_Hakkuut_01a!AQ459+Luke_Met_Hakkuut_01a!AR459</f>
        <v>9286</v>
      </c>
      <c r="G17" s="65">
        <f>Luke_Met_Hakkuut_01a!AQ479+Luke_Met_Hakkuut_01a!AR479</f>
        <v>8501</v>
      </c>
      <c r="H17" s="65">
        <f>AVERAGE(C17:G17)*roundWood!H17/AVERAGE(roundWood!$C17:$G17)</f>
        <v>7546.4147582697206</v>
      </c>
      <c r="I17" s="65">
        <f>AVERAGE(C17:G17)*roundWood!I17/AVERAGE(roundWood!$C17:$G17)</f>
        <v>8166.4253604749792</v>
      </c>
      <c r="J17" s="65">
        <f t="shared" si="0"/>
        <v>8211.9771598206717</v>
      </c>
      <c r="K17" s="63">
        <f>$J17*('forestCenters harvests'!E$2+'forestCenters harvests'!E$5+'forestCenters harvests'!E$8)/('forestCenters harvests'!$D$2+'forestCenters harvests'!$D$5+'forestCenters harvests'!$D$8)</f>
        <v>8705.6847710539896</v>
      </c>
      <c r="L17" s="63">
        <f>$J17*('forestCenters harvests'!F$2+'forestCenters harvests'!F$5+'forestCenters harvests'!F$8)/('forestCenters harvests'!$D$2+'forestCenters harvests'!$D$5+'forestCenters harvests'!$D$8)</f>
        <v>8673.9647334415822</v>
      </c>
      <c r="M17" s="63">
        <f>$J17*('forestCenters harvests'!G$2+'forestCenters harvests'!G$5+'forestCenters harvests'!G$8)/('forestCenters harvests'!$D$2+'forestCenters harvests'!$D$5+'forestCenters harvests'!$D$8)</f>
        <v>8614.2033756353376</v>
      </c>
      <c r="N17" s="63">
        <f>$J17*('forestCenters harvests'!H$2+'forestCenters harvests'!H$5+'forestCenters harvests'!H$8)/('forestCenters harvests'!$D$2+'forestCenters harvests'!$D$5+'forestCenters harvests'!$D$8)</f>
        <v>8528.2756568356908</v>
      </c>
    </row>
    <row r="18" spans="1:14">
      <c r="A18" s="63">
        <v>19</v>
      </c>
      <c r="B18" s="64" t="s">
        <v>125</v>
      </c>
      <c r="C18" s="65">
        <f>Luke_Met_Hakkuut_01a!AQ400+Luke_Met_Hakkuut_01a!AR400</f>
        <v>41508</v>
      </c>
      <c r="D18" s="65">
        <f>Luke_Met_Hakkuut_01a!AQ420+Luke_Met_Hakkuut_01a!AR420</f>
        <v>50206</v>
      </c>
      <c r="E18" s="65">
        <f>Luke_Met_Hakkuut_01a!AQ440+Luke_Met_Hakkuut_01a!AR440</f>
        <v>55100</v>
      </c>
      <c r="F18" s="65">
        <f>Luke_Met_Hakkuut_01a!AQ460+Luke_Met_Hakkuut_01a!AR460</f>
        <v>63039</v>
      </c>
      <c r="G18" s="65">
        <f>Luke_Met_Hakkuut_01a!AQ480+Luke_Met_Hakkuut_01a!AR480</f>
        <v>61645</v>
      </c>
      <c r="H18" s="65">
        <f>AVERAGE(C18:G18)*roundWood!H18/AVERAGE(roundWood!$C18:$G18)</f>
        <v>53357.76347477064</v>
      </c>
      <c r="I18" s="65">
        <f>AVERAGE(C18:G18)*roundWood!I18/AVERAGE(roundWood!$C18:$G18)</f>
        <v>66025.85392775228</v>
      </c>
      <c r="J18" s="65">
        <f t="shared" si="0"/>
        <v>55840.231057503275</v>
      </c>
      <c r="K18" s="63">
        <f>$J18*('forestCenters harvests'!E$2+'forestCenters harvests'!E$5+'forestCenters harvests'!E$8)/('forestCenters harvests'!$D$2+'forestCenters harvests'!$D$5+'forestCenters harvests'!$D$8)</f>
        <v>59197.369849973875</v>
      </c>
      <c r="L18" s="63">
        <f>$J18*('forestCenters harvests'!F$2+'forestCenters harvests'!F$5+'forestCenters harvests'!F$8)/('forestCenters harvests'!$D$2+'forestCenters harvests'!$D$5+'forestCenters harvests'!$D$8)</f>
        <v>58981.678282041124</v>
      </c>
      <c r="M18" s="63">
        <f>$J18*('forestCenters harvests'!G$2+'forestCenters harvests'!G$5+'forestCenters harvests'!G$8)/('forestCenters harvests'!$D$2+'forestCenters harvests'!$D$5+'forestCenters harvests'!$D$8)</f>
        <v>58575.309880952729</v>
      </c>
      <c r="N18" s="63">
        <f>$J18*('forestCenters harvests'!H$2+'forestCenters harvests'!H$5+'forestCenters harvests'!H$8)/('forestCenters harvests'!$D$2+'forestCenters harvests'!$D$5+'forestCenters harvests'!$D$8)</f>
        <v>57991.014092175697</v>
      </c>
    </row>
    <row r="19" spans="1:14">
      <c r="A19" s="63">
        <v>16</v>
      </c>
      <c r="B19" s="64" t="s">
        <v>126</v>
      </c>
      <c r="C19" s="65">
        <f>Luke_Met_Hakkuut_01a!AQ401+Luke_Met_Hakkuut_01a!AR401</f>
        <v>37550</v>
      </c>
      <c r="D19" s="65">
        <f>Luke_Met_Hakkuut_01a!AQ421+Luke_Met_Hakkuut_01a!AR421</f>
        <v>37794</v>
      </c>
      <c r="E19" s="65">
        <f>Luke_Met_Hakkuut_01a!AQ441+Luke_Met_Hakkuut_01a!AR441</f>
        <v>38526</v>
      </c>
      <c r="F19" s="65">
        <f>Luke_Met_Hakkuut_01a!AQ461+Luke_Met_Hakkuut_01a!AR461</f>
        <v>61044</v>
      </c>
      <c r="G19" s="65">
        <f>Luke_Met_Hakkuut_01a!AQ481+Luke_Met_Hakkuut_01a!AR481</f>
        <v>49980</v>
      </c>
      <c r="H19" s="65">
        <f>AVERAGE(C19:G19)*roundWood!H19/AVERAGE(roundWood!$C19:$G19)</f>
        <v>49118.567695822836</v>
      </c>
      <c r="I19" s="65">
        <f>AVERAGE(C19:G19)*roundWood!I19/AVERAGE(roundWood!$C19:$G19)</f>
        <v>46997.299080203884</v>
      </c>
      <c r="J19" s="65">
        <f t="shared" si="0"/>
        <v>45858.552396575244</v>
      </c>
      <c r="K19" s="63">
        <f>$J19*('forestCenters harvests'!E$2+'forestCenters harvests'!E$5+'forestCenters harvests'!E$8)/('forestCenters harvests'!$D$2+'forestCenters harvests'!$D$5+'forestCenters harvests'!$D$8)</f>
        <v>48615.588359742185</v>
      </c>
      <c r="L19" s="63">
        <f>$J19*('forestCenters harvests'!F$2+'forestCenters harvests'!F$5+'forestCenters harvests'!F$8)/('forestCenters harvests'!$D$2+'forestCenters harvests'!$D$5+'forestCenters harvests'!$D$8)</f>
        <v>48438.45257641498</v>
      </c>
      <c r="M19" s="63">
        <f>$J19*('forestCenters harvests'!G$2+'forestCenters harvests'!G$5+'forestCenters harvests'!G$8)/('forestCenters harvests'!$D$2+'forestCenters harvests'!$D$5+'forestCenters harvests'!$D$8)</f>
        <v>48104.724254366411</v>
      </c>
      <c r="N19" s="63">
        <f>$J19*('forestCenters harvests'!H$2+'forestCenters harvests'!H$5+'forestCenters harvests'!H$8)/('forestCenters harvests'!$D$2+'forestCenters harvests'!$D$5+'forestCenters harvests'!$D$8)</f>
        <v>47624.873821492358</v>
      </c>
    </row>
    <row r="20" spans="1:14">
      <c r="A20" s="63">
        <v>8</v>
      </c>
      <c r="B20" s="64" t="s">
        <v>127</v>
      </c>
      <c r="C20" s="65">
        <f>Luke_Met_Hakkuut_01a!AQ402+Luke_Met_Hakkuut_01a!AR402</f>
        <v>48772</v>
      </c>
      <c r="D20" s="65">
        <f>Luke_Met_Hakkuut_01a!AQ422+Luke_Met_Hakkuut_01a!AR422</f>
        <v>53711</v>
      </c>
      <c r="E20" s="65">
        <f>Luke_Met_Hakkuut_01a!AQ442+Luke_Met_Hakkuut_01a!AR442</f>
        <v>54209</v>
      </c>
      <c r="F20" s="65">
        <f>Luke_Met_Hakkuut_01a!AQ462+Luke_Met_Hakkuut_01a!AR462</f>
        <v>61092</v>
      </c>
      <c r="G20" s="65">
        <f>Luke_Met_Hakkuut_01a!AQ482+Luke_Met_Hakkuut_01a!AR482</f>
        <v>64730</v>
      </c>
      <c r="H20" s="65">
        <f>AVERAGE(C20:G20)*roundWood!H20/AVERAGE(roundWood!$C20:$G20)</f>
        <v>56500.136783559581</v>
      </c>
      <c r="I20" s="65">
        <f>AVERAGE(C20:G20)*roundWood!I20/AVERAGE(roundWood!$C20:$G20)</f>
        <v>57405.630373303175</v>
      </c>
      <c r="J20" s="65">
        <f t="shared" si="0"/>
        <v>56631.395308123254</v>
      </c>
      <c r="K20" s="63">
        <f>$J20*('forestCenters harvests'!E$2+'forestCenters harvests'!E$5+'forestCenters harvests'!E$8)/('forestCenters harvests'!$D$2+'forestCenters harvests'!$D$5+'forestCenters harvests'!$D$8)</f>
        <v>60036.099236816823</v>
      </c>
      <c r="L20" s="63">
        <f>$J20*('forestCenters harvests'!F$2+'forestCenters harvests'!F$5+'forestCenters harvests'!F$8)/('forestCenters harvests'!$D$2+'forestCenters harvests'!$D$5+'forestCenters harvests'!$D$8)</f>
        <v>59817.35167404887</v>
      </c>
      <c r="M20" s="63">
        <f>$J20*('forestCenters harvests'!G$2+'forestCenters harvests'!G$5+'forestCenters harvests'!G$8)/('forestCenters harvests'!$D$2+'forestCenters harvests'!$D$5+'forestCenters harvests'!$D$8)</f>
        <v>59405.225700947718</v>
      </c>
      <c r="N20" s="63">
        <f>$J20*('forestCenters harvests'!H$2+'forestCenters harvests'!H$5+'forestCenters harvests'!H$8)/('forestCenters harvests'!$D$2+'forestCenters harvests'!$D$5+'forestCenters harvests'!$D$8)</f>
        <v>58812.651401657487</v>
      </c>
    </row>
    <row r="21" spans="1:14">
      <c r="A21" s="63">
        <v>2</v>
      </c>
      <c r="B21" s="64" t="s">
        <v>128</v>
      </c>
      <c r="C21" s="65">
        <v>0</v>
      </c>
      <c r="D21" s="65">
        <v>0</v>
      </c>
      <c r="E21" s="65">
        <v>0</v>
      </c>
      <c r="F21" s="65">
        <v>0</v>
      </c>
      <c r="G21" s="65">
        <v>0</v>
      </c>
      <c r="H21" s="65">
        <f>AVERAGE(C21:G21)*roundWood!H21/AVERAGE(roundWood!$C21:$G21)</f>
        <v>0</v>
      </c>
      <c r="I21" s="65">
        <f>AVERAGE(C21:G21)*roundWood!I21/AVERAGE(roundWood!$C21:$G21)</f>
        <v>0</v>
      </c>
      <c r="J21" s="65">
        <f t="shared" si="0"/>
        <v>0</v>
      </c>
      <c r="K21" s="63">
        <f>$J21*('forestCenters harvests'!E$2+'forestCenters harvests'!E$5+'forestCenters harvests'!E$8)/('forestCenters harvests'!$D$2+'forestCenters harvests'!$D$5+'forestCenters harvests'!$D$8)</f>
        <v>0</v>
      </c>
      <c r="L21" s="63">
        <f>$J21*('forestCenters harvests'!F$2+'forestCenters harvests'!F$5+'forestCenters harvests'!F$8)/('forestCenters harvests'!$D$2+'forestCenters harvests'!$D$5+'forestCenters harvests'!$D$8)</f>
        <v>0</v>
      </c>
      <c r="M21" s="63">
        <f>$J21*('forestCenters harvests'!G$2+'forestCenters harvests'!G$5+'forestCenters harvests'!G$8)/('forestCenters harvests'!$D$2+'forestCenters harvests'!$D$5+'forestCenters harvests'!$D$8)</f>
        <v>0</v>
      </c>
      <c r="N21" s="63">
        <f>$J21*('forestCenters harvests'!H$2+'forestCenters harvests'!H$5+'forestCenters harvests'!H$8)/('forestCenters harvests'!$D$2+'forestCenters harvests'!$D$5+'forestCenters harvests'!$D$8)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6CE8-D4BF-40A6-A146-117F4990FA14}">
  <dimension ref="A1:Q21"/>
  <sheetViews>
    <sheetView workbookViewId="0">
      <selection activeCell="I5" sqref="I5"/>
    </sheetView>
  </sheetViews>
  <sheetFormatPr defaultColWidth="8.85546875" defaultRowHeight="15"/>
  <cols>
    <col min="10" max="11" width="8.85546875" style="63"/>
  </cols>
  <sheetData>
    <row r="1" spans="1:17">
      <c r="A1" t="s">
        <v>130</v>
      </c>
      <c r="B1" t="s">
        <v>129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 s="63">
        <v>2022</v>
      </c>
      <c r="K1" s="63">
        <v>2023</v>
      </c>
      <c r="L1" t="s">
        <v>109</v>
      </c>
      <c r="M1" t="s">
        <v>92</v>
      </c>
      <c r="N1" t="s">
        <v>93</v>
      </c>
      <c r="O1" t="s">
        <v>94</v>
      </c>
      <c r="P1" t="s">
        <v>95</v>
      </c>
    </row>
    <row r="2" spans="1:17">
      <c r="A2">
        <v>0</v>
      </c>
      <c r="B2" s="2" t="s">
        <v>11</v>
      </c>
      <c r="C2" s="3">
        <v>360428</v>
      </c>
      <c r="D2" s="3">
        <v>380371</v>
      </c>
      <c r="E2" s="3">
        <v>403303</v>
      </c>
      <c r="F2" s="3">
        <v>469260</v>
      </c>
      <c r="G2" s="3">
        <v>465533</v>
      </c>
      <c r="H2" s="3">
        <v>456447</v>
      </c>
      <c r="I2" s="3">
        <v>469596</v>
      </c>
      <c r="J2" s="65">
        <v>478063</v>
      </c>
      <c r="K2" s="65">
        <v>517578</v>
      </c>
      <c r="L2" s="3">
        <f>AVERAGE(G2:K2)</f>
        <v>477443.4</v>
      </c>
      <c r="M2">
        <f>$L2*('forestCenters harvests'!E$2+'forestCenters harvests'!E$5+'forestCenters harvests'!E$8)/('forestCenters harvests'!$D$2+'forestCenters harvests'!$D$5+'forestCenters harvests'!$D$8)</f>
        <v>506147.50327812711</v>
      </c>
      <c r="N2">
        <f>$L2*('forestCenters harvests'!F$2+'forestCenters harvests'!F$5+'forestCenters harvests'!F$8)/('forestCenters harvests'!$D$2+'forestCenters harvests'!$D$5+'forestCenters harvests'!$D$8)</f>
        <v>504303.30396886758</v>
      </c>
      <c r="O2">
        <f>$L2*('forestCenters harvests'!G$2+'forestCenters harvests'!G$5+'forestCenters harvests'!G$8)/('forestCenters harvests'!$D$2+'forestCenters harvests'!$D$5+'forestCenters harvests'!$D$8)</f>
        <v>500828.78555456497</v>
      </c>
      <c r="P2">
        <f>$L2*('forestCenters harvests'!H$2+'forestCenters harvests'!H$5+'forestCenters harvests'!H$8)/('forestCenters harvests'!$D$2+'forestCenters harvests'!$D$5+'forestCenters harvests'!$D$8)</f>
        <v>495832.95794575528</v>
      </c>
      <c r="Q2" s="3"/>
    </row>
    <row r="3" spans="1:17">
      <c r="A3">
        <v>1</v>
      </c>
      <c r="B3" s="2" t="s">
        <v>110</v>
      </c>
      <c r="C3" s="3">
        <v>9565</v>
      </c>
      <c r="D3" s="3">
        <v>9897</v>
      </c>
      <c r="E3" s="3">
        <v>10591</v>
      </c>
      <c r="F3" s="3">
        <v>10528</v>
      </c>
      <c r="G3" s="3">
        <v>11940</v>
      </c>
      <c r="H3" s="3">
        <v>10168</v>
      </c>
      <c r="I3" s="3">
        <v>9991</v>
      </c>
      <c r="J3" s="65">
        <v>10249</v>
      </c>
      <c r="K3" s="65">
        <v>11307</v>
      </c>
      <c r="L3" s="65">
        <f>AVERAGE(G3:K3)</f>
        <v>10731</v>
      </c>
      <c r="M3">
        <f>$L3*('forestCenters harvests'!E$2+'forestCenters harvests'!E$5+'forestCenters harvests'!E$8)/('forestCenters harvests'!$D$2+'forestCenters harvests'!$D$5+'forestCenters harvests'!$D$8)</f>
        <v>11376.152351624471</v>
      </c>
      <c r="N3">
        <f>$L3*('forestCenters harvests'!F$2+'forestCenters harvests'!F$5+'forestCenters harvests'!F$8)/('forestCenters harvests'!$D$2+'forestCenters harvests'!$D$5+'forestCenters harvests'!$D$8)</f>
        <v>11334.702196930397</v>
      </c>
      <c r="O3">
        <f>$L3*('forestCenters harvests'!G$2+'forestCenters harvests'!G$5+'forestCenters harvests'!G$8)/('forestCenters harvests'!$D$2+'forestCenters harvests'!$D$5+'forestCenters harvests'!$D$8)</f>
        <v>11256.609051012196</v>
      </c>
      <c r="P3">
        <f>$L3*('forestCenters harvests'!H$2+'forestCenters harvests'!H$5+'forestCenters harvests'!H$8)/('forestCenters harvests'!$D$2+'forestCenters harvests'!$D$5+'forestCenters harvests'!$D$8)</f>
        <v>11144.323016541646</v>
      </c>
    </row>
    <row r="4" spans="1:17">
      <c r="A4">
        <v>11</v>
      </c>
      <c r="B4" s="2" t="s">
        <v>111</v>
      </c>
      <c r="C4" s="3">
        <v>8981</v>
      </c>
      <c r="D4" s="3">
        <v>9894</v>
      </c>
      <c r="E4" s="3">
        <v>10920</v>
      </c>
      <c r="F4" s="3">
        <v>12133</v>
      </c>
      <c r="G4" s="3">
        <v>11684</v>
      </c>
      <c r="H4" s="3">
        <v>13021</v>
      </c>
      <c r="I4" s="3">
        <v>12453</v>
      </c>
      <c r="J4" s="65">
        <v>12943</v>
      </c>
      <c r="K4" s="65">
        <v>12964</v>
      </c>
      <c r="L4" s="65">
        <f t="shared" ref="L3:L21" si="0">AVERAGE(G4:K4)</f>
        <v>12613</v>
      </c>
      <c r="M4">
        <f>$L4*('forestCenters harvests'!E$2+'forestCenters harvests'!E$5+'forestCenters harvests'!E$8)/('forestCenters harvests'!$D$2+'forestCenters harvests'!$D$5+'forestCenters harvests'!$D$8)</f>
        <v>13371.299003917569</v>
      </c>
      <c r="N4">
        <f>$L4*('forestCenters harvests'!F$2+'forestCenters harvests'!F$5+'forestCenters harvests'!F$8)/('forestCenters harvests'!$D$2+'forestCenters harvests'!$D$5+'forestCenters harvests'!$D$8)</f>
        <v>13322.57933183143</v>
      </c>
      <c r="O4">
        <f>$L4*('forestCenters harvests'!G$2+'forestCenters harvests'!G$5+'forestCenters harvests'!G$8)/('forestCenters harvests'!$D$2+'forestCenters harvests'!$D$5+'forestCenters harvests'!$D$8)</f>
        <v>13230.790230213106</v>
      </c>
      <c r="P4">
        <f>$L4*('forestCenters harvests'!H$2+'forestCenters harvests'!H$5+'forestCenters harvests'!H$8)/('forestCenters harvests'!$D$2+'forestCenters harvests'!$D$5+'forestCenters harvests'!$D$8)</f>
        <v>13098.811500106214</v>
      </c>
    </row>
    <row r="5" spans="1:17">
      <c r="A5">
        <v>14</v>
      </c>
      <c r="B5" s="2" t="s">
        <v>112</v>
      </c>
      <c r="C5" s="3">
        <v>11434</v>
      </c>
      <c r="D5" s="3">
        <v>10875</v>
      </c>
      <c r="E5" s="3">
        <v>10996</v>
      </c>
      <c r="F5" s="3">
        <v>12347</v>
      </c>
      <c r="G5" s="3">
        <v>12314</v>
      </c>
      <c r="H5" s="3">
        <v>12925</v>
      </c>
      <c r="I5" s="3">
        <v>13141</v>
      </c>
      <c r="J5" s="65">
        <v>13361</v>
      </c>
      <c r="K5" s="65">
        <v>13607</v>
      </c>
      <c r="L5" s="65">
        <f t="shared" si="0"/>
        <v>13069.6</v>
      </c>
      <c r="M5">
        <f>$L5*('forestCenters harvests'!E$2+'forestCenters harvests'!E$5+'forestCenters harvests'!E$8)/('forestCenters harvests'!$D$2+'forestCenters harvests'!$D$5+'forestCenters harvests'!$D$8)</f>
        <v>13855.349992991441</v>
      </c>
      <c r="N5">
        <f>$L5*('forestCenters harvests'!F$2+'forestCenters harvests'!F$5+'forestCenters harvests'!F$8)/('forestCenters harvests'!$D$2+'forestCenters harvests'!$D$5+'forestCenters harvests'!$D$8)</f>
        <v>13804.866632466827</v>
      </c>
      <c r="O5">
        <f>$L5*('forestCenters harvests'!G$2+'forestCenters harvests'!G$5+'forestCenters harvests'!G$8)/('forestCenters harvests'!$D$2+'forestCenters harvests'!$D$5+'forestCenters harvests'!$D$8)</f>
        <v>13709.754696962913</v>
      </c>
      <c r="P5">
        <f>$L5*('forestCenters harvests'!H$2+'forestCenters harvests'!H$5+'forestCenters harvests'!H$8)/('forestCenters harvests'!$D$2+'forestCenters harvests'!$D$5+'forestCenters harvests'!$D$8)</f>
        <v>13572.998238467309</v>
      </c>
    </row>
    <row r="6" spans="1:17">
      <c r="A6">
        <v>9</v>
      </c>
      <c r="B6" s="2" t="s">
        <v>113</v>
      </c>
      <c r="C6" s="3">
        <v>8222</v>
      </c>
      <c r="D6" s="3">
        <v>8433</v>
      </c>
      <c r="E6" s="3">
        <v>9118</v>
      </c>
      <c r="F6" s="3">
        <v>9931</v>
      </c>
      <c r="G6" s="3">
        <v>9428</v>
      </c>
      <c r="H6" s="3">
        <v>9953</v>
      </c>
      <c r="I6" s="3">
        <v>8562</v>
      </c>
      <c r="J6" s="65">
        <v>8599</v>
      </c>
      <c r="K6" s="65">
        <v>9782</v>
      </c>
      <c r="L6" s="65">
        <f t="shared" si="0"/>
        <v>9264.7999999999993</v>
      </c>
      <c r="M6">
        <f>$L6*('forestCenters harvests'!E$2+'forestCenters harvests'!E$5+'forestCenters harvests'!E$8)/('forestCenters harvests'!$D$2+'forestCenters harvests'!$D$5+'forestCenters harvests'!$D$8)</f>
        <v>9821.8037747954877</v>
      </c>
      <c r="N6">
        <f>$L6*('forestCenters harvests'!F$2+'forestCenters harvests'!F$5+'forestCenters harvests'!F$8)/('forestCenters harvests'!$D$2+'forestCenters harvests'!$D$5+'forestCenters harvests'!$D$8)</f>
        <v>9786.0170453937881</v>
      </c>
      <c r="O6">
        <f>$L6*('forestCenters harvests'!G$2+'forestCenters harvests'!G$5+'forestCenters harvests'!G$8)/('forestCenters harvests'!$D$2+'forestCenters harvests'!$D$5+'forestCenters harvests'!$D$8)</f>
        <v>9718.5939368015843</v>
      </c>
      <c r="P6">
        <f>$L6*('forestCenters harvests'!H$2+'forestCenters harvests'!H$5+'forestCenters harvests'!H$8)/('forestCenters harvests'!$D$2+'forestCenters harvests'!$D$5+'forestCenters harvests'!$D$8)</f>
        <v>9621.6497888039357</v>
      </c>
    </row>
    <row r="7" spans="1:17">
      <c r="A7">
        <v>4</v>
      </c>
      <c r="B7" s="2" t="s">
        <v>114</v>
      </c>
      <c r="C7" s="3">
        <v>22059</v>
      </c>
      <c r="D7" s="3">
        <v>22407</v>
      </c>
      <c r="E7" s="3">
        <v>25530</v>
      </c>
      <c r="F7" s="3">
        <v>28040</v>
      </c>
      <c r="G7" s="3">
        <v>29635</v>
      </c>
      <c r="H7" s="3">
        <v>25527</v>
      </c>
      <c r="I7" s="3">
        <v>26229</v>
      </c>
      <c r="J7" s="65">
        <v>24769</v>
      </c>
      <c r="K7" s="65">
        <v>27953</v>
      </c>
      <c r="L7" s="65">
        <f t="shared" si="0"/>
        <v>26822.6</v>
      </c>
      <c r="M7">
        <f>$L7*('forestCenters harvests'!E$2+'forestCenters harvests'!E$5+'forestCenters harvests'!E$8)/('forestCenters harvests'!$D$2+'forestCenters harvests'!$D$5+'forestCenters harvests'!$D$8)</f>
        <v>28435.186288946275</v>
      </c>
      <c r="N7">
        <f>$L7*('forestCenters harvests'!F$2+'forestCenters harvests'!F$5+'forestCenters harvests'!F$8)/('forestCenters harvests'!$D$2+'forestCenters harvests'!$D$5+'forestCenters harvests'!$D$8)</f>
        <v>28331.57982922237</v>
      </c>
      <c r="O7">
        <f>$L7*('forestCenters harvests'!G$2+'forestCenters harvests'!G$5+'forestCenters harvests'!G$8)/('forestCenters harvests'!$D$2+'forestCenters harvests'!$D$5+'forestCenters harvests'!$D$8)</f>
        <v>28136.382623397607</v>
      </c>
      <c r="P7">
        <f>$L7*('forestCenters harvests'!H$2+'forestCenters harvests'!H$5+'forestCenters harvests'!H$8)/('forestCenters harvests'!$D$2+'forestCenters harvests'!$D$5+'forestCenters harvests'!$D$8)</f>
        <v>27855.718809383088</v>
      </c>
    </row>
    <row r="8" spans="1:17">
      <c r="A8">
        <v>13</v>
      </c>
      <c r="B8" s="2" t="s">
        <v>115</v>
      </c>
      <c r="C8" s="3">
        <v>9297</v>
      </c>
      <c r="D8" s="3">
        <v>9962</v>
      </c>
      <c r="E8" s="3">
        <v>10842</v>
      </c>
      <c r="F8" s="3">
        <v>11825</v>
      </c>
      <c r="G8" s="3">
        <v>12740</v>
      </c>
      <c r="H8" s="3">
        <v>11320</v>
      </c>
      <c r="I8" s="3">
        <v>11700</v>
      </c>
      <c r="J8" s="65">
        <v>9835</v>
      </c>
      <c r="K8" s="65">
        <v>12554</v>
      </c>
      <c r="L8" s="65">
        <f t="shared" si="0"/>
        <v>11629.8</v>
      </c>
      <c r="M8">
        <f>$L8*('forestCenters harvests'!E$2+'forestCenters harvests'!E$5+'forestCenters harvests'!E$8)/('forestCenters harvests'!$D$2+'forestCenters harvests'!$D$5+'forestCenters harvests'!$D$8)</f>
        <v>12328.988595557008</v>
      </c>
      <c r="N8">
        <f>$L8*('forestCenters harvests'!F$2+'forestCenters harvests'!F$5+'forestCenters harvests'!F$8)/('forestCenters harvests'!$D$2+'forestCenters harvests'!$D$5+'forestCenters harvests'!$D$8)</f>
        <v>12284.066686223197</v>
      </c>
      <c r="O8">
        <f>$L8*('forestCenters harvests'!G$2+'forestCenters harvests'!G$5+'forestCenters harvests'!G$8)/('forestCenters harvests'!$D$2+'forestCenters harvests'!$D$5+'forestCenters harvests'!$D$8)</f>
        <v>12199.432666243747</v>
      </c>
      <c r="P8">
        <f>$L8*('forestCenters harvests'!H$2+'forestCenters harvests'!H$5+'forestCenters harvests'!H$8)/('forestCenters harvests'!$D$2+'forestCenters harvests'!$D$5+'forestCenters harvests'!$D$8)</f>
        <v>12077.7418523694</v>
      </c>
    </row>
    <row r="9" spans="1:17">
      <c r="A9">
        <v>15</v>
      </c>
      <c r="B9" s="2" t="s">
        <v>116</v>
      </c>
      <c r="C9" s="3">
        <v>7814</v>
      </c>
      <c r="D9" s="3">
        <v>8313</v>
      </c>
      <c r="E9" s="3">
        <v>8390</v>
      </c>
      <c r="F9" s="3">
        <v>8631</v>
      </c>
      <c r="G9" s="3">
        <v>8392</v>
      </c>
      <c r="H9" s="3">
        <v>9145</v>
      </c>
      <c r="I9" s="3">
        <v>8416</v>
      </c>
      <c r="J9" s="65">
        <v>7970</v>
      </c>
      <c r="K9" s="65">
        <v>8730</v>
      </c>
      <c r="L9" s="65">
        <f t="shared" si="0"/>
        <v>8530.6</v>
      </c>
      <c r="M9">
        <f>$L9*('forestCenters harvests'!E$2+'forestCenters harvests'!E$5+'forestCenters harvests'!E$8)/('forestCenters harvests'!$D$2+'forestCenters harvests'!$D$5+'forestCenters harvests'!$D$8)</f>
        <v>9043.4633539062252</v>
      </c>
      <c r="N9">
        <f>$L9*('forestCenters harvests'!F$2+'forestCenters harvests'!F$5+'forestCenters harvests'!F$8)/('forestCenters harvests'!$D$2+'forestCenters harvests'!$D$5+'forestCenters harvests'!$D$8)</f>
        <v>9010.5125860716089</v>
      </c>
      <c r="O9">
        <f>$L9*('forestCenters harvests'!G$2+'forestCenters harvests'!G$5+'forestCenters harvests'!G$8)/('forestCenters harvests'!$D$2+'forestCenters harvests'!$D$5+'forestCenters harvests'!$D$8)</f>
        <v>8948.4325012174686</v>
      </c>
      <c r="P9">
        <f>$L9*('forestCenters harvests'!H$2+'forestCenters harvests'!H$5+'forestCenters harvests'!H$8)/('forestCenters harvests'!$D$2+'forestCenters harvests'!$D$5+'forestCenters harvests'!$D$8)</f>
        <v>8859.1708065334224</v>
      </c>
    </row>
    <row r="10" spans="1:17">
      <c r="A10">
        <v>5</v>
      </c>
      <c r="B10" s="2" t="s">
        <v>117</v>
      </c>
      <c r="C10" s="3">
        <v>11610</v>
      </c>
      <c r="D10" s="3">
        <v>11934</v>
      </c>
      <c r="E10" s="3">
        <v>12339</v>
      </c>
      <c r="F10" s="3">
        <v>12679</v>
      </c>
      <c r="G10" s="3">
        <v>13375</v>
      </c>
      <c r="H10" s="3">
        <v>12212</v>
      </c>
      <c r="I10" s="3">
        <v>10603</v>
      </c>
      <c r="J10" s="65">
        <v>10436</v>
      </c>
      <c r="K10" s="65">
        <v>11236</v>
      </c>
      <c r="L10" s="65">
        <f t="shared" si="0"/>
        <v>11572.4</v>
      </c>
      <c r="M10">
        <f>$L10*('forestCenters harvests'!E$2+'forestCenters harvests'!E$5+'forestCenters harvests'!E$8)/('forestCenters harvests'!$D$2+'forestCenters harvests'!$D$5+'forestCenters harvests'!$D$8)</f>
        <v>12268.137682782501</v>
      </c>
      <c r="N10">
        <f>$L10*('forestCenters harvests'!F$2+'forestCenters harvests'!F$5+'forestCenters harvests'!F$8)/('forestCenters harvests'!$D$2+'forestCenters harvests'!$D$5+'forestCenters harvests'!$D$8)</f>
        <v>12223.437489866492</v>
      </c>
      <c r="O10">
        <f>$L10*('forestCenters harvests'!G$2+'forestCenters harvests'!G$5+'forestCenters harvests'!G$8)/('forestCenters harvests'!$D$2+'forestCenters harvests'!$D$5+'forestCenters harvests'!$D$8)</f>
        <v>12139.221189258555</v>
      </c>
      <c r="P10">
        <f>$L10*('forestCenters harvests'!H$2+'forestCenters harvests'!H$5+'forestCenters harvests'!H$8)/('forestCenters harvests'!$D$2+'forestCenters harvests'!$D$5+'forestCenters harvests'!$D$8)</f>
        <v>12018.13099213741</v>
      </c>
    </row>
    <row r="11" spans="1:17">
      <c r="A11">
        <v>17</v>
      </c>
      <c r="B11" s="2" t="s">
        <v>118</v>
      </c>
      <c r="C11" s="3">
        <v>30244</v>
      </c>
      <c r="D11" s="3">
        <v>31169</v>
      </c>
      <c r="E11" s="3">
        <v>32006</v>
      </c>
      <c r="F11" s="3">
        <v>34213</v>
      </c>
      <c r="G11" s="3">
        <v>35499</v>
      </c>
      <c r="H11" s="3">
        <v>33834</v>
      </c>
      <c r="I11" s="3">
        <v>34302</v>
      </c>
      <c r="J11" s="65">
        <v>33106</v>
      </c>
      <c r="K11" s="65">
        <v>34402</v>
      </c>
      <c r="L11" s="65">
        <f t="shared" si="0"/>
        <v>34228.6</v>
      </c>
      <c r="M11">
        <f>$L11*('forestCenters harvests'!E$2+'forestCenters harvests'!E$5+'forestCenters harvests'!E$8)/('forestCenters harvests'!$D$2+'forestCenters harvests'!$D$5+'forestCenters harvests'!$D$8)</f>
        <v>36286.438205462058</v>
      </c>
      <c r="N11">
        <f>$L11*('forestCenters harvests'!F$2+'forestCenters harvests'!F$5+'forestCenters harvests'!F$8)/('forestCenters harvests'!$D$2+'forestCenters harvests'!$D$5+'forestCenters harvests'!$D$8)</f>
        <v>36154.224920124107</v>
      </c>
      <c r="O11">
        <f>$L11*('forestCenters harvests'!G$2+'forestCenters harvests'!G$5+'forestCenters harvests'!G$8)/('forestCenters harvests'!$D$2+'forestCenters harvests'!$D$5+'forestCenters harvests'!$D$8)</f>
        <v>35905.131727096836</v>
      </c>
      <c r="P11">
        <f>$L11*('forestCenters harvests'!H$2+'forestCenters harvests'!H$5+'forestCenters harvests'!H$8)/('forestCenters harvests'!$D$2+'forestCenters harvests'!$D$5+'forestCenters harvests'!$D$8)</f>
        <v>35546.973702730167</v>
      </c>
    </row>
    <row r="12" spans="1:17">
      <c r="A12">
        <v>7</v>
      </c>
      <c r="B12" s="2" t="s">
        <v>119</v>
      </c>
      <c r="C12" s="3">
        <v>36230</v>
      </c>
      <c r="D12" s="3">
        <v>36404</v>
      </c>
      <c r="E12" s="3">
        <v>40375</v>
      </c>
      <c r="F12" s="3">
        <v>46630</v>
      </c>
      <c r="G12" s="3">
        <v>42998</v>
      </c>
      <c r="H12" s="3">
        <v>44944</v>
      </c>
      <c r="I12" s="3">
        <v>43618</v>
      </c>
      <c r="J12" s="65">
        <v>43090</v>
      </c>
      <c r="K12" s="65">
        <v>48857</v>
      </c>
      <c r="L12" s="65">
        <f t="shared" si="0"/>
        <v>44701.4</v>
      </c>
      <c r="M12">
        <f>$L12*('forestCenters harvests'!E$2+'forestCenters harvests'!E$5+'forestCenters harvests'!E$8)/('forestCenters harvests'!$D$2+'forestCenters harvests'!$D$5+'forestCenters harvests'!$D$8)</f>
        <v>47388.867461644397</v>
      </c>
      <c r="N12">
        <f>$L12*('forestCenters harvests'!F$2+'forestCenters harvests'!F$5+'forestCenters harvests'!F$8)/('forestCenters harvests'!$D$2+'forestCenters harvests'!$D$5+'forestCenters harvests'!$D$8)</f>
        <v>47216.201359226958</v>
      </c>
      <c r="O12">
        <f>$L12*('forestCenters harvests'!G$2+'forestCenters harvests'!G$5+'forestCenters harvests'!G$8)/('forestCenters harvests'!$D$2+'forestCenters harvests'!$D$5+'forestCenters harvests'!$D$8)</f>
        <v>46890.894029719188</v>
      </c>
      <c r="P12">
        <f>$L12*('forestCenters harvests'!H$2+'forestCenters harvests'!H$5+'forestCenters harvests'!H$8)/('forestCenters harvests'!$D$2+'forestCenters harvests'!$D$5+'forestCenters harvests'!$D$8)</f>
        <v>46423.151699900729</v>
      </c>
    </row>
    <row r="13" spans="1:17">
      <c r="A13">
        <v>18</v>
      </c>
      <c r="B13" s="2" t="s">
        <v>120</v>
      </c>
      <c r="C13" s="3">
        <v>35630</v>
      </c>
      <c r="D13" s="3">
        <v>39340</v>
      </c>
      <c r="E13" s="3">
        <v>38287</v>
      </c>
      <c r="F13" s="3">
        <v>48309</v>
      </c>
      <c r="G13" s="3">
        <v>43046</v>
      </c>
      <c r="H13" s="3">
        <v>43301</v>
      </c>
      <c r="I13" s="3">
        <v>42717</v>
      </c>
      <c r="J13" s="65">
        <v>47167</v>
      </c>
      <c r="K13" s="65">
        <v>48081</v>
      </c>
      <c r="L13" s="65">
        <f t="shared" si="0"/>
        <v>44862.400000000001</v>
      </c>
      <c r="M13">
        <f>$L13*('forestCenters harvests'!E$2+'forestCenters harvests'!E$5+'forestCenters harvests'!E$8)/('forestCenters harvests'!$D$2+'forestCenters harvests'!$D$5+'forestCenters harvests'!$D$8)</f>
        <v>47559.546851133877</v>
      </c>
      <c r="N13">
        <f>$L13*('forestCenters harvests'!F$2+'forestCenters harvests'!F$5+'forestCenters harvests'!F$8)/('forestCenters harvests'!$D$2+'forestCenters harvests'!$D$5+'forestCenters harvests'!$D$8)</f>
        <v>47386.258861203081</v>
      </c>
      <c r="O13">
        <f>$L13*('forestCenters harvests'!G$2+'forestCenters harvests'!G$5+'forestCenters harvests'!G$8)/('forestCenters harvests'!$D$2+'forestCenters harvests'!$D$5+'forestCenters harvests'!$D$8)</f>
        <v>47059.779879799615</v>
      </c>
      <c r="P13">
        <f>$L13*('forestCenters harvests'!H$2+'forestCenters harvests'!H$5+'forestCenters harvests'!H$8)/('forestCenters harvests'!$D$2+'forestCenters harvests'!$D$5+'forestCenters harvests'!$D$8)</f>
        <v>46590.352893234362</v>
      </c>
    </row>
    <row r="14" spans="1:17">
      <c r="A14">
        <v>6</v>
      </c>
      <c r="B14" s="2" t="s">
        <v>121</v>
      </c>
      <c r="C14" s="3">
        <v>33988</v>
      </c>
      <c r="D14" s="3">
        <v>35079</v>
      </c>
      <c r="E14" s="3">
        <v>38230</v>
      </c>
      <c r="F14" s="3">
        <v>39610</v>
      </c>
      <c r="G14" s="3">
        <v>46863</v>
      </c>
      <c r="H14" s="3">
        <v>40679</v>
      </c>
      <c r="I14" s="3">
        <v>39704</v>
      </c>
      <c r="J14" s="65">
        <v>40097</v>
      </c>
      <c r="K14" s="65">
        <v>43272</v>
      </c>
      <c r="L14" s="65">
        <f t="shared" si="0"/>
        <v>42123</v>
      </c>
      <c r="M14">
        <f>$L14*('forestCenters harvests'!E$2+'forestCenters harvests'!E$5+'forestCenters harvests'!E$8)/('forestCenters harvests'!$D$2+'forestCenters harvests'!$D$5+'forestCenters harvests'!$D$8)</f>
        <v>44655.452940776959</v>
      </c>
      <c r="N14">
        <f>$L14*('forestCenters harvests'!F$2+'forestCenters harvests'!F$5+'forestCenters harvests'!F$8)/('forestCenters harvests'!$D$2+'forestCenters harvests'!$D$5+'forestCenters harvests'!$D$8)</f>
        <v>44492.746308945963</v>
      </c>
      <c r="O14">
        <f>$L14*('forestCenters harvests'!G$2+'forestCenters harvests'!G$5+'forestCenters harvests'!G$8)/('forestCenters harvests'!$D$2+'forestCenters harvests'!$D$5+'forestCenters harvests'!$D$8)</f>
        <v>44186.202875387826</v>
      </c>
      <c r="P14">
        <f>$L14*('forestCenters harvests'!H$2+'forestCenters harvests'!H$5+'forestCenters harvests'!H$8)/('forestCenters harvests'!$D$2+'forestCenters harvests'!$D$5+'forestCenters harvests'!$D$8)</f>
        <v>43745.440166413544</v>
      </c>
    </row>
    <row r="15" spans="1:17">
      <c r="A15">
        <v>12</v>
      </c>
      <c r="B15" s="2" t="s">
        <v>122</v>
      </c>
      <c r="C15" s="3">
        <v>15363</v>
      </c>
      <c r="D15" s="3">
        <v>15476</v>
      </c>
      <c r="E15" s="3">
        <v>17312</v>
      </c>
      <c r="F15" s="3">
        <v>20998</v>
      </c>
      <c r="G15" s="3">
        <v>22117</v>
      </c>
      <c r="H15" s="3">
        <v>19678</v>
      </c>
      <c r="I15" s="3">
        <v>18508</v>
      </c>
      <c r="J15" s="65">
        <v>19029</v>
      </c>
      <c r="K15" s="65">
        <v>21800</v>
      </c>
      <c r="L15" s="65">
        <f t="shared" si="0"/>
        <v>20226.400000000001</v>
      </c>
      <c r="M15">
        <f>$L15*('forestCenters harvests'!E$2+'forestCenters harvests'!E$5+'forestCenters harvests'!E$8)/('forestCenters harvests'!$D$2+'forestCenters harvests'!$D$5+'forestCenters harvests'!$D$8)</f>
        <v>21442.419897949603</v>
      </c>
      <c r="N15">
        <f>$L15*('forestCenters harvests'!F$2+'forestCenters harvests'!F$5+'forestCenters harvests'!F$8)/('forestCenters harvests'!$D$2+'forestCenters harvests'!$D$5+'forestCenters harvests'!$D$8)</f>
        <v>21364.292285527259</v>
      </c>
      <c r="O15">
        <f>$L15*('forestCenters harvests'!G$2+'forestCenters harvests'!G$5+'forestCenters harvests'!G$8)/('forestCenters harvests'!$D$2+'forestCenters harvests'!$D$5+'forestCenters harvests'!$D$8)</f>
        <v>21217.097876189833</v>
      </c>
      <c r="P15">
        <f>$L15*('forestCenters harvests'!H$2+'forestCenters harvests'!H$5+'forestCenters harvests'!H$8)/('forestCenters harvests'!$D$2+'forestCenters harvests'!$D$5+'forestCenters harvests'!$D$8)</f>
        <v>21005.454763002326</v>
      </c>
    </row>
    <row r="16" spans="1:17">
      <c r="A16">
        <v>10</v>
      </c>
      <c r="B16" s="2" t="s">
        <v>123</v>
      </c>
      <c r="C16" s="3">
        <v>7027</v>
      </c>
      <c r="D16" s="3">
        <v>7408</v>
      </c>
      <c r="E16" s="3">
        <v>8601</v>
      </c>
      <c r="F16" s="3">
        <v>9489</v>
      </c>
      <c r="G16" s="3">
        <v>9324</v>
      </c>
      <c r="H16" s="3">
        <v>10943</v>
      </c>
      <c r="I16" s="3">
        <v>10738</v>
      </c>
      <c r="J16" s="65">
        <v>11506</v>
      </c>
      <c r="K16" s="65">
        <v>13918</v>
      </c>
      <c r="L16" s="65">
        <f t="shared" si="0"/>
        <v>11285.8</v>
      </c>
      <c r="M16">
        <f>$L16*('forestCenters harvests'!E$2+'forestCenters harvests'!E$5+'forestCenters harvests'!E$8)/('forestCenters harvests'!$D$2+'forestCenters harvests'!$D$5+'forestCenters harvests'!$D$8)</f>
        <v>11964.307167082605</v>
      </c>
      <c r="N16">
        <f>$L16*('forestCenters harvests'!F$2+'forestCenters harvests'!F$5+'forestCenters harvests'!F$8)/('forestCenters harvests'!$D$2+'forestCenters harvests'!$D$5+'forestCenters harvests'!$D$8)</f>
        <v>11920.714011193464</v>
      </c>
      <c r="O16">
        <f>$L16*('forestCenters harvests'!G$2+'forestCenters harvests'!G$5+'forestCenters harvests'!G$8)/('forestCenters harvests'!$D$2+'forestCenters harvests'!$D$5+'forestCenters harvests'!$D$8)</f>
        <v>11838.583396506705</v>
      </c>
      <c r="P16">
        <f>$L16*('forestCenters harvests'!H$2+'forestCenters harvests'!H$5+'forestCenters harvests'!H$8)/('forestCenters harvests'!$D$2+'forestCenters harvests'!$D$5+'forestCenters harvests'!$D$8)</f>
        <v>11720.492097668968</v>
      </c>
    </row>
    <row r="17" spans="1:16">
      <c r="A17">
        <v>3</v>
      </c>
      <c r="B17" s="2" t="s">
        <v>124</v>
      </c>
      <c r="C17" s="3">
        <v>6798</v>
      </c>
      <c r="D17" s="3">
        <v>7349</v>
      </c>
      <c r="E17" s="3">
        <v>7550</v>
      </c>
      <c r="F17" s="3">
        <v>8524</v>
      </c>
      <c r="G17" s="3">
        <v>7607</v>
      </c>
      <c r="H17" s="3">
        <v>7392</v>
      </c>
      <c r="I17" s="3">
        <v>7848</v>
      </c>
      <c r="J17" s="65">
        <v>8573</v>
      </c>
      <c r="K17" s="65">
        <v>9070</v>
      </c>
      <c r="L17" s="65">
        <f t="shared" si="0"/>
        <v>8098</v>
      </c>
      <c r="M17">
        <f>$L17*('forestCenters harvests'!E$2+'forestCenters harvests'!E$5+'forestCenters harvests'!E$8)/('forestCenters harvests'!$D$2+'forestCenters harvests'!$D$5+'forestCenters harvests'!$D$8)</f>
        <v>8584.8552551910307</v>
      </c>
      <c r="N17">
        <f>$L17*('forestCenters harvests'!F$2+'forestCenters harvests'!F$5+'forestCenters harvests'!F$8)/('forestCenters harvests'!$D$2+'forestCenters harvests'!$D$5+'forestCenters harvests'!$D$8)</f>
        <v>8553.5754720661971</v>
      </c>
      <c r="O17">
        <f>$L17*('forestCenters harvests'!G$2+'forestCenters harvests'!G$5+'forestCenters harvests'!G$8)/('forestCenters harvests'!$D$2+'forestCenters harvests'!$D$5+'forestCenters harvests'!$D$8)</f>
        <v>8494.6435649144332</v>
      </c>
      <c r="P17">
        <f>$L17*('forestCenters harvests'!H$2+'forestCenters harvests'!H$5+'forestCenters harvests'!H$8)/('forestCenters harvests'!$D$2+'forestCenters harvests'!$D$5+'forestCenters harvests'!$D$8)</f>
        <v>8409.9084696630562</v>
      </c>
    </row>
    <row r="18" spans="1:16">
      <c r="A18">
        <v>19</v>
      </c>
      <c r="B18" s="2" t="s">
        <v>125</v>
      </c>
      <c r="C18" s="3">
        <v>37496</v>
      </c>
      <c r="D18" s="3">
        <v>43441</v>
      </c>
      <c r="E18" s="3">
        <v>47598</v>
      </c>
      <c r="F18" s="3">
        <v>54340</v>
      </c>
      <c r="G18" s="3">
        <v>53744</v>
      </c>
      <c r="H18" s="3">
        <v>52163</v>
      </c>
      <c r="I18" s="3">
        <v>72840</v>
      </c>
      <c r="J18" s="65">
        <v>66955</v>
      </c>
      <c r="K18" s="65">
        <v>72481</v>
      </c>
      <c r="L18" s="65">
        <f t="shared" si="0"/>
        <v>63636.6</v>
      </c>
      <c r="M18">
        <f>$L18*('forestCenters harvests'!E$2+'forestCenters harvests'!E$5+'forestCenters harvests'!E$8)/('forestCenters harvests'!$D$2+'forestCenters harvests'!$D$5+'forestCenters harvests'!$D$8)</f>
        <v>67462.45985829705</v>
      </c>
      <c r="N18">
        <f>$L18*('forestCenters harvests'!F$2+'forestCenters harvests'!F$5+'forestCenters harvests'!F$8)/('forestCenters harvests'!$D$2+'forestCenters harvests'!$D$5+'forestCenters harvests'!$D$8)</f>
        <v>67216.653604061212</v>
      </c>
      <c r="O18">
        <f>$L18*('forestCenters harvests'!G$2+'forestCenters harvests'!G$5+'forestCenters harvests'!G$8)/('forestCenters harvests'!$D$2+'forestCenters harvests'!$D$5+'forestCenters harvests'!$D$8)</f>
        <v>66753.548367872776</v>
      </c>
      <c r="P18">
        <f>$L18*('forestCenters harvests'!H$2+'forestCenters harvests'!H$5+'forestCenters harvests'!H$8)/('forestCenters harvests'!$D$2+'forestCenters harvests'!$D$5+'forestCenters harvests'!$D$8)</f>
        <v>66087.673662701898</v>
      </c>
    </row>
    <row r="19" spans="1:16">
      <c r="A19">
        <v>16</v>
      </c>
      <c r="B19" s="2" t="s">
        <v>126</v>
      </c>
      <c r="C19" s="3">
        <v>26486</v>
      </c>
      <c r="D19" s="3">
        <v>27627</v>
      </c>
      <c r="E19" s="3">
        <v>30101</v>
      </c>
      <c r="F19" s="3">
        <v>49729</v>
      </c>
      <c r="G19" s="3">
        <v>41001</v>
      </c>
      <c r="H19" s="3">
        <v>43786</v>
      </c>
      <c r="I19" s="3">
        <v>41296</v>
      </c>
      <c r="J19" s="65">
        <v>44152</v>
      </c>
      <c r="K19" s="65">
        <v>42622</v>
      </c>
      <c r="L19" s="65">
        <f t="shared" si="0"/>
        <v>42571.4</v>
      </c>
      <c r="M19">
        <f>$L19*('forestCenters harvests'!E$2+'forestCenters harvests'!E$5+'forestCenters harvests'!E$8)/('forestCenters harvests'!$D$2+'forestCenters harvests'!$D$5+'forestCenters harvests'!$D$8)</f>
        <v>45130.810942311618</v>
      </c>
      <c r="N19">
        <f>$L19*('forestCenters harvests'!F$2+'forestCenters harvests'!F$5+'forestCenters harvests'!F$8)/('forestCenters harvests'!$D$2+'forestCenters harvests'!$D$5+'forestCenters harvests'!$D$8)</f>
        <v>44966.372295816116</v>
      </c>
      <c r="O19">
        <f>$L19*('forestCenters harvests'!G$2+'forestCenters harvests'!G$5+'forestCenters harvests'!G$8)/('forestCenters harvests'!$D$2+'forestCenters harvests'!$D$5+'forestCenters harvests'!$D$8)</f>
        <v>44656.565702568318</v>
      </c>
      <c r="P19">
        <f>$L19*('forestCenters harvests'!H$2+'forestCenters harvests'!H$5+'forestCenters harvests'!H$8)/('forestCenters harvests'!$D$2+'forestCenters harvests'!$D$5+'forestCenters harvests'!$D$8)</f>
        <v>44211.111067598642</v>
      </c>
    </row>
    <row r="20" spans="1:16">
      <c r="A20">
        <v>8</v>
      </c>
      <c r="B20" s="2" t="s">
        <v>127</v>
      </c>
      <c r="C20" s="3">
        <v>42186</v>
      </c>
      <c r="D20" s="3">
        <v>45362</v>
      </c>
      <c r="E20" s="3">
        <v>44518</v>
      </c>
      <c r="F20" s="3">
        <v>51303</v>
      </c>
      <c r="G20" s="3">
        <v>53827</v>
      </c>
      <c r="H20" s="3">
        <v>55458</v>
      </c>
      <c r="I20" s="3">
        <v>56929</v>
      </c>
      <c r="J20" s="65">
        <v>66227</v>
      </c>
      <c r="K20" s="65">
        <v>74942</v>
      </c>
      <c r="L20" s="65">
        <f t="shared" si="0"/>
        <v>61476.6</v>
      </c>
      <c r="M20">
        <f>$L20*('forestCenters harvests'!E$2+'forestCenters harvests'!E$5+'forestCenters harvests'!E$8)/('forestCenters harvests'!$D$2+'forestCenters harvests'!$D$5+'forestCenters harvests'!$D$8)</f>
        <v>65172.59972601592</v>
      </c>
      <c r="N20">
        <f>$L20*('forestCenters harvests'!F$2+'forestCenters harvests'!F$5+'forestCenters harvests'!F$8)/('forestCenters harvests'!$D$2+'forestCenters harvests'!$D$5+'forestCenters harvests'!$D$8)</f>
        <v>64935.136807362884</v>
      </c>
      <c r="O20">
        <f>$L20*('forestCenters harvests'!G$2+'forestCenters harvests'!G$5+'forestCenters harvests'!G$8)/('forestCenters harvests'!$D$2+'forestCenters harvests'!$D$5+'forestCenters harvests'!$D$8)</f>
        <v>64487.750627663445</v>
      </c>
      <c r="P20">
        <f>$L20*('forestCenters harvests'!H$2+'forestCenters harvests'!H$5+'forestCenters harvests'!H$8)/('forestCenters harvests'!$D$2+'forestCenters harvests'!$D$5+'forestCenters harvests'!$D$8)</f>
        <v>63844.477528536401</v>
      </c>
    </row>
    <row r="21" spans="1:16">
      <c r="A21">
        <v>2</v>
      </c>
      <c r="B21" s="2" t="s">
        <v>128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f>AVERAGE(C21:G21)*roundWood!H21/AVERAGE(roundWood!$C21:$G21)</f>
        <v>0</v>
      </c>
      <c r="I21" s="3">
        <f>AVERAGE(C21:G21)*roundWood!I21/AVERAGE(roundWood!$C21:$G21)</f>
        <v>0</v>
      </c>
      <c r="J21" s="65"/>
      <c r="K21" s="65"/>
      <c r="L21" s="65">
        <f t="shared" si="0"/>
        <v>0</v>
      </c>
      <c r="M21">
        <f>$L21*('forestCenters harvests'!E$2+'forestCenters harvests'!E$5+'forestCenters harvests'!E$8)/('forestCenters harvests'!$D$2+'forestCenters harvests'!$D$5+'forestCenters harvests'!$D$8)</f>
        <v>0</v>
      </c>
      <c r="N21">
        <f>$L21*('forestCenters harvests'!F$2+'forestCenters harvests'!F$5+'forestCenters harvests'!F$8)/('forestCenters harvests'!$D$2+'forestCenters harvests'!$D$5+'forestCenters harvests'!$D$8)</f>
        <v>0</v>
      </c>
      <c r="O21">
        <f>$L21*('forestCenters harvests'!G$2+'forestCenters harvests'!G$5+'forestCenters harvests'!G$8)/('forestCenters harvests'!$D$2+'forestCenters harvests'!$D$5+'forestCenters harvests'!$D$8)</f>
        <v>0</v>
      </c>
      <c r="P21">
        <f>$L21*('forestCenters harvests'!H$2+'forestCenters harvests'!H$5+'forestCenters harvests'!H$8)/('forestCenters harvests'!$D$2+'forestCenters harvests'!$D$5+'forestCenters harvests'!$D$8)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6E5A-C0AE-4CAB-A70E-D93B82E64B59}">
  <dimension ref="A1:L21"/>
  <sheetViews>
    <sheetView workbookViewId="0">
      <selection activeCell="L7" sqref="L7:L8"/>
    </sheetView>
  </sheetViews>
  <sheetFormatPr defaultColWidth="8.85546875" defaultRowHeight="15"/>
  <cols>
    <col min="4" max="9" width="12.42578125" bestFit="1" customWidth="1"/>
    <col min="11" max="11" width="9.85546875" bestFit="1" customWidth="1"/>
  </cols>
  <sheetData>
    <row r="1" spans="1:12" ht="72">
      <c r="A1" s="10">
        <v>2018</v>
      </c>
      <c r="B1" s="10"/>
      <c r="C1" s="10" t="s">
        <v>138</v>
      </c>
      <c r="D1" s="30" t="s">
        <v>139</v>
      </c>
      <c r="E1" s="10" t="s">
        <v>79</v>
      </c>
      <c r="F1" s="30" t="s">
        <v>80</v>
      </c>
      <c r="G1" s="31" t="s">
        <v>81</v>
      </c>
      <c r="H1" s="31" t="s">
        <v>140</v>
      </c>
      <c r="I1" s="31" t="s">
        <v>83</v>
      </c>
      <c r="J1" s="31" t="s">
        <v>84</v>
      </c>
      <c r="K1" s="31" t="s">
        <v>85</v>
      </c>
    </row>
    <row r="2" spans="1:12">
      <c r="A2" s="32"/>
      <c r="B2" s="32" t="s">
        <v>141</v>
      </c>
      <c r="C2" s="33" t="s">
        <v>142</v>
      </c>
      <c r="D2" s="33" t="s">
        <v>142</v>
      </c>
      <c r="E2" s="33" t="s">
        <v>142</v>
      </c>
      <c r="F2" s="33" t="s">
        <v>142</v>
      </c>
      <c r="G2" s="33" t="s">
        <v>142</v>
      </c>
      <c r="H2" s="33" t="s">
        <v>142</v>
      </c>
      <c r="I2" s="33" t="s">
        <v>142</v>
      </c>
      <c r="J2" s="33" t="s">
        <v>142</v>
      </c>
      <c r="K2" s="33" t="s">
        <v>142</v>
      </c>
    </row>
    <row r="3" spans="1:12">
      <c r="A3" s="34">
        <v>1</v>
      </c>
      <c r="B3" s="34" t="s">
        <v>110</v>
      </c>
      <c r="C3" s="35">
        <v>1014</v>
      </c>
      <c r="D3" s="36">
        <v>2648</v>
      </c>
      <c r="E3" s="36">
        <v>3553</v>
      </c>
      <c r="F3" s="36">
        <v>8390</v>
      </c>
      <c r="G3" s="36">
        <v>1065</v>
      </c>
      <c r="H3" s="36">
        <v>4052</v>
      </c>
      <c r="I3" s="36">
        <v>1356</v>
      </c>
      <c r="J3" s="37">
        <v>19</v>
      </c>
      <c r="K3" s="38">
        <v>279</v>
      </c>
      <c r="L3" s="62">
        <f>SUM(G3:K3)</f>
        <v>6771</v>
      </c>
    </row>
    <row r="4" spans="1:12">
      <c r="A4" s="34">
        <v>2</v>
      </c>
      <c r="B4" s="34" t="s">
        <v>111</v>
      </c>
      <c r="C4" s="35">
        <v>1391</v>
      </c>
      <c r="D4" s="36">
        <v>3328</v>
      </c>
      <c r="E4" s="36">
        <v>3329</v>
      </c>
      <c r="F4" s="36">
        <v>10701</v>
      </c>
      <c r="G4" s="36">
        <v>1230</v>
      </c>
      <c r="H4" s="36">
        <v>5293</v>
      </c>
      <c r="I4" s="36">
        <v>1423</v>
      </c>
      <c r="J4" s="37">
        <v>2</v>
      </c>
      <c r="K4" s="38">
        <v>364</v>
      </c>
    </row>
    <row r="5" spans="1:12">
      <c r="A5" s="34">
        <v>4</v>
      </c>
      <c r="B5" s="34" t="s">
        <v>112</v>
      </c>
      <c r="C5" s="35">
        <v>1214</v>
      </c>
      <c r="D5" s="36">
        <v>2377</v>
      </c>
      <c r="E5" s="36">
        <v>2804</v>
      </c>
      <c r="F5" s="36">
        <v>11280</v>
      </c>
      <c r="G5" s="36">
        <v>1211</v>
      </c>
      <c r="H5" s="36">
        <v>5047</v>
      </c>
      <c r="I5" s="36">
        <v>1021</v>
      </c>
      <c r="J5" s="37">
        <v>6</v>
      </c>
      <c r="K5" s="38">
        <v>464</v>
      </c>
    </row>
    <row r="6" spans="1:12">
      <c r="A6" s="34">
        <v>5</v>
      </c>
      <c r="B6" s="34" t="s">
        <v>113</v>
      </c>
      <c r="C6" s="35">
        <v>1003</v>
      </c>
      <c r="D6" s="36">
        <v>1999</v>
      </c>
      <c r="E6" s="36">
        <v>3039</v>
      </c>
      <c r="F6" s="36">
        <v>8276</v>
      </c>
      <c r="G6" s="37">
        <v>536</v>
      </c>
      <c r="H6" s="36">
        <v>4843</v>
      </c>
      <c r="I6" s="37">
        <v>533</v>
      </c>
      <c r="J6" s="37">
        <v>17</v>
      </c>
      <c r="K6" s="38">
        <v>249</v>
      </c>
    </row>
    <row r="7" spans="1:12">
      <c r="A7" s="34">
        <v>6</v>
      </c>
      <c r="B7" s="34" t="s">
        <v>114</v>
      </c>
      <c r="C7" s="35">
        <v>5588</v>
      </c>
      <c r="D7" s="36">
        <v>5962</v>
      </c>
      <c r="E7" s="36">
        <v>7594</v>
      </c>
      <c r="F7" s="36">
        <v>21711</v>
      </c>
      <c r="G7" s="36">
        <v>1429</v>
      </c>
      <c r="H7" s="36">
        <v>9715</v>
      </c>
      <c r="I7" s="36">
        <v>1357</v>
      </c>
      <c r="J7" s="37">
        <v>13</v>
      </c>
      <c r="K7" s="38">
        <v>496</v>
      </c>
      <c r="L7" s="62"/>
    </row>
    <row r="8" spans="1:12">
      <c r="A8" s="34">
        <v>7</v>
      </c>
      <c r="B8" s="34" t="s">
        <v>115</v>
      </c>
      <c r="C8" s="35">
        <v>1273</v>
      </c>
      <c r="D8" s="36">
        <v>2349</v>
      </c>
      <c r="E8" s="36">
        <v>2858</v>
      </c>
      <c r="F8" s="36">
        <v>8663</v>
      </c>
      <c r="G8" s="37">
        <v>878</v>
      </c>
      <c r="H8" s="36">
        <v>4810</v>
      </c>
      <c r="I8" s="37">
        <v>604</v>
      </c>
      <c r="J8" s="37">
        <v>0</v>
      </c>
      <c r="K8" s="38">
        <v>150</v>
      </c>
      <c r="L8" s="62"/>
    </row>
    <row r="9" spans="1:12">
      <c r="A9" s="34">
        <v>8</v>
      </c>
      <c r="B9" s="34" t="s">
        <v>116</v>
      </c>
      <c r="C9" s="35">
        <v>1511</v>
      </c>
      <c r="D9" s="36">
        <v>1852</v>
      </c>
      <c r="E9" s="36">
        <v>2936</v>
      </c>
      <c r="F9" s="36">
        <v>8428</v>
      </c>
      <c r="G9" s="37">
        <v>656</v>
      </c>
      <c r="H9" s="36">
        <v>3855</v>
      </c>
      <c r="I9" s="37">
        <v>967</v>
      </c>
      <c r="J9" s="37">
        <v>17</v>
      </c>
      <c r="K9" s="38">
        <v>111</v>
      </c>
    </row>
    <row r="10" spans="1:12">
      <c r="A10" s="34">
        <v>9</v>
      </c>
      <c r="B10" s="34" t="s">
        <v>143</v>
      </c>
      <c r="C10" s="35">
        <v>1818</v>
      </c>
      <c r="D10" s="36">
        <v>1773</v>
      </c>
      <c r="E10" s="36">
        <v>3608</v>
      </c>
      <c r="F10" s="36">
        <v>10688</v>
      </c>
      <c r="G10" s="37">
        <v>718</v>
      </c>
      <c r="H10" s="36">
        <v>5261</v>
      </c>
      <c r="I10" s="37">
        <v>656</v>
      </c>
      <c r="J10" s="37">
        <v>10</v>
      </c>
      <c r="K10" s="38">
        <v>113</v>
      </c>
    </row>
    <row r="11" spans="1:12">
      <c r="A11" s="34">
        <v>10</v>
      </c>
      <c r="B11" s="34" t="s">
        <v>118</v>
      </c>
      <c r="C11" s="35">
        <v>5194</v>
      </c>
      <c r="D11" s="36">
        <v>6410</v>
      </c>
      <c r="E11" s="36">
        <v>11071</v>
      </c>
      <c r="F11" s="36">
        <v>31293</v>
      </c>
      <c r="G11" s="36">
        <v>1981</v>
      </c>
      <c r="H11" s="36">
        <v>13934</v>
      </c>
      <c r="I11" s="36">
        <v>1469</v>
      </c>
      <c r="J11" s="37">
        <v>16</v>
      </c>
      <c r="K11" s="38">
        <v>376</v>
      </c>
    </row>
    <row r="12" spans="1:12">
      <c r="A12" s="34">
        <v>11</v>
      </c>
      <c r="B12" s="34" t="s">
        <v>119</v>
      </c>
      <c r="C12" s="35">
        <v>4576</v>
      </c>
      <c r="D12" s="36">
        <v>6338</v>
      </c>
      <c r="E12" s="36">
        <v>13225</v>
      </c>
      <c r="F12" s="36">
        <v>39045</v>
      </c>
      <c r="G12" s="36">
        <v>1452</v>
      </c>
      <c r="H12" s="36">
        <v>17332</v>
      </c>
      <c r="I12" s="36">
        <v>1790</v>
      </c>
      <c r="J12" s="37">
        <v>33</v>
      </c>
      <c r="K12" s="39">
        <v>1410</v>
      </c>
    </row>
    <row r="13" spans="1:12">
      <c r="A13" s="34">
        <v>12</v>
      </c>
      <c r="B13" s="34" t="s">
        <v>144</v>
      </c>
      <c r="C13" s="35">
        <v>4394</v>
      </c>
      <c r="D13" s="36">
        <v>5489</v>
      </c>
      <c r="E13" s="36">
        <v>12847</v>
      </c>
      <c r="F13" s="36">
        <v>44018</v>
      </c>
      <c r="G13" s="36">
        <v>835</v>
      </c>
      <c r="H13" s="36">
        <v>18366</v>
      </c>
      <c r="I13" s="36">
        <v>5379</v>
      </c>
      <c r="J13" s="37">
        <v>45</v>
      </c>
      <c r="K13" s="39">
        <v>2801</v>
      </c>
    </row>
    <row r="14" spans="1:12">
      <c r="A14" s="34">
        <v>13</v>
      </c>
      <c r="B14" s="34" t="s">
        <v>145</v>
      </c>
      <c r="C14" s="35">
        <v>5476</v>
      </c>
      <c r="D14" s="36">
        <v>9603</v>
      </c>
      <c r="E14" s="36">
        <v>12771</v>
      </c>
      <c r="F14" s="36">
        <v>33077</v>
      </c>
      <c r="G14" s="36">
        <v>1542</v>
      </c>
      <c r="H14" s="36">
        <v>13171</v>
      </c>
      <c r="I14" s="37">
        <v>868</v>
      </c>
      <c r="J14" s="37">
        <v>24</v>
      </c>
      <c r="K14" s="38">
        <v>680</v>
      </c>
    </row>
    <row r="15" spans="1:12">
      <c r="A15" s="34">
        <v>14</v>
      </c>
      <c r="B15" s="34" t="s">
        <v>146</v>
      </c>
      <c r="C15" s="35">
        <v>3147</v>
      </c>
      <c r="D15" s="36">
        <v>4806</v>
      </c>
      <c r="E15" s="36">
        <v>6310</v>
      </c>
      <c r="F15" s="36">
        <v>15893</v>
      </c>
      <c r="G15" s="37">
        <v>874</v>
      </c>
      <c r="H15" s="36">
        <v>9540</v>
      </c>
      <c r="I15" s="37">
        <v>586</v>
      </c>
      <c r="J15" s="37">
        <v>2</v>
      </c>
      <c r="K15" s="38">
        <v>864</v>
      </c>
    </row>
    <row r="16" spans="1:12">
      <c r="A16" s="34">
        <v>15</v>
      </c>
      <c r="B16" s="34" t="s">
        <v>147</v>
      </c>
      <c r="C16" s="40">
        <v>808</v>
      </c>
      <c r="D16" s="36">
        <v>1261</v>
      </c>
      <c r="E16" s="36">
        <v>3416</v>
      </c>
      <c r="F16" s="36">
        <v>7692</v>
      </c>
      <c r="G16" s="37">
        <v>667</v>
      </c>
      <c r="H16" s="36">
        <v>5728</v>
      </c>
      <c r="I16" s="37">
        <v>335</v>
      </c>
      <c r="J16" s="37">
        <v>1</v>
      </c>
      <c r="K16" s="38">
        <v>423</v>
      </c>
    </row>
    <row r="17" spans="1:11">
      <c r="A17" s="34">
        <v>16</v>
      </c>
      <c r="B17" s="34" t="s">
        <v>148</v>
      </c>
      <c r="C17" s="40">
        <v>882</v>
      </c>
      <c r="D17" s="36">
        <v>1485</v>
      </c>
      <c r="E17" s="36">
        <v>3718</v>
      </c>
      <c r="F17" s="36">
        <v>5568</v>
      </c>
      <c r="G17" s="37">
        <v>492</v>
      </c>
      <c r="H17" s="36">
        <v>3361</v>
      </c>
      <c r="I17" s="37">
        <v>321</v>
      </c>
      <c r="J17" s="37">
        <v>8</v>
      </c>
      <c r="K17" s="38">
        <v>305</v>
      </c>
    </row>
    <row r="18" spans="1:11">
      <c r="A18" s="34">
        <v>17</v>
      </c>
      <c r="B18" s="34" t="s">
        <v>149</v>
      </c>
      <c r="C18" s="35">
        <v>4269</v>
      </c>
      <c r="D18" s="36">
        <v>10533</v>
      </c>
      <c r="E18" s="36">
        <v>22196</v>
      </c>
      <c r="F18" s="36">
        <v>40843</v>
      </c>
      <c r="G18" s="36">
        <v>3116</v>
      </c>
      <c r="H18" s="36">
        <v>18382</v>
      </c>
      <c r="I18" s="36">
        <v>4724</v>
      </c>
      <c r="J18" s="37">
        <v>13</v>
      </c>
      <c r="K18" s="39">
        <v>2716</v>
      </c>
    </row>
    <row r="19" spans="1:11">
      <c r="A19" s="34">
        <v>18</v>
      </c>
      <c r="B19" s="34" t="s">
        <v>126</v>
      </c>
      <c r="C19" s="35">
        <v>4759</v>
      </c>
      <c r="D19" s="36">
        <v>8765</v>
      </c>
      <c r="E19" s="36">
        <v>18650</v>
      </c>
      <c r="F19" s="36">
        <v>42394</v>
      </c>
      <c r="G19" s="36">
        <v>909</v>
      </c>
      <c r="H19" s="36">
        <v>11586</v>
      </c>
      <c r="I19" s="36">
        <v>2056</v>
      </c>
      <c r="J19" s="37" t="s">
        <v>150</v>
      </c>
      <c r="K19" s="39">
        <v>4027</v>
      </c>
    </row>
    <row r="20" spans="1:11">
      <c r="A20" s="34">
        <v>19</v>
      </c>
      <c r="B20" s="34" t="s">
        <v>151</v>
      </c>
      <c r="C20" s="35">
        <v>1159</v>
      </c>
      <c r="D20" s="36">
        <v>7808</v>
      </c>
      <c r="E20" s="36">
        <v>18530</v>
      </c>
      <c r="F20" s="36">
        <v>42562</v>
      </c>
      <c r="G20" s="36">
        <v>10009</v>
      </c>
      <c r="H20" s="36">
        <v>12811</v>
      </c>
      <c r="I20" s="36">
        <v>12016</v>
      </c>
      <c r="J20" s="37">
        <v>14</v>
      </c>
      <c r="K20" s="39">
        <v>998</v>
      </c>
    </row>
    <row r="21" spans="1:11" ht="15.75" thickBot="1">
      <c r="A21" s="41">
        <v>21</v>
      </c>
      <c r="B21" s="41" t="s">
        <v>152</v>
      </c>
      <c r="C21" s="42" t="s">
        <v>150</v>
      </c>
      <c r="D21" s="43" t="s">
        <v>150</v>
      </c>
      <c r="E21" s="43" t="s">
        <v>150</v>
      </c>
      <c r="F21" s="43" t="s">
        <v>150</v>
      </c>
      <c r="G21" s="43" t="s">
        <v>150</v>
      </c>
      <c r="H21" s="43" t="s">
        <v>150</v>
      </c>
      <c r="I21" s="43" t="s">
        <v>150</v>
      </c>
      <c r="J21" s="43" t="s">
        <v>150</v>
      </c>
      <c r="K21" s="44" t="s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9E09C-FC1A-4EA0-A9BA-C6A860E80F8F}">
  <dimension ref="A1:AR265"/>
  <sheetViews>
    <sheetView topLeftCell="AC1" workbookViewId="0">
      <selection activeCell="AV1" sqref="AV1"/>
    </sheetView>
  </sheetViews>
  <sheetFormatPr defaultColWidth="8.85546875" defaultRowHeight="15"/>
  <cols>
    <col min="4" max="4" width="18.85546875" bestFit="1" customWidth="1"/>
  </cols>
  <sheetData>
    <row r="1" spans="1:44">
      <c r="A1" s="10" t="s">
        <v>154</v>
      </c>
      <c r="B1" s="10" t="s">
        <v>155</v>
      </c>
      <c r="C1" s="10" t="s">
        <v>208</v>
      </c>
      <c r="D1" s="10" t="s">
        <v>129</v>
      </c>
      <c r="E1" s="7" t="s">
        <v>156</v>
      </c>
      <c r="F1" s="7" t="s">
        <v>157</v>
      </c>
      <c r="G1" s="7" t="s">
        <v>158</v>
      </c>
      <c r="H1" s="7" t="s">
        <v>159</v>
      </c>
      <c r="I1" s="7" t="s">
        <v>160</v>
      </c>
      <c r="J1" s="7" t="s">
        <v>161</v>
      </c>
      <c r="K1" s="7" t="s">
        <v>162</v>
      </c>
      <c r="L1" s="7" t="s">
        <v>163</v>
      </c>
      <c r="M1" s="7" t="s">
        <v>164</v>
      </c>
      <c r="N1" s="7" t="s">
        <v>165</v>
      </c>
      <c r="O1" s="7" t="s">
        <v>166</v>
      </c>
      <c r="P1" s="7" t="s">
        <v>167</v>
      </c>
      <c r="Q1" s="7" t="s">
        <v>168</v>
      </c>
      <c r="R1" s="7" t="s">
        <v>169</v>
      </c>
      <c r="S1" s="7" t="s">
        <v>170</v>
      </c>
      <c r="T1" s="7" t="s">
        <v>171</v>
      </c>
      <c r="U1" s="7" t="s">
        <v>172</v>
      </c>
      <c r="V1" s="7" t="s">
        <v>173</v>
      </c>
      <c r="W1" s="7" t="s">
        <v>174</v>
      </c>
      <c r="X1" s="7" t="s">
        <v>175</v>
      </c>
      <c r="Y1" s="7" t="s">
        <v>176</v>
      </c>
      <c r="Z1" s="7" t="s">
        <v>177</v>
      </c>
      <c r="AA1" s="7" t="s">
        <v>178</v>
      </c>
      <c r="AB1" s="7" t="s">
        <v>179</v>
      </c>
      <c r="AC1" s="7" t="s">
        <v>180</v>
      </c>
      <c r="AD1" s="7" t="s">
        <v>181</v>
      </c>
      <c r="AE1" s="7" t="s">
        <v>210</v>
      </c>
      <c r="AF1" s="7" t="s">
        <v>211</v>
      </c>
      <c r="AG1" s="7" t="s">
        <v>212</v>
      </c>
      <c r="AH1" s="7" t="s">
        <v>213</v>
      </c>
      <c r="AI1" s="7" t="s">
        <v>214</v>
      </c>
      <c r="AJ1" s="7" t="s">
        <v>215</v>
      </c>
      <c r="AK1" s="7" t="s">
        <v>182</v>
      </c>
      <c r="AL1" s="7" t="s">
        <v>183</v>
      </c>
      <c r="AM1" s="7" t="s">
        <v>184</v>
      </c>
      <c r="AN1" s="7" t="s">
        <v>185</v>
      </c>
      <c r="AO1" s="7" t="s">
        <v>186</v>
      </c>
      <c r="AP1" s="7" t="s">
        <v>187</v>
      </c>
      <c r="AQ1" s="7" t="s">
        <v>188</v>
      </c>
      <c r="AR1" s="7" t="s">
        <v>189</v>
      </c>
    </row>
    <row r="2" spans="1:44">
      <c r="A2" s="7" t="s">
        <v>190</v>
      </c>
      <c r="B2" s="7">
        <v>1922</v>
      </c>
      <c r="C2" s="7">
        <v>0</v>
      </c>
      <c r="D2" s="7" t="s">
        <v>11</v>
      </c>
      <c r="E2" s="8">
        <v>686</v>
      </c>
      <c r="F2" s="8">
        <v>399</v>
      </c>
      <c r="G2" s="8">
        <v>261</v>
      </c>
      <c r="H2" s="8">
        <v>40</v>
      </c>
      <c r="I2" s="8">
        <v>1385</v>
      </c>
      <c r="J2" s="9" t="s">
        <v>153</v>
      </c>
      <c r="K2" s="10" t="s">
        <v>153</v>
      </c>
      <c r="L2" s="10" t="s">
        <v>153</v>
      </c>
      <c r="M2" s="10" t="s">
        <v>153</v>
      </c>
      <c r="N2" s="10" t="s">
        <v>153</v>
      </c>
      <c r="O2" s="10" t="s">
        <v>153</v>
      </c>
      <c r="P2" s="10" t="s">
        <v>153</v>
      </c>
      <c r="Q2" s="10" t="s">
        <v>153</v>
      </c>
      <c r="R2" s="10" t="s">
        <v>153</v>
      </c>
      <c r="S2" s="10" t="s">
        <v>153</v>
      </c>
      <c r="T2" s="10" t="s">
        <v>153</v>
      </c>
      <c r="U2" s="10" t="s">
        <v>153</v>
      </c>
      <c r="V2" s="10" t="s">
        <v>153</v>
      </c>
      <c r="W2" s="10" t="s">
        <v>153</v>
      </c>
      <c r="X2" s="10" t="s">
        <v>153</v>
      </c>
      <c r="Y2" s="10" t="s">
        <v>153</v>
      </c>
      <c r="Z2" s="10" t="s">
        <v>153</v>
      </c>
      <c r="AA2" s="10" t="s">
        <v>153</v>
      </c>
      <c r="AB2" s="10" t="s">
        <v>153</v>
      </c>
      <c r="AC2" s="10" t="s">
        <v>153</v>
      </c>
      <c r="AD2" s="10" t="s">
        <v>153</v>
      </c>
      <c r="AE2" s="10" t="s">
        <v>153</v>
      </c>
      <c r="AF2" s="10" t="s">
        <v>153</v>
      </c>
      <c r="AG2" s="10" t="s">
        <v>153</v>
      </c>
      <c r="AH2" s="10" t="s">
        <v>153</v>
      </c>
      <c r="AI2" s="10" t="s">
        <v>153</v>
      </c>
      <c r="AJ2" s="10" t="s">
        <v>153</v>
      </c>
      <c r="AK2" s="10" t="s">
        <v>153</v>
      </c>
      <c r="AL2" s="8">
        <v>18032</v>
      </c>
      <c r="AM2" s="8">
        <v>4381</v>
      </c>
      <c r="AN2" s="8">
        <v>4471</v>
      </c>
      <c r="AO2" s="9" t="s">
        <v>153</v>
      </c>
      <c r="AP2" s="8">
        <v>26844</v>
      </c>
      <c r="AQ2" s="8">
        <v>3661</v>
      </c>
      <c r="AR2" s="8">
        <v>30545</v>
      </c>
    </row>
    <row r="3" spans="1:44">
      <c r="A3" s="7" t="s">
        <v>190</v>
      </c>
      <c r="B3" s="7">
        <v>1922</v>
      </c>
      <c r="C3" s="7">
        <v>101</v>
      </c>
      <c r="D3" s="7" t="s">
        <v>191</v>
      </c>
      <c r="E3" s="9" t="s">
        <v>153</v>
      </c>
      <c r="F3" s="9" t="s">
        <v>153</v>
      </c>
      <c r="G3" s="9" t="s">
        <v>153</v>
      </c>
      <c r="H3" s="9" t="s">
        <v>153</v>
      </c>
      <c r="I3" s="9" t="s">
        <v>153</v>
      </c>
      <c r="J3" s="9" t="s">
        <v>153</v>
      </c>
      <c r="K3" s="10" t="s">
        <v>153</v>
      </c>
      <c r="L3" s="10" t="s">
        <v>153</v>
      </c>
      <c r="M3" s="10" t="s">
        <v>153</v>
      </c>
      <c r="N3" s="10" t="s">
        <v>153</v>
      </c>
      <c r="O3" s="10" t="s">
        <v>153</v>
      </c>
      <c r="P3" s="10" t="s">
        <v>153</v>
      </c>
      <c r="Q3" s="10" t="s">
        <v>153</v>
      </c>
      <c r="R3" s="10" t="s">
        <v>153</v>
      </c>
      <c r="S3" s="10" t="s">
        <v>153</v>
      </c>
      <c r="T3" s="10" t="s">
        <v>153</v>
      </c>
      <c r="U3" s="10" t="s">
        <v>153</v>
      </c>
      <c r="V3" s="10" t="s">
        <v>153</v>
      </c>
      <c r="W3" s="10" t="s">
        <v>153</v>
      </c>
      <c r="X3" s="10" t="s">
        <v>153</v>
      </c>
      <c r="Y3" s="10" t="s">
        <v>153</v>
      </c>
      <c r="Z3" s="10" t="s">
        <v>153</v>
      </c>
      <c r="AA3" s="10" t="s">
        <v>153</v>
      </c>
      <c r="AB3" s="10" t="s">
        <v>153</v>
      </c>
      <c r="AC3" s="10" t="s">
        <v>153</v>
      </c>
      <c r="AD3" s="10" t="s">
        <v>153</v>
      </c>
      <c r="AE3" s="10" t="s">
        <v>153</v>
      </c>
      <c r="AF3" s="10" t="s">
        <v>153</v>
      </c>
      <c r="AG3" s="10" t="s">
        <v>153</v>
      </c>
      <c r="AH3" s="10" t="s">
        <v>153</v>
      </c>
      <c r="AI3" s="10" t="s">
        <v>153</v>
      </c>
      <c r="AJ3" s="10" t="s">
        <v>153</v>
      </c>
      <c r="AK3" s="10" t="s">
        <v>153</v>
      </c>
      <c r="AL3" s="9" t="s">
        <v>153</v>
      </c>
      <c r="AM3" s="9" t="s">
        <v>153</v>
      </c>
      <c r="AN3" s="9" t="s">
        <v>153</v>
      </c>
      <c r="AO3" s="9" t="s">
        <v>153</v>
      </c>
      <c r="AP3" s="9" t="s">
        <v>153</v>
      </c>
      <c r="AQ3" s="9" t="s">
        <v>153</v>
      </c>
      <c r="AR3" s="9" t="s">
        <v>153</v>
      </c>
    </row>
    <row r="4" spans="1:44">
      <c r="A4" s="7" t="s">
        <v>190</v>
      </c>
      <c r="B4" s="7">
        <v>1922</v>
      </c>
      <c r="C4" s="7">
        <v>102</v>
      </c>
      <c r="D4" s="7" t="s">
        <v>192</v>
      </c>
      <c r="E4" s="9" t="s">
        <v>153</v>
      </c>
      <c r="F4" s="9" t="s">
        <v>153</v>
      </c>
      <c r="G4" s="9" t="s">
        <v>153</v>
      </c>
      <c r="H4" s="9" t="s">
        <v>153</v>
      </c>
      <c r="I4" s="9" t="s">
        <v>153</v>
      </c>
      <c r="J4" s="9" t="s">
        <v>153</v>
      </c>
      <c r="K4" s="10" t="s">
        <v>153</v>
      </c>
      <c r="L4" s="10" t="s">
        <v>153</v>
      </c>
      <c r="M4" s="10" t="s">
        <v>153</v>
      </c>
      <c r="N4" s="10" t="s">
        <v>153</v>
      </c>
      <c r="O4" s="10" t="s">
        <v>153</v>
      </c>
      <c r="P4" s="10" t="s">
        <v>153</v>
      </c>
      <c r="Q4" s="10" t="s">
        <v>153</v>
      </c>
      <c r="R4" s="10" t="s">
        <v>153</v>
      </c>
      <c r="S4" s="10" t="s">
        <v>153</v>
      </c>
      <c r="T4" s="10" t="s">
        <v>153</v>
      </c>
      <c r="U4" s="10" t="s">
        <v>153</v>
      </c>
      <c r="V4" s="10" t="s">
        <v>153</v>
      </c>
      <c r="W4" s="10" t="s">
        <v>153</v>
      </c>
      <c r="X4" s="10" t="s">
        <v>153</v>
      </c>
      <c r="Y4" s="10" t="s">
        <v>153</v>
      </c>
      <c r="Z4" s="10" t="s">
        <v>153</v>
      </c>
      <c r="AA4" s="10" t="s">
        <v>153</v>
      </c>
      <c r="AB4" s="10" t="s">
        <v>153</v>
      </c>
      <c r="AC4" s="10" t="s">
        <v>153</v>
      </c>
      <c r="AD4" s="10" t="s">
        <v>153</v>
      </c>
      <c r="AE4" s="10" t="s">
        <v>153</v>
      </c>
      <c r="AF4" s="10" t="s">
        <v>153</v>
      </c>
      <c r="AG4" s="10" t="s">
        <v>153</v>
      </c>
      <c r="AH4" s="10" t="s">
        <v>153</v>
      </c>
      <c r="AI4" s="10" t="s">
        <v>153</v>
      </c>
      <c r="AJ4" s="10" t="s">
        <v>153</v>
      </c>
      <c r="AK4" s="10" t="s">
        <v>153</v>
      </c>
      <c r="AL4" s="9" t="s">
        <v>153</v>
      </c>
      <c r="AM4" s="9" t="s">
        <v>153</v>
      </c>
      <c r="AN4" s="9" t="s">
        <v>153</v>
      </c>
      <c r="AO4" s="9" t="s">
        <v>153</v>
      </c>
      <c r="AP4" s="9" t="s">
        <v>153</v>
      </c>
      <c r="AQ4" s="9" t="s">
        <v>153</v>
      </c>
      <c r="AR4" s="9" t="s">
        <v>153</v>
      </c>
    </row>
    <row r="5" spans="1:44">
      <c r="A5" s="7" t="s">
        <v>190</v>
      </c>
      <c r="B5" s="7">
        <v>1922</v>
      </c>
      <c r="C5" s="7">
        <v>1</v>
      </c>
      <c r="D5" s="7" t="s">
        <v>110</v>
      </c>
      <c r="E5" s="9" t="s">
        <v>153</v>
      </c>
      <c r="F5" s="9" t="s">
        <v>153</v>
      </c>
      <c r="G5" s="9" t="s">
        <v>153</v>
      </c>
      <c r="H5" s="9" t="s">
        <v>153</v>
      </c>
      <c r="I5" s="9" t="s">
        <v>153</v>
      </c>
      <c r="J5" s="9" t="s">
        <v>153</v>
      </c>
      <c r="K5" s="10" t="s">
        <v>153</v>
      </c>
      <c r="L5" s="10" t="s">
        <v>153</v>
      </c>
      <c r="M5" s="10" t="s">
        <v>153</v>
      </c>
      <c r="N5" s="10" t="s">
        <v>153</v>
      </c>
      <c r="O5" s="10" t="s">
        <v>153</v>
      </c>
      <c r="P5" s="10" t="s">
        <v>153</v>
      </c>
      <c r="Q5" s="10" t="s">
        <v>153</v>
      </c>
      <c r="R5" s="10" t="s">
        <v>153</v>
      </c>
      <c r="S5" s="10" t="s">
        <v>153</v>
      </c>
      <c r="T5" s="10" t="s">
        <v>153</v>
      </c>
      <c r="U5" s="10" t="s">
        <v>153</v>
      </c>
      <c r="V5" s="10" t="s">
        <v>153</v>
      </c>
      <c r="W5" s="10" t="s">
        <v>153</v>
      </c>
      <c r="X5" s="10" t="s">
        <v>153</v>
      </c>
      <c r="Y5" s="10" t="s">
        <v>153</v>
      </c>
      <c r="Z5" s="10" t="s">
        <v>153</v>
      </c>
      <c r="AA5" s="10" t="s">
        <v>153</v>
      </c>
      <c r="AB5" s="10" t="s">
        <v>153</v>
      </c>
      <c r="AC5" s="10" t="s">
        <v>153</v>
      </c>
      <c r="AD5" s="10" t="s">
        <v>153</v>
      </c>
      <c r="AE5" s="10" t="s">
        <v>153</v>
      </c>
      <c r="AF5" s="10" t="s">
        <v>153</v>
      </c>
      <c r="AG5" s="10" t="s">
        <v>153</v>
      </c>
      <c r="AH5" s="10" t="s">
        <v>153</v>
      </c>
      <c r="AI5" s="10" t="s">
        <v>153</v>
      </c>
      <c r="AJ5" s="10" t="s">
        <v>153</v>
      </c>
      <c r="AK5" s="10" t="s">
        <v>153</v>
      </c>
      <c r="AL5" s="9" t="s">
        <v>153</v>
      </c>
      <c r="AM5" s="9" t="s">
        <v>153</v>
      </c>
      <c r="AN5" s="9" t="s">
        <v>153</v>
      </c>
      <c r="AO5" s="9" t="s">
        <v>153</v>
      </c>
      <c r="AP5" s="9" t="s">
        <v>153</v>
      </c>
      <c r="AQ5" s="9" t="s">
        <v>153</v>
      </c>
      <c r="AR5" s="9" t="s">
        <v>153</v>
      </c>
    </row>
    <row r="6" spans="1:44">
      <c r="A6" s="7" t="s">
        <v>190</v>
      </c>
      <c r="B6" s="7">
        <v>1922</v>
      </c>
      <c r="C6" s="7">
        <v>11</v>
      </c>
      <c r="D6" s="7" t="s">
        <v>209</v>
      </c>
      <c r="E6" s="9" t="s">
        <v>153</v>
      </c>
      <c r="F6" s="9" t="s">
        <v>153</v>
      </c>
      <c r="G6" s="9" t="s">
        <v>153</v>
      </c>
      <c r="H6" s="9" t="s">
        <v>153</v>
      </c>
      <c r="I6" s="9" t="s">
        <v>153</v>
      </c>
      <c r="J6" s="9" t="s">
        <v>153</v>
      </c>
      <c r="K6" s="10" t="s">
        <v>153</v>
      </c>
      <c r="L6" s="10" t="s">
        <v>153</v>
      </c>
      <c r="M6" s="10" t="s">
        <v>153</v>
      </c>
      <c r="N6" s="10" t="s">
        <v>153</v>
      </c>
      <c r="O6" s="10" t="s">
        <v>153</v>
      </c>
      <c r="P6" s="10" t="s">
        <v>153</v>
      </c>
      <c r="Q6" s="10" t="s">
        <v>153</v>
      </c>
      <c r="R6" s="10" t="s">
        <v>153</v>
      </c>
      <c r="S6" s="10" t="s">
        <v>153</v>
      </c>
      <c r="T6" s="10" t="s">
        <v>153</v>
      </c>
      <c r="U6" s="10" t="s">
        <v>153</v>
      </c>
      <c r="V6" s="10" t="s">
        <v>153</v>
      </c>
      <c r="W6" s="10" t="s">
        <v>153</v>
      </c>
      <c r="X6" s="10" t="s">
        <v>153</v>
      </c>
      <c r="Y6" s="10" t="s">
        <v>153</v>
      </c>
      <c r="Z6" s="10" t="s">
        <v>153</v>
      </c>
      <c r="AA6" s="10" t="s">
        <v>153</v>
      </c>
      <c r="AB6" s="10" t="s">
        <v>153</v>
      </c>
      <c r="AC6" s="10" t="s">
        <v>153</v>
      </c>
      <c r="AD6" s="10" t="s">
        <v>153</v>
      </c>
      <c r="AE6" s="10" t="s">
        <v>153</v>
      </c>
      <c r="AF6" s="10" t="s">
        <v>153</v>
      </c>
      <c r="AG6" s="10" t="s">
        <v>153</v>
      </c>
      <c r="AH6" s="10" t="s">
        <v>153</v>
      </c>
      <c r="AI6" s="10" t="s">
        <v>153</v>
      </c>
      <c r="AJ6" s="10" t="s">
        <v>153</v>
      </c>
      <c r="AK6" s="10" t="s">
        <v>153</v>
      </c>
      <c r="AL6" s="9" t="s">
        <v>153</v>
      </c>
      <c r="AM6" s="9" t="s">
        <v>153</v>
      </c>
      <c r="AN6" s="9" t="s">
        <v>153</v>
      </c>
      <c r="AO6" s="9" t="s">
        <v>153</v>
      </c>
      <c r="AP6" s="9" t="s">
        <v>153</v>
      </c>
      <c r="AQ6" s="9" t="s">
        <v>153</v>
      </c>
      <c r="AR6" s="9" t="s">
        <v>153</v>
      </c>
    </row>
    <row r="7" spans="1:44">
      <c r="A7" s="7" t="s">
        <v>190</v>
      </c>
      <c r="B7" s="7">
        <v>1922</v>
      </c>
      <c r="C7" s="7">
        <v>14</v>
      </c>
      <c r="D7" s="7" t="s">
        <v>112</v>
      </c>
      <c r="E7" s="9" t="s">
        <v>153</v>
      </c>
      <c r="F7" s="9" t="s">
        <v>153</v>
      </c>
      <c r="G7" s="9" t="s">
        <v>153</v>
      </c>
      <c r="H7" s="9" t="s">
        <v>153</v>
      </c>
      <c r="I7" s="9" t="s">
        <v>153</v>
      </c>
      <c r="J7" s="9" t="s">
        <v>153</v>
      </c>
      <c r="K7" s="10" t="s">
        <v>153</v>
      </c>
      <c r="L7" s="10" t="s">
        <v>153</v>
      </c>
      <c r="M7" s="10" t="s">
        <v>153</v>
      </c>
      <c r="N7" s="10" t="s">
        <v>153</v>
      </c>
      <c r="O7" s="10" t="s">
        <v>153</v>
      </c>
      <c r="P7" s="10" t="s">
        <v>153</v>
      </c>
      <c r="Q7" s="10" t="s">
        <v>153</v>
      </c>
      <c r="R7" s="10" t="s">
        <v>153</v>
      </c>
      <c r="S7" s="10" t="s">
        <v>153</v>
      </c>
      <c r="T7" s="10" t="s">
        <v>153</v>
      </c>
      <c r="U7" s="10" t="s">
        <v>153</v>
      </c>
      <c r="V7" s="10" t="s">
        <v>153</v>
      </c>
      <c r="W7" s="10" t="s">
        <v>153</v>
      </c>
      <c r="X7" s="10" t="s">
        <v>153</v>
      </c>
      <c r="Y7" s="10" t="s">
        <v>153</v>
      </c>
      <c r="Z7" s="10" t="s">
        <v>153</v>
      </c>
      <c r="AA7" s="10" t="s">
        <v>153</v>
      </c>
      <c r="AB7" s="10" t="s">
        <v>153</v>
      </c>
      <c r="AC7" s="10" t="s">
        <v>153</v>
      </c>
      <c r="AD7" s="10" t="s">
        <v>153</v>
      </c>
      <c r="AE7" s="10" t="s">
        <v>153</v>
      </c>
      <c r="AF7" s="10" t="s">
        <v>153</v>
      </c>
      <c r="AG7" s="10" t="s">
        <v>153</v>
      </c>
      <c r="AH7" s="10" t="s">
        <v>153</v>
      </c>
      <c r="AI7" s="10" t="s">
        <v>153</v>
      </c>
      <c r="AJ7" s="10" t="s">
        <v>153</v>
      </c>
      <c r="AK7" s="10" t="s">
        <v>153</v>
      </c>
      <c r="AL7" s="9" t="s">
        <v>153</v>
      </c>
      <c r="AM7" s="9" t="s">
        <v>153</v>
      </c>
      <c r="AN7" s="9" t="s">
        <v>153</v>
      </c>
      <c r="AO7" s="9" t="s">
        <v>153</v>
      </c>
      <c r="AP7" s="9" t="s">
        <v>153</v>
      </c>
      <c r="AQ7" s="9" t="s">
        <v>153</v>
      </c>
      <c r="AR7" s="9" t="s">
        <v>153</v>
      </c>
    </row>
    <row r="8" spans="1:44">
      <c r="A8" s="7" t="s">
        <v>190</v>
      </c>
      <c r="B8" s="7">
        <v>1922</v>
      </c>
      <c r="C8" s="7">
        <v>9</v>
      </c>
      <c r="D8" s="7" t="s">
        <v>205</v>
      </c>
      <c r="E8" s="9" t="s">
        <v>153</v>
      </c>
      <c r="F8" s="9" t="s">
        <v>153</v>
      </c>
      <c r="G8" s="9" t="s">
        <v>153</v>
      </c>
      <c r="H8" s="9" t="s">
        <v>153</v>
      </c>
      <c r="I8" s="9" t="s">
        <v>153</v>
      </c>
      <c r="J8" s="9" t="s">
        <v>153</v>
      </c>
      <c r="K8" s="10" t="s">
        <v>153</v>
      </c>
      <c r="L8" s="10" t="s">
        <v>153</v>
      </c>
      <c r="M8" s="10" t="s">
        <v>153</v>
      </c>
      <c r="N8" s="10" t="s">
        <v>153</v>
      </c>
      <c r="O8" s="10" t="s">
        <v>153</v>
      </c>
      <c r="P8" s="10" t="s">
        <v>153</v>
      </c>
      <c r="Q8" s="10" t="s">
        <v>153</v>
      </c>
      <c r="R8" s="10" t="s">
        <v>153</v>
      </c>
      <c r="S8" s="10" t="s">
        <v>153</v>
      </c>
      <c r="T8" s="10" t="s">
        <v>153</v>
      </c>
      <c r="U8" s="10" t="s">
        <v>153</v>
      </c>
      <c r="V8" s="10" t="s">
        <v>153</v>
      </c>
      <c r="W8" s="10" t="s">
        <v>153</v>
      </c>
      <c r="X8" s="10" t="s">
        <v>153</v>
      </c>
      <c r="Y8" s="10" t="s">
        <v>153</v>
      </c>
      <c r="Z8" s="10" t="s">
        <v>153</v>
      </c>
      <c r="AA8" s="10" t="s">
        <v>153</v>
      </c>
      <c r="AB8" s="10" t="s">
        <v>153</v>
      </c>
      <c r="AC8" s="10" t="s">
        <v>153</v>
      </c>
      <c r="AD8" s="10" t="s">
        <v>153</v>
      </c>
      <c r="AE8" s="10" t="s">
        <v>153</v>
      </c>
      <c r="AF8" s="10" t="s">
        <v>153</v>
      </c>
      <c r="AG8" s="10" t="s">
        <v>153</v>
      </c>
      <c r="AH8" s="10" t="s">
        <v>153</v>
      </c>
      <c r="AI8" s="10" t="s">
        <v>153</v>
      </c>
      <c r="AJ8" s="10" t="s">
        <v>153</v>
      </c>
      <c r="AK8" s="10" t="s">
        <v>153</v>
      </c>
      <c r="AL8" s="9" t="s">
        <v>153</v>
      </c>
      <c r="AM8" s="9" t="s">
        <v>153</v>
      </c>
      <c r="AN8" s="9" t="s">
        <v>153</v>
      </c>
      <c r="AO8" s="9" t="s">
        <v>153</v>
      </c>
      <c r="AP8" s="9" t="s">
        <v>153</v>
      </c>
      <c r="AQ8" s="9" t="s">
        <v>153</v>
      </c>
      <c r="AR8" s="9" t="s">
        <v>153</v>
      </c>
    </row>
    <row r="9" spans="1:44">
      <c r="A9" s="7" t="s">
        <v>190</v>
      </c>
      <c r="B9" s="7">
        <v>1922</v>
      </c>
      <c r="C9" s="7">
        <v>4</v>
      </c>
      <c r="D9" s="7" t="s">
        <v>114</v>
      </c>
      <c r="E9" s="9" t="s">
        <v>153</v>
      </c>
      <c r="F9" s="9" t="s">
        <v>153</v>
      </c>
      <c r="G9" s="9" t="s">
        <v>153</v>
      </c>
      <c r="H9" s="9" t="s">
        <v>153</v>
      </c>
      <c r="I9" s="9" t="s">
        <v>153</v>
      </c>
      <c r="J9" s="9" t="s">
        <v>153</v>
      </c>
      <c r="K9" s="10" t="s">
        <v>153</v>
      </c>
      <c r="L9" s="10" t="s">
        <v>153</v>
      </c>
      <c r="M9" s="10" t="s">
        <v>153</v>
      </c>
      <c r="N9" s="10" t="s">
        <v>153</v>
      </c>
      <c r="O9" s="10" t="s">
        <v>153</v>
      </c>
      <c r="P9" s="10" t="s">
        <v>153</v>
      </c>
      <c r="Q9" s="10" t="s">
        <v>153</v>
      </c>
      <c r="R9" s="10" t="s">
        <v>153</v>
      </c>
      <c r="S9" s="10" t="s">
        <v>153</v>
      </c>
      <c r="T9" s="10" t="s">
        <v>153</v>
      </c>
      <c r="U9" s="10" t="s">
        <v>153</v>
      </c>
      <c r="V9" s="10" t="s">
        <v>153</v>
      </c>
      <c r="W9" s="10" t="s">
        <v>153</v>
      </c>
      <c r="X9" s="10" t="s">
        <v>153</v>
      </c>
      <c r="Y9" s="10" t="s">
        <v>153</v>
      </c>
      <c r="Z9" s="10" t="s">
        <v>153</v>
      </c>
      <c r="AA9" s="10" t="s">
        <v>153</v>
      </c>
      <c r="AB9" s="10" t="s">
        <v>153</v>
      </c>
      <c r="AC9" s="10" t="s">
        <v>153</v>
      </c>
      <c r="AD9" s="10" t="s">
        <v>153</v>
      </c>
      <c r="AE9" s="10" t="s">
        <v>153</v>
      </c>
      <c r="AF9" s="10" t="s">
        <v>153</v>
      </c>
      <c r="AG9" s="10" t="s">
        <v>153</v>
      </c>
      <c r="AH9" s="10" t="s">
        <v>153</v>
      </c>
      <c r="AI9" s="10" t="s">
        <v>153</v>
      </c>
      <c r="AJ9" s="10" t="s">
        <v>153</v>
      </c>
      <c r="AK9" s="10" t="s">
        <v>153</v>
      </c>
      <c r="AL9" s="9" t="s">
        <v>153</v>
      </c>
      <c r="AM9" s="9" t="s">
        <v>153</v>
      </c>
      <c r="AN9" s="9" t="s">
        <v>153</v>
      </c>
      <c r="AO9" s="9" t="s">
        <v>153</v>
      </c>
      <c r="AP9" s="9" t="s">
        <v>153</v>
      </c>
      <c r="AQ9" s="9" t="s">
        <v>153</v>
      </c>
      <c r="AR9" s="9" t="s">
        <v>153</v>
      </c>
    </row>
    <row r="10" spans="1:44">
      <c r="A10" s="7" t="s">
        <v>190</v>
      </c>
      <c r="B10" s="7">
        <v>1922</v>
      </c>
      <c r="C10" s="7">
        <v>13</v>
      </c>
      <c r="D10" s="7" t="s">
        <v>206</v>
      </c>
      <c r="E10" s="9" t="s">
        <v>153</v>
      </c>
      <c r="F10" s="9" t="s">
        <v>153</v>
      </c>
      <c r="G10" s="9" t="s">
        <v>153</v>
      </c>
      <c r="H10" s="9" t="s">
        <v>153</v>
      </c>
      <c r="I10" s="9" t="s">
        <v>153</v>
      </c>
      <c r="J10" s="9" t="s">
        <v>153</v>
      </c>
      <c r="K10" s="10" t="s">
        <v>153</v>
      </c>
      <c r="L10" s="10" t="s">
        <v>153</v>
      </c>
      <c r="M10" s="10" t="s">
        <v>153</v>
      </c>
      <c r="N10" s="10" t="s">
        <v>153</v>
      </c>
      <c r="O10" s="10" t="s">
        <v>153</v>
      </c>
      <c r="P10" s="10" t="s">
        <v>153</v>
      </c>
      <c r="Q10" s="10" t="s">
        <v>153</v>
      </c>
      <c r="R10" s="10" t="s">
        <v>153</v>
      </c>
      <c r="S10" s="10" t="s">
        <v>153</v>
      </c>
      <c r="T10" s="10" t="s">
        <v>153</v>
      </c>
      <c r="U10" s="10" t="s">
        <v>153</v>
      </c>
      <c r="V10" s="10" t="s">
        <v>153</v>
      </c>
      <c r="W10" s="10" t="s">
        <v>153</v>
      </c>
      <c r="X10" s="10" t="s">
        <v>153</v>
      </c>
      <c r="Y10" s="10" t="s">
        <v>153</v>
      </c>
      <c r="Z10" s="10" t="s">
        <v>153</v>
      </c>
      <c r="AA10" s="10" t="s">
        <v>153</v>
      </c>
      <c r="AB10" s="10" t="s">
        <v>153</v>
      </c>
      <c r="AC10" s="10" t="s">
        <v>153</v>
      </c>
      <c r="AD10" s="10" t="s">
        <v>153</v>
      </c>
      <c r="AE10" s="10" t="s">
        <v>153</v>
      </c>
      <c r="AF10" s="10" t="s">
        <v>153</v>
      </c>
      <c r="AG10" s="10" t="s">
        <v>153</v>
      </c>
      <c r="AH10" s="10" t="s">
        <v>153</v>
      </c>
      <c r="AI10" s="10" t="s">
        <v>153</v>
      </c>
      <c r="AJ10" s="10" t="s">
        <v>153</v>
      </c>
      <c r="AK10" s="10" t="s">
        <v>153</v>
      </c>
      <c r="AL10" s="9" t="s">
        <v>153</v>
      </c>
      <c r="AM10" s="9" t="s">
        <v>153</v>
      </c>
      <c r="AN10" s="9" t="s">
        <v>153</v>
      </c>
      <c r="AO10" s="9" t="s">
        <v>153</v>
      </c>
      <c r="AP10" s="9" t="s">
        <v>153</v>
      </c>
      <c r="AQ10" s="9" t="s">
        <v>153</v>
      </c>
      <c r="AR10" s="9" t="s">
        <v>153</v>
      </c>
    </row>
    <row r="11" spans="1:44">
      <c r="A11" s="7" t="s">
        <v>190</v>
      </c>
      <c r="B11" s="7">
        <v>1922</v>
      </c>
      <c r="C11" s="7">
        <v>15</v>
      </c>
      <c r="D11" s="7" t="s">
        <v>116</v>
      </c>
      <c r="E11" s="9" t="s">
        <v>153</v>
      </c>
      <c r="F11" s="9" t="s">
        <v>153</v>
      </c>
      <c r="G11" s="9" t="s">
        <v>153</v>
      </c>
      <c r="H11" s="9" t="s">
        <v>153</v>
      </c>
      <c r="I11" s="9" t="s">
        <v>153</v>
      </c>
      <c r="J11" s="9" t="s">
        <v>153</v>
      </c>
      <c r="K11" s="10" t="s">
        <v>153</v>
      </c>
      <c r="L11" s="10" t="s">
        <v>153</v>
      </c>
      <c r="M11" s="10" t="s">
        <v>153</v>
      </c>
      <c r="N11" s="10" t="s">
        <v>153</v>
      </c>
      <c r="O11" s="10" t="s">
        <v>153</v>
      </c>
      <c r="P11" s="10" t="s">
        <v>153</v>
      </c>
      <c r="Q11" s="10" t="s">
        <v>153</v>
      </c>
      <c r="R11" s="10" t="s">
        <v>153</v>
      </c>
      <c r="S11" s="10" t="s">
        <v>153</v>
      </c>
      <c r="T11" s="10" t="s">
        <v>153</v>
      </c>
      <c r="U11" s="10" t="s">
        <v>153</v>
      </c>
      <c r="V11" s="10" t="s">
        <v>153</v>
      </c>
      <c r="W11" s="10" t="s">
        <v>153</v>
      </c>
      <c r="X11" s="10" t="s">
        <v>153</v>
      </c>
      <c r="Y11" s="10" t="s">
        <v>153</v>
      </c>
      <c r="Z11" s="10" t="s">
        <v>153</v>
      </c>
      <c r="AA11" s="10" t="s">
        <v>153</v>
      </c>
      <c r="AB11" s="10" t="s">
        <v>153</v>
      </c>
      <c r="AC11" s="10" t="s">
        <v>153</v>
      </c>
      <c r="AD11" s="10" t="s">
        <v>153</v>
      </c>
      <c r="AE11" s="10" t="s">
        <v>153</v>
      </c>
      <c r="AF11" s="10" t="s">
        <v>153</v>
      </c>
      <c r="AG11" s="10" t="s">
        <v>153</v>
      </c>
      <c r="AH11" s="10" t="s">
        <v>153</v>
      </c>
      <c r="AI11" s="10" t="s">
        <v>153</v>
      </c>
      <c r="AJ11" s="10" t="s">
        <v>153</v>
      </c>
      <c r="AK11" s="10" t="s">
        <v>153</v>
      </c>
      <c r="AL11" s="9" t="s">
        <v>153</v>
      </c>
      <c r="AM11" s="9" t="s">
        <v>153</v>
      </c>
      <c r="AN11" s="9" t="s">
        <v>153</v>
      </c>
      <c r="AO11" s="9" t="s">
        <v>153</v>
      </c>
      <c r="AP11" s="9" t="s">
        <v>153</v>
      </c>
      <c r="AQ11" s="9" t="s">
        <v>153</v>
      </c>
      <c r="AR11" s="9" t="s">
        <v>153</v>
      </c>
    </row>
    <row r="12" spans="1:44">
      <c r="A12" s="7" t="s">
        <v>190</v>
      </c>
      <c r="B12" s="7">
        <v>1922</v>
      </c>
      <c r="C12" s="7">
        <v>5</v>
      </c>
      <c r="D12" s="7" t="s">
        <v>117</v>
      </c>
      <c r="E12" s="9" t="s">
        <v>153</v>
      </c>
      <c r="F12" s="9" t="s">
        <v>153</v>
      </c>
      <c r="G12" s="9" t="s">
        <v>153</v>
      </c>
      <c r="H12" s="9" t="s">
        <v>153</v>
      </c>
      <c r="I12" s="9" t="s">
        <v>153</v>
      </c>
      <c r="J12" s="9" t="s">
        <v>153</v>
      </c>
      <c r="K12" s="10" t="s">
        <v>153</v>
      </c>
      <c r="L12" s="10" t="s">
        <v>153</v>
      </c>
      <c r="M12" s="10" t="s">
        <v>153</v>
      </c>
      <c r="N12" s="10" t="s">
        <v>153</v>
      </c>
      <c r="O12" s="10" t="s">
        <v>153</v>
      </c>
      <c r="P12" s="10" t="s">
        <v>153</v>
      </c>
      <c r="Q12" s="10" t="s">
        <v>153</v>
      </c>
      <c r="R12" s="10" t="s">
        <v>153</v>
      </c>
      <c r="S12" s="10" t="s">
        <v>153</v>
      </c>
      <c r="T12" s="10" t="s">
        <v>153</v>
      </c>
      <c r="U12" s="10" t="s">
        <v>153</v>
      </c>
      <c r="V12" s="10" t="s">
        <v>153</v>
      </c>
      <c r="W12" s="10" t="s">
        <v>153</v>
      </c>
      <c r="X12" s="10" t="s">
        <v>153</v>
      </c>
      <c r="Y12" s="10" t="s">
        <v>153</v>
      </c>
      <c r="Z12" s="10" t="s">
        <v>153</v>
      </c>
      <c r="AA12" s="10" t="s">
        <v>153</v>
      </c>
      <c r="AB12" s="10" t="s">
        <v>153</v>
      </c>
      <c r="AC12" s="10" t="s">
        <v>153</v>
      </c>
      <c r="AD12" s="10" t="s">
        <v>153</v>
      </c>
      <c r="AE12" s="10" t="s">
        <v>153</v>
      </c>
      <c r="AF12" s="10" t="s">
        <v>153</v>
      </c>
      <c r="AG12" s="10" t="s">
        <v>153</v>
      </c>
      <c r="AH12" s="10" t="s">
        <v>153</v>
      </c>
      <c r="AI12" s="10" t="s">
        <v>153</v>
      </c>
      <c r="AJ12" s="10" t="s">
        <v>153</v>
      </c>
      <c r="AK12" s="10" t="s">
        <v>153</v>
      </c>
      <c r="AL12" s="9" t="s">
        <v>153</v>
      </c>
      <c r="AM12" s="9" t="s">
        <v>153</v>
      </c>
      <c r="AN12" s="9" t="s">
        <v>153</v>
      </c>
      <c r="AO12" s="9" t="s">
        <v>153</v>
      </c>
      <c r="AP12" s="9" t="s">
        <v>153</v>
      </c>
      <c r="AQ12" s="9" t="s">
        <v>153</v>
      </c>
      <c r="AR12" s="9" t="s">
        <v>153</v>
      </c>
    </row>
    <row r="13" spans="1:44">
      <c r="A13" s="7" t="s">
        <v>190</v>
      </c>
      <c r="B13" s="7">
        <v>1922</v>
      </c>
      <c r="C13" s="7">
        <v>17</v>
      </c>
      <c r="D13" s="7" t="s">
        <v>207</v>
      </c>
      <c r="E13" s="9" t="s">
        <v>153</v>
      </c>
      <c r="F13" s="9" t="s">
        <v>153</v>
      </c>
      <c r="G13" s="9" t="s">
        <v>153</v>
      </c>
      <c r="H13" s="9" t="s">
        <v>153</v>
      </c>
      <c r="I13" s="9" t="s">
        <v>153</v>
      </c>
      <c r="J13" s="9" t="s">
        <v>153</v>
      </c>
      <c r="K13" s="10" t="s">
        <v>153</v>
      </c>
      <c r="L13" s="10" t="s">
        <v>153</v>
      </c>
      <c r="M13" s="10" t="s">
        <v>153</v>
      </c>
      <c r="N13" s="10" t="s">
        <v>153</v>
      </c>
      <c r="O13" s="10" t="s">
        <v>153</v>
      </c>
      <c r="P13" s="10" t="s">
        <v>153</v>
      </c>
      <c r="Q13" s="10" t="s">
        <v>153</v>
      </c>
      <c r="R13" s="10" t="s">
        <v>153</v>
      </c>
      <c r="S13" s="10" t="s">
        <v>153</v>
      </c>
      <c r="T13" s="10" t="s">
        <v>153</v>
      </c>
      <c r="U13" s="10" t="s">
        <v>153</v>
      </c>
      <c r="V13" s="10" t="s">
        <v>153</v>
      </c>
      <c r="W13" s="10" t="s">
        <v>153</v>
      </c>
      <c r="X13" s="10" t="s">
        <v>153</v>
      </c>
      <c r="Y13" s="10" t="s">
        <v>153</v>
      </c>
      <c r="Z13" s="10" t="s">
        <v>153</v>
      </c>
      <c r="AA13" s="10" t="s">
        <v>153</v>
      </c>
      <c r="AB13" s="10" t="s">
        <v>153</v>
      </c>
      <c r="AC13" s="10" t="s">
        <v>153</v>
      </c>
      <c r="AD13" s="10" t="s">
        <v>153</v>
      </c>
      <c r="AE13" s="10" t="s">
        <v>153</v>
      </c>
      <c r="AF13" s="10" t="s">
        <v>153</v>
      </c>
      <c r="AG13" s="10" t="s">
        <v>153</v>
      </c>
      <c r="AH13" s="10" t="s">
        <v>153</v>
      </c>
      <c r="AI13" s="10" t="s">
        <v>153</v>
      </c>
      <c r="AJ13" s="10" t="s">
        <v>153</v>
      </c>
      <c r="AK13" s="10" t="s">
        <v>153</v>
      </c>
      <c r="AL13" s="9" t="s">
        <v>153</v>
      </c>
      <c r="AM13" s="9" t="s">
        <v>153</v>
      </c>
      <c r="AN13" s="9" t="s">
        <v>153</v>
      </c>
      <c r="AO13" s="9" t="s">
        <v>153</v>
      </c>
      <c r="AP13" s="9" t="s">
        <v>153</v>
      </c>
      <c r="AQ13" s="9" t="s">
        <v>153</v>
      </c>
      <c r="AR13" s="9" t="s">
        <v>153</v>
      </c>
    </row>
    <row r="14" spans="1:44">
      <c r="A14" s="7" t="s">
        <v>190</v>
      </c>
      <c r="B14" s="7">
        <v>1922</v>
      </c>
      <c r="C14" s="7">
        <v>7</v>
      </c>
      <c r="D14" s="7" t="s">
        <v>193</v>
      </c>
      <c r="E14" s="9" t="s">
        <v>153</v>
      </c>
      <c r="F14" s="9" t="s">
        <v>153</v>
      </c>
      <c r="G14" s="9" t="s">
        <v>153</v>
      </c>
      <c r="H14" s="9" t="s">
        <v>153</v>
      </c>
      <c r="I14" s="9" t="s">
        <v>153</v>
      </c>
      <c r="J14" s="9" t="s">
        <v>153</v>
      </c>
      <c r="K14" s="10" t="s">
        <v>153</v>
      </c>
      <c r="L14" s="10" t="s">
        <v>153</v>
      </c>
      <c r="M14" s="10" t="s">
        <v>153</v>
      </c>
      <c r="N14" s="10" t="s">
        <v>153</v>
      </c>
      <c r="O14" s="10" t="s">
        <v>153</v>
      </c>
      <c r="P14" s="10" t="s">
        <v>153</v>
      </c>
      <c r="Q14" s="10" t="s">
        <v>153</v>
      </c>
      <c r="R14" s="10" t="s">
        <v>153</v>
      </c>
      <c r="S14" s="10" t="s">
        <v>153</v>
      </c>
      <c r="T14" s="10" t="s">
        <v>153</v>
      </c>
      <c r="U14" s="10" t="s">
        <v>153</v>
      </c>
      <c r="V14" s="10" t="s">
        <v>153</v>
      </c>
      <c r="W14" s="10" t="s">
        <v>153</v>
      </c>
      <c r="X14" s="10" t="s">
        <v>153</v>
      </c>
      <c r="Y14" s="10" t="s">
        <v>153</v>
      </c>
      <c r="Z14" s="10" t="s">
        <v>153</v>
      </c>
      <c r="AA14" s="10" t="s">
        <v>153</v>
      </c>
      <c r="AB14" s="10" t="s">
        <v>153</v>
      </c>
      <c r="AC14" s="10" t="s">
        <v>153</v>
      </c>
      <c r="AD14" s="10" t="s">
        <v>153</v>
      </c>
      <c r="AE14" s="10" t="s">
        <v>153</v>
      </c>
      <c r="AF14" s="10" t="s">
        <v>153</v>
      </c>
      <c r="AG14" s="10" t="s">
        <v>153</v>
      </c>
      <c r="AH14" s="10" t="s">
        <v>153</v>
      </c>
      <c r="AI14" s="10" t="s">
        <v>153</v>
      </c>
      <c r="AJ14" s="10" t="s">
        <v>153</v>
      </c>
      <c r="AK14" s="10" t="s">
        <v>153</v>
      </c>
      <c r="AL14" s="9" t="s">
        <v>153</v>
      </c>
      <c r="AM14" s="9" t="s">
        <v>153</v>
      </c>
      <c r="AN14" s="9" t="s">
        <v>153</v>
      </c>
      <c r="AO14" s="9" t="s">
        <v>153</v>
      </c>
      <c r="AP14" s="9" t="s">
        <v>153</v>
      </c>
      <c r="AQ14" s="9" t="s">
        <v>153</v>
      </c>
      <c r="AR14" s="9" t="s">
        <v>153</v>
      </c>
    </row>
    <row r="15" spans="1:44">
      <c r="A15" s="7" t="s">
        <v>190</v>
      </c>
      <c r="B15" s="7">
        <v>1922</v>
      </c>
      <c r="C15" s="7">
        <v>18</v>
      </c>
      <c r="D15" s="7" t="s">
        <v>120</v>
      </c>
      <c r="E15" s="9" t="s">
        <v>153</v>
      </c>
      <c r="F15" s="9" t="s">
        <v>153</v>
      </c>
      <c r="G15" s="9" t="s">
        <v>153</v>
      </c>
      <c r="H15" s="9" t="s">
        <v>153</v>
      </c>
      <c r="I15" s="9" t="s">
        <v>153</v>
      </c>
      <c r="J15" s="9" t="s">
        <v>153</v>
      </c>
      <c r="K15" s="10" t="s">
        <v>153</v>
      </c>
      <c r="L15" s="10" t="s">
        <v>153</v>
      </c>
      <c r="M15" s="10" t="s">
        <v>153</v>
      </c>
      <c r="N15" s="10" t="s">
        <v>153</v>
      </c>
      <c r="O15" s="10" t="s">
        <v>153</v>
      </c>
      <c r="P15" s="10" t="s">
        <v>153</v>
      </c>
      <c r="Q15" s="10" t="s">
        <v>153</v>
      </c>
      <c r="R15" s="10" t="s">
        <v>153</v>
      </c>
      <c r="S15" s="10" t="s">
        <v>153</v>
      </c>
      <c r="T15" s="10" t="s">
        <v>153</v>
      </c>
      <c r="U15" s="10" t="s">
        <v>153</v>
      </c>
      <c r="V15" s="10" t="s">
        <v>153</v>
      </c>
      <c r="W15" s="10" t="s">
        <v>153</v>
      </c>
      <c r="X15" s="10" t="s">
        <v>153</v>
      </c>
      <c r="Y15" s="10" t="s">
        <v>153</v>
      </c>
      <c r="Z15" s="10" t="s">
        <v>153</v>
      </c>
      <c r="AA15" s="10" t="s">
        <v>153</v>
      </c>
      <c r="AB15" s="10" t="s">
        <v>153</v>
      </c>
      <c r="AC15" s="10" t="s">
        <v>153</v>
      </c>
      <c r="AD15" s="10" t="s">
        <v>153</v>
      </c>
      <c r="AE15" s="10" t="s">
        <v>153</v>
      </c>
      <c r="AF15" s="10" t="s">
        <v>153</v>
      </c>
      <c r="AG15" s="10" t="s">
        <v>153</v>
      </c>
      <c r="AH15" s="10" t="s">
        <v>153</v>
      </c>
      <c r="AI15" s="10" t="s">
        <v>153</v>
      </c>
      <c r="AJ15" s="10" t="s">
        <v>153</v>
      </c>
      <c r="AK15" s="10" t="s">
        <v>153</v>
      </c>
      <c r="AL15" s="9" t="s">
        <v>153</v>
      </c>
      <c r="AM15" s="9" t="s">
        <v>153</v>
      </c>
      <c r="AN15" s="9" t="s">
        <v>153</v>
      </c>
      <c r="AO15" s="9" t="s">
        <v>153</v>
      </c>
      <c r="AP15" s="9" t="s">
        <v>153</v>
      </c>
      <c r="AQ15" s="9" t="s">
        <v>153</v>
      </c>
      <c r="AR15" s="9" t="s">
        <v>153</v>
      </c>
    </row>
    <row r="16" spans="1:44">
      <c r="A16" s="7" t="s">
        <v>190</v>
      </c>
      <c r="B16" s="7">
        <v>1922</v>
      </c>
      <c r="C16" s="7">
        <v>6</v>
      </c>
      <c r="D16" s="7" t="s">
        <v>121</v>
      </c>
      <c r="E16" s="9" t="s">
        <v>153</v>
      </c>
      <c r="F16" s="9" t="s">
        <v>153</v>
      </c>
      <c r="G16" s="9" t="s">
        <v>153</v>
      </c>
      <c r="H16" s="9" t="s">
        <v>153</v>
      </c>
      <c r="I16" s="9" t="s">
        <v>153</v>
      </c>
      <c r="J16" s="9" t="s">
        <v>153</v>
      </c>
      <c r="K16" s="10" t="s">
        <v>153</v>
      </c>
      <c r="L16" s="10" t="s">
        <v>153</v>
      </c>
      <c r="M16" s="10" t="s">
        <v>153</v>
      </c>
      <c r="N16" s="10" t="s">
        <v>153</v>
      </c>
      <c r="O16" s="10" t="s">
        <v>153</v>
      </c>
      <c r="P16" s="10" t="s">
        <v>153</v>
      </c>
      <c r="Q16" s="10" t="s">
        <v>153</v>
      </c>
      <c r="R16" s="10" t="s">
        <v>153</v>
      </c>
      <c r="S16" s="10" t="s">
        <v>153</v>
      </c>
      <c r="T16" s="10" t="s">
        <v>153</v>
      </c>
      <c r="U16" s="10" t="s">
        <v>153</v>
      </c>
      <c r="V16" s="10" t="s">
        <v>153</v>
      </c>
      <c r="W16" s="10" t="s">
        <v>153</v>
      </c>
      <c r="X16" s="10" t="s">
        <v>153</v>
      </c>
      <c r="Y16" s="10" t="s">
        <v>153</v>
      </c>
      <c r="Z16" s="10" t="s">
        <v>153</v>
      </c>
      <c r="AA16" s="10" t="s">
        <v>153</v>
      </c>
      <c r="AB16" s="10" t="s">
        <v>153</v>
      </c>
      <c r="AC16" s="10" t="s">
        <v>153</v>
      </c>
      <c r="AD16" s="10" t="s">
        <v>153</v>
      </c>
      <c r="AE16" s="10" t="s">
        <v>153</v>
      </c>
      <c r="AF16" s="10" t="s">
        <v>153</v>
      </c>
      <c r="AG16" s="10" t="s">
        <v>153</v>
      </c>
      <c r="AH16" s="10" t="s">
        <v>153</v>
      </c>
      <c r="AI16" s="10" t="s">
        <v>153</v>
      </c>
      <c r="AJ16" s="10" t="s">
        <v>153</v>
      </c>
      <c r="AK16" s="10" t="s">
        <v>153</v>
      </c>
      <c r="AL16" s="9" t="s">
        <v>153</v>
      </c>
      <c r="AM16" s="9" t="s">
        <v>153</v>
      </c>
      <c r="AN16" s="9" t="s">
        <v>153</v>
      </c>
      <c r="AO16" s="9" t="s">
        <v>153</v>
      </c>
      <c r="AP16" s="9" t="s">
        <v>153</v>
      </c>
      <c r="AQ16" s="9" t="s">
        <v>153</v>
      </c>
      <c r="AR16" s="9" t="s">
        <v>153</v>
      </c>
    </row>
    <row r="17" spans="1:44">
      <c r="A17" s="7" t="s">
        <v>190</v>
      </c>
      <c r="B17" s="7">
        <v>1922</v>
      </c>
      <c r="C17" s="7">
        <v>12</v>
      </c>
      <c r="D17" s="7" t="s">
        <v>122</v>
      </c>
      <c r="E17" s="9" t="s">
        <v>153</v>
      </c>
      <c r="F17" s="9" t="s">
        <v>153</v>
      </c>
      <c r="G17" s="9" t="s">
        <v>153</v>
      </c>
      <c r="H17" s="9" t="s">
        <v>153</v>
      </c>
      <c r="I17" s="9" t="s">
        <v>153</v>
      </c>
      <c r="J17" s="9" t="s">
        <v>153</v>
      </c>
      <c r="K17" s="10" t="s">
        <v>153</v>
      </c>
      <c r="L17" s="10" t="s">
        <v>153</v>
      </c>
      <c r="M17" s="10" t="s">
        <v>153</v>
      </c>
      <c r="N17" s="10" t="s">
        <v>153</v>
      </c>
      <c r="O17" s="10" t="s">
        <v>153</v>
      </c>
      <c r="P17" s="10" t="s">
        <v>153</v>
      </c>
      <c r="Q17" s="10" t="s">
        <v>153</v>
      </c>
      <c r="R17" s="10" t="s">
        <v>153</v>
      </c>
      <c r="S17" s="10" t="s">
        <v>153</v>
      </c>
      <c r="T17" s="10" t="s">
        <v>153</v>
      </c>
      <c r="U17" s="10" t="s">
        <v>153</v>
      </c>
      <c r="V17" s="10" t="s">
        <v>153</v>
      </c>
      <c r="W17" s="10" t="s">
        <v>153</v>
      </c>
      <c r="X17" s="10" t="s">
        <v>153</v>
      </c>
      <c r="Y17" s="10" t="s">
        <v>153</v>
      </c>
      <c r="Z17" s="10" t="s">
        <v>153</v>
      </c>
      <c r="AA17" s="10" t="s">
        <v>153</v>
      </c>
      <c r="AB17" s="10" t="s">
        <v>153</v>
      </c>
      <c r="AC17" s="10" t="s">
        <v>153</v>
      </c>
      <c r="AD17" s="10" t="s">
        <v>153</v>
      </c>
      <c r="AE17" s="10" t="s">
        <v>153</v>
      </c>
      <c r="AF17" s="10" t="s">
        <v>153</v>
      </c>
      <c r="AG17" s="10" t="s">
        <v>153</v>
      </c>
      <c r="AH17" s="10" t="s">
        <v>153</v>
      </c>
      <c r="AI17" s="10" t="s">
        <v>153</v>
      </c>
      <c r="AJ17" s="10" t="s">
        <v>153</v>
      </c>
      <c r="AK17" s="10" t="s">
        <v>153</v>
      </c>
      <c r="AL17" s="9" t="s">
        <v>153</v>
      </c>
      <c r="AM17" s="9" t="s">
        <v>153</v>
      </c>
      <c r="AN17" s="9" t="s">
        <v>153</v>
      </c>
      <c r="AO17" s="9" t="s">
        <v>153</v>
      </c>
      <c r="AP17" s="9" t="s">
        <v>153</v>
      </c>
      <c r="AQ17" s="9" t="s">
        <v>153</v>
      </c>
      <c r="AR17" s="9" t="s">
        <v>153</v>
      </c>
    </row>
    <row r="18" spans="1:44">
      <c r="A18" s="7" t="s">
        <v>190</v>
      </c>
      <c r="B18" s="7">
        <v>1922</v>
      </c>
      <c r="C18" s="7">
        <v>10</v>
      </c>
      <c r="D18" s="7" t="s">
        <v>123</v>
      </c>
      <c r="E18" s="9" t="s">
        <v>153</v>
      </c>
      <c r="F18" s="9" t="s">
        <v>153</v>
      </c>
      <c r="G18" s="9" t="s">
        <v>153</v>
      </c>
      <c r="H18" s="9" t="s">
        <v>153</v>
      </c>
      <c r="I18" s="9" t="s">
        <v>153</v>
      </c>
      <c r="J18" s="9" t="s">
        <v>153</v>
      </c>
      <c r="K18" s="10" t="s">
        <v>153</v>
      </c>
      <c r="L18" s="10" t="s">
        <v>153</v>
      </c>
      <c r="M18" s="10" t="s">
        <v>153</v>
      </c>
      <c r="N18" s="10" t="s">
        <v>153</v>
      </c>
      <c r="O18" s="10" t="s">
        <v>153</v>
      </c>
      <c r="P18" s="10" t="s">
        <v>153</v>
      </c>
      <c r="Q18" s="10" t="s">
        <v>153</v>
      </c>
      <c r="R18" s="10" t="s">
        <v>153</v>
      </c>
      <c r="S18" s="10" t="s">
        <v>153</v>
      </c>
      <c r="T18" s="10" t="s">
        <v>153</v>
      </c>
      <c r="U18" s="10" t="s">
        <v>153</v>
      </c>
      <c r="V18" s="10" t="s">
        <v>153</v>
      </c>
      <c r="W18" s="10" t="s">
        <v>153</v>
      </c>
      <c r="X18" s="10" t="s">
        <v>153</v>
      </c>
      <c r="Y18" s="10" t="s">
        <v>153</v>
      </c>
      <c r="Z18" s="10" t="s">
        <v>153</v>
      </c>
      <c r="AA18" s="10" t="s">
        <v>153</v>
      </c>
      <c r="AB18" s="10" t="s">
        <v>153</v>
      </c>
      <c r="AC18" s="10" t="s">
        <v>153</v>
      </c>
      <c r="AD18" s="10" t="s">
        <v>153</v>
      </c>
      <c r="AE18" s="10" t="s">
        <v>153</v>
      </c>
      <c r="AF18" s="10" t="s">
        <v>153</v>
      </c>
      <c r="AG18" s="10" t="s">
        <v>153</v>
      </c>
      <c r="AH18" s="10" t="s">
        <v>153</v>
      </c>
      <c r="AI18" s="10" t="s">
        <v>153</v>
      </c>
      <c r="AJ18" s="10" t="s">
        <v>153</v>
      </c>
      <c r="AK18" s="10" t="s">
        <v>153</v>
      </c>
      <c r="AL18" s="9" t="s">
        <v>153</v>
      </c>
      <c r="AM18" s="9" t="s">
        <v>153</v>
      </c>
      <c r="AN18" s="9" t="s">
        <v>153</v>
      </c>
      <c r="AO18" s="9" t="s">
        <v>153</v>
      </c>
      <c r="AP18" s="9" t="s">
        <v>153</v>
      </c>
      <c r="AQ18" s="9" t="s">
        <v>153</v>
      </c>
      <c r="AR18" s="9" t="s">
        <v>153</v>
      </c>
    </row>
    <row r="19" spans="1:44">
      <c r="A19" s="7" t="s">
        <v>190</v>
      </c>
      <c r="B19" s="7">
        <v>1922</v>
      </c>
      <c r="C19" s="7">
        <v>3</v>
      </c>
      <c r="D19" s="7" t="s">
        <v>124</v>
      </c>
      <c r="E19" s="9" t="s">
        <v>153</v>
      </c>
      <c r="F19" s="9" t="s">
        <v>153</v>
      </c>
      <c r="G19" s="9" t="s">
        <v>153</v>
      </c>
      <c r="H19" s="9" t="s">
        <v>153</v>
      </c>
      <c r="I19" s="9" t="s">
        <v>153</v>
      </c>
      <c r="J19" s="9" t="s">
        <v>153</v>
      </c>
      <c r="K19" s="10" t="s">
        <v>153</v>
      </c>
      <c r="L19" s="10" t="s">
        <v>153</v>
      </c>
      <c r="M19" s="10" t="s">
        <v>153</v>
      </c>
      <c r="N19" s="10" t="s">
        <v>153</v>
      </c>
      <c r="O19" s="10" t="s">
        <v>153</v>
      </c>
      <c r="P19" s="10" t="s">
        <v>153</v>
      </c>
      <c r="Q19" s="10" t="s">
        <v>153</v>
      </c>
      <c r="R19" s="10" t="s">
        <v>153</v>
      </c>
      <c r="S19" s="10" t="s">
        <v>153</v>
      </c>
      <c r="T19" s="10" t="s">
        <v>153</v>
      </c>
      <c r="U19" s="10" t="s">
        <v>153</v>
      </c>
      <c r="V19" s="10" t="s">
        <v>153</v>
      </c>
      <c r="W19" s="10" t="s">
        <v>153</v>
      </c>
      <c r="X19" s="10" t="s">
        <v>153</v>
      </c>
      <c r="Y19" s="10" t="s">
        <v>153</v>
      </c>
      <c r="Z19" s="10" t="s">
        <v>153</v>
      </c>
      <c r="AA19" s="10" t="s">
        <v>153</v>
      </c>
      <c r="AB19" s="10" t="s">
        <v>153</v>
      </c>
      <c r="AC19" s="10" t="s">
        <v>153</v>
      </c>
      <c r="AD19" s="10" t="s">
        <v>153</v>
      </c>
      <c r="AE19" s="10" t="s">
        <v>153</v>
      </c>
      <c r="AF19" s="10" t="s">
        <v>153</v>
      </c>
      <c r="AG19" s="10" t="s">
        <v>153</v>
      </c>
      <c r="AH19" s="10" t="s">
        <v>153</v>
      </c>
      <c r="AI19" s="10" t="s">
        <v>153</v>
      </c>
      <c r="AJ19" s="10" t="s">
        <v>153</v>
      </c>
      <c r="AK19" s="10" t="s">
        <v>153</v>
      </c>
      <c r="AL19" s="9" t="s">
        <v>153</v>
      </c>
      <c r="AM19" s="9" t="s">
        <v>153</v>
      </c>
      <c r="AN19" s="9" t="s">
        <v>153</v>
      </c>
      <c r="AO19" s="9" t="s">
        <v>153</v>
      </c>
      <c r="AP19" s="9" t="s">
        <v>153</v>
      </c>
      <c r="AQ19" s="9" t="s">
        <v>153</v>
      </c>
      <c r="AR19" s="9" t="s">
        <v>153</v>
      </c>
    </row>
    <row r="20" spans="1:44">
      <c r="A20" s="7" t="s">
        <v>190</v>
      </c>
      <c r="B20" s="7">
        <v>1922</v>
      </c>
      <c r="C20" s="7">
        <v>19</v>
      </c>
      <c r="D20" s="7" t="s">
        <v>125</v>
      </c>
      <c r="E20" s="9" t="s">
        <v>153</v>
      </c>
      <c r="F20" s="9" t="s">
        <v>153</v>
      </c>
      <c r="G20" s="9" t="s">
        <v>153</v>
      </c>
      <c r="H20" s="9" t="s">
        <v>153</v>
      </c>
      <c r="I20" s="9" t="s">
        <v>153</v>
      </c>
      <c r="J20" s="9" t="s">
        <v>153</v>
      </c>
      <c r="K20" s="10" t="s">
        <v>153</v>
      </c>
      <c r="L20" s="10" t="s">
        <v>153</v>
      </c>
      <c r="M20" s="10" t="s">
        <v>153</v>
      </c>
      <c r="N20" s="10" t="s">
        <v>153</v>
      </c>
      <c r="O20" s="10" t="s">
        <v>153</v>
      </c>
      <c r="P20" s="10" t="s">
        <v>153</v>
      </c>
      <c r="Q20" s="10" t="s">
        <v>153</v>
      </c>
      <c r="R20" s="10" t="s">
        <v>153</v>
      </c>
      <c r="S20" s="10" t="s">
        <v>153</v>
      </c>
      <c r="T20" s="10" t="s">
        <v>153</v>
      </c>
      <c r="U20" s="10" t="s">
        <v>153</v>
      </c>
      <c r="V20" s="10" t="s">
        <v>153</v>
      </c>
      <c r="W20" s="10" t="s">
        <v>153</v>
      </c>
      <c r="X20" s="10" t="s">
        <v>153</v>
      </c>
      <c r="Y20" s="10" t="s">
        <v>153</v>
      </c>
      <c r="Z20" s="10" t="s">
        <v>153</v>
      </c>
      <c r="AA20" s="10" t="s">
        <v>153</v>
      </c>
      <c r="AB20" s="10" t="s">
        <v>153</v>
      </c>
      <c r="AC20" s="10" t="s">
        <v>153</v>
      </c>
      <c r="AD20" s="10" t="s">
        <v>153</v>
      </c>
      <c r="AE20" s="10" t="s">
        <v>153</v>
      </c>
      <c r="AF20" s="10" t="s">
        <v>153</v>
      </c>
      <c r="AG20" s="10" t="s">
        <v>153</v>
      </c>
      <c r="AH20" s="10" t="s">
        <v>153</v>
      </c>
      <c r="AI20" s="10" t="s">
        <v>153</v>
      </c>
      <c r="AJ20" s="10" t="s">
        <v>153</v>
      </c>
      <c r="AK20" s="10" t="s">
        <v>153</v>
      </c>
      <c r="AL20" s="9" t="s">
        <v>153</v>
      </c>
      <c r="AM20" s="9" t="s">
        <v>153</v>
      </c>
      <c r="AN20" s="9" t="s">
        <v>153</v>
      </c>
      <c r="AO20" s="9" t="s">
        <v>153</v>
      </c>
      <c r="AP20" s="9" t="s">
        <v>153</v>
      </c>
      <c r="AQ20" s="9" t="s">
        <v>153</v>
      </c>
      <c r="AR20" s="9" t="s">
        <v>153</v>
      </c>
    </row>
    <row r="21" spans="1:44">
      <c r="A21" s="7" t="s">
        <v>190</v>
      </c>
      <c r="B21" s="7">
        <v>1922</v>
      </c>
      <c r="C21" s="7">
        <v>16</v>
      </c>
      <c r="D21" s="7" t="s">
        <v>126</v>
      </c>
      <c r="E21" s="9" t="s">
        <v>153</v>
      </c>
      <c r="F21" s="9" t="s">
        <v>153</v>
      </c>
      <c r="G21" s="9" t="s">
        <v>153</v>
      </c>
      <c r="H21" s="9" t="s">
        <v>153</v>
      </c>
      <c r="I21" s="9" t="s">
        <v>153</v>
      </c>
      <c r="J21" s="9" t="s">
        <v>153</v>
      </c>
      <c r="K21" s="10" t="s">
        <v>153</v>
      </c>
      <c r="L21" s="10" t="s">
        <v>153</v>
      </c>
      <c r="M21" s="10" t="s">
        <v>153</v>
      </c>
      <c r="N21" s="10" t="s">
        <v>153</v>
      </c>
      <c r="O21" s="10" t="s">
        <v>153</v>
      </c>
      <c r="P21" s="10" t="s">
        <v>153</v>
      </c>
      <c r="Q21" s="10" t="s">
        <v>153</v>
      </c>
      <c r="R21" s="10" t="s">
        <v>153</v>
      </c>
      <c r="S21" s="10" t="s">
        <v>153</v>
      </c>
      <c r="T21" s="10" t="s">
        <v>153</v>
      </c>
      <c r="U21" s="10" t="s">
        <v>153</v>
      </c>
      <c r="V21" s="10" t="s">
        <v>153</v>
      </c>
      <c r="W21" s="10" t="s">
        <v>153</v>
      </c>
      <c r="X21" s="10" t="s">
        <v>153</v>
      </c>
      <c r="Y21" s="10" t="s">
        <v>153</v>
      </c>
      <c r="Z21" s="10" t="s">
        <v>153</v>
      </c>
      <c r="AA21" s="10" t="s">
        <v>153</v>
      </c>
      <c r="AB21" s="10" t="s">
        <v>153</v>
      </c>
      <c r="AC21" s="10" t="s">
        <v>153</v>
      </c>
      <c r="AD21" s="10" t="s">
        <v>153</v>
      </c>
      <c r="AE21" s="10" t="s">
        <v>153</v>
      </c>
      <c r="AF21" s="10" t="s">
        <v>153</v>
      </c>
      <c r="AG21" s="10" t="s">
        <v>153</v>
      </c>
      <c r="AH21" s="10" t="s">
        <v>153</v>
      </c>
      <c r="AI21" s="10" t="s">
        <v>153</v>
      </c>
      <c r="AJ21" s="10" t="s">
        <v>153</v>
      </c>
      <c r="AK21" s="10" t="s">
        <v>153</v>
      </c>
      <c r="AL21" s="9" t="s">
        <v>153</v>
      </c>
      <c r="AM21" s="9" t="s">
        <v>153</v>
      </c>
      <c r="AN21" s="9" t="s">
        <v>153</v>
      </c>
      <c r="AO21" s="9" t="s">
        <v>153</v>
      </c>
      <c r="AP21" s="9" t="s">
        <v>153</v>
      </c>
      <c r="AQ21" s="9" t="s">
        <v>153</v>
      </c>
      <c r="AR21" s="9" t="s">
        <v>153</v>
      </c>
    </row>
    <row r="22" spans="1:44">
      <c r="A22" s="7" t="s">
        <v>190</v>
      </c>
      <c r="B22" s="7">
        <v>1922</v>
      </c>
      <c r="C22" s="7">
        <v>8</v>
      </c>
      <c r="D22" s="7" t="s">
        <v>127</v>
      </c>
      <c r="E22" s="9" t="s">
        <v>153</v>
      </c>
      <c r="F22" s="9" t="s">
        <v>153</v>
      </c>
      <c r="G22" s="9" t="s">
        <v>153</v>
      </c>
      <c r="H22" s="9" t="s">
        <v>153</v>
      </c>
      <c r="I22" s="9" t="s">
        <v>153</v>
      </c>
      <c r="J22" s="9" t="s">
        <v>153</v>
      </c>
      <c r="K22" s="10" t="s">
        <v>153</v>
      </c>
      <c r="L22" s="10" t="s">
        <v>153</v>
      </c>
      <c r="M22" s="10" t="s">
        <v>153</v>
      </c>
      <c r="N22" s="10" t="s">
        <v>153</v>
      </c>
      <c r="O22" s="10" t="s">
        <v>153</v>
      </c>
      <c r="P22" s="10" t="s">
        <v>153</v>
      </c>
      <c r="Q22" s="10" t="s">
        <v>153</v>
      </c>
      <c r="R22" s="10" t="s">
        <v>153</v>
      </c>
      <c r="S22" s="10" t="s">
        <v>153</v>
      </c>
      <c r="T22" s="10" t="s">
        <v>153</v>
      </c>
      <c r="U22" s="10" t="s">
        <v>153</v>
      </c>
      <c r="V22" s="10" t="s">
        <v>153</v>
      </c>
      <c r="W22" s="10" t="s">
        <v>153</v>
      </c>
      <c r="X22" s="10" t="s">
        <v>153</v>
      </c>
      <c r="Y22" s="10" t="s">
        <v>153</v>
      </c>
      <c r="Z22" s="10" t="s">
        <v>153</v>
      </c>
      <c r="AA22" s="10" t="s">
        <v>153</v>
      </c>
      <c r="AB22" s="10" t="s">
        <v>153</v>
      </c>
      <c r="AC22" s="10" t="s">
        <v>153</v>
      </c>
      <c r="AD22" s="10" t="s">
        <v>153</v>
      </c>
      <c r="AE22" s="10" t="s">
        <v>153</v>
      </c>
      <c r="AF22" s="10" t="s">
        <v>153</v>
      </c>
      <c r="AG22" s="10" t="s">
        <v>153</v>
      </c>
      <c r="AH22" s="10" t="s">
        <v>153</v>
      </c>
      <c r="AI22" s="10" t="s">
        <v>153</v>
      </c>
      <c r="AJ22" s="10" t="s">
        <v>153</v>
      </c>
      <c r="AK22" s="10" t="s">
        <v>153</v>
      </c>
      <c r="AL22" s="9" t="s">
        <v>153</v>
      </c>
      <c r="AM22" s="9" t="s">
        <v>153</v>
      </c>
      <c r="AN22" s="9" t="s">
        <v>153</v>
      </c>
      <c r="AO22" s="9" t="s">
        <v>153</v>
      </c>
      <c r="AP22" s="9" t="s">
        <v>153</v>
      </c>
      <c r="AQ22" s="9" t="s">
        <v>153</v>
      </c>
      <c r="AR22" s="9" t="s">
        <v>153</v>
      </c>
    </row>
    <row r="23" spans="1:44">
      <c r="A23" s="7" t="s">
        <v>190</v>
      </c>
      <c r="B23" s="7">
        <v>1922</v>
      </c>
      <c r="C23" s="7">
        <v>2</v>
      </c>
      <c r="D23" s="7" t="s">
        <v>128</v>
      </c>
      <c r="E23" s="9" t="s">
        <v>153</v>
      </c>
      <c r="F23" s="9" t="s">
        <v>153</v>
      </c>
      <c r="G23" s="9" t="s">
        <v>153</v>
      </c>
      <c r="H23" s="9" t="s">
        <v>153</v>
      </c>
      <c r="I23" s="9" t="s">
        <v>153</v>
      </c>
      <c r="J23" s="9" t="s">
        <v>153</v>
      </c>
      <c r="K23" s="10" t="s">
        <v>153</v>
      </c>
      <c r="L23" s="10" t="s">
        <v>153</v>
      </c>
      <c r="M23" s="10" t="s">
        <v>153</v>
      </c>
      <c r="N23" s="10" t="s">
        <v>153</v>
      </c>
      <c r="O23" s="10" t="s">
        <v>153</v>
      </c>
      <c r="P23" s="10" t="s">
        <v>153</v>
      </c>
      <c r="Q23" s="10" t="s">
        <v>153</v>
      </c>
      <c r="R23" s="10" t="s">
        <v>153</v>
      </c>
      <c r="S23" s="10" t="s">
        <v>153</v>
      </c>
      <c r="T23" s="10" t="s">
        <v>153</v>
      </c>
      <c r="U23" s="10" t="s">
        <v>153</v>
      </c>
      <c r="V23" s="10" t="s">
        <v>153</v>
      </c>
      <c r="W23" s="10" t="s">
        <v>153</v>
      </c>
      <c r="X23" s="10" t="s">
        <v>153</v>
      </c>
      <c r="Y23" s="10" t="s">
        <v>153</v>
      </c>
      <c r="Z23" s="10" t="s">
        <v>153</v>
      </c>
      <c r="AA23" s="10" t="s">
        <v>153</v>
      </c>
      <c r="AB23" s="10" t="s">
        <v>153</v>
      </c>
      <c r="AC23" s="10" t="s">
        <v>153</v>
      </c>
      <c r="AD23" s="10" t="s">
        <v>153</v>
      </c>
      <c r="AE23" s="10" t="s">
        <v>153</v>
      </c>
      <c r="AF23" s="10" t="s">
        <v>153</v>
      </c>
      <c r="AG23" s="10" t="s">
        <v>153</v>
      </c>
      <c r="AH23" s="10" t="s">
        <v>153</v>
      </c>
      <c r="AI23" s="10" t="s">
        <v>153</v>
      </c>
      <c r="AJ23" s="10" t="s">
        <v>153</v>
      </c>
      <c r="AK23" s="10" t="s">
        <v>153</v>
      </c>
      <c r="AL23" s="9" t="s">
        <v>153</v>
      </c>
      <c r="AM23" s="9" t="s">
        <v>153</v>
      </c>
      <c r="AN23" s="9" t="s">
        <v>153</v>
      </c>
      <c r="AO23" s="9" t="s">
        <v>153</v>
      </c>
      <c r="AP23" s="9" t="s">
        <v>153</v>
      </c>
      <c r="AQ23" s="9" t="s">
        <v>153</v>
      </c>
      <c r="AR23" s="9" t="s">
        <v>153</v>
      </c>
    </row>
    <row r="24" spans="1:44">
      <c r="A24" s="7" t="s">
        <v>194</v>
      </c>
      <c r="B24" s="7">
        <v>1937</v>
      </c>
      <c r="C24" s="7">
        <v>0</v>
      </c>
      <c r="D24" s="7" t="s">
        <v>11</v>
      </c>
      <c r="E24" s="8">
        <v>624</v>
      </c>
      <c r="F24" s="8">
        <v>441</v>
      </c>
      <c r="G24" s="8">
        <v>257</v>
      </c>
      <c r="H24" s="8">
        <v>48</v>
      </c>
      <c r="I24" s="8">
        <v>1370</v>
      </c>
      <c r="J24" s="9" t="s">
        <v>153</v>
      </c>
      <c r="K24" s="10" t="s">
        <v>153</v>
      </c>
      <c r="L24" s="10" t="s">
        <v>153</v>
      </c>
      <c r="M24" s="10" t="s">
        <v>153</v>
      </c>
      <c r="N24" s="10" t="s">
        <v>153</v>
      </c>
      <c r="O24" s="10" t="s">
        <v>153</v>
      </c>
      <c r="P24" s="10" t="s">
        <v>153</v>
      </c>
      <c r="Q24" s="10" t="s">
        <v>153</v>
      </c>
      <c r="R24" s="10" t="s">
        <v>153</v>
      </c>
      <c r="S24" s="10" t="s">
        <v>153</v>
      </c>
      <c r="T24" s="10" t="s">
        <v>153</v>
      </c>
      <c r="U24" s="10" t="s">
        <v>153</v>
      </c>
      <c r="V24" s="10" t="s">
        <v>153</v>
      </c>
      <c r="W24" s="10" t="s">
        <v>153</v>
      </c>
      <c r="X24" s="10" t="s">
        <v>153</v>
      </c>
      <c r="Y24" s="10" t="s">
        <v>153</v>
      </c>
      <c r="Z24" s="10" t="s">
        <v>153</v>
      </c>
      <c r="AA24" s="10" t="s">
        <v>153</v>
      </c>
      <c r="AB24" s="10" t="s">
        <v>153</v>
      </c>
      <c r="AC24" s="10" t="s">
        <v>153</v>
      </c>
      <c r="AD24" s="10" t="s">
        <v>153</v>
      </c>
      <c r="AE24" s="10" t="s">
        <v>153</v>
      </c>
      <c r="AF24" s="10" t="s">
        <v>153</v>
      </c>
      <c r="AG24" s="10" t="s">
        <v>153</v>
      </c>
      <c r="AH24" s="10" t="s">
        <v>153</v>
      </c>
      <c r="AI24" s="10" t="s">
        <v>153</v>
      </c>
      <c r="AJ24" s="10" t="s">
        <v>153</v>
      </c>
      <c r="AK24" s="10" t="s">
        <v>153</v>
      </c>
      <c r="AL24" s="8">
        <v>17085</v>
      </c>
      <c r="AM24" s="8">
        <v>4585</v>
      </c>
      <c r="AN24" s="8">
        <v>5004</v>
      </c>
      <c r="AO24" s="9" t="s">
        <v>153</v>
      </c>
      <c r="AP24" s="8">
        <v>26674</v>
      </c>
      <c r="AQ24" s="8">
        <v>3826</v>
      </c>
      <c r="AR24" s="8">
        <v>30500</v>
      </c>
    </row>
    <row r="25" spans="1:44">
      <c r="A25" s="7" t="s">
        <v>194</v>
      </c>
      <c r="B25" s="7">
        <v>1937</v>
      </c>
      <c r="C25" s="7">
        <v>101</v>
      </c>
      <c r="D25" s="7" t="s">
        <v>191</v>
      </c>
      <c r="E25" s="9" t="s">
        <v>153</v>
      </c>
      <c r="F25" s="9" t="s">
        <v>153</v>
      </c>
      <c r="G25" s="9" t="s">
        <v>153</v>
      </c>
      <c r="H25" s="9" t="s">
        <v>153</v>
      </c>
      <c r="I25" s="9" t="s">
        <v>153</v>
      </c>
      <c r="J25" s="9" t="s">
        <v>153</v>
      </c>
      <c r="K25" s="10" t="s">
        <v>153</v>
      </c>
      <c r="L25" s="10" t="s">
        <v>153</v>
      </c>
      <c r="M25" s="10" t="s">
        <v>153</v>
      </c>
      <c r="N25" s="10" t="s">
        <v>153</v>
      </c>
      <c r="O25" s="10" t="s">
        <v>153</v>
      </c>
      <c r="P25" s="10" t="s">
        <v>153</v>
      </c>
      <c r="Q25" s="10" t="s">
        <v>153</v>
      </c>
      <c r="R25" s="10" t="s">
        <v>153</v>
      </c>
      <c r="S25" s="10" t="s">
        <v>153</v>
      </c>
      <c r="T25" s="10" t="s">
        <v>153</v>
      </c>
      <c r="U25" s="10" t="s">
        <v>153</v>
      </c>
      <c r="V25" s="10" t="s">
        <v>153</v>
      </c>
      <c r="W25" s="10" t="s">
        <v>153</v>
      </c>
      <c r="X25" s="10" t="s">
        <v>153</v>
      </c>
      <c r="Y25" s="10" t="s">
        <v>153</v>
      </c>
      <c r="Z25" s="10" t="s">
        <v>153</v>
      </c>
      <c r="AA25" s="10" t="s">
        <v>153</v>
      </c>
      <c r="AB25" s="10" t="s">
        <v>153</v>
      </c>
      <c r="AC25" s="10" t="s">
        <v>153</v>
      </c>
      <c r="AD25" s="10" t="s">
        <v>153</v>
      </c>
      <c r="AE25" s="10" t="s">
        <v>153</v>
      </c>
      <c r="AF25" s="10" t="s">
        <v>153</v>
      </c>
      <c r="AG25" s="10" t="s">
        <v>153</v>
      </c>
      <c r="AH25" s="10" t="s">
        <v>153</v>
      </c>
      <c r="AI25" s="10" t="s">
        <v>153</v>
      </c>
      <c r="AJ25" s="10" t="s">
        <v>153</v>
      </c>
      <c r="AK25" s="10" t="s">
        <v>153</v>
      </c>
      <c r="AL25" s="9" t="s">
        <v>153</v>
      </c>
      <c r="AM25" s="9" t="s">
        <v>153</v>
      </c>
      <c r="AN25" s="9" t="s">
        <v>153</v>
      </c>
      <c r="AO25" s="9" t="s">
        <v>153</v>
      </c>
      <c r="AP25" s="9" t="s">
        <v>153</v>
      </c>
      <c r="AQ25" s="9" t="s">
        <v>153</v>
      </c>
      <c r="AR25" s="9" t="s">
        <v>153</v>
      </c>
    </row>
    <row r="26" spans="1:44">
      <c r="A26" s="7" t="s">
        <v>194</v>
      </c>
      <c r="B26" s="7">
        <v>1937</v>
      </c>
      <c r="C26" s="7">
        <v>102</v>
      </c>
      <c r="D26" s="7" t="s">
        <v>192</v>
      </c>
      <c r="E26" s="9" t="s">
        <v>153</v>
      </c>
      <c r="F26" s="9" t="s">
        <v>153</v>
      </c>
      <c r="G26" s="9" t="s">
        <v>153</v>
      </c>
      <c r="H26" s="9" t="s">
        <v>153</v>
      </c>
      <c r="I26" s="9" t="s">
        <v>153</v>
      </c>
      <c r="J26" s="9" t="s">
        <v>153</v>
      </c>
      <c r="K26" s="10" t="s">
        <v>153</v>
      </c>
      <c r="L26" s="10" t="s">
        <v>153</v>
      </c>
      <c r="M26" s="10" t="s">
        <v>153</v>
      </c>
      <c r="N26" s="10" t="s">
        <v>153</v>
      </c>
      <c r="O26" s="10" t="s">
        <v>153</v>
      </c>
      <c r="P26" s="10" t="s">
        <v>153</v>
      </c>
      <c r="Q26" s="10" t="s">
        <v>153</v>
      </c>
      <c r="R26" s="10" t="s">
        <v>153</v>
      </c>
      <c r="S26" s="10" t="s">
        <v>153</v>
      </c>
      <c r="T26" s="10" t="s">
        <v>153</v>
      </c>
      <c r="U26" s="10" t="s">
        <v>153</v>
      </c>
      <c r="V26" s="10" t="s">
        <v>153</v>
      </c>
      <c r="W26" s="10" t="s">
        <v>153</v>
      </c>
      <c r="X26" s="10" t="s">
        <v>153</v>
      </c>
      <c r="Y26" s="10" t="s">
        <v>153</v>
      </c>
      <c r="Z26" s="10" t="s">
        <v>153</v>
      </c>
      <c r="AA26" s="10" t="s">
        <v>153</v>
      </c>
      <c r="AB26" s="10" t="s">
        <v>153</v>
      </c>
      <c r="AC26" s="10" t="s">
        <v>153</v>
      </c>
      <c r="AD26" s="10" t="s">
        <v>153</v>
      </c>
      <c r="AE26" s="10" t="s">
        <v>153</v>
      </c>
      <c r="AF26" s="10" t="s">
        <v>153</v>
      </c>
      <c r="AG26" s="10" t="s">
        <v>153</v>
      </c>
      <c r="AH26" s="10" t="s">
        <v>153</v>
      </c>
      <c r="AI26" s="10" t="s">
        <v>153</v>
      </c>
      <c r="AJ26" s="10" t="s">
        <v>153</v>
      </c>
      <c r="AK26" s="10" t="s">
        <v>153</v>
      </c>
      <c r="AL26" s="9" t="s">
        <v>153</v>
      </c>
      <c r="AM26" s="9" t="s">
        <v>153</v>
      </c>
      <c r="AN26" s="9" t="s">
        <v>153</v>
      </c>
      <c r="AO26" s="9" t="s">
        <v>153</v>
      </c>
      <c r="AP26" s="9" t="s">
        <v>153</v>
      </c>
      <c r="AQ26" s="9" t="s">
        <v>153</v>
      </c>
      <c r="AR26" s="9" t="s">
        <v>153</v>
      </c>
    </row>
    <row r="27" spans="1:44">
      <c r="A27" s="7" t="s">
        <v>194</v>
      </c>
      <c r="B27" s="7">
        <v>1937</v>
      </c>
      <c r="C27" s="7">
        <v>1</v>
      </c>
      <c r="D27" s="7" t="s">
        <v>110</v>
      </c>
      <c r="E27" s="9" t="s">
        <v>153</v>
      </c>
      <c r="F27" s="9" t="s">
        <v>153</v>
      </c>
      <c r="G27" s="9" t="s">
        <v>153</v>
      </c>
      <c r="H27" s="9" t="s">
        <v>153</v>
      </c>
      <c r="I27" s="9" t="s">
        <v>153</v>
      </c>
      <c r="J27" s="9" t="s">
        <v>153</v>
      </c>
      <c r="K27" s="10" t="s">
        <v>153</v>
      </c>
      <c r="L27" s="10" t="s">
        <v>153</v>
      </c>
      <c r="M27" s="10" t="s">
        <v>153</v>
      </c>
      <c r="N27" s="10" t="s">
        <v>153</v>
      </c>
      <c r="O27" s="10" t="s">
        <v>153</v>
      </c>
      <c r="P27" s="10" t="s">
        <v>153</v>
      </c>
      <c r="Q27" s="10" t="s">
        <v>153</v>
      </c>
      <c r="R27" s="10" t="s">
        <v>153</v>
      </c>
      <c r="S27" s="10" t="s">
        <v>153</v>
      </c>
      <c r="T27" s="10" t="s">
        <v>153</v>
      </c>
      <c r="U27" s="10" t="s">
        <v>153</v>
      </c>
      <c r="V27" s="10" t="s">
        <v>153</v>
      </c>
      <c r="W27" s="10" t="s">
        <v>153</v>
      </c>
      <c r="X27" s="10" t="s">
        <v>153</v>
      </c>
      <c r="Y27" s="10" t="s">
        <v>153</v>
      </c>
      <c r="Z27" s="10" t="s">
        <v>153</v>
      </c>
      <c r="AA27" s="10" t="s">
        <v>153</v>
      </c>
      <c r="AB27" s="10" t="s">
        <v>153</v>
      </c>
      <c r="AC27" s="10" t="s">
        <v>153</v>
      </c>
      <c r="AD27" s="10" t="s">
        <v>153</v>
      </c>
      <c r="AE27" s="10" t="s">
        <v>153</v>
      </c>
      <c r="AF27" s="10" t="s">
        <v>153</v>
      </c>
      <c r="AG27" s="10" t="s">
        <v>153</v>
      </c>
      <c r="AH27" s="10" t="s">
        <v>153</v>
      </c>
      <c r="AI27" s="10" t="s">
        <v>153</v>
      </c>
      <c r="AJ27" s="10" t="s">
        <v>153</v>
      </c>
      <c r="AK27" s="10" t="s">
        <v>153</v>
      </c>
      <c r="AL27" s="9" t="s">
        <v>153</v>
      </c>
      <c r="AM27" s="9" t="s">
        <v>153</v>
      </c>
      <c r="AN27" s="9" t="s">
        <v>153</v>
      </c>
      <c r="AO27" s="9" t="s">
        <v>153</v>
      </c>
      <c r="AP27" s="9" t="s">
        <v>153</v>
      </c>
      <c r="AQ27" s="9" t="s">
        <v>153</v>
      </c>
      <c r="AR27" s="9" t="s">
        <v>153</v>
      </c>
    </row>
    <row r="28" spans="1:44">
      <c r="A28" s="7" t="s">
        <v>194</v>
      </c>
      <c r="B28" s="7">
        <v>1937</v>
      </c>
      <c r="C28" s="7">
        <v>11</v>
      </c>
      <c r="D28" s="7" t="s">
        <v>209</v>
      </c>
      <c r="E28" s="9" t="s">
        <v>153</v>
      </c>
      <c r="F28" s="9" t="s">
        <v>153</v>
      </c>
      <c r="G28" s="9" t="s">
        <v>153</v>
      </c>
      <c r="H28" s="9" t="s">
        <v>153</v>
      </c>
      <c r="I28" s="9" t="s">
        <v>153</v>
      </c>
      <c r="J28" s="9" t="s">
        <v>153</v>
      </c>
      <c r="K28" s="10" t="s">
        <v>153</v>
      </c>
      <c r="L28" s="10" t="s">
        <v>153</v>
      </c>
      <c r="M28" s="10" t="s">
        <v>153</v>
      </c>
      <c r="N28" s="10" t="s">
        <v>153</v>
      </c>
      <c r="O28" s="10" t="s">
        <v>153</v>
      </c>
      <c r="P28" s="10" t="s">
        <v>153</v>
      </c>
      <c r="Q28" s="10" t="s">
        <v>153</v>
      </c>
      <c r="R28" s="10" t="s">
        <v>153</v>
      </c>
      <c r="S28" s="10" t="s">
        <v>153</v>
      </c>
      <c r="T28" s="10" t="s">
        <v>153</v>
      </c>
      <c r="U28" s="10" t="s">
        <v>153</v>
      </c>
      <c r="V28" s="10" t="s">
        <v>153</v>
      </c>
      <c r="W28" s="10" t="s">
        <v>153</v>
      </c>
      <c r="X28" s="10" t="s">
        <v>153</v>
      </c>
      <c r="Y28" s="10" t="s">
        <v>153</v>
      </c>
      <c r="Z28" s="10" t="s">
        <v>153</v>
      </c>
      <c r="AA28" s="10" t="s">
        <v>153</v>
      </c>
      <c r="AB28" s="10" t="s">
        <v>153</v>
      </c>
      <c r="AC28" s="10" t="s">
        <v>153</v>
      </c>
      <c r="AD28" s="10" t="s">
        <v>153</v>
      </c>
      <c r="AE28" s="10" t="s">
        <v>153</v>
      </c>
      <c r="AF28" s="10" t="s">
        <v>153</v>
      </c>
      <c r="AG28" s="10" t="s">
        <v>153</v>
      </c>
      <c r="AH28" s="10" t="s">
        <v>153</v>
      </c>
      <c r="AI28" s="10" t="s">
        <v>153</v>
      </c>
      <c r="AJ28" s="10" t="s">
        <v>153</v>
      </c>
      <c r="AK28" s="10" t="s">
        <v>153</v>
      </c>
      <c r="AL28" s="9" t="s">
        <v>153</v>
      </c>
      <c r="AM28" s="9" t="s">
        <v>153</v>
      </c>
      <c r="AN28" s="9" t="s">
        <v>153</v>
      </c>
      <c r="AO28" s="9" t="s">
        <v>153</v>
      </c>
      <c r="AP28" s="9" t="s">
        <v>153</v>
      </c>
      <c r="AQ28" s="9" t="s">
        <v>153</v>
      </c>
      <c r="AR28" s="9" t="s">
        <v>153</v>
      </c>
    </row>
    <row r="29" spans="1:44">
      <c r="A29" s="7" t="s">
        <v>194</v>
      </c>
      <c r="B29" s="7">
        <v>1937</v>
      </c>
      <c r="C29" s="7">
        <v>14</v>
      </c>
      <c r="D29" s="7" t="s">
        <v>112</v>
      </c>
      <c r="E29" s="9" t="s">
        <v>153</v>
      </c>
      <c r="F29" s="9" t="s">
        <v>153</v>
      </c>
      <c r="G29" s="9" t="s">
        <v>153</v>
      </c>
      <c r="H29" s="9" t="s">
        <v>153</v>
      </c>
      <c r="I29" s="9" t="s">
        <v>153</v>
      </c>
      <c r="J29" s="9" t="s">
        <v>153</v>
      </c>
      <c r="K29" s="10" t="s">
        <v>153</v>
      </c>
      <c r="L29" s="10" t="s">
        <v>153</v>
      </c>
      <c r="M29" s="10" t="s">
        <v>153</v>
      </c>
      <c r="N29" s="10" t="s">
        <v>153</v>
      </c>
      <c r="O29" s="10" t="s">
        <v>153</v>
      </c>
      <c r="P29" s="10" t="s">
        <v>153</v>
      </c>
      <c r="Q29" s="10" t="s">
        <v>153</v>
      </c>
      <c r="R29" s="10" t="s">
        <v>153</v>
      </c>
      <c r="S29" s="10" t="s">
        <v>153</v>
      </c>
      <c r="T29" s="10" t="s">
        <v>153</v>
      </c>
      <c r="U29" s="10" t="s">
        <v>153</v>
      </c>
      <c r="V29" s="10" t="s">
        <v>153</v>
      </c>
      <c r="W29" s="10" t="s">
        <v>153</v>
      </c>
      <c r="X29" s="10" t="s">
        <v>153</v>
      </c>
      <c r="Y29" s="10" t="s">
        <v>153</v>
      </c>
      <c r="Z29" s="10" t="s">
        <v>153</v>
      </c>
      <c r="AA29" s="10" t="s">
        <v>153</v>
      </c>
      <c r="AB29" s="10" t="s">
        <v>153</v>
      </c>
      <c r="AC29" s="10" t="s">
        <v>153</v>
      </c>
      <c r="AD29" s="10" t="s">
        <v>153</v>
      </c>
      <c r="AE29" s="10" t="s">
        <v>153</v>
      </c>
      <c r="AF29" s="10" t="s">
        <v>153</v>
      </c>
      <c r="AG29" s="10" t="s">
        <v>153</v>
      </c>
      <c r="AH29" s="10" t="s">
        <v>153</v>
      </c>
      <c r="AI29" s="10" t="s">
        <v>153</v>
      </c>
      <c r="AJ29" s="10" t="s">
        <v>153</v>
      </c>
      <c r="AK29" s="10" t="s">
        <v>153</v>
      </c>
      <c r="AL29" s="9" t="s">
        <v>153</v>
      </c>
      <c r="AM29" s="9" t="s">
        <v>153</v>
      </c>
      <c r="AN29" s="9" t="s">
        <v>153</v>
      </c>
      <c r="AO29" s="9" t="s">
        <v>153</v>
      </c>
      <c r="AP29" s="9" t="s">
        <v>153</v>
      </c>
      <c r="AQ29" s="9" t="s">
        <v>153</v>
      </c>
      <c r="AR29" s="9" t="s">
        <v>153</v>
      </c>
    </row>
    <row r="30" spans="1:44">
      <c r="A30" s="7" t="s">
        <v>194</v>
      </c>
      <c r="B30" s="7">
        <v>1937</v>
      </c>
      <c r="C30" s="7">
        <v>9</v>
      </c>
      <c r="D30" s="7" t="s">
        <v>205</v>
      </c>
      <c r="E30" s="9" t="s">
        <v>153</v>
      </c>
      <c r="F30" s="9" t="s">
        <v>153</v>
      </c>
      <c r="G30" s="9" t="s">
        <v>153</v>
      </c>
      <c r="H30" s="9" t="s">
        <v>153</v>
      </c>
      <c r="I30" s="9" t="s">
        <v>153</v>
      </c>
      <c r="J30" s="9" t="s">
        <v>153</v>
      </c>
      <c r="K30" s="10" t="s">
        <v>153</v>
      </c>
      <c r="L30" s="10" t="s">
        <v>153</v>
      </c>
      <c r="M30" s="10" t="s">
        <v>153</v>
      </c>
      <c r="N30" s="10" t="s">
        <v>153</v>
      </c>
      <c r="O30" s="10" t="s">
        <v>153</v>
      </c>
      <c r="P30" s="10" t="s">
        <v>153</v>
      </c>
      <c r="Q30" s="10" t="s">
        <v>153</v>
      </c>
      <c r="R30" s="10" t="s">
        <v>153</v>
      </c>
      <c r="S30" s="10" t="s">
        <v>153</v>
      </c>
      <c r="T30" s="10" t="s">
        <v>153</v>
      </c>
      <c r="U30" s="10" t="s">
        <v>153</v>
      </c>
      <c r="V30" s="10" t="s">
        <v>153</v>
      </c>
      <c r="W30" s="10" t="s">
        <v>153</v>
      </c>
      <c r="X30" s="10" t="s">
        <v>153</v>
      </c>
      <c r="Y30" s="10" t="s">
        <v>153</v>
      </c>
      <c r="Z30" s="10" t="s">
        <v>153</v>
      </c>
      <c r="AA30" s="10" t="s">
        <v>153</v>
      </c>
      <c r="AB30" s="10" t="s">
        <v>153</v>
      </c>
      <c r="AC30" s="10" t="s">
        <v>153</v>
      </c>
      <c r="AD30" s="10" t="s">
        <v>153</v>
      </c>
      <c r="AE30" s="10" t="s">
        <v>153</v>
      </c>
      <c r="AF30" s="10" t="s">
        <v>153</v>
      </c>
      <c r="AG30" s="10" t="s">
        <v>153</v>
      </c>
      <c r="AH30" s="10" t="s">
        <v>153</v>
      </c>
      <c r="AI30" s="10" t="s">
        <v>153</v>
      </c>
      <c r="AJ30" s="10" t="s">
        <v>153</v>
      </c>
      <c r="AK30" s="10" t="s">
        <v>153</v>
      </c>
      <c r="AL30" s="9" t="s">
        <v>153</v>
      </c>
      <c r="AM30" s="9" t="s">
        <v>153</v>
      </c>
      <c r="AN30" s="9" t="s">
        <v>153</v>
      </c>
      <c r="AO30" s="9" t="s">
        <v>153</v>
      </c>
      <c r="AP30" s="9" t="s">
        <v>153</v>
      </c>
      <c r="AQ30" s="9" t="s">
        <v>153</v>
      </c>
      <c r="AR30" s="9" t="s">
        <v>153</v>
      </c>
    </row>
    <row r="31" spans="1:44">
      <c r="A31" s="7" t="s">
        <v>194</v>
      </c>
      <c r="B31" s="7">
        <v>1937</v>
      </c>
      <c r="C31" s="7">
        <v>4</v>
      </c>
      <c r="D31" s="7" t="s">
        <v>114</v>
      </c>
      <c r="E31" s="9" t="s">
        <v>153</v>
      </c>
      <c r="F31" s="9" t="s">
        <v>153</v>
      </c>
      <c r="G31" s="9" t="s">
        <v>153</v>
      </c>
      <c r="H31" s="9" t="s">
        <v>153</v>
      </c>
      <c r="I31" s="9" t="s">
        <v>153</v>
      </c>
      <c r="J31" s="9" t="s">
        <v>153</v>
      </c>
      <c r="K31" s="10" t="s">
        <v>153</v>
      </c>
      <c r="L31" s="10" t="s">
        <v>153</v>
      </c>
      <c r="M31" s="10" t="s">
        <v>153</v>
      </c>
      <c r="N31" s="10" t="s">
        <v>153</v>
      </c>
      <c r="O31" s="10" t="s">
        <v>153</v>
      </c>
      <c r="P31" s="10" t="s">
        <v>153</v>
      </c>
      <c r="Q31" s="10" t="s">
        <v>153</v>
      </c>
      <c r="R31" s="10" t="s">
        <v>153</v>
      </c>
      <c r="S31" s="10" t="s">
        <v>153</v>
      </c>
      <c r="T31" s="10" t="s">
        <v>153</v>
      </c>
      <c r="U31" s="10" t="s">
        <v>153</v>
      </c>
      <c r="V31" s="10" t="s">
        <v>153</v>
      </c>
      <c r="W31" s="10" t="s">
        <v>153</v>
      </c>
      <c r="X31" s="10" t="s">
        <v>153</v>
      </c>
      <c r="Y31" s="10" t="s">
        <v>153</v>
      </c>
      <c r="Z31" s="10" t="s">
        <v>153</v>
      </c>
      <c r="AA31" s="10" t="s">
        <v>153</v>
      </c>
      <c r="AB31" s="10" t="s">
        <v>153</v>
      </c>
      <c r="AC31" s="10" t="s">
        <v>153</v>
      </c>
      <c r="AD31" s="10" t="s">
        <v>153</v>
      </c>
      <c r="AE31" s="10" t="s">
        <v>153</v>
      </c>
      <c r="AF31" s="10" t="s">
        <v>153</v>
      </c>
      <c r="AG31" s="10" t="s">
        <v>153</v>
      </c>
      <c r="AH31" s="10" t="s">
        <v>153</v>
      </c>
      <c r="AI31" s="10" t="s">
        <v>153</v>
      </c>
      <c r="AJ31" s="10" t="s">
        <v>153</v>
      </c>
      <c r="AK31" s="10" t="s">
        <v>153</v>
      </c>
      <c r="AL31" s="9" t="s">
        <v>153</v>
      </c>
      <c r="AM31" s="9" t="s">
        <v>153</v>
      </c>
      <c r="AN31" s="9" t="s">
        <v>153</v>
      </c>
      <c r="AO31" s="9" t="s">
        <v>153</v>
      </c>
      <c r="AP31" s="9" t="s">
        <v>153</v>
      </c>
      <c r="AQ31" s="9" t="s">
        <v>153</v>
      </c>
      <c r="AR31" s="9" t="s">
        <v>153</v>
      </c>
    </row>
    <row r="32" spans="1:44">
      <c r="A32" s="7" t="s">
        <v>194</v>
      </c>
      <c r="B32" s="7">
        <v>1937</v>
      </c>
      <c r="C32" s="7">
        <v>13</v>
      </c>
      <c r="D32" s="7" t="s">
        <v>206</v>
      </c>
      <c r="E32" s="9" t="s">
        <v>153</v>
      </c>
      <c r="F32" s="9" t="s">
        <v>153</v>
      </c>
      <c r="G32" s="9" t="s">
        <v>153</v>
      </c>
      <c r="H32" s="9" t="s">
        <v>153</v>
      </c>
      <c r="I32" s="9" t="s">
        <v>153</v>
      </c>
      <c r="J32" s="9" t="s">
        <v>153</v>
      </c>
      <c r="K32" s="10" t="s">
        <v>153</v>
      </c>
      <c r="L32" s="10" t="s">
        <v>153</v>
      </c>
      <c r="M32" s="10" t="s">
        <v>153</v>
      </c>
      <c r="N32" s="10" t="s">
        <v>153</v>
      </c>
      <c r="O32" s="10" t="s">
        <v>153</v>
      </c>
      <c r="P32" s="10" t="s">
        <v>153</v>
      </c>
      <c r="Q32" s="10" t="s">
        <v>153</v>
      </c>
      <c r="R32" s="10" t="s">
        <v>153</v>
      </c>
      <c r="S32" s="10" t="s">
        <v>153</v>
      </c>
      <c r="T32" s="10" t="s">
        <v>153</v>
      </c>
      <c r="U32" s="10" t="s">
        <v>153</v>
      </c>
      <c r="V32" s="10" t="s">
        <v>153</v>
      </c>
      <c r="W32" s="10" t="s">
        <v>153</v>
      </c>
      <c r="X32" s="10" t="s">
        <v>153</v>
      </c>
      <c r="Y32" s="10" t="s">
        <v>153</v>
      </c>
      <c r="Z32" s="10" t="s">
        <v>153</v>
      </c>
      <c r="AA32" s="10" t="s">
        <v>153</v>
      </c>
      <c r="AB32" s="10" t="s">
        <v>153</v>
      </c>
      <c r="AC32" s="10" t="s">
        <v>153</v>
      </c>
      <c r="AD32" s="10" t="s">
        <v>153</v>
      </c>
      <c r="AE32" s="10" t="s">
        <v>153</v>
      </c>
      <c r="AF32" s="10" t="s">
        <v>153</v>
      </c>
      <c r="AG32" s="10" t="s">
        <v>153</v>
      </c>
      <c r="AH32" s="10" t="s">
        <v>153</v>
      </c>
      <c r="AI32" s="10" t="s">
        <v>153</v>
      </c>
      <c r="AJ32" s="10" t="s">
        <v>153</v>
      </c>
      <c r="AK32" s="10" t="s">
        <v>153</v>
      </c>
      <c r="AL32" s="9" t="s">
        <v>153</v>
      </c>
      <c r="AM32" s="9" t="s">
        <v>153</v>
      </c>
      <c r="AN32" s="9" t="s">
        <v>153</v>
      </c>
      <c r="AO32" s="9" t="s">
        <v>153</v>
      </c>
      <c r="AP32" s="9" t="s">
        <v>153</v>
      </c>
      <c r="AQ32" s="9" t="s">
        <v>153</v>
      </c>
      <c r="AR32" s="9" t="s">
        <v>153</v>
      </c>
    </row>
    <row r="33" spans="1:44">
      <c r="A33" s="7" t="s">
        <v>194</v>
      </c>
      <c r="B33" s="7">
        <v>1937</v>
      </c>
      <c r="C33" s="7">
        <v>15</v>
      </c>
      <c r="D33" s="7" t="s">
        <v>116</v>
      </c>
      <c r="E33" s="9" t="s">
        <v>153</v>
      </c>
      <c r="F33" s="9" t="s">
        <v>153</v>
      </c>
      <c r="G33" s="9" t="s">
        <v>153</v>
      </c>
      <c r="H33" s="9" t="s">
        <v>153</v>
      </c>
      <c r="I33" s="9" t="s">
        <v>153</v>
      </c>
      <c r="J33" s="9" t="s">
        <v>153</v>
      </c>
      <c r="K33" s="10" t="s">
        <v>153</v>
      </c>
      <c r="L33" s="10" t="s">
        <v>153</v>
      </c>
      <c r="M33" s="10" t="s">
        <v>153</v>
      </c>
      <c r="N33" s="10" t="s">
        <v>153</v>
      </c>
      <c r="O33" s="10" t="s">
        <v>153</v>
      </c>
      <c r="P33" s="10" t="s">
        <v>153</v>
      </c>
      <c r="Q33" s="10" t="s">
        <v>153</v>
      </c>
      <c r="R33" s="10" t="s">
        <v>153</v>
      </c>
      <c r="S33" s="10" t="s">
        <v>153</v>
      </c>
      <c r="T33" s="10" t="s">
        <v>153</v>
      </c>
      <c r="U33" s="10" t="s">
        <v>153</v>
      </c>
      <c r="V33" s="10" t="s">
        <v>153</v>
      </c>
      <c r="W33" s="10" t="s">
        <v>153</v>
      </c>
      <c r="X33" s="10" t="s">
        <v>153</v>
      </c>
      <c r="Y33" s="10" t="s">
        <v>153</v>
      </c>
      <c r="Z33" s="10" t="s">
        <v>153</v>
      </c>
      <c r="AA33" s="10" t="s">
        <v>153</v>
      </c>
      <c r="AB33" s="10" t="s">
        <v>153</v>
      </c>
      <c r="AC33" s="10" t="s">
        <v>153</v>
      </c>
      <c r="AD33" s="10" t="s">
        <v>153</v>
      </c>
      <c r="AE33" s="10" t="s">
        <v>153</v>
      </c>
      <c r="AF33" s="10" t="s">
        <v>153</v>
      </c>
      <c r="AG33" s="10" t="s">
        <v>153</v>
      </c>
      <c r="AH33" s="10" t="s">
        <v>153</v>
      </c>
      <c r="AI33" s="10" t="s">
        <v>153</v>
      </c>
      <c r="AJ33" s="10" t="s">
        <v>153</v>
      </c>
      <c r="AK33" s="10" t="s">
        <v>153</v>
      </c>
      <c r="AL33" s="9" t="s">
        <v>153</v>
      </c>
      <c r="AM33" s="9" t="s">
        <v>153</v>
      </c>
      <c r="AN33" s="9" t="s">
        <v>153</v>
      </c>
      <c r="AO33" s="9" t="s">
        <v>153</v>
      </c>
      <c r="AP33" s="9" t="s">
        <v>153</v>
      </c>
      <c r="AQ33" s="9" t="s">
        <v>153</v>
      </c>
      <c r="AR33" s="9" t="s">
        <v>153</v>
      </c>
    </row>
    <row r="34" spans="1:44">
      <c r="A34" s="7" t="s">
        <v>194</v>
      </c>
      <c r="B34" s="7">
        <v>1937</v>
      </c>
      <c r="C34" s="7">
        <v>5</v>
      </c>
      <c r="D34" s="7" t="s">
        <v>117</v>
      </c>
      <c r="E34" s="9" t="s">
        <v>153</v>
      </c>
      <c r="F34" s="9" t="s">
        <v>153</v>
      </c>
      <c r="G34" s="9" t="s">
        <v>153</v>
      </c>
      <c r="H34" s="9" t="s">
        <v>153</v>
      </c>
      <c r="I34" s="9" t="s">
        <v>153</v>
      </c>
      <c r="J34" s="9" t="s">
        <v>153</v>
      </c>
      <c r="K34" s="10" t="s">
        <v>153</v>
      </c>
      <c r="L34" s="10" t="s">
        <v>153</v>
      </c>
      <c r="M34" s="10" t="s">
        <v>153</v>
      </c>
      <c r="N34" s="10" t="s">
        <v>153</v>
      </c>
      <c r="O34" s="10" t="s">
        <v>153</v>
      </c>
      <c r="P34" s="10" t="s">
        <v>153</v>
      </c>
      <c r="Q34" s="10" t="s">
        <v>153</v>
      </c>
      <c r="R34" s="10" t="s">
        <v>153</v>
      </c>
      <c r="S34" s="10" t="s">
        <v>153</v>
      </c>
      <c r="T34" s="10" t="s">
        <v>153</v>
      </c>
      <c r="U34" s="10" t="s">
        <v>153</v>
      </c>
      <c r="V34" s="10" t="s">
        <v>153</v>
      </c>
      <c r="W34" s="10" t="s">
        <v>153</v>
      </c>
      <c r="X34" s="10" t="s">
        <v>153</v>
      </c>
      <c r="Y34" s="10" t="s">
        <v>153</v>
      </c>
      <c r="Z34" s="10" t="s">
        <v>153</v>
      </c>
      <c r="AA34" s="10" t="s">
        <v>153</v>
      </c>
      <c r="AB34" s="10" t="s">
        <v>153</v>
      </c>
      <c r="AC34" s="10" t="s">
        <v>153</v>
      </c>
      <c r="AD34" s="10" t="s">
        <v>153</v>
      </c>
      <c r="AE34" s="10" t="s">
        <v>153</v>
      </c>
      <c r="AF34" s="10" t="s">
        <v>153</v>
      </c>
      <c r="AG34" s="10" t="s">
        <v>153</v>
      </c>
      <c r="AH34" s="10" t="s">
        <v>153</v>
      </c>
      <c r="AI34" s="10" t="s">
        <v>153</v>
      </c>
      <c r="AJ34" s="10" t="s">
        <v>153</v>
      </c>
      <c r="AK34" s="10" t="s">
        <v>153</v>
      </c>
      <c r="AL34" s="9" t="s">
        <v>153</v>
      </c>
      <c r="AM34" s="9" t="s">
        <v>153</v>
      </c>
      <c r="AN34" s="9" t="s">
        <v>153</v>
      </c>
      <c r="AO34" s="9" t="s">
        <v>153</v>
      </c>
      <c r="AP34" s="9" t="s">
        <v>153</v>
      </c>
      <c r="AQ34" s="9" t="s">
        <v>153</v>
      </c>
      <c r="AR34" s="9" t="s">
        <v>153</v>
      </c>
    </row>
    <row r="35" spans="1:44">
      <c r="A35" s="7" t="s">
        <v>194</v>
      </c>
      <c r="B35" s="7">
        <v>1937</v>
      </c>
      <c r="C35" s="7">
        <v>17</v>
      </c>
      <c r="D35" s="7" t="s">
        <v>207</v>
      </c>
      <c r="E35" s="9" t="s">
        <v>153</v>
      </c>
      <c r="F35" s="9" t="s">
        <v>153</v>
      </c>
      <c r="G35" s="9" t="s">
        <v>153</v>
      </c>
      <c r="H35" s="9" t="s">
        <v>153</v>
      </c>
      <c r="I35" s="9" t="s">
        <v>153</v>
      </c>
      <c r="J35" s="9" t="s">
        <v>153</v>
      </c>
      <c r="K35" s="10" t="s">
        <v>153</v>
      </c>
      <c r="L35" s="10" t="s">
        <v>153</v>
      </c>
      <c r="M35" s="10" t="s">
        <v>153</v>
      </c>
      <c r="N35" s="10" t="s">
        <v>153</v>
      </c>
      <c r="O35" s="10" t="s">
        <v>153</v>
      </c>
      <c r="P35" s="10" t="s">
        <v>153</v>
      </c>
      <c r="Q35" s="10" t="s">
        <v>153</v>
      </c>
      <c r="R35" s="10" t="s">
        <v>153</v>
      </c>
      <c r="S35" s="10" t="s">
        <v>153</v>
      </c>
      <c r="T35" s="10" t="s">
        <v>153</v>
      </c>
      <c r="U35" s="10" t="s">
        <v>153</v>
      </c>
      <c r="V35" s="10" t="s">
        <v>153</v>
      </c>
      <c r="W35" s="10" t="s">
        <v>153</v>
      </c>
      <c r="X35" s="10" t="s">
        <v>153</v>
      </c>
      <c r="Y35" s="10" t="s">
        <v>153</v>
      </c>
      <c r="Z35" s="10" t="s">
        <v>153</v>
      </c>
      <c r="AA35" s="10" t="s">
        <v>153</v>
      </c>
      <c r="AB35" s="10" t="s">
        <v>153</v>
      </c>
      <c r="AC35" s="10" t="s">
        <v>153</v>
      </c>
      <c r="AD35" s="10" t="s">
        <v>153</v>
      </c>
      <c r="AE35" s="10" t="s">
        <v>153</v>
      </c>
      <c r="AF35" s="10" t="s">
        <v>153</v>
      </c>
      <c r="AG35" s="10" t="s">
        <v>153</v>
      </c>
      <c r="AH35" s="10" t="s">
        <v>153</v>
      </c>
      <c r="AI35" s="10" t="s">
        <v>153</v>
      </c>
      <c r="AJ35" s="10" t="s">
        <v>153</v>
      </c>
      <c r="AK35" s="10" t="s">
        <v>153</v>
      </c>
      <c r="AL35" s="9" t="s">
        <v>153</v>
      </c>
      <c r="AM35" s="9" t="s">
        <v>153</v>
      </c>
      <c r="AN35" s="9" t="s">
        <v>153</v>
      </c>
      <c r="AO35" s="9" t="s">
        <v>153</v>
      </c>
      <c r="AP35" s="9" t="s">
        <v>153</v>
      </c>
      <c r="AQ35" s="9" t="s">
        <v>153</v>
      </c>
      <c r="AR35" s="9" t="s">
        <v>153</v>
      </c>
    </row>
    <row r="36" spans="1:44">
      <c r="A36" s="7" t="s">
        <v>194</v>
      </c>
      <c r="B36" s="7">
        <v>1937</v>
      </c>
      <c r="C36" s="7">
        <v>7</v>
      </c>
      <c r="D36" s="7" t="s">
        <v>193</v>
      </c>
      <c r="E36" s="9" t="s">
        <v>153</v>
      </c>
      <c r="F36" s="9" t="s">
        <v>153</v>
      </c>
      <c r="G36" s="9" t="s">
        <v>153</v>
      </c>
      <c r="H36" s="9" t="s">
        <v>153</v>
      </c>
      <c r="I36" s="9" t="s">
        <v>153</v>
      </c>
      <c r="J36" s="9" t="s">
        <v>153</v>
      </c>
      <c r="K36" s="10" t="s">
        <v>153</v>
      </c>
      <c r="L36" s="10" t="s">
        <v>153</v>
      </c>
      <c r="M36" s="10" t="s">
        <v>153</v>
      </c>
      <c r="N36" s="10" t="s">
        <v>153</v>
      </c>
      <c r="O36" s="10" t="s">
        <v>153</v>
      </c>
      <c r="P36" s="10" t="s">
        <v>153</v>
      </c>
      <c r="Q36" s="10" t="s">
        <v>153</v>
      </c>
      <c r="R36" s="10" t="s">
        <v>153</v>
      </c>
      <c r="S36" s="10" t="s">
        <v>153</v>
      </c>
      <c r="T36" s="10" t="s">
        <v>153</v>
      </c>
      <c r="U36" s="10" t="s">
        <v>153</v>
      </c>
      <c r="V36" s="10" t="s">
        <v>153</v>
      </c>
      <c r="W36" s="10" t="s">
        <v>153</v>
      </c>
      <c r="X36" s="10" t="s">
        <v>153</v>
      </c>
      <c r="Y36" s="10" t="s">
        <v>153</v>
      </c>
      <c r="Z36" s="10" t="s">
        <v>153</v>
      </c>
      <c r="AA36" s="10" t="s">
        <v>153</v>
      </c>
      <c r="AB36" s="10" t="s">
        <v>153</v>
      </c>
      <c r="AC36" s="10" t="s">
        <v>153</v>
      </c>
      <c r="AD36" s="10" t="s">
        <v>153</v>
      </c>
      <c r="AE36" s="10" t="s">
        <v>153</v>
      </c>
      <c r="AF36" s="10" t="s">
        <v>153</v>
      </c>
      <c r="AG36" s="10" t="s">
        <v>153</v>
      </c>
      <c r="AH36" s="10" t="s">
        <v>153</v>
      </c>
      <c r="AI36" s="10" t="s">
        <v>153</v>
      </c>
      <c r="AJ36" s="10" t="s">
        <v>153</v>
      </c>
      <c r="AK36" s="10" t="s">
        <v>153</v>
      </c>
      <c r="AL36" s="9" t="s">
        <v>153</v>
      </c>
      <c r="AM36" s="9" t="s">
        <v>153</v>
      </c>
      <c r="AN36" s="9" t="s">
        <v>153</v>
      </c>
      <c r="AO36" s="9" t="s">
        <v>153</v>
      </c>
      <c r="AP36" s="9" t="s">
        <v>153</v>
      </c>
      <c r="AQ36" s="9" t="s">
        <v>153</v>
      </c>
      <c r="AR36" s="9" t="s">
        <v>153</v>
      </c>
    </row>
    <row r="37" spans="1:44">
      <c r="A37" s="7" t="s">
        <v>194</v>
      </c>
      <c r="B37" s="7">
        <v>1937</v>
      </c>
      <c r="C37" s="7">
        <v>18</v>
      </c>
      <c r="D37" s="7" t="s">
        <v>120</v>
      </c>
      <c r="E37" s="9" t="s">
        <v>153</v>
      </c>
      <c r="F37" s="9" t="s">
        <v>153</v>
      </c>
      <c r="G37" s="9" t="s">
        <v>153</v>
      </c>
      <c r="H37" s="9" t="s">
        <v>153</v>
      </c>
      <c r="I37" s="9" t="s">
        <v>153</v>
      </c>
      <c r="J37" s="9" t="s">
        <v>153</v>
      </c>
      <c r="K37" s="10" t="s">
        <v>153</v>
      </c>
      <c r="L37" s="10" t="s">
        <v>153</v>
      </c>
      <c r="M37" s="10" t="s">
        <v>153</v>
      </c>
      <c r="N37" s="10" t="s">
        <v>153</v>
      </c>
      <c r="O37" s="10" t="s">
        <v>153</v>
      </c>
      <c r="P37" s="10" t="s">
        <v>153</v>
      </c>
      <c r="Q37" s="10" t="s">
        <v>153</v>
      </c>
      <c r="R37" s="10" t="s">
        <v>153</v>
      </c>
      <c r="S37" s="10" t="s">
        <v>153</v>
      </c>
      <c r="T37" s="10" t="s">
        <v>153</v>
      </c>
      <c r="U37" s="10" t="s">
        <v>153</v>
      </c>
      <c r="V37" s="10" t="s">
        <v>153</v>
      </c>
      <c r="W37" s="10" t="s">
        <v>153</v>
      </c>
      <c r="X37" s="10" t="s">
        <v>153</v>
      </c>
      <c r="Y37" s="10" t="s">
        <v>153</v>
      </c>
      <c r="Z37" s="10" t="s">
        <v>153</v>
      </c>
      <c r="AA37" s="10" t="s">
        <v>153</v>
      </c>
      <c r="AB37" s="10" t="s">
        <v>153</v>
      </c>
      <c r="AC37" s="10" t="s">
        <v>153</v>
      </c>
      <c r="AD37" s="10" t="s">
        <v>153</v>
      </c>
      <c r="AE37" s="10" t="s">
        <v>153</v>
      </c>
      <c r="AF37" s="10" t="s">
        <v>153</v>
      </c>
      <c r="AG37" s="10" t="s">
        <v>153</v>
      </c>
      <c r="AH37" s="10" t="s">
        <v>153</v>
      </c>
      <c r="AI37" s="10" t="s">
        <v>153</v>
      </c>
      <c r="AJ37" s="10" t="s">
        <v>153</v>
      </c>
      <c r="AK37" s="10" t="s">
        <v>153</v>
      </c>
      <c r="AL37" s="9" t="s">
        <v>153</v>
      </c>
      <c r="AM37" s="9" t="s">
        <v>153</v>
      </c>
      <c r="AN37" s="9" t="s">
        <v>153</v>
      </c>
      <c r="AO37" s="9" t="s">
        <v>153</v>
      </c>
      <c r="AP37" s="9" t="s">
        <v>153</v>
      </c>
      <c r="AQ37" s="9" t="s">
        <v>153</v>
      </c>
      <c r="AR37" s="9" t="s">
        <v>153</v>
      </c>
    </row>
    <row r="38" spans="1:44">
      <c r="A38" s="7" t="s">
        <v>194</v>
      </c>
      <c r="B38" s="7">
        <v>1937</v>
      </c>
      <c r="C38" s="7">
        <v>6</v>
      </c>
      <c r="D38" s="7" t="s">
        <v>121</v>
      </c>
      <c r="E38" s="9" t="s">
        <v>153</v>
      </c>
      <c r="F38" s="9" t="s">
        <v>153</v>
      </c>
      <c r="G38" s="9" t="s">
        <v>153</v>
      </c>
      <c r="H38" s="9" t="s">
        <v>153</v>
      </c>
      <c r="I38" s="9" t="s">
        <v>153</v>
      </c>
      <c r="J38" s="9" t="s">
        <v>153</v>
      </c>
      <c r="K38" s="10" t="s">
        <v>153</v>
      </c>
      <c r="L38" s="10" t="s">
        <v>153</v>
      </c>
      <c r="M38" s="10" t="s">
        <v>153</v>
      </c>
      <c r="N38" s="10" t="s">
        <v>153</v>
      </c>
      <c r="O38" s="10" t="s">
        <v>153</v>
      </c>
      <c r="P38" s="10" t="s">
        <v>153</v>
      </c>
      <c r="Q38" s="10" t="s">
        <v>153</v>
      </c>
      <c r="R38" s="10" t="s">
        <v>153</v>
      </c>
      <c r="S38" s="10" t="s">
        <v>153</v>
      </c>
      <c r="T38" s="10" t="s">
        <v>153</v>
      </c>
      <c r="U38" s="10" t="s">
        <v>153</v>
      </c>
      <c r="V38" s="10" t="s">
        <v>153</v>
      </c>
      <c r="W38" s="10" t="s">
        <v>153</v>
      </c>
      <c r="X38" s="10" t="s">
        <v>153</v>
      </c>
      <c r="Y38" s="10" t="s">
        <v>153</v>
      </c>
      <c r="Z38" s="10" t="s">
        <v>153</v>
      </c>
      <c r="AA38" s="10" t="s">
        <v>153</v>
      </c>
      <c r="AB38" s="10" t="s">
        <v>153</v>
      </c>
      <c r="AC38" s="10" t="s">
        <v>153</v>
      </c>
      <c r="AD38" s="10" t="s">
        <v>153</v>
      </c>
      <c r="AE38" s="10" t="s">
        <v>153</v>
      </c>
      <c r="AF38" s="10" t="s">
        <v>153</v>
      </c>
      <c r="AG38" s="10" t="s">
        <v>153</v>
      </c>
      <c r="AH38" s="10" t="s">
        <v>153</v>
      </c>
      <c r="AI38" s="10" t="s">
        <v>153</v>
      </c>
      <c r="AJ38" s="10" t="s">
        <v>153</v>
      </c>
      <c r="AK38" s="10" t="s">
        <v>153</v>
      </c>
      <c r="AL38" s="9" t="s">
        <v>153</v>
      </c>
      <c r="AM38" s="9" t="s">
        <v>153</v>
      </c>
      <c r="AN38" s="9" t="s">
        <v>153</v>
      </c>
      <c r="AO38" s="9" t="s">
        <v>153</v>
      </c>
      <c r="AP38" s="9" t="s">
        <v>153</v>
      </c>
      <c r="AQ38" s="9" t="s">
        <v>153</v>
      </c>
      <c r="AR38" s="9" t="s">
        <v>153</v>
      </c>
    </row>
    <row r="39" spans="1:44">
      <c r="A39" s="7" t="s">
        <v>194</v>
      </c>
      <c r="B39" s="7">
        <v>1937</v>
      </c>
      <c r="C39" s="7">
        <v>12</v>
      </c>
      <c r="D39" s="7" t="s">
        <v>122</v>
      </c>
      <c r="E39" s="9" t="s">
        <v>153</v>
      </c>
      <c r="F39" s="9" t="s">
        <v>153</v>
      </c>
      <c r="G39" s="9" t="s">
        <v>153</v>
      </c>
      <c r="H39" s="9" t="s">
        <v>153</v>
      </c>
      <c r="I39" s="9" t="s">
        <v>153</v>
      </c>
      <c r="J39" s="9" t="s">
        <v>153</v>
      </c>
      <c r="K39" s="10" t="s">
        <v>153</v>
      </c>
      <c r="L39" s="10" t="s">
        <v>153</v>
      </c>
      <c r="M39" s="10" t="s">
        <v>153</v>
      </c>
      <c r="N39" s="10" t="s">
        <v>153</v>
      </c>
      <c r="O39" s="10" t="s">
        <v>153</v>
      </c>
      <c r="P39" s="10" t="s">
        <v>153</v>
      </c>
      <c r="Q39" s="10" t="s">
        <v>153</v>
      </c>
      <c r="R39" s="10" t="s">
        <v>153</v>
      </c>
      <c r="S39" s="10" t="s">
        <v>153</v>
      </c>
      <c r="T39" s="10" t="s">
        <v>153</v>
      </c>
      <c r="U39" s="10" t="s">
        <v>153</v>
      </c>
      <c r="V39" s="10" t="s">
        <v>153</v>
      </c>
      <c r="W39" s="10" t="s">
        <v>153</v>
      </c>
      <c r="X39" s="10" t="s">
        <v>153</v>
      </c>
      <c r="Y39" s="10" t="s">
        <v>153</v>
      </c>
      <c r="Z39" s="10" t="s">
        <v>153</v>
      </c>
      <c r="AA39" s="10" t="s">
        <v>153</v>
      </c>
      <c r="AB39" s="10" t="s">
        <v>153</v>
      </c>
      <c r="AC39" s="10" t="s">
        <v>153</v>
      </c>
      <c r="AD39" s="10" t="s">
        <v>153</v>
      </c>
      <c r="AE39" s="10" t="s">
        <v>153</v>
      </c>
      <c r="AF39" s="10" t="s">
        <v>153</v>
      </c>
      <c r="AG39" s="10" t="s">
        <v>153</v>
      </c>
      <c r="AH39" s="10" t="s">
        <v>153</v>
      </c>
      <c r="AI39" s="10" t="s">
        <v>153</v>
      </c>
      <c r="AJ39" s="10" t="s">
        <v>153</v>
      </c>
      <c r="AK39" s="10" t="s">
        <v>153</v>
      </c>
      <c r="AL39" s="9" t="s">
        <v>153</v>
      </c>
      <c r="AM39" s="9" t="s">
        <v>153</v>
      </c>
      <c r="AN39" s="9" t="s">
        <v>153</v>
      </c>
      <c r="AO39" s="9" t="s">
        <v>153</v>
      </c>
      <c r="AP39" s="9" t="s">
        <v>153</v>
      </c>
      <c r="AQ39" s="9" t="s">
        <v>153</v>
      </c>
      <c r="AR39" s="9" t="s">
        <v>153</v>
      </c>
    </row>
    <row r="40" spans="1:44">
      <c r="A40" s="7" t="s">
        <v>194</v>
      </c>
      <c r="B40" s="7">
        <v>1937</v>
      </c>
      <c r="C40" s="7">
        <v>10</v>
      </c>
      <c r="D40" s="7" t="s">
        <v>123</v>
      </c>
      <c r="E40" s="9" t="s">
        <v>153</v>
      </c>
      <c r="F40" s="9" t="s">
        <v>153</v>
      </c>
      <c r="G40" s="9" t="s">
        <v>153</v>
      </c>
      <c r="H40" s="9" t="s">
        <v>153</v>
      </c>
      <c r="I40" s="9" t="s">
        <v>153</v>
      </c>
      <c r="J40" s="9" t="s">
        <v>153</v>
      </c>
      <c r="K40" s="10" t="s">
        <v>153</v>
      </c>
      <c r="L40" s="10" t="s">
        <v>153</v>
      </c>
      <c r="M40" s="10" t="s">
        <v>153</v>
      </c>
      <c r="N40" s="10" t="s">
        <v>153</v>
      </c>
      <c r="O40" s="10" t="s">
        <v>153</v>
      </c>
      <c r="P40" s="10" t="s">
        <v>153</v>
      </c>
      <c r="Q40" s="10" t="s">
        <v>153</v>
      </c>
      <c r="R40" s="10" t="s">
        <v>153</v>
      </c>
      <c r="S40" s="10" t="s">
        <v>153</v>
      </c>
      <c r="T40" s="10" t="s">
        <v>153</v>
      </c>
      <c r="U40" s="10" t="s">
        <v>153</v>
      </c>
      <c r="V40" s="10" t="s">
        <v>153</v>
      </c>
      <c r="W40" s="10" t="s">
        <v>153</v>
      </c>
      <c r="X40" s="10" t="s">
        <v>153</v>
      </c>
      <c r="Y40" s="10" t="s">
        <v>153</v>
      </c>
      <c r="Z40" s="10" t="s">
        <v>153</v>
      </c>
      <c r="AA40" s="10" t="s">
        <v>153</v>
      </c>
      <c r="AB40" s="10" t="s">
        <v>153</v>
      </c>
      <c r="AC40" s="10" t="s">
        <v>153</v>
      </c>
      <c r="AD40" s="10" t="s">
        <v>153</v>
      </c>
      <c r="AE40" s="10" t="s">
        <v>153</v>
      </c>
      <c r="AF40" s="10" t="s">
        <v>153</v>
      </c>
      <c r="AG40" s="10" t="s">
        <v>153</v>
      </c>
      <c r="AH40" s="10" t="s">
        <v>153</v>
      </c>
      <c r="AI40" s="10" t="s">
        <v>153</v>
      </c>
      <c r="AJ40" s="10" t="s">
        <v>153</v>
      </c>
      <c r="AK40" s="10" t="s">
        <v>153</v>
      </c>
      <c r="AL40" s="9" t="s">
        <v>153</v>
      </c>
      <c r="AM40" s="9" t="s">
        <v>153</v>
      </c>
      <c r="AN40" s="9" t="s">
        <v>153</v>
      </c>
      <c r="AO40" s="9" t="s">
        <v>153</v>
      </c>
      <c r="AP40" s="9" t="s">
        <v>153</v>
      </c>
      <c r="AQ40" s="9" t="s">
        <v>153</v>
      </c>
      <c r="AR40" s="9" t="s">
        <v>153</v>
      </c>
    </row>
    <row r="41" spans="1:44">
      <c r="A41" s="7" t="s">
        <v>194</v>
      </c>
      <c r="B41" s="7">
        <v>1937</v>
      </c>
      <c r="C41" s="7">
        <v>3</v>
      </c>
      <c r="D41" s="7" t="s">
        <v>124</v>
      </c>
      <c r="E41" s="9" t="s">
        <v>153</v>
      </c>
      <c r="F41" s="9" t="s">
        <v>153</v>
      </c>
      <c r="G41" s="9" t="s">
        <v>153</v>
      </c>
      <c r="H41" s="9" t="s">
        <v>153</v>
      </c>
      <c r="I41" s="9" t="s">
        <v>153</v>
      </c>
      <c r="J41" s="9" t="s">
        <v>153</v>
      </c>
      <c r="K41" s="10" t="s">
        <v>153</v>
      </c>
      <c r="L41" s="10" t="s">
        <v>153</v>
      </c>
      <c r="M41" s="10" t="s">
        <v>153</v>
      </c>
      <c r="N41" s="10" t="s">
        <v>153</v>
      </c>
      <c r="O41" s="10" t="s">
        <v>153</v>
      </c>
      <c r="P41" s="10" t="s">
        <v>153</v>
      </c>
      <c r="Q41" s="10" t="s">
        <v>153</v>
      </c>
      <c r="R41" s="10" t="s">
        <v>153</v>
      </c>
      <c r="S41" s="10" t="s">
        <v>153</v>
      </c>
      <c r="T41" s="10" t="s">
        <v>153</v>
      </c>
      <c r="U41" s="10" t="s">
        <v>153</v>
      </c>
      <c r="V41" s="10" t="s">
        <v>153</v>
      </c>
      <c r="W41" s="10" t="s">
        <v>153</v>
      </c>
      <c r="X41" s="10" t="s">
        <v>153</v>
      </c>
      <c r="Y41" s="10" t="s">
        <v>153</v>
      </c>
      <c r="Z41" s="10" t="s">
        <v>153</v>
      </c>
      <c r="AA41" s="10" t="s">
        <v>153</v>
      </c>
      <c r="AB41" s="10" t="s">
        <v>153</v>
      </c>
      <c r="AC41" s="10" t="s">
        <v>153</v>
      </c>
      <c r="AD41" s="10" t="s">
        <v>153</v>
      </c>
      <c r="AE41" s="10" t="s">
        <v>153</v>
      </c>
      <c r="AF41" s="10" t="s">
        <v>153</v>
      </c>
      <c r="AG41" s="10" t="s">
        <v>153</v>
      </c>
      <c r="AH41" s="10" t="s">
        <v>153</v>
      </c>
      <c r="AI41" s="10" t="s">
        <v>153</v>
      </c>
      <c r="AJ41" s="10" t="s">
        <v>153</v>
      </c>
      <c r="AK41" s="10" t="s">
        <v>153</v>
      </c>
      <c r="AL41" s="9" t="s">
        <v>153</v>
      </c>
      <c r="AM41" s="9" t="s">
        <v>153</v>
      </c>
      <c r="AN41" s="9" t="s">
        <v>153</v>
      </c>
      <c r="AO41" s="9" t="s">
        <v>153</v>
      </c>
      <c r="AP41" s="9" t="s">
        <v>153</v>
      </c>
      <c r="AQ41" s="9" t="s">
        <v>153</v>
      </c>
      <c r="AR41" s="9" t="s">
        <v>153</v>
      </c>
    </row>
    <row r="42" spans="1:44">
      <c r="A42" s="7" t="s">
        <v>194</v>
      </c>
      <c r="B42" s="7">
        <v>1937</v>
      </c>
      <c r="C42" s="7">
        <v>19</v>
      </c>
      <c r="D42" s="7" t="s">
        <v>125</v>
      </c>
      <c r="E42" s="9" t="s">
        <v>153</v>
      </c>
      <c r="F42" s="9" t="s">
        <v>153</v>
      </c>
      <c r="G42" s="9" t="s">
        <v>153</v>
      </c>
      <c r="H42" s="9" t="s">
        <v>153</v>
      </c>
      <c r="I42" s="9" t="s">
        <v>153</v>
      </c>
      <c r="J42" s="9" t="s">
        <v>153</v>
      </c>
      <c r="K42" s="10" t="s">
        <v>153</v>
      </c>
      <c r="L42" s="10" t="s">
        <v>153</v>
      </c>
      <c r="M42" s="10" t="s">
        <v>153</v>
      </c>
      <c r="N42" s="10" t="s">
        <v>153</v>
      </c>
      <c r="O42" s="10" t="s">
        <v>153</v>
      </c>
      <c r="P42" s="10" t="s">
        <v>153</v>
      </c>
      <c r="Q42" s="10" t="s">
        <v>153</v>
      </c>
      <c r="R42" s="10" t="s">
        <v>153</v>
      </c>
      <c r="S42" s="10" t="s">
        <v>153</v>
      </c>
      <c r="T42" s="10" t="s">
        <v>153</v>
      </c>
      <c r="U42" s="10" t="s">
        <v>153</v>
      </c>
      <c r="V42" s="10" t="s">
        <v>153</v>
      </c>
      <c r="W42" s="10" t="s">
        <v>153</v>
      </c>
      <c r="X42" s="10" t="s">
        <v>153</v>
      </c>
      <c r="Y42" s="10" t="s">
        <v>153</v>
      </c>
      <c r="Z42" s="10" t="s">
        <v>153</v>
      </c>
      <c r="AA42" s="10" t="s">
        <v>153</v>
      </c>
      <c r="AB42" s="10" t="s">
        <v>153</v>
      </c>
      <c r="AC42" s="10" t="s">
        <v>153</v>
      </c>
      <c r="AD42" s="10" t="s">
        <v>153</v>
      </c>
      <c r="AE42" s="10" t="s">
        <v>153</v>
      </c>
      <c r="AF42" s="10" t="s">
        <v>153</v>
      </c>
      <c r="AG42" s="10" t="s">
        <v>153</v>
      </c>
      <c r="AH42" s="10" t="s">
        <v>153</v>
      </c>
      <c r="AI42" s="10" t="s">
        <v>153</v>
      </c>
      <c r="AJ42" s="10" t="s">
        <v>153</v>
      </c>
      <c r="AK42" s="10" t="s">
        <v>153</v>
      </c>
      <c r="AL42" s="9" t="s">
        <v>153</v>
      </c>
      <c r="AM42" s="9" t="s">
        <v>153</v>
      </c>
      <c r="AN42" s="9" t="s">
        <v>153</v>
      </c>
      <c r="AO42" s="9" t="s">
        <v>153</v>
      </c>
      <c r="AP42" s="9" t="s">
        <v>153</v>
      </c>
      <c r="AQ42" s="9" t="s">
        <v>153</v>
      </c>
      <c r="AR42" s="9" t="s">
        <v>153</v>
      </c>
    </row>
    <row r="43" spans="1:44">
      <c r="A43" s="7" t="s">
        <v>194</v>
      </c>
      <c r="B43" s="7">
        <v>1937</v>
      </c>
      <c r="C43" s="7">
        <v>16</v>
      </c>
      <c r="D43" s="7" t="s">
        <v>126</v>
      </c>
      <c r="E43" s="9" t="s">
        <v>153</v>
      </c>
      <c r="F43" s="9" t="s">
        <v>153</v>
      </c>
      <c r="G43" s="9" t="s">
        <v>153</v>
      </c>
      <c r="H43" s="9" t="s">
        <v>153</v>
      </c>
      <c r="I43" s="9" t="s">
        <v>153</v>
      </c>
      <c r="J43" s="9" t="s">
        <v>153</v>
      </c>
      <c r="K43" s="10" t="s">
        <v>153</v>
      </c>
      <c r="L43" s="10" t="s">
        <v>153</v>
      </c>
      <c r="M43" s="10" t="s">
        <v>153</v>
      </c>
      <c r="N43" s="10" t="s">
        <v>153</v>
      </c>
      <c r="O43" s="10" t="s">
        <v>153</v>
      </c>
      <c r="P43" s="10" t="s">
        <v>153</v>
      </c>
      <c r="Q43" s="10" t="s">
        <v>153</v>
      </c>
      <c r="R43" s="10" t="s">
        <v>153</v>
      </c>
      <c r="S43" s="10" t="s">
        <v>153</v>
      </c>
      <c r="T43" s="10" t="s">
        <v>153</v>
      </c>
      <c r="U43" s="10" t="s">
        <v>153</v>
      </c>
      <c r="V43" s="10" t="s">
        <v>153</v>
      </c>
      <c r="W43" s="10" t="s">
        <v>153</v>
      </c>
      <c r="X43" s="10" t="s">
        <v>153</v>
      </c>
      <c r="Y43" s="10" t="s">
        <v>153</v>
      </c>
      <c r="Z43" s="10" t="s">
        <v>153</v>
      </c>
      <c r="AA43" s="10" t="s">
        <v>153</v>
      </c>
      <c r="AB43" s="10" t="s">
        <v>153</v>
      </c>
      <c r="AC43" s="10" t="s">
        <v>153</v>
      </c>
      <c r="AD43" s="10" t="s">
        <v>153</v>
      </c>
      <c r="AE43" s="10" t="s">
        <v>153</v>
      </c>
      <c r="AF43" s="10" t="s">
        <v>153</v>
      </c>
      <c r="AG43" s="10" t="s">
        <v>153</v>
      </c>
      <c r="AH43" s="10" t="s">
        <v>153</v>
      </c>
      <c r="AI43" s="10" t="s">
        <v>153</v>
      </c>
      <c r="AJ43" s="10" t="s">
        <v>153</v>
      </c>
      <c r="AK43" s="10" t="s">
        <v>153</v>
      </c>
      <c r="AL43" s="9" t="s">
        <v>153</v>
      </c>
      <c r="AM43" s="9" t="s">
        <v>153</v>
      </c>
      <c r="AN43" s="9" t="s">
        <v>153</v>
      </c>
      <c r="AO43" s="9" t="s">
        <v>153</v>
      </c>
      <c r="AP43" s="9" t="s">
        <v>153</v>
      </c>
      <c r="AQ43" s="9" t="s">
        <v>153</v>
      </c>
      <c r="AR43" s="9" t="s">
        <v>153</v>
      </c>
    </row>
    <row r="44" spans="1:44">
      <c r="A44" s="7" t="s">
        <v>194</v>
      </c>
      <c r="B44" s="7">
        <v>1937</v>
      </c>
      <c r="C44" s="7">
        <v>8</v>
      </c>
      <c r="D44" s="7" t="s">
        <v>127</v>
      </c>
      <c r="E44" s="9" t="s">
        <v>153</v>
      </c>
      <c r="F44" s="9" t="s">
        <v>153</v>
      </c>
      <c r="G44" s="9" t="s">
        <v>153</v>
      </c>
      <c r="H44" s="9" t="s">
        <v>153</v>
      </c>
      <c r="I44" s="9" t="s">
        <v>153</v>
      </c>
      <c r="J44" s="9" t="s">
        <v>153</v>
      </c>
      <c r="K44" s="10" t="s">
        <v>153</v>
      </c>
      <c r="L44" s="10" t="s">
        <v>153</v>
      </c>
      <c r="M44" s="10" t="s">
        <v>153</v>
      </c>
      <c r="N44" s="10" t="s">
        <v>153</v>
      </c>
      <c r="O44" s="10" t="s">
        <v>153</v>
      </c>
      <c r="P44" s="10" t="s">
        <v>153</v>
      </c>
      <c r="Q44" s="10" t="s">
        <v>153</v>
      </c>
      <c r="R44" s="10" t="s">
        <v>153</v>
      </c>
      <c r="S44" s="10" t="s">
        <v>153</v>
      </c>
      <c r="T44" s="10" t="s">
        <v>153</v>
      </c>
      <c r="U44" s="10" t="s">
        <v>153</v>
      </c>
      <c r="V44" s="10" t="s">
        <v>153</v>
      </c>
      <c r="W44" s="10" t="s">
        <v>153</v>
      </c>
      <c r="X44" s="10" t="s">
        <v>153</v>
      </c>
      <c r="Y44" s="10" t="s">
        <v>153</v>
      </c>
      <c r="Z44" s="10" t="s">
        <v>153</v>
      </c>
      <c r="AA44" s="10" t="s">
        <v>153</v>
      </c>
      <c r="AB44" s="10" t="s">
        <v>153</v>
      </c>
      <c r="AC44" s="10" t="s">
        <v>153</v>
      </c>
      <c r="AD44" s="10" t="s">
        <v>153</v>
      </c>
      <c r="AE44" s="10" t="s">
        <v>153</v>
      </c>
      <c r="AF44" s="10" t="s">
        <v>153</v>
      </c>
      <c r="AG44" s="10" t="s">
        <v>153</v>
      </c>
      <c r="AH44" s="10" t="s">
        <v>153</v>
      </c>
      <c r="AI44" s="10" t="s">
        <v>153</v>
      </c>
      <c r="AJ44" s="10" t="s">
        <v>153</v>
      </c>
      <c r="AK44" s="10" t="s">
        <v>153</v>
      </c>
      <c r="AL44" s="9" t="s">
        <v>153</v>
      </c>
      <c r="AM44" s="9" t="s">
        <v>153</v>
      </c>
      <c r="AN44" s="9" t="s">
        <v>153</v>
      </c>
      <c r="AO44" s="9" t="s">
        <v>153</v>
      </c>
      <c r="AP44" s="9" t="s">
        <v>153</v>
      </c>
      <c r="AQ44" s="9" t="s">
        <v>153</v>
      </c>
      <c r="AR44" s="9" t="s">
        <v>153</v>
      </c>
    </row>
    <row r="45" spans="1:44">
      <c r="A45" s="7" t="s">
        <v>194</v>
      </c>
      <c r="B45" s="7">
        <v>1937</v>
      </c>
      <c r="C45" s="7">
        <v>2</v>
      </c>
      <c r="D45" s="7" t="s">
        <v>128</v>
      </c>
      <c r="E45" s="9" t="s">
        <v>153</v>
      </c>
      <c r="F45" s="9" t="s">
        <v>153</v>
      </c>
      <c r="G45" s="9" t="s">
        <v>153</v>
      </c>
      <c r="H45" s="9" t="s">
        <v>153</v>
      </c>
      <c r="I45" s="9" t="s">
        <v>153</v>
      </c>
      <c r="J45" s="9" t="s">
        <v>153</v>
      </c>
      <c r="K45" s="10" t="s">
        <v>153</v>
      </c>
      <c r="L45" s="10" t="s">
        <v>153</v>
      </c>
      <c r="M45" s="10" t="s">
        <v>153</v>
      </c>
      <c r="N45" s="10" t="s">
        <v>153</v>
      </c>
      <c r="O45" s="10" t="s">
        <v>153</v>
      </c>
      <c r="P45" s="10" t="s">
        <v>153</v>
      </c>
      <c r="Q45" s="10" t="s">
        <v>153</v>
      </c>
      <c r="R45" s="10" t="s">
        <v>153</v>
      </c>
      <c r="S45" s="10" t="s">
        <v>153</v>
      </c>
      <c r="T45" s="10" t="s">
        <v>153</v>
      </c>
      <c r="U45" s="10" t="s">
        <v>153</v>
      </c>
      <c r="V45" s="10" t="s">
        <v>153</v>
      </c>
      <c r="W45" s="10" t="s">
        <v>153</v>
      </c>
      <c r="X45" s="10" t="s">
        <v>153</v>
      </c>
      <c r="Y45" s="10" t="s">
        <v>153</v>
      </c>
      <c r="Z45" s="10" t="s">
        <v>153</v>
      </c>
      <c r="AA45" s="10" t="s">
        <v>153</v>
      </c>
      <c r="AB45" s="10" t="s">
        <v>153</v>
      </c>
      <c r="AC45" s="10" t="s">
        <v>153</v>
      </c>
      <c r="AD45" s="10" t="s">
        <v>153</v>
      </c>
      <c r="AE45" s="10" t="s">
        <v>153</v>
      </c>
      <c r="AF45" s="10" t="s">
        <v>153</v>
      </c>
      <c r="AG45" s="10" t="s">
        <v>153</v>
      </c>
      <c r="AH45" s="10" t="s">
        <v>153</v>
      </c>
      <c r="AI45" s="10" t="s">
        <v>153</v>
      </c>
      <c r="AJ45" s="10" t="s">
        <v>153</v>
      </c>
      <c r="AK45" s="10" t="s">
        <v>153</v>
      </c>
      <c r="AL45" s="9" t="s">
        <v>153</v>
      </c>
      <c r="AM45" s="9" t="s">
        <v>153</v>
      </c>
      <c r="AN45" s="9" t="s">
        <v>153</v>
      </c>
      <c r="AO45" s="9" t="s">
        <v>153</v>
      </c>
      <c r="AP45" s="9" t="s">
        <v>153</v>
      </c>
      <c r="AQ45" s="9" t="s">
        <v>153</v>
      </c>
      <c r="AR45" s="9" t="s">
        <v>153</v>
      </c>
    </row>
    <row r="46" spans="1:44">
      <c r="A46" s="7" t="s">
        <v>195</v>
      </c>
      <c r="B46" s="7">
        <v>1952</v>
      </c>
      <c r="C46" s="7">
        <v>0</v>
      </c>
      <c r="D46" s="7" t="s">
        <v>11</v>
      </c>
      <c r="E46" s="8">
        <v>672</v>
      </c>
      <c r="F46" s="8">
        <v>549</v>
      </c>
      <c r="G46" s="8">
        <v>282</v>
      </c>
      <c r="H46" s="8">
        <v>35</v>
      </c>
      <c r="I46" s="8">
        <v>1538</v>
      </c>
      <c r="J46" s="9" t="s">
        <v>153</v>
      </c>
      <c r="K46" s="10" t="s">
        <v>153</v>
      </c>
      <c r="L46" s="10" t="s">
        <v>153</v>
      </c>
      <c r="M46" s="10" t="s">
        <v>153</v>
      </c>
      <c r="N46" s="10" t="s">
        <v>153</v>
      </c>
      <c r="O46" s="10" t="s">
        <v>153</v>
      </c>
      <c r="P46" s="10" t="s">
        <v>153</v>
      </c>
      <c r="Q46" s="10" t="s">
        <v>153</v>
      </c>
      <c r="R46" s="10" t="s">
        <v>153</v>
      </c>
      <c r="S46" s="10" t="s">
        <v>153</v>
      </c>
      <c r="T46" s="10" t="s">
        <v>153</v>
      </c>
      <c r="U46" s="10" t="s">
        <v>153</v>
      </c>
      <c r="V46" s="10" t="s">
        <v>153</v>
      </c>
      <c r="W46" s="10" t="s">
        <v>153</v>
      </c>
      <c r="X46" s="10" t="s">
        <v>153</v>
      </c>
      <c r="Y46" s="10" t="s">
        <v>153</v>
      </c>
      <c r="Z46" s="10" t="s">
        <v>153</v>
      </c>
      <c r="AA46" s="10" t="s">
        <v>153</v>
      </c>
      <c r="AB46" s="10" t="s">
        <v>153</v>
      </c>
      <c r="AC46" s="10" t="s">
        <v>153</v>
      </c>
      <c r="AD46" s="10" t="s">
        <v>153</v>
      </c>
      <c r="AE46" s="10" t="s">
        <v>153</v>
      </c>
      <c r="AF46" s="10" t="s">
        <v>153</v>
      </c>
      <c r="AG46" s="10" t="s">
        <v>153</v>
      </c>
      <c r="AH46" s="10" t="s">
        <v>153</v>
      </c>
      <c r="AI46" s="10" t="s">
        <v>153</v>
      </c>
      <c r="AJ46" s="10" t="s">
        <v>153</v>
      </c>
      <c r="AK46" s="10" t="s">
        <v>153</v>
      </c>
      <c r="AL46" s="8">
        <v>17352</v>
      </c>
      <c r="AM46" s="8">
        <v>4522</v>
      </c>
      <c r="AN46" s="8">
        <v>4441</v>
      </c>
      <c r="AO46" s="9" t="s">
        <v>153</v>
      </c>
      <c r="AP46" s="8">
        <v>26315</v>
      </c>
      <c r="AQ46" s="8">
        <v>4225</v>
      </c>
      <c r="AR46" s="8">
        <v>30540</v>
      </c>
    </row>
    <row r="47" spans="1:44">
      <c r="A47" s="7" t="s">
        <v>195</v>
      </c>
      <c r="B47" s="7">
        <v>1952</v>
      </c>
      <c r="C47" s="7">
        <v>101</v>
      </c>
      <c r="D47" s="7" t="s">
        <v>191</v>
      </c>
      <c r="E47" s="9" t="s">
        <v>153</v>
      </c>
      <c r="F47" s="9" t="s">
        <v>153</v>
      </c>
      <c r="G47" s="9" t="s">
        <v>153</v>
      </c>
      <c r="H47" s="9" t="s">
        <v>153</v>
      </c>
      <c r="I47" s="9" t="s">
        <v>153</v>
      </c>
      <c r="J47" s="9" t="s">
        <v>153</v>
      </c>
      <c r="K47" s="10" t="s">
        <v>153</v>
      </c>
      <c r="L47" s="10" t="s">
        <v>153</v>
      </c>
      <c r="M47" s="10" t="s">
        <v>153</v>
      </c>
      <c r="N47" s="10" t="s">
        <v>153</v>
      </c>
      <c r="O47" s="10" t="s">
        <v>153</v>
      </c>
      <c r="P47" s="10" t="s">
        <v>153</v>
      </c>
      <c r="Q47" s="10" t="s">
        <v>153</v>
      </c>
      <c r="R47" s="10" t="s">
        <v>153</v>
      </c>
      <c r="S47" s="10" t="s">
        <v>153</v>
      </c>
      <c r="T47" s="10" t="s">
        <v>153</v>
      </c>
      <c r="U47" s="10" t="s">
        <v>153</v>
      </c>
      <c r="V47" s="10" t="s">
        <v>153</v>
      </c>
      <c r="W47" s="10" t="s">
        <v>153</v>
      </c>
      <c r="X47" s="10" t="s">
        <v>153</v>
      </c>
      <c r="Y47" s="10" t="s">
        <v>153</v>
      </c>
      <c r="Z47" s="10" t="s">
        <v>153</v>
      </c>
      <c r="AA47" s="10" t="s">
        <v>153</v>
      </c>
      <c r="AB47" s="10" t="s">
        <v>153</v>
      </c>
      <c r="AC47" s="10" t="s">
        <v>153</v>
      </c>
      <c r="AD47" s="10" t="s">
        <v>153</v>
      </c>
      <c r="AE47" s="10" t="s">
        <v>153</v>
      </c>
      <c r="AF47" s="10" t="s">
        <v>153</v>
      </c>
      <c r="AG47" s="10" t="s">
        <v>153</v>
      </c>
      <c r="AH47" s="10" t="s">
        <v>153</v>
      </c>
      <c r="AI47" s="10" t="s">
        <v>153</v>
      </c>
      <c r="AJ47" s="10" t="s">
        <v>153</v>
      </c>
      <c r="AK47" s="10" t="s">
        <v>153</v>
      </c>
      <c r="AL47" s="9" t="s">
        <v>153</v>
      </c>
      <c r="AM47" s="9" t="s">
        <v>153</v>
      </c>
      <c r="AN47" s="9" t="s">
        <v>153</v>
      </c>
      <c r="AO47" s="9" t="s">
        <v>153</v>
      </c>
      <c r="AP47" s="9" t="s">
        <v>153</v>
      </c>
      <c r="AQ47" s="9" t="s">
        <v>153</v>
      </c>
      <c r="AR47" s="9" t="s">
        <v>153</v>
      </c>
    </row>
    <row r="48" spans="1:44">
      <c r="A48" s="7" t="s">
        <v>195</v>
      </c>
      <c r="B48" s="7">
        <v>1952</v>
      </c>
      <c r="C48" s="7">
        <v>102</v>
      </c>
      <c r="D48" s="7" t="s">
        <v>192</v>
      </c>
      <c r="E48" s="9" t="s">
        <v>153</v>
      </c>
      <c r="F48" s="9" t="s">
        <v>153</v>
      </c>
      <c r="G48" s="9" t="s">
        <v>153</v>
      </c>
      <c r="H48" s="9" t="s">
        <v>153</v>
      </c>
      <c r="I48" s="9" t="s">
        <v>153</v>
      </c>
      <c r="J48" s="9" t="s">
        <v>153</v>
      </c>
      <c r="K48" s="10" t="s">
        <v>153</v>
      </c>
      <c r="L48" s="10" t="s">
        <v>153</v>
      </c>
      <c r="M48" s="10" t="s">
        <v>153</v>
      </c>
      <c r="N48" s="10" t="s">
        <v>153</v>
      </c>
      <c r="O48" s="10" t="s">
        <v>153</v>
      </c>
      <c r="P48" s="10" t="s">
        <v>153</v>
      </c>
      <c r="Q48" s="10" t="s">
        <v>153</v>
      </c>
      <c r="R48" s="10" t="s">
        <v>153</v>
      </c>
      <c r="S48" s="10" t="s">
        <v>153</v>
      </c>
      <c r="T48" s="10" t="s">
        <v>153</v>
      </c>
      <c r="U48" s="10" t="s">
        <v>153</v>
      </c>
      <c r="V48" s="10" t="s">
        <v>153</v>
      </c>
      <c r="W48" s="10" t="s">
        <v>153</v>
      </c>
      <c r="X48" s="10" t="s">
        <v>153</v>
      </c>
      <c r="Y48" s="10" t="s">
        <v>153</v>
      </c>
      <c r="Z48" s="10" t="s">
        <v>153</v>
      </c>
      <c r="AA48" s="10" t="s">
        <v>153</v>
      </c>
      <c r="AB48" s="10" t="s">
        <v>153</v>
      </c>
      <c r="AC48" s="10" t="s">
        <v>153</v>
      </c>
      <c r="AD48" s="10" t="s">
        <v>153</v>
      </c>
      <c r="AE48" s="10" t="s">
        <v>153</v>
      </c>
      <c r="AF48" s="10" t="s">
        <v>153</v>
      </c>
      <c r="AG48" s="10" t="s">
        <v>153</v>
      </c>
      <c r="AH48" s="10" t="s">
        <v>153</v>
      </c>
      <c r="AI48" s="10" t="s">
        <v>153</v>
      </c>
      <c r="AJ48" s="10" t="s">
        <v>153</v>
      </c>
      <c r="AK48" s="10" t="s">
        <v>153</v>
      </c>
      <c r="AL48" s="9" t="s">
        <v>153</v>
      </c>
      <c r="AM48" s="9" t="s">
        <v>153</v>
      </c>
      <c r="AN48" s="9" t="s">
        <v>153</v>
      </c>
      <c r="AO48" s="9" t="s">
        <v>153</v>
      </c>
      <c r="AP48" s="9" t="s">
        <v>153</v>
      </c>
      <c r="AQ48" s="9" t="s">
        <v>153</v>
      </c>
      <c r="AR48" s="9" t="s">
        <v>153</v>
      </c>
    </row>
    <row r="49" spans="1:44">
      <c r="A49" s="7" t="s">
        <v>195</v>
      </c>
      <c r="B49" s="7">
        <v>1952</v>
      </c>
      <c r="C49" s="7">
        <v>1</v>
      </c>
      <c r="D49" s="7" t="s">
        <v>110</v>
      </c>
      <c r="E49" s="9" t="s">
        <v>153</v>
      </c>
      <c r="F49" s="9" t="s">
        <v>153</v>
      </c>
      <c r="G49" s="9" t="s">
        <v>153</v>
      </c>
      <c r="H49" s="9" t="s">
        <v>153</v>
      </c>
      <c r="I49" s="9" t="s">
        <v>153</v>
      </c>
      <c r="J49" s="9" t="s">
        <v>153</v>
      </c>
      <c r="K49" s="10" t="s">
        <v>153</v>
      </c>
      <c r="L49" s="10" t="s">
        <v>153</v>
      </c>
      <c r="M49" s="10" t="s">
        <v>153</v>
      </c>
      <c r="N49" s="10" t="s">
        <v>153</v>
      </c>
      <c r="O49" s="10" t="s">
        <v>153</v>
      </c>
      <c r="P49" s="10" t="s">
        <v>153</v>
      </c>
      <c r="Q49" s="10" t="s">
        <v>153</v>
      </c>
      <c r="R49" s="10" t="s">
        <v>153</v>
      </c>
      <c r="S49" s="10" t="s">
        <v>153</v>
      </c>
      <c r="T49" s="10" t="s">
        <v>153</v>
      </c>
      <c r="U49" s="10" t="s">
        <v>153</v>
      </c>
      <c r="V49" s="10" t="s">
        <v>153</v>
      </c>
      <c r="W49" s="10" t="s">
        <v>153</v>
      </c>
      <c r="X49" s="10" t="s">
        <v>153</v>
      </c>
      <c r="Y49" s="10" t="s">
        <v>153</v>
      </c>
      <c r="Z49" s="10" t="s">
        <v>153</v>
      </c>
      <c r="AA49" s="10" t="s">
        <v>153</v>
      </c>
      <c r="AB49" s="10" t="s">
        <v>153</v>
      </c>
      <c r="AC49" s="10" t="s">
        <v>153</v>
      </c>
      <c r="AD49" s="10" t="s">
        <v>153</v>
      </c>
      <c r="AE49" s="10" t="s">
        <v>153</v>
      </c>
      <c r="AF49" s="10" t="s">
        <v>153</v>
      </c>
      <c r="AG49" s="10" t="s">
        <v>153</v>
      </c>
      <c r="AH49" s="10" t="s">
        <v>153</v>
      </c>
      <c r="AI49" s="10" t="s">
        <v>153</v>
      </c>
      <c r="AJ49" s="10" t="s">
        <v>153</v>
      </c>
      <c r="AK49" s="10" t="s">
        <v>153</v>
      </c>
      <c r="AL49" s="9" t="s">
        <v>153</v>
      </c>
      <c r="AM49" s="9" t="s">
        <v>153</v>
      </c>
      <c r="AN49" s="9" t="s">
        <v>153</v>
      </c>
      <c r="AO49" s="9" t="s">
        <v>153</v>
      </c>
      <c r="AP49" s="9" t="s">
        <v>153</v>
      </c>
      <c r="AQ49" s="9" t="s">
        <v>153</v>
      </c>
      <c r="AR49" s="9" t="s">
        <v>153</v>
      </c>
    </row>
    <row r="50" spans="1:44">
      <c r="A50" s="7" t="s">
        <v>195</v>
      </c>
      <c r="B50" s="7">
        <v>1952</v>
      </c>
      <c r="C50" s="7">
        <v>11</v>
      </c>
      <c r="D50" s="7" t="s">
        <v>209</v>
      </c>
      <c r="E50" s="9" t="s">
        <v>153</v>
      </c>
      <c r="F50" s="9" t="s">
        <v>153</v>
      </c>
      <c r="G50" s="9" t="s">
        <v>153</v>
      </c>
      <c r="H50" s="9" t="s">
        <v>153</v>
      </c>
      <c r="I50" s="9" t="s">
        <v>153</v>
      </c>
      <c r="J50" s="9" t="s">
        <v>153</v>
      </c>
      <c r="K50" s="10" t="s">
        <v>153</v>
      </c>
      <c r="L50" s="10" t="s">
        <v>153</v>
      </c>
      <c r="M50" s="10" t="s">
        <v>153</v>
      </c>
      <c r="N50" s="10" t="s">
        <v>153</v>
      </c>
      <c r="O50" s="10" t="s">
        <v>153</v>
      </c>
      <c r="P50" s="10" t="s">
        <v>153</v>
      </c>
      <c r="Q50" s="10" t="s">
        <v>153</v>
      </c>
      <c r="R50" s="10" t="s">
        <v>153</v>
      </c>
      <c r="S50" s="10" t="s">
        <v>153</v>
      </c>
      <c r="T50" s="10" t="s">
        <v>153</v>
      </c>
      <c r="U50" s="10" t="s">
        <v>153</v>
      </c>
      <c r="V50" s="10" t="s">
        <v>153</v>
      </c>
      <c r="W50" s="10" t="s">
        <v>153</v>
      </c>
      <c r="X50" s="10" t="s">
        <v>153</v>
      </c>
      <c r="Y50" s="10" t="s">
        <v>153</v>
      </c>
      <c r="Z50" s="10" t="s">
        <v>153</v>
      </c>
      <c r="AA50" s="10" t="s">
        <v>153</v>
      </c>
      <c r="AB50" s="10" t="s">
        <v>153</v>
      </c>
      <c r="AC50" s="10" t="s">
        <v>153</v>
      </c>
      <c r="AD50" s="10" t="s">
        <v>153</v>
      </c>
      <c r="AE50" s="10" t="s">
        <v>153</v>
      </c>
      <c r="AF50" s="10" t="s">
        <v>153</v>
      </c>
      <c r="AG50" s="10" t="s">
        <v>153</v>
      </c>
      <c r="AH50" s="10" t="s">
        <v>153</v>
      </c>
      <c r="AI50" s="10" t="s">
        <v>153</v>
      </c>
      <c r="AJ50" s="10" t="s">
        <v>153</v>
      </c>
      <c r="AK50" s="10" t="s">
        <v>153</v>
      </c>
      <c r="AL50" s="9" t="s">
        <v>153</v>
      </c>
      <c r="AM50" s="9" t="s">
        <v>153</v>
      </c>
      <c r="AN50" s="9" t="s">
        <v>153</v>
      </c>
      <c r="AO50" s="9" t="s">
        <v>153</v>
      </c>
      <c r="AP50" s="9" t="s">
        <v>153</v>
      </c>
      <c r="AQ50" s="9" t="s">
        <v>153</v>
      </c>
      <c r="AR50" s="9" t="s">
        <v>153</v>
      </c>
    </row>
    <row r="51" spans="1:44">
      <c r="A51" s="7" t="s">
        <v>195</v>
      </c>
      <c r="B51" s="7">
        <v>1952</v>
      </c>
      <c r="C51" s="7">
        <v>14</v>
      </c>
      <c r="D51" s="7" t="s">
        <v>112</v>
      </c>
      <c r="E51" s="9" t="s">
        <v>153</v>
      </c>
      <c r="F51" s="9" t="s">
        <v>153</v>
      </c>
      <c r="G51" s="9" t="s">
        <v>153</v>
      </c>
      <c r="H51" s="9" t="s">
        <v>153</v>
      </c>
      <c r="I51" s="9" t="s">
        <v>153</v>
      </c>
      <c r="J51" s="9" t="s">
        <v>153</v>
      </c>
      <c r="K51" s="10" t="s">
        <v>153</v>
      </c>
      <c r="L51" s="10" t="s">
        <v>153</v>
      </c>
      <c r="M51" s="10" t="s">
        <v>153</v>
      </c>
      <c r="N51" s="10" t="s">
        <v>153</v>
      </c>
      <c r="O51" s="10" t="s">
        <v>153</v>
      </c>
      <c r="P51" s="10" t="s">
        <v>153</v>
      </c>
      <c r="Q51" s="10" t="s">
        <v>153</v>
      </c>
      <c r="R51" s="10" t="s">
        <v>153</v>
      </c>
      <c r="S51" s="10" t="s">
        <v>153</v>
      </c>
      <c r="T51" s="10" t="s">
        <v>153</v>
      </c>
      <c r="U51" s="10" t="s">
        <v>153</v>
      </c>
      <c r="V51" s="10" t="s">
        <v>153</v>
      </c>
      <c r="W51" s="10" t="s">
        <v>153</v>
      </c>
      <c r="X51" s="10" t="s">
        <v>153</v>
      </c>
      <c r="Y51" s="10" t="s">
        <v>153</v>
      </c>
      <c r="Z51" s="10" t="s">
        <v>153</v>
      </c>
      <c r="AA51" s="10" t="s">
        <v>153</v>
      </c>
      <c r="AB51" s="10" t="s">
        <v>153</v>
      </c>
      <c r="AC51" s="10" t="s">
        <v>153</v>
      </c>
      <c r="AD51" s="10" t="s">
        <v>153</v>
      </c>
      <c r="AE51" s="10" t="s">
        <v>153</v>
      </c>
      <c r="AF51" s="10" t="s">
        <v>153</v>
      </c>
      <c r="AG51" s="10" t="s">
        <v>153</v>
      </c>
      <c r="AH51" s="10" t="s">
        <v>153</v>
      </c>
      <c r="AI51" s="10" t="s">
        <v>153</v>
      </c>
      <c r="AJ51" s="10" t="s">
        <v>153</v>
      </c>
      <c r="AK51" s="10" t="s">
        <v>153</v>
      </c>
      <c r="AL51" s="9" t="s">
        <v>153</v>
      </c>
      <c r="AM51" s="9" t="s">
        <v>153</v>
      </c>
      <c r="AN51" s="9" t="s">
        <v>153</v>
      </c>
      <c r="AO51" s="9" t="s">
        <v>153</v>
      </c>
      <c r="AP51" s="9" t="s">
        <v>153</v>
      </c>
      <c r="AQ51" s="9" t="s">
        <v>153</v>
      </c>
      <c r="AR51" s="9" t="s">
        <v>153</v>
      </c>
    </row>
    <row r="52" spans="1:44">
      <c r="A52" s="7" t="s">
        <v>195</v>
      </c>
      <c r="B52" s="7">
        <v>1952</v>
      </c>
      <c r="C52" s="7">
        <v>9</v>
      </c>
      <c r="D52" s="7" t="s">
        <v>205</v>
      </c>
      <c r="E52" s="9" t="s">
        <v>153</v>
      </c>
      <c r="F52" s="9" t="s">
        <v>153</v>
      </c>
      <c r="G52" s="9" t="s">
        <v>153</v>
      </c>
      <c r="H52" s="9" t="s">
        <v>153</v>
      </c>
      <c r="I52" s="9" t="s">
        <v>153</v>
      </c>
      <c r="J52" s="9" t="s">
        <v>153</v>
      </c>
      <c r="K52" s="10" t="s">
        <v>153</v>
      </c>
      <c r="L52" s="10" t="s">
        <v>153</v>
      </c>
      <c r="M52" s="10" t="s">
        <v>153</v>
      </c>
      <c r="N52" s="10" t="s">
        <v>153</v>
      </c>
      <c r="O52" s="10" t="s">
        <v>153</v>
      </c>
      <c r="P52" s="10" t="s">
        <v>153</v>
      </c>
      <c r="Q52" s="10" t="s">
        <v>153</v>
      </c>
      <c r="R52" s="10" t="s">
        <v>153</v>
      </c>
      <c r="S52" s="10" t="s">
        <v>153</v>
      </c>
      <c r="T52" s="10" t="s">
        <v>153</v>
      </c>
      <c r="U52" s="10" t="s">
        <v>153</v>
      </c>
      <c r="V52" s="10" t="s">
        <v>153</v>
      </c>
      <c r="W52" s="10" t="s">
        <v>153</v>
      </c>
      <c r="X52" s="10" t="s">
        <v>153</v>
      </c>
      <c r="Y52" s="10" t="s">
        <v>153</v>
      </c>
      <c r="Z52" s="10" t="s">
        <v>153</v>
      </c>
      <c r="AA52" s="10" t="s">
        <v>153</v>
      </c>
      <c r="AB52" s="10" t="s">
        <v>153</v>
      </c>
      <c r="AC52" s="10" t="s">
        <v>153</v>
      </c>
      <c r="AD52" s="10" t="s">
        <v>153</v>
      </c>
      <c r="AE52" s="10" t="s">
        <v>153</v>
      </c>
      <c r="AF52" s="10" t="s">
        <v>153</v>
      </c>
      <c r="AG52" s="10" t="s">
        <v>153</v>
      </c>
      <c r="AH52" s="10" t="s">
        <v>153</v>
      </c>
      <c r="AI52" s="10" t="s">
        <v>153</v>
      </c>
      <c r="AJ52" s="10" t="s">
        <v>153</v>
      </c>
      <c r="AK52" s="10" t="s">
        <v>153</v>
      </c>
      <c r="AL52" s="9" t="s">
        <v>153</v>
      </c>
      <c r="AM52" s="9" t="s">
        <v>153</v>
      </c>
      <c r="AN52" s="9" t="s">
        <v>153</v>
      </c>
      <c r="AO52" s="9" t="s">
        <v>153</v>
      </c>
      <c r="AP52" s="9" t="s">
        <v>153</v>
      </c>
      <c r="AQ52" s="9" t="s">
        <v>153</v>
      </c>
      <c r="AR52" s="9" t="s">
        <v>153</v>
      </c>
    </row>
    <row r="53" spans="1:44">
      <c r="A53" s="7" t="s">
        <v>195</v>
      </c>
      <c r="B53" s="7">
        <v>1952</v>
      </c>
      <c r="C53" s="7">
        <v>4</v>
      </c>
      <c r="D53" s="7" t="s">
        <v>114</v>
      </c>
      <c r="E53" s="9" t="s">
        <v>153</v>
      </c>
      <c r="F53" s="9" t="s">
        <v>153</v>
      </c>
      <c r="G53" s="9" t="s">
        <v>153</v>
      </c>
      <c r="H53" s="9" t="s">
        <v>153</v>
      </c>
      <c r="I53" s="9" t="s">
        <v>153</v>
      </c>
      <c r="J53" s="9" t="s">
        <v>153</v>
      </c>
      <c r="K53" s="10" t="s">
        <v>153</v>
      </c>
      <c r="L53" s="10" t="s">
        <v>153</v>
      </c>
      <c r="M53" s="10" t="s">
        <v>153</v>
      </c>
      <c r="N53" s="10" t="s">
        <v>153</v>
      </c>
      <c r="O53" s="10" t="s">
        <v>153</v>
      </c>
      <c r="P53" s="10" t="s">
        <v>153</v>
      </c>
      <c r="Q53" s="10" t="s">
        <v>153</v>
      </c>
      <c r="R53" s="10" t="s">
        <v>153</v>
      </c>
      <c r="S53" s="10" t="s">
        <v>153</v>
      </c>
      <c r="T53" s="10" t="s">
        <v>153</v>
      </c>
      <c r="U53" s="10" t="s">
        <v>153</v>
      </c>
      <c r="V53" s="10" t="s">
        <v>153</v>
      </c>
      <c r="W53" s="10" t="s">
        <v>153</v>
      </c>
      <c r="X53" s="10" t="s">
        <v>153</v>
      </c>
      <c r="Y53" s="10" t="s">
        <v>153</v>
      </c>
      <c r="Z53" s="10" t="s">
        <v>153</v>
      </c>
      <c r="AA53" s="10" t="s">
        <v>153</v>
      </c>
      <c r="AB53" s="10" t="s">
        <v>153</v>
      </c>
      <c r="AC53" s="10" t="s">
        <v>153</v>
      </c>
      <c r="AD53" s="10" t="s">
        <v>153</v>
      </c>
      <c r="AE53" s="10" t="s">
        <v>153</v>
      </c>
      <c r="AF53" s="10" t="s">
        <v>153</v>
      </c>
      <c r="AG53" s="10" t="s">
        <v>153</v>
      </c>
      <c r="AH53" s="10" t="s">
        <v>153</v>
      </c>
      <c r="AI53" s="10" t="s">
        <v>153</v>
      </c>
      <c r="AJ53" s="10" t="s">
        <v>153</v>
      </c>
      <c r="AK53" s="10" t="s">
        <v>153</v>
      </c>
      <c r="AL53" s="9" t="s">
        <v>153</v>
      </c>
      <c r="AM53" s="9" t="s">
        <v>153</v>
      </c>
      <c r="AN53" s="9" t="s">
        <v>153</v>
      </c>
      <c r="AO53" s="9" t="s">
        <v>153</v>
      </c>
      <c r="AP53" s="9" t="s">
        <v>153</v>
      </c>
      <c r="AQ53" s="9" t="s">
        <v>153</v>
      </c>
      <c r="AR53" s="9" t="s">
        <v>153</v>
      </c>
    </row>
    <row r="54" spans="1:44">
      <c r="A54" s="7" t="s">
        <v>195</v>
      </c>
      <c r="B54" s="7">
        <v>1952</v>
      </c>
      <c r="C54" s="7">
        <v>13</v>
      </c>
      <c r="D54" s="7" t="s">
        <v>206</v>
      </c>
      <c r="E54" s="9" t="s">
        <v>153</v>
      </c>
      <c r="F54" s="9" t="s">
        <v>153</v>
      </c>
      <c r="G54" s="9" t="s">
        <v>153</v>
      </c>
      <c r="H54" s="9" t="s">
        <v>153</v>
      </c>
      <c r="I54" s="9" t="s">
        <v>153</v>
      </c>
      <c r="J54" s="9" t="s">
        <v>153</v>
      </c>
      <c r="K54" s="10" t="s">
        <v>153</v>
      </c>
      <c r="L54" s="10" t="s">
        <v>153</v>
      </c>
      <c r="M54" s="10" t="s">
        <v>153</v>
      </c>
      <c r="N54" s="10" t="s">
        <v>153</v>
      </c>
      <c r="O54" s="10" t="s">
        <v>153</v>
      </c>
      <c r="P54" s="10" t="s">
        <v>153</v>
      </c>
      <c r="Q54" s="10" t="s">
        <v>153</v>
      </c>
      <c r="R54" s="10" t="s">
        <v>153</v>
      </c>
      <c r="S54" s="10" t="s">
        <v>153</v>
      </c>
      <c r="T54" s="10" t="s">
        <v>153</v>
      </c>
      <c r="U54" s="10" t="s">
        <v>153</v>
      </c>
      <c r="V54" s="10" t="s">
        <v>153</v>
      </c>
      <c r="W54" s="10" t="s">
        <v>153</v>
      </c>
      <c r="X54" s="10" t="s">
        <v>153</v>
      </c>
      <c r="Y54" s="10" t="s">
        <v>153</v>
      </c>
      <c r="Z54" s="10" t="s">
        <v>153</v>
      </c>
      <c r="AA54" s="10" t="s">
        <v>153</v>
      </c>
      <c r="AB54" s="10" t="s">
        <v>153</v>
      </c>
      <c r="AC54" s="10" t="s">
        <v>153</v>
      </c>
      <c r="AD54" s="10" t="s">
        <v>153</v>
      </c>
      <c r="AE54" s="10" t="s">
        <v>153</v>
      </c>
      <c r="AF54" s="10" t="s">
        <v>153</v>
      </c>
      <c r="AG54" s="10" t="s">
        <v>153</v>
      </c>
      <c r="AH54" s="10" t="s">
        <v>153</v>
      </c>
      <c r="AI54" s="10" t="s">
        <v>153</v>
      </c>
      <c r="AJ54" s="10" t="s">
        <v>153</v>
      </c>
      <c r="AK54" s="10" t="s">
        <v>153</v>
      </c>
      <c r="AL54" s="9" t="s">
        <v>153</v>
      </c>
      <c r="AM54" s="9" t="s">
        <v>153</v>
      </c>
      <c r="AN54" s="9" t="s">
        <v>153</v>
      </c>
      <c r="AO54" s="9" t="s">
        <v>153</v>
      </c>
      <c r="AP54" s="9" t="s">
        <v>153</v>
      </c>
      <c r="AQ54" s="9" t="s">
        <v>153</v>
      </c>
      <c r="AR54" s="9" t="s">
        <v>153</v>
      </c>
    </row>
    <row r="55" spans="1:44">
      <c r="A55" s="7" t="s">
        <v>195</v>
      </c>
      <c r="B55" s="7">
        <v>1952</v>
      </c>
      <c r="C55" s="7">
        <v>15</v>
      </c>
      <c r="D55" s="7" t="s">
        <v>116</v>
      </c>
      <c r="E55" s="9" t="s">
        <v>153</v>
      </c>
      <c r="F55" s="9" t="s">
        <v>153</v>
      </c>
      <c r="G55" s="9" t="s">
        <v>153</v>
      </c>
      <c r="H55" s="9" t="s">
        <v>153</v>
      </c>
      <c r="I55" s="9" t="s">
        <v>153</v>
      </c>
      <c r="J55" s="9" t="s">
        <v>153</v>
      </c>
      <c r="K55" s="10" t="s">
        <v>153</v>
      </c>
      <c r="L55" s="10" t="s">
        <v>153</v>
      </c>
      <c r="M55" s="10" t="s">
        <v>153</v>
      </c>
      <c r="N55" s="10" t="s">
        <v>153</v>
      </c>
      <c r="O55" s="10" t="s">
        <v>153</v>
      </c>
      <c r="P55" s="10" t="s">
        <v>153</v>
      </c>
      <c r="Q55" s="10" t="s">
        <v>153</v>
      </c>
      <c r="R55" s="10" t="s">
        <v>153</v>
      </c>
      <c r="S55" s="10" t="s">
        <v>153</v>
      </c>
      <c r="T55" s="10" t="s">
        <v>153</v>
      </c>
      <c r="U55" s="10" t="s">
        <v>153</v>
      </c>
      <c r="V55" s="10" t="s">
        <v>153</v>
      </c>
      <c r="W55" s="10" t="s">
        <v>153</v>
      </c>
      <c r="X55" s="10" t="s">
        <v>153</v>
      </c>
      <c r="Y55" s="10" t="s">
        <v>153</v>
      </c>
      <c r="Z55" s="10" t="s">
        <v>153</v>
      </c>
      <c r="AA55" s="10" t="s">
        <v>153</v>
      </c>
      <c r="AB55" s="10" t="s">
        <v>153</v>
      </c>
      <c r="AC55" s="10" t="s">
        <v>153</v>
      </c>
      <c r="AD55" s="10" t="s">
        <v>153</v>
      </c>
      <c r="AE55" s="10" t="s">
        <v>153</v>
      </c>
      <c r="AF55" s="10" t="s">
        <v>153</v>
      </c>
      <c r="AG55" s="10" t="s">
        <v>153</v>
      </c>
      <c r="AH55" s="10" t="s">
        <v>153</v>
      </c>
      <c r="AI55" s="10" t="s">
        <v>153</v>
      </c>
      <c r="AJ55" s="10" t="s">
        <v>153</v>
      </c>
      <c r="AK55" s="10" t="s">
        <v>153</v>
      </c>
      <c r="AL55" s="9" t="s">
        <v>153</v>
      </c>
      <c r="AM55" s="9" t="s">
        <v>153</v>
      </c>
      <c r="AN55" s="9" t="s">
        <v>153</v>
      </c>
      <c r="AO55" s="9" t="s">
        <v>153</v>
      </c>
      <c r="AP55" s="9" t="s">
        <v>153</v>
      </c>
      <c r="AQ55" s="9" t="s">
        <v>153</v>
      </c>
      <c r="AR55" s="9" t="s">
        <v>153</v>
      </c>
    </row>
    <row r="56" spans="1:44">
      <c r="A56" s="7" t="s">
        <v>195</v>
      </c>
      <c r="B56" s="7">
        <v>1952</v>
      </c>
      <c r="C56" s="7">
        <v>5</v>
      </c>
      <c r="D56" s="7" t="s">
        <v>117</v>
      </c>
      <c r="E56" s="9" t="s">
        <v>153</v>
      </c>
      <c r="F56" s="9" t="s">
        <v>153</v>
      </c>
      <c r="G56" s="9" t="s">
        <v>153</v>
      </c>
      <c r="H56" s="9" t="s">
        <v>153</v>
      </c>
      <c r="I56" s="9" t="s">
        <v>153</v>
      </c>
      <c r="J56" s="9" t="s">
        <v>153</v>
      </c>
      <c r="K56" s="10" t="s">
        <v>153</v>
      </c>
      <c r="L56" s="10" t="s">
        <v>153</v>
      </c>
      <c r="M56" s="10" t="s">
        <v>153</v>
      </c>
      <c r="N56" s="10" t="s">
        <v>153</v>
      </c>
      <c r="O56" s="10" t="s">
        <v>153</v>
      </c>
      <c r="P56" s="10" t="s">
        <v>153</v>
      </c>
      <c r="Q56" s="10" t="s">
        <v>153</v>
      </c>
      <c r="R56" s="10" t="s">
        <v>153</v>
      </c>
      <c r="S56" s="10" t="s">
        <v>153</v>
      </c>
      <c r="T56" s="10" t="s">
        <v>153</v>
      </c>
      <c r="U56" s="10" t="s">
        <v>153</v>
      </c>
      <c r="V56" s="10" t="s">
        <v>153</v>
      </c>
      <c r="W56" s="10" t="s">
        <v>153</v>
      </c>
      <c r="X56" s="10" t="s">
        <v>153</v>
      </c>
      <c r="Y56" s="10" t="s">
        <v>153</v>
      </c>
      <c r="Z56" s="10" t="s">
        <v>153</v>
      </c>
      <c r="AA56" s="10" t="s">
        <v>153</v>
      </c>
      <c r="AB56" s="10" t="s">
        <v>153</v>
      </c>
      <c r="AC56" s="10" t="s">
        <v>153</v>
      </c>
      <c r="AD56" s="10" t="s">
        <v>153</v>
      </c>
      <c r="AE56" s="10" t="s">
        <v>153</v>
      </c>
      <c r="AF56" s="10" t="s">
        <v>153</v>
      </c>
      <c r="AG56" s="10" t="s">
        <v>153</v>
      </c>
      <c r="AH56" s="10" t="s">
        <v>153</v>
      </c>
      <c r="AI56" s="10" t="s">
        <v>153</v>
      </c>
      <c r="AJ56" s="10" t="s">
        <v>153</v>
      </c>
      <c r="AK56" s="10" t="s">
        <v>153</v>
      </c>
      <c r="AL56" s="9" t="s">
        <v>153</v>
      </c>
      <c r="AM56" s="9" t="s">
        <v>153</v>
      </c>
      <c r="AN56" s="9" t="s">
        <v>153</v>
      </c>
      <c r="AO56" s="9" t="s">
        <v>153</v>
      </c>
      <c r="AP56" s="9" t="s">
        <v>153</v>
      </c>
      <c r="AQ56" s="9" t="s">
        <v>153</v>
      </c>
      <c r="AR56" s="9" t="s">
        <v>153</v>
      </c>
    </row>
    <row r="57" spans="1:44">
      <c r="A57" s="7" t="s">
        <v>195</v>
      </c>
      <c r="B57" s="7">
        <v>1952</v>
      </c>
      <c r="C57" s="7">
        <v>17</v>
      </c>
      <c r="D57" s="7" t="s">
        <v>207</v>
      </c>
      <c r="E57" s="9" t="s">
        <v>153</v>
      </c>
      <c r="F57" s="9" t="s">
        <v>153</v>
      </c>
      <c r="G57" s="9" t="s">
        <v>153</v>
      </c>
      <c r="H57" s="9" t="s">
        <v>153</v>
      </c>
      <c r="I57" s="9" t="s">
        <v>153</v>
      </c>
      <c r="J57" s="9" t="s">
        <v>153</v>
      </c>
      <c r="K57" s="10" t="s">
        <v>153</v>
      </c>
      <c r="L57" s="10" t="s">
        <v>153</v>
      </c>
      <c r="M57" s="10" t="s">
        <v>153</v>
      </c>
      <c r="N57" s="10" t="s">
        <v>153</v>
      </c>
      <c r="O57" s="10" t="s">
        <v>153</v>
      </c>
      <c r="P57" s="10" t="s">
        <v>153</v>
      </c>
      <c r="Q57" s="10" t="s">
        <v>153</v>
      </c>
      <c r="R57" s="10" t="s">
        <v>153</v>
      </c>
      <c r="S57" s="10" t="s">
        <v>153</v>
      </c>
      <c r="T57" s="10" t="s">
        <v>153</v>
      </c>
      <c r="U57" s="10" t="s">
        <v>153</v>
      </c>
      <c r="V57" s="10" t="s">
        <v>153</v>
      </c>
      <c r="W57" s="10" t="s">
        <v>153</v>
      </c>
      <c r="X57" s="10" t="s">
        <v>153</v>
      </c>
      <c r="Y57" s="10" t="s">
        <v>153</v>
      </c>
      <c r="Z57" s="10" t="s">
        <v>153</v>
      </c>
      <c r="AA57" s="10" t="s">
        <v>153</v>
      </c>
      <c r="AB57" s="10" t="s">
        <v>153</v>
      </c>
      <c r="AC57" s="10" t="s">
        <v>153</v>
      </c>
      <c r="AD57" s="10" t="s">
        <v>153</v>
      </c>
      <c r="AE57" s="10" t="s">
        <v>153</v>
      </c>
      <c r="AF57" s="10" t="s">
        <v>153</v>
      </c>
      <c r="AG57" s="10" t="s">
        <v>153</v>
      </c>
      <c r="AH57" s="10" t="s">
        <v>153</v>
      </c>
      <c r="AI57" s="10" t="s">
        <v>153</v>
      </c>
      <c r="AJ57" s="10" t="s">
        <v>153</v>
      </c>
      <c r="AK57" s="10" t="s">
        <v>153</v>
      </c>
      <c r="AL57" s="9" t="s">
        <v>153</v>
      </c>
      <c r="AM57" s="9" t="s">
        <v>153</v>
      </c>
      <c r="AN57" s="9" t="s">
        <v>153</v>
      </c>
      <c r="AO57" s="9" t="s">
        <v>153</v>
      </c>
      <c r="AP57" s="9" t="s">
        <v>153</v>
      </c>
      <c r="AQ57" s="9" t="s">
        <v>153</v>
      </c>
      <c r="AR57" s="9" t="s">
        <v>153</v>
      </c>
    </row>
    <row r="58" spans="1:44">
      <c r="A58" s="7" t="s">
        <v>195</v>
      </c>
      <c r="B58" s="7">
        <v>1952</v>
      </c>
      <c r="C58" s="7">
        <v>7</v>
      </c>
      <c r="D58" s="7" t="s">
        <v>193</v>
      </c>
      <c r="E58" s="9" t="s">
        <v>153</v>
      </c>
      <c r="F58" s="9" t="s">
        <v>153</v>
      </c>
      <c r="G58" s="9" t="s">
        <v>153</v>
      </c>
      <c r="H58" s="9" t="s">
        <v>153</v>
      </c>
      <c r="I58" s="9" t="s">
        <v>153</v>
      </c>
      <c r="J58" s="9" t="s">
        <v>153</v>
      </c>
      <c r="K58" s="10" t="s">
        <v>153</v>
      </c>
      <c r="L58" s="10" t="s">
        <v>153</v>
      </c>
      <c r="M58" s="10" t="s">
        <v>153</v>
      </c>
      <c r="N58" s="10" t="s">
        <v>153</v>
      </c>
      <c r="O58" s="10" t="s">
        <v>153</v>
      </c>
      <c r="P58" s="10" t="s">
        <v>153</v>
      </c>
      <c r="Q58" s="10" t="s">
        <v>153</v>
      </c>
      <c r="R58" s="10" t="s">
        <v>153</v>
      </c>
      <c r="S58" s="10" t="s">
        <v>153</v>
      </c>
      <c r="T58" s="10" t="s">
        <v>153</v>
      </c>
      <c r="U58" s="10" t="s">
        <v>153</v>
      </c>
      <c r="V58" s="10" t="s">
        <v>153</v>
      </c>
      <c r="W58" s="10" t="s">
        <v>153</v>
      </c>
      <c r="X58" s="10" t="s">
        <v>153</v>
      </c>
      <c r="Y58" s="10" t="s">
        <v>153</v>
      </c>
      <c r="Z58" s="10" t="s">
        <v>153</v>
      </c>
      <c r="AA58" s="10" t="s">
        <v>153</v>
      </c>
      <c r="AB58" s="10" t="s">
        <v>153</v>
      </c>
      <c r="AC58" s="10" t="s">
        <v>153</v>
      </c>
      <c r="AD58" s="10" t="s">
        <v>153</v>
      </c>
      <c r="AE58" s="10" t="s">
        <v>153</v>
      </c>
      <c r="AF58" s="10" t="s">
        <v>153</v>
      </c>
      <c r="AG58" s="10" t="s">
        <v>153</v>
      </c>
      <c r="AH58" s="10" t="s">
        <v>153</v>
      </c>
      <c r="AI58" s="10" t="s">
        <v>153</v>
      </c>
      <c r="AJ58" s="10" t="s">
        <v>153</v>
      </c>
      <c r="AK58" s="10" t="s">
        <v>153</v>
      </c>
      <c r="AL58" s="9" t="s">
        <v>153</v>
      </c>
      <c r="AM58" s="9" t="s">
        <v>153</v>
      </c>
      <c r="AN58" s="9" t="s">
        <v>153</v>
      </c>
      <c r="AO58" s="9" t="s">
        <v>153</v>
      </c>
      <c r="AP58" s="9" t="s">
        <v>153</v>
      </c>
      <c r="AQ58" s="9" t="s">
        <v>153</v>
      </c>
      <c r="AR58" s="9" t="s">
        <v>153</v>
      </c>
    </row>
    <row r="59" spans="1:44">
      <c r="A59" s="7" t="s">
        <v>195</v>
      </c>
      <c r="B59" s="7">
        <v>1952</v>
      </c>
      <c r="C59" s="7">
        <v>18</v>
      </c>
      <c r="D59" s="7" t="s">
        <v>120</v>
      </c>
      <c r="E59" s="9" t="s">
        <v>153</v>
      </c>
      <c r="F59" s="9" t="s">
        <v>153</v>
      </c>
      <c r="G59" s="9" t="s">
        <v>153</v>
      </c>
      <c r="H59" s="9" t="s">
        <v>153</v>
      </c>
      <c r="I59" s="9" t="s">
        <v>153</v>
      </c>
      <c r="J59" s="9" t="s">
        <v>153</v>
      </c>
      <c r="K59" s="10" t="s">
        <v>153</v>
      </c>
      <c r="L59" s="10" t="s">
        <v>153</v>
      </c>
      <c r="M59" s="10" t="s">
        <v>153</v>
      </c>
      <c r="N59" s="10" t="s">
        <v>153</v>
      </c>
      <c r="O59" s="10" t="s">
        <v>153</v>
      </c>
      <c r="P59" s="10" t="s">
        <v>153</v>
      </c>
      <c r="Q59" s="10" t="s">
        <v>153</v>
      </c>
      <c r="R59" s="10" t="s">
        <v>153</v>
      </c>
      <c r="S59" s="10" t="s">
        <v>153</v>
      </c>
      <c r="T59" s="10" t="s">
        <v>153</v>
      </c>
      <c r="U59" s="10" t="s">
        <v>153</v>
      </c>
      <c r="V59" s="10" t="s">
        <v>153</v>
      </c>
      <c r="W59" s="10" t="s">
        <v>153</v>
      </c>
      <c r="X59" s="10" t="s">
        <v>153</v>
      </c>
      <c r="Y59" s="10" t="s">
        <v>153</v>
      </c>
      <c r="Z59" s="10" t="s">
        <v>153</v>
      </c>
      <c r="AA59" s="10" t="s">
        <v>153</v>
      </c>
      <c r="AB59" s="10" t="s">
        <v>153</v>
      </c>
      <c r="AC59" s="10" t="s">
        <v>153</v>
      </c>
      <c r="AD59" s="10" t="s">
        <v>153</v>
      </c>
      <c r="AE59" s="10" t="s">
        <v>153</v>
      </c>
      <c r="AF59" s="10" t="s">
        <v>153</v>
      </c>
      <c r="AG59" s="10" t="s">
        <v>153</v>
      </c>
      <c r="AH59" s="10" t="s">
        <v>153</v>
      </c>
      <c r="AI59" s="10" t="s">
        <v>153</v>
      </c>
      <c r="AJ59" s="10" t="s">
        <v>153</v>
      </c>
      <c r="AK59" s="10" t="s">
        <v>153</v>
      </c>
      <c r="AL59" s="9" t="s">
        <v>153</v>
      </c>
      <c r="AM59" s="9" t="s">
        <v>153</v>
      </c>
      <c r="AN59" s="9" t="s">
        <v>153</v>
      </c>
      <c r="AO59" s="9" t="s">
        <v>153</v>
      </c>
      <c r="AP59" s="9" t="s">
        <v>153</v>
      </c>
      <c r="AQ59" s="9" t="s">
        <v>153</v>
      </c>
      <c r="AR59" s="9" t="s">
        <v>153</v>
      </c>
    </row>
    <row r="60" spans="1:44">
      <c r="A60" s="7" t="s">
        <v>195</v>
      </c>
      <c r="B60" s="7">
        <v>1952</v>
      </c>
      <c r="C60" s="7">
        <v>6</v>
      </c>
      <c r="D60" s="7" t="s">
        <v>121</v>
      </c>
      <c r="E60" s="9" t="s">
        <v>153</v>
      </c>
      <c r="F60" s="9" t="s">
        <v>153</v>
      </c>
      <c r="G60" s="9" t="s">
        <v>153</v>
      </c>
      <c r="H60" s="9" t="s">
        <v>153</v>
      </c>
      <c r="I60" s="9" t="s">
        <v>153</v>
      </c>
      <c r="J60" s="9" t="s">
        <v>153</v>
      </c>
      <c r="K60" s="10" t="s">
        <v>153</v>
      </c>
      <c r="L60" s="10" t="s">
        <v>153</v>
      </c>
      <c r="M60" s="10" t="s">
        <v>153</v>
      </c>
      <c r="N60" s="10" t="s">
        <v>153</v>
      </c>
      <c r="O60" s="10" t="s">
        <v>153</v>
      </c>
      <c r="P60" s="10" t="s">
        <v>153</v>
      </c>
      <c r="Q60" s="10" t="s">
        <v>153</v>
      </c>
      <c r="R60" s="10" t="s">
        <v>153</v>
      </c>
      <c r="S60" s="10" t="s">
        <v>153</v>
      </c>
      <c r="T60" s="10" t="s">
        <v>153</v>
      </c>
      <c r="U60" s="10" t="s">
        <v>153</v>
      </c>
      <c r="V60" s="10" t="s">
        <v>153</v>
      </c>
      <c r="W60" s="10" t="s">
        <v>153</v>
      </c>
      <c r="X60" s="10" t="s">
        <v>153</v>
      </c>
      <c r="Y60" s="10" t="s">
        <v>153</v>
      </c>
      <c r="Z60" s="10" t="s">
        <v>153</v>
      </c>
      <c r="AA60" s="10" t="s">
        <v>153</v>
      </c>
      <c r="AB60" s="10" t="s">
        <v>153</v>
      </c>
      <c r="AC60" s="10" t="s">
        <v>153</v>
      </c>
      <c r="AD60" s="10" t="s">
        <v>153</v>
      </c>
      <c r="AE60" s="10" t="s">
        <v>153</v>
      </c>
      <c r="AF60" s="10" t="s">
        <v>153</v>
      </c>
      <c r="AG60" s="10" t="s">
        <v>153</v>
      </c>
      <c r="AH60" s="10" t="s">
        <v>153</v>
      </c>
      <c r="AI60" s="10" t="s">
        <v>153</v>
      </c>
      <c r="AJ60" s="10" t="s">
        <v>153</v>
      </c>
      <c r="AK60" s="10" t="s">
        <v>153</v>
      </c>
      <c r="AL60" s="9" t="s">
        <v>153</v>
      </c>
      <c r="AM60" s="9" t="s">
        <v>153</v>
      </c>
      <c r="AN60" s="9" t="s">
        <v>153</v>
      </c>
      <c r="AO60" s="9" t="s">
        <v>153</v>
      </c>
      <c r="AP60" s="9" t="s">
        <v>153</v>
      </c>
      <c r="AQ60" s="9" t="s">
        <v>153</v>
      </c>
      <c r="AR60" s="9" t="s">
        <v>153</v>
      </c>
    </row>
    <row r="61" spans="1:44">
      <c r="A61" s="7" t="s">
        <v>195</v>
      </c>
      <c r="B61" s="7">
        <v>1952</v>
      </c>
      <c r="C61" s="7">
        <v>12</v>
      </c>
      <c r="D61" s="7" t="s">
        <v>122</v>
      </c>
      <c r="E61" s="9" t="s">
        <v>153</v>
      </c>
      <c r="F61" s="9" t="s">
        <v>153</v>
      </c>
      <c r="G61" s="9" t="s">
        <v>153</v>
      </c>
      <c r="H61" s="9" t="s">
        <v>153</v>
      </c>
      <c r="I61" s="9" t="s">
        <v>153</v>
      </c>
      <c r="J61" s="9" t="s">
        <v>153</v>
      </c>
      <c r="K61" s="10" t="s">
        <v>153</v>
      </c>
      <c r="L61" s="10" t="s">
        <v>153</v>
      </c>
      <c r="M61" s="10" t="s">
        <v>153</v>
      </c>
      <c r="N61" s="10" t="s">
        <v>153</v>
      </c>
      <c r="O61" s="10" t="s">
        <v>153</v>
      </c>
      <c r="P61" s="10" t="s">
        <v>153</v>
      </c>
      <c r="Q61" s="10" t="s">
        <v>153</v>
      </c>
      <c r="R61" s="10" t="s">
        <v>153</v>
      </c>
      <c r="S61" s="10" t="s">
        <v>153</v>
      </c>
      <c r="T61" s="10" t="s">
        <v>153</v>
      </c>
      <c r="U61" s="10" t="s">
        <v>153</v>
      </c>
      <c r="V61" s="10" t="s">
        <v>153</v>
      </c>
      <c r="W61" s="10" t="s">
        <v>153</v>
      </c>
      <c r="X61" s="10" t="s">
        <v>153</v>
      </c>
      <c r="Y61" s="10" t="s">
        <v>153</v>
      </c>
      <c r="Z61" s="10" t="s">
        <v>153</v>
      </c>
      <c r="AA61" s="10" t="s">
        <v>153</v>
      </c>
      <c r="AB61" s="10" t="s">
        <v>153</v>
      </c>
      <c r="AC61" s="10" t="s">
        <v>153</v>
      </c>
      <c r="AD61" s="10" t="s">
        <v>153</v>
      </c>
      <c r="AE61" s="10" t="s">
        <v>153</v>
      </c>
      <c r="AF61" s="10" t="s">
        <v>153</v>
      </c>
      <c r="AG61" s="10" t="s">
        <v>153</v>
      </c>
      <c r="AH61" s="10" t="s">
        <v>153</v>
      </c>
      <c r="AI61" s="10" t="s">
        <v>153</v>
      </c>
      <c r="AJ61" s="10" t="s">
        <v>153</v>
      </c>
      <c r="AK61" s="10" t="s">
        <v>153</v>
      </c>
      <c r="AL61" s="9" t="s">
        <v>153</v>
      </c>
      <c r="AM61" s="9" t="s">
        <v>153</v>
      </c>
      <c r="AN61" s="9" t="s">
        <v>153</v>
      </c>
      <c r="AO61" s="9" t="s">
        <v>153</v>
      </c>
      <c r="AP61" s="9" t="s">
        <v>153</v>
      </c>
      <c r="AQ61" s="9" t="s">
        <v>153</v>
      </c>
      <c r="AR61" s="9" t="s">
        <v>153</v>
      </c>
    </row>
    <row r="62" spans="1:44">
      <c r="A62" s="7" t="s">
        <v>195</v>
      </c>
      <c r="B62" s="7">
        <v>1952</v>
      </c>
      <c r="C62" s="7">
        <v>10</v>
      </c>
      <c r="D62" s="7" t="s">
        <v>123</v>
      </c>
      <c r="E62" s="9" t="s">
        <v>153</v>
      </c>
      <c r="F62" s="9" t="s">
        <v>153</v>
      </c>
      <c r="G62" s="9" t="s">
        <v>153</v>
      </c>
      <c r="H62" s="9" t="s">
        <v>153</v>
      </c>
      <c r="I62" s="9" t="s">
        <v>153</v>
      </c>
      <c r="J62" s="9" t="s">
        <v>153</v>
      </c>
      <c r="K62" s="10" t="s">
        <v>153</v>
      </c>
      <c r="L62" s="10" t="s">
        <v>153</v>
      </c>
      <c r="M62" s="10" t="s">
        <v>153</v>
      </c>
      <c r="N62" s="10" t="s">
        <v>153</v>
      </c>
      <c r="O62" s="10" t="s">
        <v>153</v>
      </c>
      <c r="P62" s="10" t="s">
        <v>153</v>
      </c>
      <c r="Q62" s="10" t="s">
        <v>153</v>
      </c>
      <c r="R62" s="10" t="s">
        <v>153</v>
      </c>
      <c r="S62" s="10" t="s">
        <v>153</v>
      </c>
      <c r="T62" s="10" t="s">
        <v>153</v>
      </c>
      <c r="U62" s="10" t="s">
        <v>153</v>
      </c>
      <c r="V62" s="10" t="s">
        <v>153</v>
      </c>
      <c r="W62" s="10" t="s">
        <v>153</v>
      </c>
      <c r="X62" s="10" t="s">
        <v>153</v>
      </c>
      <c r="Y62" s="10" t="s">
        <v>153</v>
      </c>
      <c r="Z62" s="10" t="s">
        <v>153</v>
      </c>
      <c r="AA62" s="10" t="s">
        <v>153</v>
      </c>
      <c r="AB62" s="10" t="s">
        <v>153</v>
      </c>
      <c r="AC62" s="10" t="s">
        <v>153</v>
      </c>
      <c r="AD62" s="10" t="s">
        <v>153</v>
      </c>
      <c r="AE62" s="10" t="s">
        <v>153</v>
      </c>
      <c r="AF62" s="10" t="s">
        <v>153</v>
      </c>
      <c r="AG62" s="10" t="s">
        <v>153</v>
      </c>
      <c r="AH62" s="10" t="s">
        <v>153</v>
      </c>
      <c r="AI62" s="10" t="s">
        <v>153</v>
      </c>
      <c r="AJ62" s="10" t="s">
        <v>153</v>
      </c>
      <c r="AK62" s="10" t="s">
        <v>153</v>
      </c>
      <c r="AL62" s="9" t="s">
        <v>153</v>
      </c>
      <c r="AM62" s="9" t="s">
        <v>153</v>
      </c>
      <c r="AN62" s="9" t="s">
        <v>153</v>
      </c>
      <c r="AO62" s="9" t="s">
        <v>153</v>
      </c>
      <c r="AP62" s="9" t="s">
        <v>153</v>
      </c>
      <c r="AQ62" s="9" t="s">
        <v>153</v>
      </c>
      <c r="AR62" s="9" t="s">
        <v>153</v>
      </c>
    </row>
    <row r="63" spans="1:44">
      <c r="A63" s="7" t="s">
        <v>195</v>
      </c>
      <c r="B63" s="7">
        <v>1952</v>
      </c>
      <c r="C63" s="7">
        <v>3</v>
      </c>
      <c r="D63" s="7" t="s">
        <v>124</v>
      </c>
      <c r="E63" s="9" t="s">
        <v>153</v>
      </c>
      <c r="F63" s="9" t="s">
        <v>153</v>
      </c>
      <c r="G63" s="9" t="s">
        <v>153</v>
      </c>
      <c r="H63" s="9" t="s">
        <v>153</v>
      </c>
      <c r="I63" s="9" t="s">
        <v>153</v>
      </c>
      <c r="J63" s="9" t="s">
        <v>153</v>
      </c>
      <c r="K63" s="10" t="s">
        <v>153</v>
      </c>
      <c r="L63" s="10" t="s">
        <v>153</v>
      </c>
      <c r="M63" s="10" t="s">
        <v>153</v>
      </c>
      <c r="N63" s="10" t="s">
        <v>153</v>
      </c>
      <c r="O63" s="10" t="s">
        <v>153</v>
      </c>
      <c r="P63" s="10" t="s">
        <v>153</v>
      </c>
      <c r="Q63" s="10" t="s">
        <v>153</v>
      </c>
      <c r="R63" s="10" t="s">
        <v>153</v>
      </c>
      <c r="S63" s="10" t="s">
        <v>153</v>
      </c>
      <c r="T63" s="10" t="s">
        <v>153</v>
      </c>
      <c r="U63" s="10" t="s">
        <v>153</v>
      </c>
      <c r="V63" s="10" t="s">
        <v>153</v>
      </c>
      <c r="W63" s="10" t="s">
        <v>153</v>
      </c>
      <c r="X63" s="10" t="s">
        <v>153</v>
      </c>
      <c r="Y63" s="10" t="s">
        <v>153</v>
      </c>
      <c r="Z63" s="10" t="s">
        <v>153</v>
      </c>
      <c r="AA63" s="10" t="s">
        <v>153</v>
      </c>
      <c r="AB63" s="10" t="s">
        <v>153</v>
      </c>
      <c r="AC63" s="10" t="s">
        <v>153</v>
      </c>
      <c r="AD63" s="10" t="s">
        <v>153</v>
      </c>
      <c r="AE63" s="10" t="s">
        <v>153</v>
      </c>
      <c r="AF63" s="10" t="s">
        <v>153</v>
      </c>
      <c r="AG63" s="10" t="s">
        <v>153</v>
      </c>
      <c r="AH63" s="10" t="s">
        <v>153</v>
      </c>
      <c r="AI63" s="10" t="s">
        <v>153</v>
      </c>
      <c r="AJ63" s="10" t="s">
        <v>153</v>
      </c>
      <c r="AK63" s="10" t="s">
        <v>153</v>
      </c>
      <c r="AL63" s="9" t="s">
        <v>153</v>
      </c>
      <c r="AM63" s="9" t="s">
        <v>153</v>
      </c>
      <c r="AN63" s="9" t="s">
        <v>153</v>
      </c>
      <c r="AO63" s="9" t="s">
        <v>153</v>
      </c>
      <c r="AP63" s="9" t="s">
        <v>153</v>
      </c>
      <c r="AQ63" s="9" t="s">
        <v>153</v>
      </c>
      <c r="AR63" s="9" t="s">
        <v>153</v>
      </c>
    </row>
    <row r="64" spans="1:44">
      <c r="A64" s="7" t="s">
        <v>195</v>
      </c>
      <c r="B64" s="7">
        <v>1952</v>
      </c>
      <c r="C64" s="7">
        <v>19</v>
      </c>
      <c r="D64" s="7" t="s">
        <v>125</v>
      </c>
      <c r="E64" s="9" t="s">
        <v>153</v>
      </c>
      <c r="F64" s="9" t="s">
        <v>153</v>
      </c>
      <c r="G64" s="9" t="s">
        <v>153</v>
      </c>
      <c r="H64" s="9" t="s">
        <v>153</v>
      </c>
      <c r="I64" s="9" t="s">
        <v>153</v>
      </c>
      <c r="J64" s="9" t="s">
        <v>153</v>
      </c>
      <c r="K64" s="10" t="s">
        <v>153</v>
      </c>
      <c r="L64" s="10" t="s">
        <v>153</v>
      </c>
      <c r="M64" s="10" t="s">
        <v>153</v>
      </c>
      <c r="N64" s="10" t="s">
        <v>153</v>
      </c>
      <c r="O64" s="10" t="s">
        <v>153</v>
      </c>
      <c r="P64" s="10" t="s">
        <v>153</v>
      </c>
      <c r="Q64" s="10" t="s">
        <v>153</v>
      </c>
      <c r="R64" s="10" t="s">
        <v>153</v>
      </c>
      <c r="S64" s="10" t="s">
        <v>153</v>
      </c>
      <c r="T64" s="10" t="s">
        <v>153</v>
      </c>
      <c r="U64" s="10" t="s">
        <v>153</v>
      </c>
      <c r="V64" s="10" t="s">
        <v>153</v>
      </c>
      <c r="W64" s="10" t="s">
        <v>153</v>
      </c>
      <c r="X64" s="10" t="s">
        <v>153</v>
      </c>
      <c r="Y64" s="10" t="s">
        <v>153</v>
      </c>
      <c r="Z64" s="10" t="s">
        <v>153</v>
      </c>
      <c r="AA64" s="10" t="s">
        <v>153</v>
      </c>
      <c r="AB64" s="10" t="s">
        <v>153</v>
      </c>
      <c r="AC64" s="10" t="s">
        <v>153</v>
      </c>
      <c r="AD64" s="10" t="s">
        <v>153</v>
      </c>
      <c r="AE64" s="10" t="s">
        <v>153</v>
      </c>
      <c r="AF64" s="10" t="s">
        <v>153</v>
      </c>
      <c r="AG64" s="10" t="s">
        <v>153</v>
      </c>
      <c r="AH64" s="10" t="s">
        <v>153</v>
      </c>
      <c r="AI64" s="10" t="s">
        <v>153</v>
      </c>
      <c r="AJ64" s="10" t="s">
        <v>153</v>
      </c>
      <c r="AK64" s="10" t="s">
        <v>153</v>
      </c>
      <c r="AL64" s="9" t="s">
        <v>153</v>
      </c>
      <c r="AM64" s="9" t="s">
        <v>153</v>
      </c>
      <c r="AN64" s="9" t="s">
        <v>153</v>
      </c>
      <c r="AO64" s="9" t="s">
        <v>153</v>
      </c>
      <c r="AP64" s="9" t="s">
        <v>153</v>
      </c>
      <c r="AQ64" s="9" t="s">
        <v>153</v>
      </c>
      <c r="AR64" s="9" t="s">
        <v>153</v>
      </c>
    </row>
    <row r="65" spans="1:44">
      <c r="A65" s="7" t="s">
        <v>195</v>
      </c>
      <c r="B65" s="7">
        <v>1952</v>
      </c>
      <c r="C65" s="7">
        <v>16</v>
      </c>
      <c r="D65" s="7" t="s">
        <v>126</v>
      </c>
      <c r="E65" s="9" t="s">
        <v>153</v>
      </c>
      <c r="F65" s="9" t="s">
        <v>153</v>
      </c>
      <c r="G65" s="9" t="s">
        <v>153</v>
      </c>
      <c r="H65" s="9" t="s">
        <v>153</v>
      </c>
      <c r="I65" s="9" t="s">
        <v>153</v>
      </c>
      <c r="J65" s="9" t="s">
        <v>153</v>
      </c>
      <c r="K65" s="10" t="s">
        <v>153</v>
      </c>
      <c r="L65" s="10" t="s">
        <v>153</v>
      </c>
      <c r="M65" s="10" t="s">
        <v>153</v>
      </c>
      <c r="N65" s="10" t="s">
        <v>153</v>
      </c>
      <c r="O65" s="10" t="s">
        <v>153</v>
      </c>
      <c r="P65" s="10" t="s">
        <v>153</v>
      </c>
      <c r="Q65" s="10" t="s">
        <v>153</v>
      </c>
      <c r="R65" s="10" t="s">
        <v>153</v>
      </c>
      <c r="S65" s="10" t="s">
        <v>153</v>
      </c>
      <c r="T65" s="10" t="s">
        <v>153</v>
      </c>
      <c r="U65" s="10" t="s">
        <v>153</v>
      </c>
      <c r="V65" s="10" t="s">
        <v>153</v>
      </c>
      <c r="W65" s="10" t="s">
        <v>153</v>
      </c>
      <c r="X65" s="10" t="s">
        <v>153</v>
      </c>
      <c r="Y65" s="10" t="s">
        <v>153</v>
      </c>
      <c r="Z65" s="10" t="s">
        <v>153</v>
      </c>
      <c r="AA65" s="10" t="s">
        <v>153</v>
      </c>
      <c r="AB65" s="10" t="s">
        <v>153</v>
      </c>
      <c r="AC65" s="10" t="s">
        <v>153</v>
      </c>
      <c r="AD65" s="10" t="s">
        <v>153</v>
      </c>
      <c r="AE65" s="10" t="s">
        <v>153</v>
      </c>
      <c r="AF65" s="10" t="s">
        <v>153</v>
      </c>
      <c r="AG65" s="10" t="s">
        <v>153</v>
      </c>
      <c r="AH65" s="10" t="s">
        <v>153</v>
      </c>
      <c r="AI65" s="10" t="s">
        <v>153</v>
      </c>
      <c r="AJ65" s="10" t="s">
        <v>153</v>
      </c>
      <c r="AK65" s="10" t="s">
        <v>153</v>
      </c>
      <c r="AL65" s="9" t="s">
        <v>153</v>
      </c>
      <c r="AM65" s="9" t="s">
        <v>153</v>
      </c>
      <c r="AN65" s="9" t="s">
        <v>153</v>
      </c>
      <c r="AO65" s="9" t="s">
        <v>153</v>
      </c>
      <c r="AP65" s="9" t="s">
        <v>153</v>
      </c>
      <c r="AQ65" s="9" t="s">
        <v>153</v>
      </c>
      <c r="AR65" s="9" t="s">
        <v>153</v>
      </c>
    </row>
    <row r="66" spans="1:44">
      <c r="A66" s="7" t="s">
        <v>195</v>
      </c>
      <c r="B66" s="7">
        <v>1952</v>
      </c>
      <c r="C66" s="7">
        <v>8</v>
      </c>
      <c r="D66" s="7" t="s">
        <v>127</v>
      </c>
      <c r="E66" s="9" t="s">
        <v>153</v>
      </c>
      <c r="F66" s="9" t="s">
        <v>153</v>
      </c>
      <c r="G66" s="9" t="s">
        <v>153</v>
      </c>
      <c r="H66" s="9" t="s">
        <v>153</v>
      </c>
      <c r="I66" s="9" t="s">
        <v>153</v>
      </c>
      <c r="J66" s="9" t="s">
        <v>153</v>
      </c>
      <c r="K66" s="10" t="s">
        <v>153</v>
      </c>
      <c r="L66" s="10" t="s">
        <v>153</v>
      </c>
      <c r="M66" s="10" t="s">
        <v>153</v>
      </c>
      <c r="N66" s="10" t="s">
        <v>153</v>
      </c>
      <c r="O66" s="10" t="s">
        <v>153</v>
      </c>
      <c r="P66" s="10" t="s">
        <v>153</v>
      </c>
      <c r="Q66" s="10" t="s">
        <v>153</v>
      </c>
      <c r="R66" s="10" t="s">
        <v>153</v>
      </c>
      <c r="S66" s="10" t="s">
        <v>153</v>
      </c>
      <c r="T66" s="10" t="s">
        <v>153</v>
      </c>
      <c r="U66" s="10" t="s">
        <v>153</v>
      </c>
      <c r="V66" s="10" t="s">
        <v>153</v>
      </c>
      <c r="W66" s="10" t="s">
        <v>153</v>
      </c>
      <c r="X66" s="10" t="s">
        <v>153</v>
      </c>
      <c r="Y66" s="10" t="s">
        <v>153</v>
      </c>
      <c r="Z66" s="10" t="s">
        <v>153</v>
      </c>
      <c r="AA66" s="10" t="s">
        <v>153</v>
      </c>
      <c r="AB66" s="10" t="s">
        <v>153</v>
      </c>
      <c r="AC66" s="10" t="s">
        <v>153</v>
      </c>
      <c r="AD66" s="10" t="s">
        <v>153</v>
      </c>
      <c r="AE66" s="10" t="s">
        <v>153</v>
      </c>
      <c r="AF66" s="10" t="s">
        <v>153</v>
      </c>
      <c r="AG66" s="10" t="s">
        <v>153</v>
      </c>
      <c r="AH66" s="10" t="s">
        <v>153</v>
      </c>
      <c r="AI66" s="10" t="s">
        <v>153</v>
      </c>
      <c r="AJ66" s="10" t="s">
        <v>153</v>
      </c>
      <c r="AK66" s="10" t="s">
        <v>153</v>
      </c>
      <c r="AL66" s="9" t="s">
        <v>153</v>
      </c>
      <c r="AM66" s="9" t="s">
        <v>153</v>
      </c>
      <c r="AN66" s="9" t="s">
        <v>153</v>
      </c>
      <c r="AO66" s="9" t="s">
        <v>153</v>
      </c>
      <c r="AP66" s="9" t="s">
        <v>153</v>
      </c>
      <c r="AQ66" s="9" t="s">
        <v>153</v>
      </c>
      <c r="AR66" s="9" t="s">
        <v>153</v>
      </c>
    </row>
    <row r="67" spans="1:44">
      <c r="A67" s="7" t="s">
        <v>195</v>
      </c>
      <c r="B67" s="7">
        <v>1952</v>
      </c>
      <c r="C67" s="7">
        <v>2</v>
      </c>
      <c r="D67" s="7" t="s">
        <v>128</v>
      </c>
      <c r="E67" s="9" t="s">
        <v>153</v>
      </c>
      <c r="F67" s="9" t="s">
        <v>153</v>
      </c>
      <c r="G67" s="9" t="s">
        <v>153</v>
      </c>
      <c r="H67" s="9" t="s">
        <v>153</v>
      </c>
      <c r="I67" s="9" t="s">
        <v>153</v>
      </c>
      <c r="J67" s="9" t="s">
        <v>153</v>
      </c>
      <c r="K67" s="10" t="s">
        <v>153</v>
      </c>
      <c r="L67" s="10" t="s">
        <v>153</v>
      </c>
      <c r="M67" s="10" t="s">
        <v>153</v>
      </c>
      <c r="N67" s="10" t="s">
        <v>153</v>
      </c>
      <c r="O67" s="10" t="s">
        <v>153</v>
      </c>
      <c r="P67" s="10" t="s">
        <v>153</v>
      </c>
      <c r="Q67" s="10" t="s">
        <v>153</v>
      </c>
      <c r="R67" s="10" t="s">
        <v>153</v>
      </c>
      <c r="S67" s="10" t="s">
        <v>153</v>
      </c>
      <c r="T67" s="10" t="s">
        <v>153</v>
      </c>
      <c r="U67" s="10" t="s">
        <v>153</v>
      </c>
      <c r="V67" s="10" t="s">
        <v>153</v>
      </c>
      <c r="W67" s="10" t="s">
        <v>153</v>
      </c>
      <c r="X67" s="10" t="s">
        <v>153</v>
      </c>
      <c r="Y67" s="10" t="s">
        <v>153</v>
      </c>
      <c r="Z67" s="10" t="s">
        <v>153</v>
      </c>
      <c r="AA67" s="10" t="s">
        <v>153</v>
      </c>
      <c r="AB67" s="10" t="s">
        <v>153</v>
      </c>
      <c r="AC67" s="10" t="s">
        <v>153</v>
      </c>
      <c r="AD67" s="10" t="s">
        <v>153</v>
      </c>
      <c r="AE67" s="10" t="s">
        <v>153</v>
      </c>
      <c r="AF67" s="10" t="s">
        <v>153</v>
      </c>
      <c r="AG67" s="10" t="s">
        <v>153</v>
      </c>
      <c r="AH67" s="10" t="s">
        <v>153</v>
      </c>
      <c r="AI67" s="10" t="s">
        <v>153</v>
      </c>
      <c r="AJ67" s="10" t="s">
        <v>153</v>
      </c>
      <c r="AK67" s="10" t="s">
        <v>153</v>
      </c>
      <c r="AL67" s="9" t="s">
        <v>153</v>
      </c>
      <c r="AM67" s="9" t="s">
        <v>153</v>
      </c>
      <c r="AN67" s="9" t="s">
        <v>153</v>
      </c>
      <c r="AO67" s="9" t="s">
        <v>153</v>
      </c>
      <c r="AP67" s="9" t="s">
        <v>153</v>
      </c>
      <c r="AQ67" s="9" t="s">
        <v>153</v>
      </c>
      <c r="AR67" s="9" t="s">
        <v>153</v>
      </c>
    </row>
    <row r="68" spans="1:44">
      <c r="A68" s="7" t="s">
        <v>196</v>
      </c>
      <c r="B68" s="7">
        <v>1967</v>
      </c>
      <c r="C68" s="7">
        <v>0</v>
      </c>
      <c r="D68" s="7" t="s">
        <v>11</v>
      </c>
      <c r="E68" s="8">
        <v>655</v>
      </c>
      <c r="F68" s="8">
        <v>555</v>
      </c>
      <c r="G68" s="8">
        <v>244</v>
      </c>
      <c r="H68" s="8">
        <v>37</v>
      </c>
      <c r="I68" s="8">
        <v>1491</v>
      </c>
      <c r="J68" s="9" t="s">
        <v>153</v>
      </c>
      <c r="K68" s="10" t="s">
        <v>153</v>
      </c>
      <c r="L68" s="10" t="s">
        <v>153</v>
      </c>
      <c r="M68" s="10" t="s">
        <v>153</v>
      </c>
      <c r="N68" s="10" t="s">
        <v>153</v>
      </c>
      <c r="O68" s="10" t="s">
        <v>153</v>
      </c>
      <c r="P68" s="10" t="s">
        <v>153</v>
      </c>
      <c r="Q68" s="10" t="s">
        <v>153</v>
      </c>
      <c r="R68" s="10" t="s">
        <v>153</v>
      </c>
      <c r="S68" s="10" t="s">
        <v>153</v>
      </c>
      <c r="T68" s="10" t="s">
        <v>153</v>
      </c>
      <c r="U68" s="10" t="s">
        <v>153</v>
      </c>
      <c r="V68" s="10" t="s">
        <v>153</v>
      </c>
      <c r="W68" s="10" t="s">
        <v>153</v>
      </c>
      <c r="X68" s="10" t="s">
        <v>153</v>
      </c>
      <c r="Y68" s="10" t="s">
        <v>153</v>
      </c>
      <c r="Z68" s="10" t="s">
        <v>153</v>
      </c>
      <c r="AA68" s="10" t="s">
        <v>153</v>
      </c>
      <c r="AB68" s="10" t="s">
        <v>153</v>
      </c>
      <c r="AC68" s="10" t="s">
        <v>153</v>
      </c>
      <c r="AD68" s="10" t="s">
        <v>153</v>
      </c>
      <c r="AE68" s="8">
        <v>77</v>
      </c>
      <c r="AF68" s="9" t="s">
        <v>153</v>
      </c>
      <c r="AG68" s="9" t="s">
        <v>153</v>
      </c>
      <c r="AH68" s="9" t="s">
        <v>153</v>
      </c>
      <c r="AI68" s="9" t="s">
        <v>153</v>
      </c>
      <c r="AJ68" s="45">
        <v>2.9</v>
      </c>
      <c r="AK68" s="45">
        <v>3.8</v>
      </c>
      <c r="AL68" s="8">
        <v>18697</v>
      </c>
      <c r="AM68" s="8">
        <v>3674</v>
      </c>
      <c r="AN68" s="8">
        <v>4226</v>
      </c>
      <c r="AO68" s="8">
        <v>70</v>
      </c>
      <c r="AP68" s="8">
        <v>26667</v>
      </c>
      <c r="AQ68" s="8">
        <v>3883</v>
      </c>
      <c r="AR68" s="8">
        <v>30550</v>
      </c>
    </row>
    <row r="69" spans="1:44">
      <c r="A69" s="7" t="s">
        <v>196</v>
      </c>
      <c r="B69" s="7">
        <v>1967</v>
      </c>
      <c r="C69" s="7">
        <v>101</v>
      </c>
      <c r="D69" s="7" t="s">
        <v>191</v>
      </c>
      <c r="E69" s="9" t="s">
        <v>153</v>
      </c>
      <c r="F69" s="9" t="s">
        <v>153</v>
      </c>
      <c r="G69" s="9" t="s">
        <v>153</v>
      </c>
      <c r="H69" s="9" t="s">
        <v>153</v>
      </c>
      <c r="I69" s="9" t="s">
        <v>153</v>
      </c>
      <c r="J69" s="9" t="s">
        <v>153</v>
      </c>
      <c r="K69" s="10" t="s">
        <v>153</v>
      </c>
      <c r="L69" s="10" t="s">
        <v>153</v>
      </c>
      <c r="M69" s="10" t="s">
        <v>153</v>
      </c>
      <c r="N69" s="10" t="s">
        <v>153</v>
      </c>
      <c r="O69" s="10" t="s">
        <v>153</v>
      </c>
      <c r="P69" s="10" t="s">
        <v>153</v>
      </c>
      <c r="Q69" s="10" t="s">
        <v>153</v>
      </c>
      <c r="R69" s="10" t="s">
        <v>153</v>
      </c>
      <c r="S69" s="10" t="s">
        <v>153</v>
      </c>
      <c r="T69" s="10" t="s">
        <v>153</v>
      </c>
      <c r="U69" s="10" t="s">
        <v>153</v>
      </c>
      <c r="V69" s="10" t="s">
        <v>153</v>
      </c>
      <c r="W69" s="10" t="s">
        <v>153</v>
      </c>
      <c r="X69" s="10" t="s">
        <v>153</v>
      </c>
      <c r="Y69" s="10" t="s">
        <v>153</v>
      </c>
      <c r="Z69" s="10" t="s">
        <v>153</v>
      </c>
      <c r="AA69" s="10" t="s">
        <v>153</v>
      </c>
      <c r="AB69" s="10" t="s">
        <v>153</v>
      </c>
      <c r="AC69" s="10" t="s">
        <v>153</v>
      </c>
      <c r="AD69" s="10" t="s">
        <v>153</v>
      </c>
      <c r="AE69" s="9" t="s">
        <v>153</v>
      </c>
      <c r="AF69" s="9" t="s">
        <v>153</v>
      </c>
      <c r="AG69" s="9" t="s">
        <v>153</v>
      </c>
      <c r="AH69" s="9" t="s">
        <v>153</v>
      </c>
      <c r="AI69" s="9" t="s">
        <v>153</v>
      </c>
      <c r="AJ69" s="9" t="s">
        <v>153</v>
      </c>
      <c r="AK69" s="9" t="s">
        <v>153</v>
      </c>
      <c r="AL69" s="9" t="s">
        <v>153</v>
      </c>
      <c r="AM69" s="9" t="s">
        <v>153</v>
      </c>
      <c r="AN69" s="9" t="s">
        <v>153</v>
      </c>
      <c r="AO69" s="9" t="s">
        <v>153</v>
      </c>
      <c r="AP69" s="9" t="s">
        <v>153</v>
      </c>
      <c r="AQ69" s="9" t="s">
        <v>153</v>
      </c>
      <c r="AR69" s="9" t="s">
        <v>153</v>
      </c>
    </row>
    <row r="70" spans="1:44">
      <c r="A70" s="7" t="s">
        <v>196</v>
      </c>
      <c r="B70" s="7">
        <v>1967</v>
      </c>
      <c r="C70" s="7">
        <v>102</v>
      </c>
      <c r="D70" s="7" t="s">
        <v>192</v>
      </c>
      <c r="E70" s="9" t="s">
        <v>153</v>
      </c>
      <c r="F70" s="9" t="s">
        <v>153</v>
      </c>
      <c r="G70" s="9" t="s">
        <v>153</v>
      </c>
      <c r="H70" s="9" t="s">
        <v>153</v>
      </c>
      <c r="I70" s="9" t="s">
        <v>153</v>
      </c>
      <c r="J70" s="9" t="s">
        <v>153</v>
      </c>
      <c r="K70" s="10" t="s">
        <v>153</v>
      </c>
      <c r="L70" s="10" t="s">
        <v>153</v>
      </c>
      <c r="M70" s="10" t="s">
        <v>153</v>
      </c>
      <c r="N70" s="10" t="s">
        <v>153</v>
      </c>
      <c r="O70" s="10" t="s">
        <v>153</v>
      </c>
      <c r="P70" s="10" t="s">
        <v>153</v>
      </c>
      <c r="Q70" s="10" t="s">
        <v>153</v>
      </c>
      <c r="R70" s="10" t="s">
        <v>153</v>
      </c>
      <c r="S70" s="10" t="s">
        <v>153</v>
      </c>
      <c r="T70" s="10" t="s">
        <v>153</v>
      </c>
      <c r="U70" s="10" t="s">
        <v>153</v>
      </c>
      <c r="V70" s="10" t="s">
        <v>153</v>
      </c>
      <c r="W70" s="10" t="s">
        <v>153</v>
      </c>
      <c r="X70" s="10" t="s">
        <v>153</v>
      </c>
      <c r="Y70" s="10" t="s">
        <v>153</v>
      </c>
      <c r="Z70" s="10" t="s">
        <v>153</v>
      </c>
      <c r="AA70" s="10" t="s">
        <v>153</v>
      </c>
      <c r="AB70" s="10" t="s">
        <v>153</v>
      </c>
      <c r="AC70" s="10" t="s">
        <v>153</v>
      </c>
      <c r="AD70" s="10" t="s">
        <v>153</v>
      </c>
      <c r="AE70" s="9" t="s">
        <v>153</v>
      </c>
      <c r="AF70" s="9" t="s">
        <v>153</v>
      </c>
      <c r="AG70" s="9" t="s">
        <v>153</v>
      </c>
      <c r="AH70" s="9" t="s">
        <v>153</v>
      </c>
      <c r="AI70" s="9" t="s">
        <v>153</v>
      </c>
      <c r="AJ70" s="9" t="s">
        <v>153</v>
      </c>
      <c r="AK70" s="9" t="s">
        <v>153</v>
      </c>
      <c r="AL70" s="9" t="s">
        <v>153</v>
      </c>
      <c r="AM70" s="9" t="s">
        <v>153</v>
      </c>
      <c r="AN70" s="9" t="s">
        <v>153</v>
      </c>
      <c r="AO70" s="9" t="s">
        <v>153</v>
      </c>
      <c r="AP70" s="9" t="s">
        <v>153</v>
      </c>
      <c r="AQ70" s="9" t="s">
        <v>153</v>
      </c>
      <c r="AR70" s="9" t="s">
        <v>153</v>
      </c>
    </row>
    <row r="71" spans="1:44">
      <c r="A71" s="7" t="s">
        <v>196</v>
      </c>
      <c r="B71" s="7">
        <v>1967</v>
      </c>
      <c r="C71" s="7">
        <v>1</v>
      </c>
      <c r="D71" s="7" t="s">
        <v>110</v>
      </c>
      <c r="E71" s="9" t="s">
        <v>153</v>
      </c>
      <c r="F71" s="9" t="s">
        <v>153</v>
      </c>
      <c r="G71" s="9" t="s">
        <v>153</v>
      </c>
      <c r="H71" s="9" t="s">
        <v>153</v>
      </c>
      <c r="I71" s="9" t="s">
        <v>153</v>
      </c>
      <c r="J71" s="9" t="s">
        <v>153</v>
      </c>
      <c r="K71" s="10" t="s">
        <v>153</v>
      </c>
      <c r="L71" s="10" t="s">
        <v>153</v>
      </c>
      <c r="M71" s="10" t="s">
        <v>153</v>
      </c>
      <c r="N71" s="10" t="s">
        <v>153</v>
      </c>
      <c r="O71" s="10" t="s">
        <v>153</v>
      </c>
      <c r="P71" s="10" t="s">
        <v>153</v>
      </c>
      <c r="Q71" s="10" t="s">
        <v>153</v>
      </c>
      <c r="R71" s="10" t="s">
        <v>153</v>
      </c>
      <c r="S71" s="10" t="s">
        <v>153</v>
      </c>
      <c r="T71" s="10" t="s">
        <v>153</v>
      </c>
      <c r="U71" s="10" t="s">
        <v>153</v>
      </c>
      <c r="V71" s="10" t="s">
        <v>153</v>
      </c>
      <c r="W71" s="10" t="s">
        <v>153</v>
      </c>
      <c r="X71" s="10" t="s">
        <v>153</v>
      </c>
      <c r="Y71" s="10" t="s">
        <v>153</v>
      </c>
      <c r="Z71" s="10" t="s">
        <v>153</v>
      </c>
      <c r="AA71" s="10" t="s">
        <v>153</v>
      </c>
      <c r="AB71" s="10" t="s">
        <v>153</v>
      </c>
      <c r="AC71" s="10" t="s">
        <v>153</v>
      </c>
      <c r="AD71" s="10" t="s">
        <v>153</v>
      </c>
      <c r="AE71" s="9" t="s">
        <v>153</v>
      </c>
      <c r="AF71" s="9" t="s">
        <v>153</v>
      </c>
      <c r="AG71" s="9" t="s">
        <v>153</v>
      </c>
      <c r="AH71" s="9" t="s">
        <v>153</v>
      </c>
      <c r="AI71" s="9" t="s">
        <v>153</v>
      </c>
      <c r="AJ71" s="9" t="s">
        <v>153</v>
      </c>
      <c r="AK71" s="9" t="s">
        <v>153</v>
      </c>
      <c r="AL71" s="9" t="s">
        <v>153</v>
      </c>
      <c r="AM71" s="9" t="s">
        <v>153</v>
      </c>
      <c r="AN71" s="9" t="s">
        <v>153</v>
      </c>
      <c r="AO71" s="9" t="s">
        <v>153</v>
      </c>
      <c r="AP71" s="9" t="s">
        <v>153</v>
      </c>
      <c r="AQ71" s="9" t="s">
        <v>153</v>
      </c>
      <c r="AR71" s="9" t="s">
        <v>153</v>
      </c>
    </row>
    <row r="72" spans="1:44">
      <c r="A72" s="7" t="s">
        <v>196</v>
      </c>
      <c r="B72" s="7">
        <v>1967</v>
      </c>
      <c r="C72" s="7">
        <v>11</v>
      </c>
      <c r="D72" s="7" t="s">
        <v>209</v>
      </c>
      <c r="E72" s="9" t="s">
        <v>153</v>
      </c>
      <c r="F72" s="9" t="s">
        <v>153</v>
      </c>
      <c r="G72" s="9" t="s">
        <v>153</v>
      </c>
      <c r="H72" s="9" t="s">
        <v>153</v>
      </c>
      <c r="I72" s="9" t="s">
        <v>153</v>
      </c>
      <c r="J72" s="9" t="s">
        <v>153</v>
      </c>
      <c r="K72" s="10" t="s">
        <v>153</v>
      </c>
      <c r="L72" s="10" t="s">
        <v>153</v>
      </c>
      <c r="M72" s="10" t="s">
        <v>153</v>
      </c>
      <c r="N72" s="10" t="s">
        <v>153</v>
      </c>
      <c r="O72" s="10" t="s">
        <v>153</v>
      </c>
      <c r="P72" s="10" t="s">
        <v>153</v>
      </c>
      <c r="Q72" s="10" t="s">
        <v>153</v>
      </c>
      <c r="R72" s="10" t="s">
        <v>153</v>
      </c>
      <c r="S72" s="10" t="s">
        <v>153</v>
      </c>
      <c r="T72" s="10" t="s">
        <v>153</v>
      </c>
      <c r="U72" s="10" t="s">
        <v>153</v>
      </c>
      <c r="V72" s="10" t="s">
        <v>153</v>
      </c>
      <c r="W72" s="10" t="s">
        <v>153</v>
      </c>
      <c r="X72" s="10" t="s">
        <v>153</v>
      </c>
      <c r="Y72" s="10" t="s">
        <v>153</v>
      </c>
      <c r="Z72" s="10" t="s">
        <v>153</v>
      </c>
      <c r="AA72" s="10" t="s">
        <v>153</v>
      </c>
      <c r="AB72" s="10" t="s">
        <v>153</v>
      </c>
      <c r="AC72" s="10" t="s">
        <v>153</v>
      </c>
      <c r="AD72" s="10" t="s">
        <v>153</v>
      </c>
      <c r="AE72" s="9" t="s">
        <v>153</v>
      </c>
      <c r="AF72" s="9" t="s">
        <v>153</v>
      </c>
      <c r="AG72" s="9" t="s">
        <v>153</v>
      </c>
      <c r="AH72" s="9" t="s">
        <v>153</v>
      </c>
      <c r="AI72" s="9" t="s">
        <v>153</v>
      </c>
      <c r="AJ72" s="9" t="s">
        <v>153</v>
      </c>
      <c r="AK72" s="9" t="s">
        <v>153</v>
      </c>
      <c r="AL72" s="9" t="s">
        <v>153</v>
      </c>
      <c r="AM72" s="9" t="s">
        <v>153</v>
      </c>
      <c r="AN72" s="9" t="s">
        <v>153</v>
      </c>
      <c r="AO72" s="9" t="s">
        <v>153</v>
      </c>
      <c r="AP72" s="9" t="s">
        <v>153</v>
      </c>
      <c r="AQ72" s="9" t="s">
        <v>153</v>
      </c>
      <c r="AR72" s="9" t="s">
        <v>153</v>
      </c>
    </row>
    <row r="73" spans="1:44">
      <c r="A73" s="7" t="s">
        <v>196</v>
      </c>
      <c r="B73" s="7">
        <v>1967</v>
      </c>
      <c r="C73" s="7">
        <v>14</v>
      </c>
      <c r="D73" s="7" t="s">
        <v>112</v>
      </c>
      <c r="E73" s="9" t="s">
        <v>153</v>
      </c>
      <c r="F73" s="9" t="s">
        <v>153</v>
      </c>
      <c r="G73" s="9" t="s">
        <v>153</v>
      </c>
      <c r="H73" s="9" t="s">
        <v>153</v>
      </c>
      <c r="I73" s="9" t="s">
        <v>153</v>
      </c>
      <c r="J73" s="9" t="s">
        <v>153</v>
      </c>
      <c r="K73" s="10" t="s">
        <v>153</v>
      </c>
      <c r="L73" s="10" t="s">
        <v>153</v>
      </c>
      <c r="M73" s="10" t="s">
        <v>153</v>
      </c>
      <c r="N73" s="10" t="s">
        <v>153</v>
      </c>
      <c r="O73" s="10" t="s">
        <v>153</v>
      </c>
      <c r="P73" s="10" t="s">
        <v>153</v>
      </c>
      <c r="Q73" s="10" t="s">
        <v>153</v>
      </c>
      <c r="R73" s="10" t="s">
        <v>153</v>
      </c>
      <c r="S73" s="10" t="s">
        <v>153</v>
      </c>
      <c r="T73" s="10" t="s">
        <v>153</v>
      </c>
      <c r="U73" s="10" t="s">
        <v>153</v>
      </c>
      <c r="V73" s="10" t="s">
        <v>153</v>
      </c>
      <c r="W73" s="10" t="s">
        <v>153</v>
      </c>
      <c r="X73" s="10" t="s">
        <v>153</v>
      </c>
      <c r="Y73" s="10" t="s">
        <v>153</v>
      </c>
      <c r="Z73" s="10" t="s">
        <v>153</v>
      </c>
      <c r="AA73" s="10" t="s">
        <v>153</v>
      </c>
      <c r="AB73" s="10" t="s">
        <v>153</v>
      </c>
      <c r="AC73" s="10" t="s">
        <v>153</v>
      </c>
      <c r="AD73" s="10" t="s">
        <v>153</v>
      </c>
      <c r="AE73" s="9" t="s">
        <v>153</v>
      </c>
      <c r="AF73" s="9" t="s">
        <v>153</v>
      </c>
      <c r="AG73" s="9" t="s">
        <v>153</v>
      </c>
      <c r="AH73" s="9" t="s">
        <v>153</v>
      </c>
      <c r="AI73" s="9" t="s">
        <v>153</v>
      </c>
      <c r="AJ73" s="9" t="s">
        <v>153</v>
      </c>
      <c r="AK73" s="9" t="s">
        <v>153</v>
      </c>
      <c r="AL73" s="9" t="s">
        <v>153</v>
      </c>
      <c r="AM73" s="9" t="s">
        <v>153</v>
      </c>
      <c r="AN73" s="9" t="s">
        <v>153</v>
      </c>
      <c r="AO73" s="9" t="s">
        <v>153</v>
      </c>
      <c r="AP73" s="9" t="s">
        <v>153</v>
      </c>
      <c r="AQ73" s="9" t="s">
        <v>153</v>
      </c>
      <c r="AR73" s="9" t="s">
        <v>153</v>
      </c>
    </row>
    <row r="74" spans="1:44">
      <c r="A74" s="7" t="s">
        <v>196</v>
      </c>
      <c r="B74" s="7">
        <v>1967</v>
      </c>
      <c r="C74" s="7">
        <v>9</v>
      </c>
      <c r="D74" s="7" t="s">
        <v>205</v>
      </c>
      <c r="E74" s="9" t="s">
        <v>153</v>
      </c>
      <c r="F74" s="9" t="s">
        <v>153</v>
      </c>
      <c r="G74" s="9" t="s">
        <v>153</v>
      </c>
      <c r="H74" s="9" t="s">
        <v>153</v>
      </c>
      <c r="I74" s="9" t="s">
        <v>153</v>
      </c>
      <c r="J74" s="9" t="s">
        <v>153</v>
      </c>
      <c r="K74" s="10" t="s">
        <v>153</v>
      </c>
      <c r="L74" s="10" t="s">
        <v>153</v>
      </c>
      <c r="M74" s="10" t="s">
        <v>153</v>
      </c>
      <c r="N74" s="10" t="s">
        <v>153</v>
      </c>
      <c r="O74" s="10" t="s">
        <v>153</v>
      </c>
      <c r="P74" s="10" t="s">
        <v>153</v>
      </c>
      <c r="Q74" s="10" t="s">
        <v>153</v>
      </c>
      <c r="R74" s="10" t="s">
        <v>153</v>
      </c>
      <c r="S74" s="10" t="s">
        <v>153</v>
      </c>
      <c r="T74" s="10" t="s">
        <v>153</v>
      </c>
      <c r="U74" s="10" t="s">
        <v>153</v>
      </c>
      <c r="V74" s="10" t="s">
        <v>153</v>
      </c>
      <c r="W74" s="10" t="s">
        <v>153</v>
      </c>
      <c r="X74" s="10" t="s">
        <v>153</v>
      </c>
      <c r="Y74" s="10" t="s">
        <v>153</v>
      </c>
      <c r="Z74" s="10" t="s">
        <v>153</v>
      </c>
      <c r="AA74" s="10" t="s">
        <v>153</v>
      </c>
      <c r="AB74" s="10" t="s">
        <v>153</v>
      </c>
      <c r="AC74" s="10" t="s">
        <v>153</v>
      </c>
      <c r="AD74" s="10" t="s">
        <v>153</v>
      </c>
      <c r="AE74" s="9" t="s">
        <v>153</v>
      </c>
      <c r="AF74" s="9" t="s">
        <v>153</v>
      </c>
      <c r="AG74" s="9" t="s">
        <v>153</v>
      </c>
      <c r="AH74" s="9" t="s">
        <v>153</v>
      </c>
      <c r="AI74" s="9" t="s">
        <v>153</v>
      </c>
      <c r="AJ74" s="9" t="s">
        <v>153</v>
      </c>
      <c r="AK74" s="9" t="s">
        <v>153</v>
      </c>
      <c r="AL74" s="9" t="s">
        <v>153</v>
      </c>
      <c r="AM74" s="9" t="s">
        <v>153</v>
      </c>
      <c r="AN74" s="9" t="s">
        <v>153</v>
      </c>
      <c r="AO74" s="9" t="s">
        <v>153</v>
      </c>
      <c r="AP74" s="9" t="s">
        <v>153</v>
      </c>
      <c r="AQ74" s="9" t="s">
        <v>153</v>
      </c>
      <c r="AR74" s="9" t="s">
        <v>153</v>
      </c>
    </row>
    <row r="75" spans="1:44">
      <c r="A75" s="7" t="s">
        <v>196</v>
      </c>
      <c r="B75" s="7">
        <v>1967</v>
      </c>
      <c r="C75" s="7">
        <v>4</v>
      </c>
      <c r="D75" s="7" t="s">
        <v>114</v>
      </c>
      <c r="E75" s="9" t="s">
        <v>153</v>
      </c>
      <c r="F75" s="9" t="s">
        <v>153</v>
      </c>
      <c r="G75" s="9" t="s">
        <v>153</v>
      </c>
      <c r="H75" s="9" t="s">
        <v>153</v>
      </c>
      <c r="I75" s="9" t="s">
        <v>153</v>
      </c>
      <c r="J75" s="9" t="s">
        <v>153</v>
      </c>
      <c r="K75" s="10" t="s">
        <v>153</v>
      </c>
      <c r="L75" s="10" t="s">
        <v>153</v>
      </c>
      <c r="M75" s="10" t="s">
        <v>153</v>
      </c>
      <c r="N75" s="10" t="s">
        <v>153</v>
      </c>
      <c r="O75" s="10" t="s">
        <v>153</v>
      </c>
      <c r="P75" s="10" t="s">
        <v>153</v>
      </c>
      <c r="Q75" s="10" t="s">
        <v>153</v>
      </c>
      <c r="R75" s="10" t="s">
        <v>153</v>
      </c>
      <c r="S75" s="10" t="s">
        <v>153</v>
      </c>
      <c r="T75" s="10" t="s">
        <v>153</v>
      </c>
      <c r="U75" s="10" t="s">
        <v>153</v>
      </c>
      <c r="V75" s="10" t="s">
        <v>153</v>
      </c>
      <c r="W75" s="10" t="s">
        <v>153</v>
      </c>
      <c r="X75" s="10" t="s">
        <v>153</v>
      </c>
      <c r="Y75" s="10" t="s">
        <v>153</v>
      </c>
      <c r="Z75" s="10" t="s">
        <v>153</v>
      </c>
      <c r="AA75" s="10" t="s">
        <v>153</v>
      </c>
      <c r="AB75" s="10" t="s">
        <v>153</v>
      </c>
      <c r="AC75" s="10" t="s">
        <v>153</v>
      </c>
      <c r="AD75" s="10" t="s">
        <v>153</v>
      </c>
      <c r="AE75" s="9" t="s">
        <v>153</v>
      </c>
      <c r="AF75" s="9" t="s">
        <v>153</v>
      </c>
      <c r="AG75" s="9" t="s">
        <v>153</v>
      </c>
      <c r="AH75" s="9" t="s">
        <v>153</v>
      </c>
      <c r="AI75" s="9" t="s">
        <v>153</v>
      </c>
      <c r="AJ75" s="9" t="s">
        <v>153</v>
      </c>
      <c r="AK75" s="9" t="s">
        <v>153</v>
      </c>
      <c r="AL75" s="9" t="s">
        <v>153</v>
      </c>
      <c r="AM75" s="9" t="s">
        <v>153</v>
      </c>
      <c r="AN75" s="9" t="s">
        <v>153</v>
      </c>
      <c r="AO75" s="9" t="s">
        <v>153</v>
      </c>
      <c r="AP75" s="9" t="s">
        <v>153</v>
      </c>
      <c r="AQ75" s="9" t="s">
        <v>153</v>
      </c>
      <c r="AR75" s="9" t="s">
        <v>153</v>
      </c>
    </row>
    <row r="76" spans="1:44">
      <c r="A76" s="7" t="s">
        <v>196</v>
      </c>
      <c r="B76" s="7">
        <v>1967</v>
      </c>
      <c r="C76" s="7">
        <v>13</v>
      </c>
      <c r="D76" s="7" t="s">
        <v>206</v>
      </c>
      <c r="E76" s="9" t="s">
        <v>153</v>
      </c>
      <c r="F76" s="9" t="s">
        <v>153</v>
      </c>
      <c r="G76" s="9" t="s">
        <v>153</v>
      </c>
      <c r="H76" s="9" t="s">
        <v>153</v>
      </c>
      <c r="I76" s="9" t="s">
        <v>153</v>
      </c>
      <c r="J76" s="9" t="s">
        <v>153</v>
      </c>
      <c r="K76" s="10" t="s">
        <v>153</v>
      </c>
      <c r="L76" s="10" t="s">
        <v>153</v>
      </c>
      <c r="M76" s="10" t="s">
        <v>153</v>
      </c>
      <c r="N76" s="10" t="s">
        <v>153</v>
      </c>
      <c r="O76" s="10" t="s">
        <v>153</v>
      </c>
      <c r="P76" s="10" t="s">
        <v>153</v>
      </c>
      <c r="Q76" s="10" t="s">
        <v>153</v>
      </c>
      <c r="R76" s="10" t="s">
        <v>153</v>
      </c>
      <c r="S76" s="10" t="s">
        <v>153</v>
      </c>
      <c r="T76" s="10" t="s">
        <v>153</v>
      </c>
      <c r="U76" s="10" t="s">
        <v>153</v>
      </c>
      <c r="V76" s="10" t="s">
        <v>153</v>
      </c>
      <c r="W76" s="10" t="s">
        <v>153</v>
      </c>
      <c r="X76" s="10" t="s">
        <v>153</v>
      </c>
      <c r="Y76" s="10" t="s">
        <v>153</v>
      </c>
      <c r="Z76" s="10" t="s">
        <v>153</v>
      </c>
      <c r="AA76" s="10" t="s">
        <v>153</v>
      </c>
      <c r="AB76" s="10" t="s">
        <v>153</v>
      </c>
      <c r="AC76" s="10" t="s">
        <v>153</v>
      </c>
      <c r="AD76" s="10" t="s">
        <v>153</v>
      </c>
      <c r="AE76" s="9" t="s">
        <v>153</v>
      </c>
      <c r="AF76" s="9" t="s">
        <v>153</v>
      </c>
      <c r="AG76" s="9" t="s">
        <v>153</v>
      </c>
      <c r="AH76" s="9" t="s">
        <v>153</v>
      </c>
      <c r="AI76" s="9" t="s">
        <v>153</v>
      </c>
      <c r="AJ76" s="9" t="s">
        <v>153</v>
      </c>
      <c r="AK76" s="9" t="s">
        <v>153</v>
      </c>
      <c r="AL76" s="9" t="s">
        <v>153</v>
      </c>
      <c r="AM76" s="9" t="s">
        <v>153</v>
      </c>
      <c r="AN76" s="9" t="s">
        <v>153</v>
      </c>
      <c r="AO76" s="9" t="s">
        <v>153</v>
      </c>
      <c r="AP76" s="9" t="s">
        <v>153</v>
      </c>
      <c r="AQ76" s="9" t="s">
        <v>153</v>
      </c>
      <c r="AR76" s="9" t="s">
        <v>153</v>
      </c>
    </row>
    <row r="77" spans="1:44">
      <c r="A77" s="7" t="s">
        <v>196</v>
      </c>
      <c r="B77" s="7">
        <v>1967</v>
      </c>
      <c r="C77" s="7">
        <v>15</v>
      </c>
      <c r="D77" s="7" t="s">
        <v>116</v>
      </c>
      <c r="E77" s="9" t="s">
        <v>153</v>
      </c>
      <c r="F77" s="9" t="s">
        <v>153</v>
      </c>
      <c r="G77" s="9" t="s">
        <v>153</v>
      </c>
      <c r="H77" s="9" t="s">
        <v>153</v>
      </c>
      <c r="I77" s="9" t="s">
        <v>153</v>
      </c>
      <c r="J77" s="9" t="s">
        <v>153</v>
      </c>
      <c r="K77" s="10" t="s">
        <v>153</v>
      </c>
      <c r="L77" s="10" t="s">
        <v>153</v>
      </c>
      <c r="M77" s="10" t="s">
        <v>153</v>
      </c>
      <c r="N77" s="10" t="s">
        <v>153</v>
      </c>
      <c r="O77" s="10" t="s">
        <v>153</v>
      </c>
      <c r="P77" s="10" t="s">
        <v>153</v>
      </c>
      <c r="Q77" s="10" t="s">
        <v>153</v>
      </c>
      <c r="R77" s="10" t="s">
        <v>153</v>
      </c>
      <c r="S77" s="10" t="s">
        <v>153</v>
      </c>
      <c r="T77" s="10" t="s">
        <v>153</v>
      </c>
      <c r="U77" s="10" t="s">
        <v>153</v>
      </c>
      <c r="V77" s="10" t="s">
        <v>153</v>
      </c>
      <c r="W77" s="10" t="s">
        <v>153</v>
      </c>
      <c r="X77" s="10" t="s">
        <v>153</v>
      </c>
      <c r="Y77" s="10" t="s">
        <v>153</v>
      </c>
      <c r="Z77" s="10" t="s">
        <v>153</v>
      </c>
      <c r="AA77" s="10" t="s">
        <v>153</v>
      </c>
      <c r="AB77" s="10" t="s">
        <v>153</v>
      </c>
      <c r="AC77" s="10" t="s">
        <v>153</v>
      </c>
      <c r="AD77" s="10" t="s">
        <v>153</v>
      </c>
      <c r="AE77" s="9" t="s">
        <v>153</v>
      </c>
      <c r="AF77" s="9" t="s">
        <v>153</v>
      </c>
      <c r="AG77" s="9" t="s">
        <v>153</v>
      </c>
      <c r="AH77" s="9" t="s">
        <v>153</v>
      </c>
      <c r="AI77" s="9" t="s">
        <v>153</v>
      </c>
      <c r="AJ77" s="9" t="s">
        <v>153</v>
      </c>
      <c r="AK77" s="9" t="s">
        <v>153</v>
      </c>
      <c r="AL77" s="9" t="s">
        <v>153</v>
      </c>
      <c r="AM77" s="9" t="s">
        <v>153</v>
      </c>
      <c r="AN77" s="9" t="s">
        <v>153</v>
      </c>
      <c r="AO77" s="9" t="s">
        <v>153</v>
      </c>
      <c r="AP77" s="9" t="s">
        <v>153</v>
      </c>
      <c r="AQ77" s="9" t="s">
        <v>153</v>
      </c>
      <c r="AR77" s="9" t="s">
        <v>153</v>
      </c>
    </row>
    <row r="78" spans="1:44">
      <c r="A78" s="7" t="s">
        <v>196</v>
      </c>
      <c r="B78" s="7">
        <v>1967</v>
      </c>
      <c r="C78" s="7">
        <v>5</v>
      </c>
      <c r="D78" s="7" t="s">
        <v>117</v>
      </c>
      <c r="E78" s="9" t="s">
        <v>153</v>
      </c>
      <c r="F78" s="9" t="s">
        <v>153</v>
      </c>
      <c r="G78" s="9" t="s">
        <v>153</v>
      </c>
      <c r="H78" s="9" t="s">
        <v>153</v>
      </c>
      <c r="I78" s="9" t="s">
        <v>153</v>
      </c>
      <c r="J78" s="9" t="s">
        <v>153</v>
      </c>
      <c r="K78" s="10" t="s">
        <v>153</v>
      </c>
      <c r="L78" s="10" t="s">
        <v>153</v>
      </c>
      <c r="M78" s="10" t="s">
        <v>153</v>
      </c>
      <c r="N78" s="10" t="s">
        <v>153</v>
      </c>
      <c r="O78" s="10" t="s">
        <v>153</v>
      </c>
      <c r="P78" s="10" t="s">
        <v>153</v>
      </c>
      <c r="Q78" s="10" t="s">
        <v>153</v>
      </c>
      <c r="R78" s="10" t="s">
        <v>153</v>
      </c>
      <c r="S78" s="10" t="s">
        <v>153</v>
      </c>
      <c r="T78" s="10" t="s">
        <v>153</v>
      </c>
      <c r="U78" s="10" t="s">
        <v>153</v>
      </c>
      <c r="V78" s="10" t="s">
        <v>153</v>
      </c>
      <c r="W78" s="10" t="s">
        <v>153</v>
      </c>
      <c r="X78" s="10" t="s">
        <v>153</v>
      </c>
      <c r="Y78" s="10" t="s">
        <v>153</v>
      </c>
      <c r="Z78" s="10" t="s">
        <v>153</v>
      </c>
      <c r="AA78" s="10" t="s">
        <v>153</v>
      </c>
      <c r="AB78" s="10" t="s">
        <v>153</v>
      </c>
      <c r="AC78" s="10" t="s">
        <v>153</v>
      </c>
      <c r="AD78" s="10" t="s">
        <v>153</v>
      </c>
      <c r="AE78" s="9" t="s">
        <v>153</v>
      </c>
      <c r="AF78" s="9" t="s">
        <v>153</v>
      </c>
      <c r="AG78" s="9" t="s">
        <v>153</v>
      </c>
      <c r="AH78" s="9" t="s">
        <v>153</v>
      </c>
      <c r="AI78" s="9" t="s">
        <v>153</v>
      </c>
      <c r="AJ78" s="9" t="s">
        <v>153</v>
      </c>
      <c r="AK78" s="9" t="s">
        <v>153</v>
      </c>
      <c r="AL78" s="9" t="s">
        <v>153</v>
      </c>
      <c r="AM78" s="9" t="s">
        <v>153</v>
      </c>
      <c r="AN78" s="9" t="s">
        <v>153</v>
      </c>
      <c r="AO78" s="9" t="s">
        <v>153</v>
      </c>
      <c r="AP78" s="9" t="s">
        <v>153</v>
      </c>
      <c r="AQ78" s="9" t="s">
        <v>153</v>
      </c>
      <c r="AR78" s="9" t="s">
        <v>153</v>
      </c>
    </row>
    <row r="79" spans="1:44">
      <c r="A79" s="7" t="s">
        <v>196</v>
      </c>
      <c r="B79" s="7">
        <v>1967</v>
      </c>
      <c r="C79" s="7">
        <v>17</v>
      </c>
      <c r="D79" s="7" t="s">
        <v>207</v>
      </c>
      <c r="E79" s="9" t="s">
        <v>153</v>
      </c>
      <c r="F79" s="9" t="s">
        <v>153</v>
      </c>
      <c r="G79" s="9" t="s">
        <v>153</v>
      </c>
      <c r="H79" s="9" t="s">
        <v>153</v>
      </c>
      <c r="I79" s="9" t="s">
        <v>153</v>
      </c>
      <c r="J79" s="9" t="s">
        <v>153</v>
      </c>
      <c r="K79" s="10" t="s">
        <v>153</v>
      </c>
      <c r="L79" s="10" t="s">
        <v>153</v>
      </c>
      <c r="M79" s="10" t="s">
        <v>153</v>
      </c>
      <c r="N79" s="10" t="s">
        <v>153</v>
      </c>
      <c r="O79" s="10" t="s">
        <v>153</v>
      </c>
      <c r="P79" s="10" t="s">
        <v>153</v>
      </c>
      <c r="Q79" s="10" t="s">
        <v>153</v>
      </c>
      <c r="R79" s="10" t="s">
        <v>153</v>
      </c>
      <c r="S79" s="10" t="s">
        <v>153</v>
      </c>
      <c r="T79" s="10" t="s">
        <v>153</v>
      </c>
      <c r="U79" s="10" t="s">
        <v>153</v>
      </c>
      <c r="V79" s="10" t="s">
        <v>153</v>
      </c>
      <c r="W79" s="10" t="s">
        <v>153</v>
      </c>
      <c r="X79" s="10" t="s">
        <v>153</v>
      </c>
      <c r="Y79" s="10" t="s">
        <v>153</v>
      </c>
      <c r="Z79" s="10" t="s">
        <v>153</v>
      </c>
      <c r="AA79" s="10" t="s">
        <v>153</v>
      </c>
      <c r="AB79" s="10" t="s">
        <v>153</v>
      </c>
      <c r="AC79" s="10" t="s">
        <v>153</v>
      </c>
      <c r="AD79" s="10" t="s">
        <v>153</v>
      </c>
      <c r="AE79" s="9" t="s">
        <v>153</v>
      </c>
      <c r="AF79" s="9" t="s">
        <v>153</v>
      </c>
      <c r="AG79" s="9" t="s">
        <v>153</v>
      </c>
      <c r="AH79" s="9" t="s">
        <v>153</v>
      </c>
      <c r="AI79" s="9" t="s">
        <v>153</v>
      </c>
      <c r="AJ79" s="9" t="s">
        <v>153</v>
      </c>
      <c r="AK79" s="9" t="s">
        <v>153</v>
      </c>
      <c r="AL79" s="9" t="s">
        <v>153</v>
      </c>
      <c r="AM79" s="9" t="s">
        <v>153</v>
      </c>
      <c r="AN79" s="9" t="s">
        <v>153</v>
      </c>
      <c r="AO79" s="9" t="s">
        <v>153</v>
      </c>
      <c r="AP79" s="9" t="s">
        <v>153</v>
      </c>
      <c r="AQ79" s="9" t="s">
        <v>153</v>
      </c>
      <c r="AR79" s="9" t="s">
        <v>153</v>
      </c>
    </row>
    <row r="80" spans="1:44">
      <c r="A80" s="7" t="s">
        <v>196</v>
      </c>
      <c r="B80" s="7">
        <v>1967</v>
      </c>
      <c r="C80" s="7">
        <v>7</v>
      </c>
      <c r="D80" s="7" t="s">
        <v>193</v>
      </c>
      <c r="E80" s="9" t="s">
        <v>153</v>
      </c>
      <c r="F80" s="9" t="s">
        <v>153</v>
      </c>
      <c r="G80" s="9" t="s">
        <v>153</v>
      </c>
      <c r="H80" s="9" t="s">
        <v>153</v>
      </c>
      <c r="I80" s="9" t="s">
        <v>153</v>
      </c>
      <c r="J80" s="9" t="s">
        <v>153</v>
      </c>
      <c r="K80" s="10" t="s">
        <v>153</v>
      </c>
      <c r="L80" s="10" t="s">
        <v>153</v>
      </c>
      <c r="M80" s="10" t="s">
        <v>153</v>
      </c>
      <c r="N80" s="10" t="s">
        <v>153</v>
      </c>
      <c r="O80" s="10" t="s">
        <v>153</v>
      </c>
      <c r="P80" s="10" t="s">
        <v>153</v>
      </c>
      <c r="Q80" s="10" t="s">
        <v>153</v>
      </c>
      <c r="R80" s="10" t="s">
        <v>153</v>
      </c>
      <c r="S80" s="10" t="s">
        <v>153</v>
      </c>
      <c r="T80" s="10" t="s">
        <v>153</v>
      </c>
      <c r="U80" s="10" t="s">
        <v>153</v>
      </c>
      <c r="V80" s="10" t="s">
        <v>153</v>
      </c>
      <c r="W80" s="10" t="s">
        <v>153</v>
      </c>
      <c r="X80" s="10" t="s">
        <v>153</v>
      </c>
      <c r="Y80" s="10" t="s">
        <v>153</v>
      </c>
      <c r="Z80" s="10" t="s">
        <v>153</v>
      </c>
      <c r="AA80" s="10" t="s">
        <v>153</v>
      </c>
      <c r="AB80" s="10" t="s">
        <v>153</v>
      </c>
      <c r="AC80" s="10" t="s">
        <v>153</v>
      </c>
      <c r="AD80" s="10" t="s">
        <v>153</v>
      </c>
      <c r="AE80" s="9" t="s">
        <v>153</v>
      </c>
      <c r="AF80" s="9" t="s">
        <v>153</v>
      </c>
      <c r="AG80" s="9" t="s">
        <v>153</v>
      </c>
      <c r="AH80" s="9" t="s">
        <v>153</v>
      </c>
      <c r="AI80" s="9" t="s">
        <v>153</v>
      </c>
      <c r="AJ80" s="9" t="s">
        <v>153</v>
      </c>
      <c r="AK80" s="9" t="s">
        <v>153</v>
      </c>
      <c r="AL80" s="9" t="s">
        <v>153</v>
      </c>
      <c r="AM80" s="9" t="s">
        <v>153</v>
      </c>
      <c r="AN80" s="9" t="s">
        <v>153</v>
      </c>
      <c r="AO80" s="9" t="s">
        <v>153</v>
      </c>
      <c r="AP80" s="9" t="s">
        <v>153</v>
      </c>
      <c r="AQ80" s="9" t="s">
        <v>153</v>
      </c>
      <c r="AR80" s="9" t="s">
        <v>153</v>
      </c>
    </row>
    <row r="81" spans="1:44">
      <c r="A81" s="7" t="s">
        <v>196</v>
      </c>
      <c r="B81" s="7">
        <v>1967</v>
      </c>
      <c r="C81" s="7">
        <v>18</v>
      </c>
      <c r="D81" s="7" t="s">
        <v>120</v>
      </c>
      <c r="E81" s="9" t="s">
        <v>153</v>
      </c>
      <c r="F81" s="9" t="s">
        <v>153</v>
      </c>
      <c r="G81" s="9" t="s">
        <v>153</v>
      </c>
      <c r="H81" s="9" t="s">
        <v>153</v>
      </c>
      <c r="I81" s="9" t="s">
        <v>153</v>
      </c>
      <c r="J81" s="9" t="s">
        <v>153</v>
      </c>
      <c r="K81" s="10" t="s">
        <v>153</v>
      </c>
      <c r="L81" s="10" t="s">
        <v>153</v>
      </c>
      <c r="M81" s="10" t="s">
        <v>153</v>
      </c>
      <c r="N81" s="10" t="s">
        <v>153</v>
      </c>
      <c r="O81" s="10" t="s">
        <v>153</v>
      </c>
      <c r="P81" s="10" t="s">
        <v>153</v>
      </c>
      <c r="Q81" s="10" t="s">
        <v>153</v>
      </c>
      <c r="R81" s="10" t="s">
        <v>153</v>
      </c>
      <c r="S81" s="10" t="s">
        <v>153</v>
      </c>
      <c r="T81" s="10" t="s">
        <v>153</v>
      </c>
      <c r="U81" s="10" t="s">
        <v>153</v>
      </c>
      <c r="V81" s="10" t="s">
        <v>153</v>
      </c>
      <c r="W81" s="10" t="s">
        <v>153</v>
      </c>
      <c r="X81" s="10" t="s">
        <v>153</v>
      </c>
      <c r="Y81" s="10" t="s">
        <v>153</v>
      </c>
      <c r="Z81" s="10" t="s">
        <v>153</v>
      </c>
      <c r="AA81" s="10" t="s">
        <v>153</v>
      </c>
      <c r="AB81" s="10" t="s">
        <v>153</v>
      </c>
      <c r="AC81" s="10" t="s">
        <v>153</v>
      </c>
      <c r="AD81" s="10" t="s">
        <v>153</v>
      </c>
      <c r="AE81" s="9" t="s">
        <v>153</v>
      </c>
      <c r="AF81" s="9" t="s">
        <v>153</v>
      </c>
      <c r="AG81" s="9" t="s">
        <v>153</v>
      </c>
      <c r="AH81" s="9" t="s">
        <v>153</v>
      </c>
      <c r="AI81" s="9" t="s">
        <v>153</v>
      </c>
      <c r="AJ81" s="9" t="s">
        <v>153</v>
      </c>
      <c r="AK81" s="9" t="s">
        <v>153</v>
      </c>
      <c r="AL81" s="9" t="s">
        <v>153</v>
      </c>
      <c r="AM81" s="9" t="s">
        <v>153</v>
      </c>
      <c r="AN81" s="9" t="s">
        <v>153</v>
      </c>
      <c r="AO81" s="9" t="s">
        <v>153</v>
      </c>
      <c r="AP81" s="9" t="s">
        <v>153</v>
      </c>
      <c r="AQ81" s="9" t="s">
        <v>153</v>
      </c>
      <c r="AR81" s="9" t="s">
        <v>153</v>
      </c>
    </row>
    <row r="82" spans="1:44">
      <c r="A82" s="7" t="s">
        <v>196</v>
      </c>
      <c r="B82" s="7">
        <v>1967</v>
      </c>
      <c r="C82" s="7">
        <v>6</v>
      </c>
      <c r="D82" s="7" t="s">
        <v>121</v>
      </c>
      <c r="E82" s="9" t="s">
        <v>153</v>
      </c>
      <c r="F82" s="9" t="s">
        <v>153</v>
      </c>
      <c r="G82" s="9" t="s">
        <v>153</v>
      </c>
      <c r="H82" s="9" t="s">
        <v>153</v>
      </c>
      <c r="I82" s="9" t="s">
        <v>153</v>
      </c>
      <c r="J82" s="9" t="s">
        <v>153</v>
      </c>
      <c r="K82" s="10" t="s">
        <v>153</v>
      </c>
      <c r="L82" s="10" t="s">
        <v>153</v>
      </c>
      <c r="M82" s="10" t="s">
        <v>153</v>
      </c>
      <c r="N82" s="10" t="s">
        <v>153</v>
      </c>
      <c r="O82" s="10" t="s">
        <v>153</v>
      </c>
      <c r="P82" s="10" t="s">
        <v>153</v>
      </c>
      <c r="Q82" s="10" t="s">
        <v>153</v>
      </c>
      <c r="R82" s="10" t="s">
        <v>153</v>
      </c>
      <c r="S82" s="10" t="s">
        <v>153</v>
      </c>
      <c r="T82" s="10" t="s">
        <v>153</v>
      </c>
      <c r="U82" s="10" t="s">
        <v>153</v>
      </c>
      <c r="V82" s="10" t="s">
        <v>153</v>
      </c>
      <c r="W82" s="10" t="s">
        <v>153</v>
      </c>
      <c r="X82" s="10" t="s">
        <v>153</v>
      </c>
      <c r="Y82" s="10" t="s">
        <v>153</v>
      </c>
      <c r="Z82" s="10" t="s">
        <v>153</v>
      </c>
      <c r="AA82" s="10" t="s">
        <v>153</v>
      </c>
      <c r="AB82" s="10" t="s">
        <v>153</v>
      </c>
      <c r="AC82" s="10" t="s">
        <v>153</v>
      </c>
      <c r="AD82" s="10" t="s">
        <v>153</v>
      </c>
      <c r="AE82" s="9" t="s">
        <v>153</v>
      </c>
      <c r="AF82" s="9" t="s">
        <v>153</v>
      </c>
      <c r="AG82" s="9" t="s">
        <v>153</v>
      </c>
      <c r="AH82" s="9" t="s">
        <v>153</v>
      </c>
      <c r="AI82" s="9" t="s">
        <v>153</v>
      </c>
      <c r="AJ82" s="9" t="s">
        <v>153</v>
      </c>
      <c r="AK82" s="9" t="s">
        <v>153</v>
      </c>
      <c r="AL82" s="9" t="s">
        <v>153</v>
      </c>
      <c r="AM82" s="9" t="s">
        <v>153</v>
      </c>
      <c r="AN82" s="9" t="s">
        <v>153</v>
      </c>
      <c r="AO82" s="9" t="s">
        <v>153</v>
      </c>
      <c r="AP82" s="9" t="s">
        <v>153</v>
      </c>
      <c r="AQ82" s="9" t="s">
        <v>153</v>
      </c>
      <c r="AR82" s="9" t="s">
        <v>153</v>
      </c>
    </row>
    <row r="83" spans="1:44">
      <c r="A83" s="7" t="s">
        <v>196</v>
      </c>
      <c r="B83" s="7">
        <v>1967</v>
      </c>
      <c r="C83" s="7">
        <v>12</v>
      </c>
      <c r="D83" s="7" t="s">
        <v>122</v>
      </c>
      <c r="E83" s="9" t="s">
        <v>153</v>
      </c>
      <c r="F83" s="9" t="s">
        <v>153</v>
      </c>
      <c r="G83" s="9" t="s">
        <v>153</v>
      </c>
      <c r="H83" s="9" t="s">
        <v>153</v>
      </c>
      <c r="I83" s="9" t="s">
        <v>153</v>
      </c>
      <c r="J83" s="9" t="s">
        <v>153</v>
      </c>
      <c r="K83" s="10" t="s">
        <v>153</v>
      </c>
      <c r="L83" s="10" t="s">
        <v>153</v>
      </c>
      <c r="M83" s="10" t="s">
        <v>153</v>
      </c>
      <c r="N83" s="10" t="s">
        <v>153</v>
      </c>
      <c r="O83" s="10" t="s">
        <v>153</v>
      </c>
      <c r="P83" s="10" t="s">
        <v>153</v>
      </c>
      <c r="Q83" s="10" t="s">
        <v>153</v>
      </c>
      <c r="R83" s="10" t="s">
        <v>153</v>
      </c>
      <c r="S83" s="10" t="s">
        <v>153</v>
      </c>
      <c r="T83" s="10" t="s">
        <v>153</v>
      </c>
      <c r="U83" s="10" t="s">
        <v>153</v>
      </c>
      <c r="V83" s="10" t="s">
        <v>153</v>
      </c>
      <c r="W83" s="10" t="s">
        <v>153</v>
      </c>
      <c r="X83" s="10" t="s">
        <v>153</v>
      </c>
      <c r="Y83" s="10" t="s">
        <v>153</v>
      </c>
      <c r="Z83" s="10" t="s">
        <v>153</v>
      </c>
      <c r="AA83" s="10" t="s">
        <v>153</v>
      </c>
      <c r="AB83" s="10" t="s">
        <v>153</v>
      </c>
      <c r="AC83" s="10" t="s">
        <v>153</v>
      </c>
      <c r="AD83" s="10" t="s">
        <v>153</v>
      </c>
      <c r="AE83" s="9" t="s">
        <v>153</v>
      </c>
      <c r="AF83" s="9" t="s">
        <v>153</v>
      </c>
      <c r="AG83" s="9" t="s">
        <v>153</v>
      </c>
      <c r="AH83" s="9" t="s">
        <v>153</v>
      </c>
      <c r="AI83" s="9" t="s">
        <v>153</v>
      </c>
      <c r="AJ83" s="9" t="s">
        <v>153</v>
      </c>
      <c r="AK83" s="9" t="s">
        <v>153</v>
      </c>
      <c r="AL83" s="9" t="s">
        <v>153</v>
      </c>
      <c r="AM83" s="9" t="s">
        <v>153</v>
      </c>
      <c r="AN83" s="9" t="s">
        <v>153</v>
      </c>
      <c r="AO83" s="9" t="s">
        <v>153</v>
      </c>
      <c r="AP83" s="9" t="s">
        <v>153</v>
      </c>
      <c r="AQ83" s="9" t="s">
        <v>153</v>
      </c>
      <c r="AR83" s="9" t="s">
        <v>153</v>
      </c>
    </row>
    <row r="84" spans="1:44">
      <c r="A84" s="7" t="s">
        <v>196</v>
      </c>
      <c r="B84" s="7">
        <v>1967</v>
      </c>
      <c r="C84" s="7">
        <v>10</v>
      </c>
      <c r="D84" s="7" t="s">
        <v>123</v>
      </c>
      <c r="E84" s="9" t="s">
        <v>153</v>
      </c>
      <c r="F84" s="9" t="s">
        <v>153</v>
      </c>
      <c r="G84" s="9" t="s">
        <v>153</v>
      </c>
      <c r="H84" s="9" t="s">
        <v>153</v>
      </c>
      <c r="I84" s="9" t="s">
        <v>153</v>
      </c>
      <c r="J84" s="9" t="s">
        <v>153</v>
      </c>
      <c r="K84" s="10" t="s">
        <v>153</v>
      </c>
      <c r="L84" s="10" t="s">
        <v>153</v>
      </c>
      <c r="M84" s="10" t="s">
        <v>153</v>
      </c>
      <c r="N84" s="10" t="s">
        <v>153</v>
      </c>
      <c r="O84" s="10" t="s">
        <v>153</v>
      </c>
      <c r="P84" s="10" t="s">
        <v>153</v>
      </c>
      <c r="Q84" s="10" t="s">
        <v>153</v>
      </c>
      <c r="R84" s="10" t="s">
        <v>153</v>
      </c>
      <c r="S84" s="10" t="s">
        <v>153</v>
      </c>
      <c r="T84" s="10" t="s">
        <v>153</v>
      </c>
      <c r="U84" s="10" t="s">
        <v>153</v>
      </c>
      <c r="V84" s="10" t="s">
        <v>153</v>
      </c>
      <c r="W84" s="10" t="s">
        <v>153</v>
      </c>
      <c r="X84" s="10" t="s">
        <v>153</v>
      </c>
      <c r="Y84" s="10" t="s">
        <v>153</v>
      </c>
      <c r="Z84" s="10" t="s">
        <v>153</v>
      </c>
      <c r="AA84" s="10" t="s">
        <v>153</v>
      </c>
      <c r="AB84" s="10" t="s">
        <v>153</v>
      </c>
      <c r="AC84" s="10" t="s">
        <v>153</v>
      </c>
      <c r="AD84" s="10" t="s">
        <v>153</v>
      </c>
      <c r="AE84" s="9" t="s">
        <v>153</v>
      </c>
      <c r="AF84" s="9" t="s">
        <v>153</v>
      </c>
      <c r="AG84" s="9" t="s">
        <v>153</v>
      </c>
      <c r="AH84" s="9" t="s">
        <v>153</v>
      </c>
      <c r="AI84" s="9" t="s">
        <v>153</v>
      </c>
      <c r="AJ84" s="9" t="s">
        <v>153</v>
      </c>
      <c r="AK84" s="9" t="s">
        <v>153</v>
      </c>
      <c r="AL84" s="9" t="s">
        <v>153</v>
      </c>
      <c r="AM84" s="9" t="s">
        <v>153</v>
      </c>
      <c r="AN84" s="9" t="s">
        <v>153</v>
      </c>
      <c r="AO84" s="9" t="s">
        <v>153</v>
      </c>
      <c r="AP84" s="9" t="s">
        <v>153</v>
      </c>
      <c r="AQ84" s="9" t="s">
        <v>153</v>
      </c>
      <c r="AR84" s="9" t="s">
        <v>153</v>
      </c>
    </row>
    <row r="85" spans="1:44">
      <c r="A85" s="7" t="s">
        <v>196</v>
      </c>
      <c r="B85" s="7">
        <v>1967</v>
      </c>
      <c r="C85" s="7">
        <v>3</v>
      </c>
      <c r="D85" s="7" t="s">
        <v>124</v>
      </c>
      <c r="E85" s="9" t="s">
        <v>153</v>
      </c>
      <c r="F85" s="9" t="s">
        <v>153</v>
      </c>
      <c r="G85" s="9" t="s">
        <v>153</v>
      </c>
      <c r="H85" s="9" t="s">
        <v>153</v>
      </c>
      <c r="I85" s="9" t="s">
        <v>153</v>
      </c>
      <c r="J85" s="9" t="s">
        <v>153</v>
      </c>
      <c r="K85" s="10" t="s">
        <v>153</v>
      </c>
      <c r="L85" s="10" t="s">
        <v>153</v>
      </c>
      <c r="M85" s="10" t="s">
        <v>153</v>
      </c>
      <c r="N85" s="10" t="s">
        <v>153</v>
      </c>
      <c r="O85" s="10" t="s">
        <v>153</v>
      </c>
      <c r="P85" s="10" t="s">
        <v>153</v>
      </c>
      <c r="Q85" s="10" t="s">
        <v>153</v>
      </c>
      <c r="R85" s="10" t="s">
        <v>153</v>
      </c>
      <c r="S85" s="10" t="s">
        <v>153</v>
      </c>
      <c r="T85" s="10" t="s">
        <v>153</v>
      </c>
      <c r="U85" s="10" t="s">
        <v>153</v>
      </c>
      <c r="V85" s="10" t="s">
        <v>153</v>
      </c>
      <c r="W85" s="10" t="s">
        <v>153</v>
      </c>
      <c r="X85" s="10" t="s">
        <v>153</v>
      </c>
      <c r="Y85" s="10" t="s">
        <v>153</v>
      </c>
      <c r="Z85" s="10" t="s">
        <v>153</v>
      </c>
      <c r="AA85" s="10" t="s">
        <v>153</v>
      </c>
      <c r="AB85" s="10" t="s">
        <v>153</v>
      </c>
      <c r="AC85" s="10" t="s">
        <v>153</v>
      </c>
      <c r="AD85" s="10" t="s">
        <v>153</v>
      </c>
      <c r="AE85" s="9" t="s">
        <v>153</v>
      </c>
      <c r="AF85" s="9" t="s">
        <v>153</v>
      </c>
      <c r="AG85" s="9" t="s">
        <v>153</v>
      </c>
      <c r="AH85" s="9" t="s">
        <v>153</v>
      </c>
      <c r="AI85" s="9" t="s">
        <v>153</v>
      </c>
      <c r="AJ85" s="9" t="s">
        <v>153</v>
      </c>
      <c r="AK85" s="9" t="s">
        <v>153</v>
      </c>
      <c r="AL85" s="9" t="s">
        <v>153</v>
      </c>
      <c r="AM85" s="9" t="s">
        <v>153</v>
      </c>
      <c r="AN85" s="9" t="s">
        <v>153</v>
      </c>
      <c r="AO85" s="9" t="s">
        <v>153</v>
      </c>
      <c r="AP85" s="9" t="s">
        <v>153</v>
      </c>
      <c r="AQ85" s="9" t="s">
        <v>153</v>
      </c>
      <c r="AR85" s="9" t="s">
        <v>153</v>
      </c>
    </row>
    <row r="86" spans="1:44">
      <c r="A86" s="7" t="s">
        <v>196</v>
      </c>
      <c r="B86" s="7">
        <v>1967</v>
      </c>
      <c r="C86" s="7">
        <v>19</v>
      </c>
      <c r="D86" s="7" t="s">
        <v>125</v>
      </c>
      <c r="E86" s="9" t="s">
        <v>153</v>
      </c>
      <c r="F86" s="9" t="s">
        <v>153</v>
      </c>
      <c r="G86" s="9" t="s">
        <v>153</v>
      </c>
      <c r="H86" s="9" t="s">
        <v>153</v>
      </c>
      <c r="I86" s="9" t="s">
        <v>153</v>
      </c>
      <c r="J86" s="9" t="s">
        <v>153</v>
      </c>
      <c r="K86" s="10" t="s">
        <v>153</v>
      </c>
      <c r="L86" s="10" t="s">
        <v>153</v>
      </c>
      <c r="M86" s="10" t="s">
        <v>153</v>
      </c>
      <c r="N86" s="10" t="s">
        <v>153</v>
      </c>
      <c r="O86" s="10" t="s">
        <v>153</v>
      </c>
      <c r="P86" s="10" t="s">
        <v>153</v>
      </c>
      <c r="Q86" s="10" t="s">
        <v>153</v>
      </c>
      <c r="R86" s="10" t="s">
        <v>153</v>
      </c>
      <c r="S86" s="10" t="s">
        <v>153</v>
      </c>
      <c r="T86" s="10" t="s">
        <v>153</v>
      </c>
      <c r="U86" s="10" t="s">
        <v>153</v>
      </c>
      <c r="V86" s="10" t="s">
        <v>153</v>
      </c>
      <c r="W86" s="10" t="s">
        <v>153</v>
      </c>
      <c r="X86" s="10" t="s">
        <v>153</v>
      </c>
      <c r="Y86" s="10" t="s">
        <v>153</v>
      </c>
      <c r="Z86" s="10" t="s">
        <v>153</v>
      </c>
      <c r="AA86" s="10" t="s">
        <v>153</v>
      </c>
      <c r="AB86" s="10" t="s">
        <v>153</v>
      </c>
      <c r="AC86" s="10" t="s">
        <v>153</v>
      </c>
      <c r="AD86" s="10" t="s">
        <v>153</v>
      </c>
      <c r="AE86" s="9" t="s">
        <v>153</v>
      </c>
      <c r="AF86" s="9" t="s">
        <v>153</v>
      </c>
      <c r="AG86" s="9" t="s">
        <v>153</v>
      </c>
      <c r="AH86" s="9" t="s">
        <v>153</v>
      </c>
      <c r="AI86" s="9" t="s">
        <v>153</v>
      </c>
      <c r="AJ86" s="9" t="s">
        <v>153</v>
      </c>
      <c r="AK86" s="9" t="s">
        <v>153</v>
      </c>
      <c r="AL86" s="9" t="s">
        <v>153</v>
      </c>
      <c r="AM86" s="9" t="s">
        <v>153</v>
      </c>
      <c r="AN86" s="9" t="s">
        <v>153</v>
      </c>
      <c r="AO86" s="9" t="s">
        <v>153</v>
      </c>
      <c r="AP86" s="9" t="s">
        <v>153</v>
      </c>
      <c r="AQ86" s="9" t="s">
        <v>153</v>
      </c>
      <c r="AR86" s="9" t="s">
        <v>153</v>
      </c>
    </row>
    <row r="87" spans="1:44">
      <c r="A87" s="7" t="s">
        <v>196</v>
      </c>
      <c r="B87" s="7">
        <v>1967</v>
      </c>
      <c r="C87" s="7">
        <v>16</v>
      </c>
      <c r="D87" s="7" t="s">
        <v>126</v>
      </c>
      <c r="E87" s="9" t="s">
        <v>153</v>
      </c>
      <c r="F87" s="9" t="s">
        <v>153</v>
      </c>
      <c r="G87" s="9" t="s">
        <v>153</v>
      </c>
      <c r="H87" s="9" t="s">
        <v>153</v>
      </c>
      <c r="I87" s="9" t="s">
        <v>153</v>
      </c>
      <c r="J87" s="9" t="s">
        <v>153</v>
      </c>
      <c r="K87" s="10" t="s">
        <v>153</v>
      </c>
      <c r="L87" s="10" t="s">
        <v>153</v>
      </c>
      <c r="M87" s="10" t="s">
        <v>153</v>
      </c>
      <c r="N87" s="10" t="s">
        <v>153</v>
      </c>
      <c r="O87" s="10" t="s">
        <v>153</v>
      </c>
      <c r="P87" s="10" t="s">
        <v>153</v>
      </c>
      <c r="Q87" s="10" t="s">
        <v>153</v>
      </c>
      <c r="R87" s="10" t="s">
        <v>153</v>
      </c>
      <c r="S87" s="10" t="s">
        <v>153</v>
      </c>
      <c r="T87" s="10" t="s">
        <v>153</v>
      </c>
      <c r="U87" s="10" t="s">
        <v>153</v>
      </c>
      <c r="V87" s="10" t="s">
        <v>153</v>
      </c>
      <c r="W87" s="10" t="s">
        <v>153</v>
      </c>
      <c r="X87" s="10" t="s">
        <v>153</v>
      </c>
      <c r="Y87" s="10" t="s">
        <v>153</v>
      </c>
      <c r="Z87" s="10" t="s">
        <v>153</v>
      </c>
      <c r="AA87" s="10" t="s">
        <v>153</v>
      </c>
      <c r="AB87" s="10" t="s">
        <v>153</v>
      </c>
      <c r="AC87" s="10" t="s">
        <v>153</v>
      </c>
      <c r="AD87" s="10" t="s">
        <v>153</v>
      </c>
      <c r="AE87" s="9" t="s">
        <v>153</v>
      </c>
      <c r="AF87" s="9" t="s">
        <v>153</v>
      </c>
      <c r="AG87" s="9" t="s">
        <v>153</v>
      </c>
      <c r="AH87" s="9" t="s">
        <v>153</v>
      </c>
      <c r="AI87" s="9" t="s">
        <v>153</v>
      </c>
      <c r="AJ87" s="9" t="s">
        <v>153</v>
      </c>
      <c r="AK87" s="9" t="s">
        <v>153</v>
      </c>
      <c r="AL87" s="9" t="s">
        <v>153</v>
      </c>
      <c r="AM87" s="9" t="s">
        <v>153</v>
      </c>
      <c r="AN87" s="9" t="s">
        <v>153</v>
      </c>
      <c r="AO87" s="9" t="s">
        <v>153</v>
      </c>
      <c r="AP87" s="9" t="s">
        <v>153</v>
      </c>
      <c r="AQ87" s="9" t="s">
        <v>153</v>
      </c>
      <c r="AR87" s="9" t="s">
        <v>153</v>
      </c>
    </row>
    <row r="88" spans="1:44">
      <c r="A88" s="7" t="s">
        <v>196</v>
      </c>
      <c r="B88" s="7">
        <v>1967</v>
      </c>
      <c r="C88" s="7">
        <v>8</v>
      </c>
      <c r="D88" s="7" t="s">
        <v>127</v>
      </c>
      <c r="E88" s="9" t="s">
        <v>153</v>
      </c>
      <c r="F88" s="9" t="s">
        <v>153</v>
      </c>
      <c r="G88" s="9" t="s">
        <v>153</v>
      </c>
      <c r="H88" s="9" t="s">
        <v>153</v>
      </c>
      <c r="I88" s="9" t="s">
        <v>153</v>
      </c>
      <c r="J88" s="9" t="s">
        <v>153</v>
      </c>
      <c r="K88" s="10" t="s">
        <v>153</v>
      </c>
      <c r="L88" s="10" t="s">
        <v>153</v>
      </c>
      <c r="M88" s="10" t="s">
        <v>153</v>
      </c>
      <c r="N88" s="10" t="s">
        <v>153</v>
      </c>
      <c r="O88" s="10" t="s">
        <v>153</v>
      </c>
      <c r="P88" s="10" t="s">
        <v>153</v>
      </c>
      <c r="Q88" s="10" t="s">
        <v>153</v>
      </c>
      <c r="R88" s="10" t="s">
        <v>153</v>
      </c>
      <c r="S88" s="10" t="s">
        <v>153</v>
      </c>
      <c r="T88" s="10" t="s">
        <v>153</v>
      </c>
      <c r="U88" s="10" t="s">
        <v>153</v>
      </c>
      <c r="V88" s="10" t="s">
        <v>153</v>
      </c>
      <c r="W88" s="10" t="s">
        <v>153</v>
      </c>
      <c r="X88" s="10" t="s">
        <v>153</v>
      </c>
      <c r="Y88" s="10" t="s">
        <v>153</v>
      </c>
      <c r="Z88" s="10" t="s">
        <v>153</v>
      </c>
      <c r="AA88" s="10" t="s">
        <v>153</v>
      </c>
      <c r="AB88" s="10" t="s">
        <v>153</v>
      </c>
      <c r="AC88" s="10" t="s">
        <v>153</v>
      </c>
      <c r="AD88" s="10" t="s">
        <v>153</v>
      </c>
      <c r="AE88" s="9" t="s">
        <v>153</v>
      </c>
      <c r="AF88" s="9" t="s">
        <v>153</v>
      </c>
      <c r="AG88" s="9" t="s">
        <v>153</v>
      </c>
      <c r="AH88" s="9" t="s">
        <v>153</v>
      </c>
      <c r="AI88" s="9" t="s">
        <v>153</v>
      </c>
      <c r="AJ88" s="9" t="s">
        <v>153</v>
      </c>
      <c r="AK88" s="9" t="s">
        <v>153</v>
      </c>
      <c r="AL88" s="9" t="s">
        <v>153</v>
      </c>
      <c r="AM88" s="9" t="s">
        <v>153</v>
      </c>
      <c r="AN88" s="9" t="s">
        <v>153</v>
      </c>
      <c r="AO88" s="9" t="s">
        <v>153</v>
      </c>
      <c r="AP88" s="9" t="s">
        <v>153</v>
      </c>
      <c r="AQ88" s="9" t="s">
        <v>153</v>
      </c>
      <c r="AR88" s="9" t="s">
        <v>153</v>
      </c>
    </row>
    <row r="89" spans="1:44">
      <c r="A89" s="7" t="s">
        <v>196</v>
      </c>
      <c r="B89" s="7">
        <v>1967</v>
      </c>
      <c r="C89" s="7">
        <v>2</v>
      </c>
      <c r="D89" s="7" t="s">
        <v>128</v>
      </c>
      <c r="E89" s="9" t="s">
        <v>153</v>
      </c>
      <c r="F89" s="9" t="s">
        <v>153</v>
      </c>
      <c r="G89" s="9" t="s">
        <v>153</v>
      </c>
      <c r="H89" s="9" t="s">
        <v>153</v>
      </c>
      <c r="I89" s="9" t="s">
        <v>153</v>
      </c>
      <c r="J89" s="9" t="s">
        <v>153</v>
      </c>
      <c r="K89" s="10" t="s">
        <v>153</v>
      </c>
      <c r="L89" s="10" t="s">
        <v>153</v>
      </c>
      <c r="M89" s="10" t="s">
        <v>153</v>
      </c>
      <c r="N89" s="10" t="s">
        <v>153</v>
      </c>
      <c r="O89" s="10" t="s">
        <v>153</v>
      </c>
      <c r="P89" s="10" t="s">
        <v>153</v>
      </c>
      <c r="Q89" s="10" t="s">
        <v>153</v>
      </c>
      <c r="R89" s="10" t="s">
        <v>153</v>
      </c>
      <c r="S89" s="10" t="s">
        <v>153</v>
      </c>
      <c r="T89" s="10" t="s">
        <v>153</v>
      </c>
      <c r="U89" s="10" t="s">
        <v>153</v>
      </c>
      <c r="V89" s="10" t="s">
        <v>153</v>
      </c>
      <c r="W89" s="10" t="s">
        <v>153</v>
      </c>
      <c r="X89" s="10" t="s">
        <v>153</v>
      </c>
      <c r="Y89" s="10" t="s">
        <v>153</v>
      </c>
      <c r="Z89" s="10" t="s">
        <v>153</v>
      </c>
      <c r="AA89" s="10" t="s">
        <v>153</v>
      </c>
      <c r="AB89" s="10" t="s">
        <v>153</v>
      </c>
      <c r="AC89" s="10" t="s">
        <v>153</v>
      </c>
      <c r="AD89" s="10" t="s">
        <v>153</v>
      </c>
      <c r="AE89" s="9" t="s">
        <v>153</v>
      </c>
      <c r="AF89" s="9" t="s">
        <v>153</v>
      </c>
      <c r="AG89" s="9" t="s">
        <v>153</v>
      </c>
      <c r="AH89" s="9" t="s">
        <v>153</v>
      </c>
      <c r="AI89" s="9" t="s">
        <v>153</v>
      </c>
      <c r="AJ89" s="9" t="s">
        <v>153</v>
      </c>
      <c r="AK89" s="9" t="s">
        <v>153</v>
      </c>
      <c r="AL89" s="9" t="s">
        <v>153</v>
      </c>
      <c r="AM89" s="9" t="s">
        <v>153</v>
      </c>
      <c r="AN89" s="9" t="s">
        <v>153</v>
      </c>
      <c r="AO89" s="9" t="s">
        <v>153</v>
      </c>
      <c r="AP89" s="9" t="s">
        <v>153</v>
      </c>
      <c r="AQ89" s="9" t="s">
        <v>153</v>
      </c>
      <c r="AR89" s="9" t="s">
        <v>153</v>
      </c>
    </row>
    <row r="90" spans="1:44">
      <c r="A90" s="7" t="s">
        <v>197</v>
      </c>
      <c r="B90" s="7">
        <v>1973</v>
      </c>
      <c r="C90" s="7">
        <v>0</v>
      </c>
      <c r="D90" s="7" t="s">
        <v>11</v>
      </c>
      <c r="E90" s="8">
        <v>686</v>
      </c>
      <c r="F90" s="8">
        <v>568</v>
      </c>
      <c r="G90" s="8">
        <v>224</v>
      </c>
      <c r="H90" s="8">
        <v>42</v>
      </c>
      <c r="I90" s="8">
        <v>1520</v>
      </c>
      <c r="J90" s="9" t="s">
        <v>153</v>
      </c>
      <c r="K90" s="10" t="s">
        <v>153</v>
      </c>
      <c r="L90" s="10" t="s">
        <v>153</v>
      </c>
      <c r="M90" s="10" t="s">
        <v>153</v>
      </c>
      <c r="N90" s="10" t="s">
        <v>153</v>
      </c>
      <c r="O90" s="10" t="s">
        <v>153</v>
      </c>
      <c r="P90" s="10" t="s">
        <v>153</v>
      </c>
      <c r="Q90" s="10" t="s">
        <v>153</v>
      </c>
      <c r="R90" s="10" t="s">
        <v>153</v>
      </c>
      <c r="S90" s="10" t="s">
        <v>153</v>
      </c>
      <c r="T90" s="10" t="s">
        <v>153</v>
      </c>
      <c r="U90" s="10" t="s">
        <v>153</v>
      </c>
      <c r="V90" s="10" t="s">
        <v>153</v>
      </c>
      <c r="W90" s="10" t="s">
        <v>153</v>
      </c>
      <c r="X90" s="10" t="s">
        <v>153</v>
      </c>
      <c r="Y90" s="10" t="s">
        <v>153</v>
      </c>
      <c r="Z90" s="10" t="s">
        <v>153</v>
      </c>
      <c r="AA90" s="10" t="s">
        <v>153</v>
      </c>
      <c r="AB90" s="10" t="s">
        <v>153</v>
      </c>
      <c r="AC90" s="10" t="s">
        <v>153</v>
      </c>
      <c r="AD90" s="10" t="s">
        <v>153</v>
      </c>
      <c r="AE90" s="8">
        <v>75</v>
      </c>
      <c r="AF90" s="9" t="s">
        <v>153</v>
      </c>
      <c r="AG90" s="9" t="s">
        <v>153</v>
      </c>
      <c r="AH90" s="9" t="s">
        <v>153</v>
      </c>
      <c r="AI90" s="9" t="s">
        <v>153</v>
      </c>
      <c r="AJ90" s="45">
        <v>2.9</v>
      </c>
      <c r="AK90" s="45">
        <v>3.9</v>
      </c>
      <c r="AL90" s="8">
        <v>19738</v>
      </c>
      <c r="AM90" s="8">
        <v>3583</v>
      </c>
      <c r="AN90" s="8">
        <v>3371</v>
      </c>
      <c r="AO90" s="8">
        <v>86</v>
      </c>
      <c r="AP90" s="8">
        <v>26778</v>
      </c>
      <c r="AQ90" s="8">
        <v>3772</v>
      </c>
      <c r="AR90" s="8">
        <v>30550</v>
      </c>
    </row>
    <row r="91" spans="1:44">
      <c r="A91" s="7" t="s">
        <v>197</v>
      </c>
      <c r="B91" s="7">
        <v>1973</v>
      </c>
      <c r="C91" s="7">
        <v>101</v>
      </c>
      <c r="D91" s="7" t="s">
        <v>191</v>
      </c>
      <c r="E91" s="9" t="s">
        <v>153</v>
      </c>
      <c r="F91" s="9" t="s">
        <v>153</v>
      </c>
      <c r="G91" s="9" t="s">
        <v>153</v>
      </c>
      <c r="H91" s="9" t="s">
        <v>153</v>
      </c>
      <c r="I91" s="9" t="s">
        <v>153</v>
      </c>
      <c r="J91" s="9" t="s">
        <v>153</v>
      </c>
      <c r="K91" s="10" t="s">
        <v>153</v>
      </c>
      <c r="L91" s="10" t="s">
        <v>153</v>
      </c>
      <c r="M91" s="10" t="s">
        <v>153</v>
      </c>
      <c r="N91" s="10" t="s">
        <v>153</v>
      </c>
      <c r="O91" s="10" t="s">
        <v>153</v>
      </c>
      <c r="P91" s="10" t="s">
        <v>153</v>
      </c>
      <c r="Q91" s="10" t="s">
        <v>153</v>
      </c>
      <c r="R91" s="10" t="s">
        <v>153</v>
      </c>
      <c r="S91" s="10" t="s">
        <v>153</v>
      </c>
      <c r="T91" s="10" t="s">
        <v>153</v>
      </c>
      <c r="U91" s="10" t="s">
        <v>153</v>
      </c>
      <c r="V91" s="10" t="s">
        <v>153</v>
      </c>
      <c r="W91" s="10" t="s">
        <v>153</v>
      </c>
      <c r="X91" s="10" t="s">
        <v>153</v>
      </c>
      <c r="Y91" s="10" t="s">
        <v>153</v>
      </c>
      <c r="Z91" s="10" t="s">
        <v>153</v>
      </c>
      <c r="AA91" s="10" t="s">
        <v>153</v>
      </c>
      <c r="AB91" s="10" t="s">
        <v>153</v>
      </c>
      <c r="AC91" s="10" t="s">
        <v>153</v>
      </c>
      <c r="AD91" s="10" t="s">
        <v>153</v>
      </c>
      <c r="AE91" s="9" t="s">
        <v>153</v>
      </c>
      <c r="AF91" s="9" t="s">
        <v>153</v>
      </c>
      <c r="AG91" s="9" t="s">
        <v>153</v>
      </c>
      <c r="AH91" s="9" t="s">
        <v>153</v>
      </c>
      <c r="AI91" s="9" t="s">
        <v>153</v>
      </c>
      <c r="AJ91" s="9" t="s">
        <v>153</v>
      </c>
      <c r="AK91" s="9" t="s">
        <v>153</v>
      </c>
      <c r="AL91" s="9" t="s">
        <v>153</v>
      </c>
      <c r="AM91" s="9" t="s">
        <v>153</v>
      </c>
      <c r="AN91" s="9" t="s">
        <v>153</v>
      </c>
      <c r="AO91" s="9" t="s">
        <v>153</v>
      </c>
      <c r="AP91" s="9" t="s">
        <v>153</v>
      </c>
      <c r="AQ91" s="9" t="s">
        <v>153</v>
      </c>
      <c r="AR91" s="9" t="s">
        <v>153</v>
      </c>
    </row>
    <row r="92" spans="1:44">
      <c r="A92" s="7" t="s">
        <v>197</v>
      </c>
      <c r="B92" s="7">
        <v>1973</v>
      </c>
      <c r="C92" s="7">
        <v>102</v>
      </c>
      <c r="D92" s="7" t="s">
        <v>192</v>
      </c>
      <c r="E92" s="9" t="s">
        <v>153</v>
      </c>
      <c r="F92" s="9" t="s">
        <v>153</v>
      </c>
      <c r="G92" s="9" t="s">
        <v>153</v>
      </c>
      <c r="H92" s="9" t="s">
        <v>153</v>
      </c>
      <c r="I92" s="9" t="s">
        <v>153</v>
      </c>
      <c r="J92" s="9" t="s">
        <v>153</v>
      </c>
      <c r="K92" s="10" t="s">
        <v>153</v>
      </c>
      <c r="L92" s="10" t="s">
        <v>153</v>
      </c>
      <c r="M92" s="10" t="s">
        <v>153</v>
      </c>
      <c r="N92" s="10" t="s">
        <v>153</v>
      </c>
      <c r="O92" s="10" t="s">
        <v>153</v>
      </c>
      <c r="P92" s="10" t="s">
        <v>153</v>
      </c>
      <c r="Q92" s="10" t="s">
        <v>153</v>
      </c>
      <c r="R92" s="10" t="s">
        <v>153</v>
      </c>
      <c r="S92" s="10" t="s">
        <v>153</v>
      </c>
      <c r="T92" s="10" t="s">
        <v>153</v>
      </c>
      <c r="U92" s="10" t="s">
        <v>153</v>
      </c>
      <c r="V92" s="10" t="s">
        <v>153</v>
      </c>
      <c r="W92" s="10" t="s">
        <v>153</v>
      </c>
      <c r="X92" s="10" t="s">
        <v>153</v>
      </c>
      <c r="Y92" s="10" t="s">
        <v>153</v>
      </c>
      <c r="Z92" s="10" t="s">
        <v>153</v>
      </c>
      <c r="AA92" s="10" t="s">
        <v>153</v>
      </c>
      <c r="AB92" s="10" t="s">
        <v>153</v>
      </c>
      <c r="AC92" s="10" t="s">
        <v>153</v>
      </c>
      <c r="AD92" s="10" t="s">
        <v>153</v>
      </c>
      <c r="AE92" s="9" t="s">
        <v>153</v>
      </c>
      <c r="AF92" s="9" t="s">
        <v>153</v>
      </c>
      <c r="AG92" s="9" t="s">
        <v>153</v>
      </c>
      <c r="AH92" s="9" t="s">
        <v>153</v>
      </c>
      <c r="AI92" s="9" t="s">
        <v>153</v>
      </c>
      <c r="AJ92" s="9" t="s">
        <v>153</v>
      </c>
      <c r="AK92" s="9" t="s">
        <v>153</v>
      </c>
      <c r="AL92" s="9" t="s">
        <v>153</v>
      </c>
      <c r="AM92" s="9" t="s">
        <v>153</v>
      </c>
      <c r="AN92" s="9" t="s">
        <v>153</v>
      </c>
      <c r="AO92" s="9" t="s">
        <v>153</v>
      </c>
      <c r="AP92" s="9" t="s">
        <v>153</v>
      </c>
      <c r="AQ92" s="9" t="s">
        <v>153</v>
      </c>
      <c r="AR92" s="9" t="s">
        <v>153</v>
      </c>
    </row>
    <row r="93" spans="1:44">
      <c r="A93" s="7" t="s">
        <v>197</v>
      </c>
      <c r="B93" s="7">
        <v>1973</v>
      </c>
      <c r="C93" s="7">
        <v>1</v>
      </c>
      <c r="D93" s="7" t="s">
        <v>110</v>
      </c>
      <c r="E93" s="9" t="s">
        <v>153</v>
      </c>
      <c r="F93" s="9" t="s">
        <v>153</v>
      </c>
      <c r="G93" s="9" t="s">
        <v>153</v>
      </c>
      <c r="H93" s="9" t="s">
        <v>153</v>
      </c>
      <c r="I93" s="9" t="s">
        <v>153</v>
      </c>
      <c r="J93" s="9" t="s">
        <v>153</v>
      </c>
      <c r="K93" s="10" t="s">
        <v>153</v>
      </c>
      <c r="L93" s="10" t="s">
        <v>153</v>
      </c>
      <c r="M93" s="10" t="s">
        <v>153</v>
      </c>
      <c r="N93" s="10" t="s">
        <v>153</v>
      </c>
      <c r="O93" s="10" t="s">
        <v>153</v>
      </c>
      <c r="P93" s="10" t="s">
        <v>153</v>
      </c>
      <c r="Q93" s="10" t="s">
        <v>153</v>
      </c>
      <c r="R93" s="10" t="s">
        <v>153</v>
      </c>
      <c r="S93" s="10" t="s">
        <v>153</v>
      </c>
      <c r="T93" s="10" t="s">
        <v>153</v>
      </c>
      <c r="U93" s="10" t="s">
        <v>153</v>
      </c>
      <c r="V93" s="10" t="s">
        <v>153</v>
      </c>
      <c r="W93" s="10" t="s">
        <v>153</v>
      </c>
      <c r="X93" s="10" t="s">
        <v>153</v>
      </c>
      <c r="Y93" s="10" t="s">
        <v>153</v>
      </c>
      <c r="Z93" s="10" t="s">
        <v>153</v>
      </c>
      <c r="AA93" s="10" t="s">
        <v>153</v>
      </c>
      <c r="AB93" s="10" t="s">
        <v>153</v>
      </c>
      <c r="AC93" s="10" t="s">
        <v>153</v>
      </c>
      <c r="AD93" s="10" t="s">
        <v>153</v>
      </c>
      <c r="AE93" s="9" t="s">
        <v>153</v>
      </c>
      <c r="AF93" s="9" t="s">
        <v>153</v>
      </c>
      <c r="AG93" s="9" t="s">
        <v>153</v>
      </c>
      <c r="AH93" s="9" t="s">
        <v>153</v>
      </c>
      <c r="AI93" s="9" t="s">
        <v>153</v>
      </c>
      <c r="AJ93" s="9" t="s">
        <v>153</v>
      </c>
      <c r="AK93" s="9" t="s">
        <v>153</v>
      </c>
      <c r="AL93" s="9" t="s">
        <v>153</v>
      </c>
      <c r="AM93" s="9" t="s">
        <v>153</v>
      </c>
      <c r="AN93" s="9" t="s">
        <v>153</v>
      </c>
      <c r="AO93" s="9" t="s">
        <v>153</v>
      </c>
      <c r="AP93" s="9" t="s">
        <v>153</v>
      </c>
      <c r="AQ93" s="9" t="s">
        <v>153</v>
      </c>
      <c r="AR93" s="9" t="s">
        <v>153</v>
      </c>
    </row>
    <row r="94" spans="1:44">
      <c r="A94" s="7" t="s">
        <v>197</v>
      </c>
      <c r="B94" s="7">
        <v>1973</v>
      </c>
      <c r="C94" s="7">
        <v>11</v>
      </c>
      <c r="D94" s="7" t="s">
        <v>209</v>
      </c>
      <c r="E94" s="9" t="s">
        <v>153</v>
      </c>
      <c r="F94" s="9" t="s">
        <v>153</v>
      </c>
      <c r="G94" s="9" t="s">
        <v>153</v>
      </c>
      <c r="H94" s="9" t="s">
        <v>153</v>
      </c>
      <c r="I94" s="9" t="s">
        <v>153</v>
      </c>
      <c r="J94" s="9" t="s">
        <v>153</v>
      </c>
      <c r="K94" s="10" t="s">
        <v>153</v>
      </c>
      <c r="L94" s="10" t="s">
        <v>153</v>
      </c>
      <c r="M94" s="10" t="s">
        <v>153</v>
      </c>
      <c r="N94" s="10" t="s">
        <v>153</v>
      </c>
      <c r="O94" s="10" t="s">
        <v>153</v>
      </c>
      <c r="P94" s="10" t="s">
        <v>153</v>
      </c>
      <c r="Q94" s="10" t="s">
        <v>153</v>
      </c>
      <c r="R94" s="10" t="s">
        <v>153</v>
      </c>
      <c r="S94" s="10" t="s">
        <v>153</v>
      </c>
      <c r="T94" s="10" t="s">
        <v>153</v>
      </c>
      <c r="U94" s="10" t="s">
        <v>153</v>
      </c>
      <c r="V94" s="10" t="s">
        <v>153</v>
      </c>
      <c r="W94" s="10" t="s">
        <v>153</v>
      </c>
      <c r="X94" s="10" t="s">
        <v>153</v>
      </c>
      <c r="Y94" s="10" t="s">
        <v>153</v>
      </c>
      <c r="Z94" s="10" t="s">
        <v>153</v>
      </c>
      <c r="AA94" s="10" t="s">
        <v>153</v>
      </c>
      <c r="AB94" s="10" t="s">
        <v>153</v>
      </c>
      <c r="AC94" s="10" t="s">
        <v>153</v>
      </c>
      <c r="AD94" s="10" t="s">
        <v>153</v>
      </c>
      <c r="AE94" s="9" t="s">
        <v>153</v>
      </c>
      <c r="AF94" s="9" t="s">
        <v>153</v>
      </c>
      <c r="AG94" s="9" t="s">
        <v>153</v>
      </c>
      <c r="AH94" s="9" t="s">
        <v>153</v>
      </c>
      <c r="AI94" s="9" t="s">
        <v>153</v>
      </c>
      <c r="AJ94" s="9" t="s">
        <v>153</v>
      </c>
      <c r="AK94" s="9" t="s">
        <v>153</v>
      </c>
      <c r="AL94" s="9" t="s">
        <v>153</v>
      </c>
      <c r="AM94" s="9" t="s">
        <v>153</v>
      </c>
      <c r="AN94" s="9" t="s">
        <v>153</v>
      </c>
      <c r="AO94" s="9" t="s">
        <v>153</v>
      </c>
      <c r="AP94" s="9" t="s">
        <v>153</v>
      </c>
      <c r="AQ94" s="9" t="s">
        <v>153</v>
      </c>
      <c r="AR94" s="9" t="s">
        <v>153</v>
      </c>
    </row>
    <row r="95" spans="1:44">
      <c r="A95" s="7" t="s">
        <v>197</v>
      </c>
      <c r="B95" s="7">
        <v>1973</v>
      </c>
      <c r="C95" s="7">
        <v>14</v>
      </c>
      <c r="D95" s="7" t="s">
        <v>112</v>
      </c>
      <c r="E95" s="9" t="s">
        <v>153</v>
      </c>
      <c r="F95" s="9" t="s">
        <v>153</v>
      </c>
      <c r="G95" s="9" t="s">
        <v>153</v>
      </c>
      <c r="H95" s="9" t="s">
        <v>153</v>
      </c>
      <c r="I95" s="9" t="s">
        <v>153</v>
      </c>
      <c r="J95" s="9" t="s">
        <v>153</v>
      </c>
      <c r="K95" s="10" t="s">
        <v>153</v>
      </c>
      <c r="L95" s="10" t="s">
        <v>153</v>
      </c>
      <c r="M95" s="10" t="s">
        <v>153</v>
      </c>
      <c r="N95" s="10" t="s">
        <v>153</v>
      </c>
      <c r="O95" s="10" t="s">
        <v>153</v>
      </c>
      <c r="P95" s="10" t="s">
        <v>153</v>
      </c>
      <c r="Q95" s="10" t="s">
        <v>153</v>
      </c>
      <c r="R95" s="10" t="s">
        <v>153</v>
      </c>
      <c r="S95" s="10" t="s">
        <v>153</v>
      </c>
      <c r="T95" s="10" t="s">
        <v>153</v>
      </c>
      <c r="U95" s="10" t="s">
        <v>153</v>
      </c>
      <c r="V95" s="10" t="s">
        <v>153</v>
      </c>
      <c r="W95" s="10" t="s">
        <v>153</v>
      </c>
      <c r="X95" s="10" t="s">
        <v>153</v>
      </c>
      <c r="Y95" s="10" t="s">
        <v>153</v>
      </c>
      <c r="Z95" s="10" t="s">
        <v>153</v>
      </c>
      <c r="AA95" s="10" t="s">
        <v>153</v>
      </c>
      <c r="AB95" s="10" t="s">
        <v>153</v>
      </c>
      <c r="AC95" s="10" t="s">
        <v>153</v>
      </c>
      <c r="AD95" s="10" t="s">
        <v>153</v>
      </c>
      <c r="AE95" s="9" t="s">
        <v>153</v>
      </c>
      <c r="AF95" s="9" t="s">
        <v>153</v>
      </c>
      <c r="AG95" s="9" t="s">
        <v>153</v>
      </c>
      <c r="AH95" s="9" t="s">
        <v>153</v>
      </c>
      <c r="AI95" s="9" t="s">
        <v>153</v>
      </c>
      <c r="AJ95" s="9" t="s">
        <v>153</v>
      </c>
      <c r="AK95" s="9" t="s">
        <v>153</v>
      </c>
      <c r="AL95" s="9" t="s">
        <v>153</v>
      </c>
      <c r="AM95" s="9" t="s">
        <v>153</v>
      </c>
      <c r="AN95" s="9" t="s">
        <v>153</v>
      </c>
      <c r="AO95" s="9" t="s">
        <v>153</v>
      </c>
      <c r="AP95" s="9" t="s">
        <v>153</v>
      </c>
      <c r="AQ95" s="9" t="s">
        <v>153</v>
      </c>
      <c r="AR95" s="9" t="s">
        <v>153</v>
      </c>
    </row>
    <row r="96" spans="1:44">
      <c r="A96" s="7" t="s">
        <v>197</v>
      </c>
      <c r="B96" s="7">
        <v>1973</v>
      </c>
      <c r="C96" s="7">
        <v>9</v>
      </c>
      <c r="D96" s="7" t="s">
        <v>205</v>
      </c>
      <c r="E96" s="9" t="s">
        <v>153</v>
      </c>
      <c r="F96" s="9" t="s">
        <v>153</v>
      </c>
      <c r="G96" s="9" t="s">
        <v>153</v>
      </c>
      <c r="H96" s="9" t="s">
        <v>153</v>
      </c>
      <c r="I96" s="9" t="s">
        <v>153</v>
      </c>
      <c r="J96" s="9" t="s">
        <v>153</v>
      </c>
      <c r="K96" s="10" t="s">
        <v>153</v>
      </c>
      <c r="L96" s="10" t="s">
        <v>153</v>
      </c>
      <c r="M96" s="10" t="s">
        <v>153</v>
      </c>
      <c r="N96" s="10" t="s">
        <v>153</v>
      </c>
      <c r="O96" s="10" t="s">
        <v>153</v>
      </c>
      <c r="P96" s="10" t="s">
        <v>153</v>
      </c>
      <c r="Q96" s="10" t="s">
        <v>153</v>
      </c>
      <c r="R96" s="10" t="s">
        <v>153</v>
      </c>
      <c r="S96" s="10" t="s">
        <v>153</v>
      </c>
      <c r="T96" s="10" t="s">
        <v>153</v>
      </c>
      <c r="U96" s="10" t="s">
        <v>153</v>
      </c>
      <c r="V96" s="10" t="s">
        <v>153</v>
      </c>
      <c r="W96" s="10" t="s">
        <v>153</v>
      </c>
      <c r="X96" s="10" t="s">
        <v>153</v>
      </c>
      <c r="Y96" s="10" t="s">
        <v>153</v>
      </c>
      <c r="Z96" s="10" t="s">
        <v>153</v>
      </c>
      <c r="AA96" s="10" t="s">
        <v>153</v>
      </c>
      <c r="AB96" s="10" t="s">
        <v>153</v>
      </c>
      <c r="AC96" s="10" t="s">
        <v>153</v>
      </c>
      <c r="AD96" s="10" t="s">
        <v>153</v>
      </c>
      <c r="AE96" s="9" t="s">
        <v>153</v>
      </c>
      <c r="AF96" s="9" t="s">
        <v>153</v>
      </c>
      <c r="AG96" s="9" t="s">
        <v>153</v>
      </c>
      <c r="AH96" s="9" t="s">
        <v>153</v>
      </c>
      <c r="AI96" s="9" t="s">
        <v>153</v>
      </c>
      <c r="AJ96" s="9" t="s">
        <v>153</v>
      </c>
      <c r="AK96" s="9" t="s">
        <v>153</v>
      </c>
      <c r="AL96" s="9" t="s">
        <v>153</v>
      </c>
      <c r="AM96" s="9" t="s">
        <v>153</v>
      </c>
      <c r="AN96" s="9" t="s">
        <v>153</v>
      </c>
      <c r="AO96" s="9" t="s">
        <v>153</v>
      </c>
      <c r="AP96" s="9" t="s">
        <v>153</v>
      </c>
      <c r="AQ96" s="9" t="s">
        <v>153</v>
      </c>
      <c r="AR96" s="9" t="s">
        <v>153</v>
      </c>
    </row>
    <row r="97" spans="1:44">
      <c r="A97" s="7" t="s">
        <v>197</v>
      </c>
      <c r="B97" s="7">
        <v>1973</v>
      </c>
      <c r="C97" s="7">
        <v>4</v>
      </c>
      <c r="D97" s="7" t="s">
        <v>114</v>
      </c>
      <c r="E97" s="9" t="s">
        <v>153</v>
      </c>
      <c r="F97" s="9" t="s">
        <v>153</v>
      </c>
      <c r="G97" s="9" t="s">
        <v>153</v>
      </c>
      <c r="H97" s="9" t="s">
        <v>153</v>
      </c>
      <c r="I97" s="9" t="s">
        <v>153</v>
      </c>
      <c r="J97" s="9" t="s">
        <v>153</v>
      </c>
      <c r="K97" s="10" t="s">
        <v>153</v>
      </c>
      <c r="L97" s="10" t="s">
        <v>153</v>
      </c>
      <c r="M97" s="10" t="s">
        <v>153</v>
      </c>
      <c r="N97" s="10" t="s">
        <v>153</v>
      </c>
      <c r="O97" s="10" t="s">
        <v>153</v>
      </c>
      <c r="P97" s="10" t="s">
        <v>153</v>
      </c>
      <c r="Q97" s="10" t="s">
        <v>153</v>
      </c>
      <c r="R97" s="10" t="s">
        <v>153</v>
      </c>
      <c r="S97" s="10" t="s">
        <v>153</v>
      </c>
      <c r="T97" s="10" t="s">
        <v>153</v>
      </c>
      <c r="U97" s="10" t="s">
        <v>153</v>
      </c>
      <c r="V97" s="10" t="s">
        <v>153</v>
      </c>
      <c r="W97" s="10" t="s">
        <v>153</v>
      </c>
      <c r="X97" s="10" t="s">
        <v>153</v>
      </c>
      <c r="Y97" s="10" t="s">
        <v>153</v>
      </c>
      <c r="Z97" s="10" t="s">
        <v>153</v>
      </c>
      <c r="AA97" s="10" t="s">
        <v>153</v>
      </c>
      <c r="AB97" s="10" t="s">
        <v>153</v>
      </c>
      <c r="AC97" s="10" t="s">
        <v>153</v>
      </c>
      <c r="AD97" s="10" t="s">
        <v>153</v>
      </c>
      <c r="AE97" s="9" t="s">
        <v>153</v>
      </c>
      <c r="AF97" s="9" t="s">
        <v>153</v>
      </c>
      <c r="AG97" s="9" t="s">
        <v>153</v>
      </c>
      <c r="AH97" s="9" t="s">
        <v>153</v>
      </c>
      <c r="AI97" s="9" t="s">
        <v>153</v>
      </c>
      <c r="AJ97" s="9" t="s">
        <v>153</v>
      </c>
      <c r="AK97" s="9" t="s">
        <v>153</v>
      </c>
      <c r="AL97" s="9" t="s">
        <v>153</v>
      </c>
      <c r="AM97" s="9" t="s">
        <v>153</v>
      </c>
      <c r="AN97" s="9" t="s">
        <v>153</v>
      </c>
      <c r="AO97" s="9" t="s">
        <v>153</v>
      </c>
      <c r="AP97" s="9" t="s">
        <v>153</v>
      </c>
      <c r="AQ97" s="9" t="s">
        <v>153</v>
      </c>
      <c r="AR97" s="9" t="s">
        <v>153</v>
      </c>
    </row>
    <row r="98" spans="1:44">
      <c r="A98" s="7" t="s">
        <v>197</v>
      </c>
      <c r="B98" s="7">
        <v>1973</v>
      </c>
      <c r="C98" s="7">
        <v>13</v>
      </c>
      <c r="D98" s="7" t="s">
        <v>206</v>
      </c>
      <c r="E98" s="9" t="s">
        <v>153</v>
      </c>
      <c r="F98" s="9" t="s">
        <v>153</v>
      </c>
      <c r="G98" s="9" t="s">
        <v>153</v>
      </c>
      <c r="H98" s="9" t="s">
        <v>153</v>
      </c>
      <c r="I98" s="9" t="s">
        <v>153</v>
      </c>
      <c r="J98" s="9" t="s">
        <v>153</v>
      </c>
      <c r="K98" s="10" t="s">
        <v>153</v>
      </c>
      <c r="L98" s="10" t="s">
        <v>153</v>
      </c>
      <c r="M98" s="10" t="s">
        <v>153</v>
      </c>
      <c r="N98" s="10" t="s">
        <v>153</v>
      </c>
      <c r="O98" s="10" t="s">
        <v>153</v>
      </c>
      <c r="P98" s="10" t="s">
        <v>153</v>
      </c>
      <c r="Q98" s="10" t="s">
        <v>153</v>
      </c>
      <c r="R98" s="10" t="s">
        <v>153</v>
      </c>
      <c r="S98" s="10" t="s">
        <v>153</v>
      </c>
      <c r="T98" s="10" t="s">
        <v>153</v>
      </c>
      <c r="U98" s="10" t="s">
        <v>153</v>
      </c>
      <c r="V98" s="10" t="s">
        <v>153</v>
      </c>
      <c r="W98" s="10" t="s">
        <v>153</v>
      </c>
      <c r="X98" s="10" t="s">
        <v>153</v>
      </c>
      <c r="Y98" s="10" t="s">
        <v>153</v>
      </c>
      <c r="Z98" s="10" t="s">
        <v>153</v>
      </c>
      <c r="AA98" s="10" t="s">
        <v>153</v>
      </c>
      <c r="AB98" s="10" t="s">
        <v>153</v>
      </c>
      <c r="AC98" s="10" t="s">
        <v>153</v>
      </c>
      <c r="AD98" s="10" t="s">
        <v>153</v>
      </c>
      <c r="AE98" s="9" t="s">
        <v>153</v>
      </c>
      <c r="AF98" s="9" t="s">
        <v>153</v>
      </c>
      <c r="AG98" s="9" t="s">
        <v>153</v>
      </c>
      <c r="AH98" s="9" t="s">
        <v>153</v>
      </c>
      <c r="AI98" s="9" t="s">
        <v>153</v>
      </c>
      <c r="AJ98" s="9" t="s">
        <v>153</v>
      </c>
      <c r="AK98" s="9" t="s">
        <v>153</v>
      </c>
      <c r="AL98" s="9" t="s">
        <v>153</v>
      </c>
      <c r="AM98" s="9" t="s">
        <v>153</v>
      </c>
      <c r="AN98" s="9" t="s">
        <v>153</v>
      </c>
      <c r="AO98" s="9" t="s">
        <v>153</v>
      </c>
      <c r="AP98" s="9" t="s">
        <v>153</v>
      </c>
      <c r="AQ98" s="9" t="s">
        <v>153</v>
      </c>
      <c r="AR98" s="9" t="s">
        <v>153</v>
      </c>
    </row>
    <row r="99" spans="1:44">
      <c r="A99" s="7" t="s">
        <v>197</v>
      </c>
      <c r="B99" s="7">
        <v>1973</v>
      </c>
      <c r="C99" s="7">
        <v>15</v>
      </c>
      <c r="D99" s="7" t="s">
        <v>116</v>
      </c>
      <c r="E99" s="9" t="s">
        <v>153</v>
      </c>
      <c r="F99" s="9" t="s">
        <v>153</v>
      </c>
      <c r="G99" s="9" t="s">
        <v>153</v>
      </c>
      <c r="H99" s="9" t="s">
        <v>153</v>
      </c>
      <c r="I99" s="9" t="s">
        <v>153</v>
      </c>
      <c r="J99" s="9" t="s">
        <v>153</v>
      </c>
      <c r="K99" s="10" t="s">
        <v>153</v>
      </c>
      <c r="L99" s="10" t="s">
        <v>153</v>
      </c>
      <c r="M99" s="10" t="s">
        <v>153</v>
      </c>
      <c r="N99" s="10" t="s">
        <v>153</v>
      </c>
      <c r="O99" s="10" t="s">
        <v>153</v>
      </c>
      <c r="P99" s="10" t="s">
        <v>153</v>
      </c>
      <c r="Q99" s="10" t="s">
        <v>153</v>
      </c>
      <c r="R99" s="10" t="s">
        <v>153</v>
      </c>
      <c r="S99" s="10" t="s">
        <v>153</v>
      </c>
      <c r="T99" s="10" t="s">
        <v>153</v>
      </c>
      <c r="U99" s="10" t="s">
        <v>153</v>
      </c>
      <c r="V99" s="10" t="s">
        <v>153</v>
      </c>
      <c r="W99" s="10" t="s">
        <v>153</v>
      </c>
      <c r="X99" s="10" t="s">
        <v>153</v>
      </c>
      <c r="Y99" s="10" t="s">
        <v>153</v>
      </c>
      <c r="Z99" s="10" t="s">
        <v>153</v>
      </c>
      <c r="AA99" s="10" t="s">
        <v>153</v>
      </c>
      <c r="AB99" s="10" t="s">
        <v>153</v>
      </c>
      <c r="AC99" s="10" t="s">
        <v>153</v>
      </c>
      <c r="AD99" s="10" t="s">
        <v>153</v>
      </c>
      <c r="AE99" s="9" t="s">
        <v>153</v>
      </c>
      <c r="AF99" s="9" t="s">
        <v>153</v>
      </c>
      <c r="AG99" s="9" t="s">
        <v>153</v>
      </c>
      <c r="AH99" s="9" t="s">
        <v>153</v>
      </c>
      <c r="AI99" s="9" t="s">
        <v>153</v>
      </c>
      <c r="AJ99" s="9" t="s">
        <v>153</v>
      </c>
      <c r="AK99" s="9" t="s">
        <v>153</v>
      </c>
      <c r="AL99" s="9" t="s">
        <v>153</v>
      </c>
      <c r="AM99" s="9" t="s">
        <v>153</v>
      </c>
      <c r="AN99" s="9" t="s">
        <v>153</v>
      </c>
      <c r="AO99" s="9" t="s">
        <v>153</v>
      </c>
      <c r="AP99" s="9" t="s">
        <v>153</v>
      </c>
      <c r="AQ99" s="9" t="s">
        <v>153</v>
      </c>
      <c r="AR99" s="9" t="s">
        <v>153</v>
      </c>
    </row>
    <row r="100" spans="1:44">
      <c r="A100" s="7" t="s">
        <v>197</v>
      </c>
      <c r="B100" s="7">
        <v>1973</v>
      </c>
      <c r="C100" s="7">
        <v>5</v>
      </c>
      <c r="D100" s="7" t="s">
        <v>117</v>
      </c>
      <c r="E100" s="9" t="s">
        <v>153</v>
      </c>
      <c r="F100" s="9" t="s">
        <v>153</v>
      </c>
      <c r="G100" s="9" t="s">
        <v>153</v>
      </c>
      <c r="H100" s="9" t="s">
        <v>153</v>
      </c>
      <c r="I100" s="9" t="s">
        <v>153</v>
      </c>
      <c r="J100" s="9" t="s">
        <v>153</v>
      </c>
      <c r="K100" s="10" t="s">
        <v>153</v>
      </c>
      <c r="L100" s="10" t="s">
        <v>153</v>
      </c>
      <c r="M100" s="10" t="s">
        <v>153</v>
      </c>
      <c r="N100" s="10" t="s">
        <v>153</v>
      </c>
      <c r="O100" s="10" t="s">
        <v>153</v>
      </c>
      <c r="P100" s="10" t="s">
        <v>153</v>
      </c>
      <c r="Q100" s="10" t="s">
        <v>153</v>
      </c>
      <c r="R100" s="10" t="s">
        <v>153</v>
      </c>
      <c r="S100" s="10" t="s">
        <v>153</v>
      </c>
      <c r="T100" s="10" t="s">
        <v>153</v>
      </c>
      <c r="U100" s="10" t="s">
        <v>153</v>
      </c>
      <c r="V100" s="10" t="s">
        <v>153</v>
      </c>
      <c r="W100" s="10" t="s">
        <v>153</v>
      </c>
      <c r="X100" s="10" t="s">
        <v>153</v>
      </c>
      <c r="Y100" s="10" t="s">
        <v>153</v>
      </c>
      <c r="Z100" s="10" t="s">
        <v>153</v>
      </c>
      <c r="AA100" s="10" t="s">
        <v>153</v>
      </c>
      <c r="AB100" s="10" t="s">
        <v>153</v>
      </c>
      <c r="AC100" s="10" t="s">
        <v>153</v>
      </c>
      <c r="AD100" s="10" t="s">
        <v>153</v>
      </c>
      <c r="AE100" s="9" t="s">
        <v>153</v>
      </c>
      <c r="AF100" s="9" t="s">
        <v>153</v>
      </c>
      <c r="AG100" s="9" t="s">
        <v>153</v>
      </c>
      <c r="AH100" s="9" t="s">
        <v>153</v>
      </c>
      <c r="AI100" s="9" t="s">
        <v>153</v>
      </c>
      <c r="AJ100" s="9" t="s">
        <v>153</v>
      </c>
      <c r="AK100" s="9" t="s">
        <v>153</v>
      </c>
      <c r="AL100" s="9" t="s">
        <v>153</v>
      </c>
      <c r="AM100" s="9" t="s">
        <v>153</v>
      </c>
      <c r="AN100" s="9" t="s">
        <v>153</v>
      </c>
      <c r="AO100" s="9" t="s">
        <v>153</v>
      </c>
      <c r="AP100" s="9" t="s">
        <v>153</v>
      </c>
      <c r="AQ100" s="9" t="s">
        <v>153</v>
      </c>
      <c r="AR100" s="9" t="s">
        <v>153</v>
      </c>
    </row>
    <row r="101" spans="1:44">
      <c r="A101" s="7" t="s">
        <v>197</v>
      </c>
      <c r="B101" s="7">
        <v>1973</v>
      </c>
      <c r="C101" s="7">
        <v>17</v>
      </c>
      <c r="D101" s="7" t="s">
        <v>207</v>
      </c>
      <c r="E101" s="9" t="s">
        <v>153</v>
      </c>
      <c r="F101" s="9" t="s">
        <v>153</v>
      </c>
      <c r="G101" s="9" t="s">
        <v>153</v>
      </c>
      <c r="H101" s="9" t="s">
        <v>153</v>
      </c>
      <c r="I101" s="9" t="s">
        <v>153</v>
      </c>
      <c r="J101" s="9" t="s">
        <v>153</v>
      </c>
      <c r="K101" s="10" t="s">
        <v>153</v>
      </c>
      <c r="L101" s="10" t="s">
        <v>153</v>
      </c>
      <c r="M101" s="10" t="s">
        <v>153</v>
      </c>
      <c r="N101" s="10" t="s">
        <v>153</v>
      </c>
      <c r="O101" s="10" t="s">
        <v>153</v>
      </c>
      <c r="P101" s="10" t="s">
        <v>153</v>
      </c>
      <c r="Q101" s="10" t="s">
        <v>153</v>
      </c>
      <c r="R101" s="10" t="s">
        <v>153</v>
      </c>
      <c r="S101" s="10" t="s">
        <v>153</v>
      </c>
      <c r="T101" s="10" t="s">
        <v>153</v>
      </c>
      <c r="U101" s="10" t="s">
        <v>153</v>
      </c>
      <c r="V101" s="10" t="s">
        <v>153</v>
      </c>
      <c r="W101" s="10" t="s">
        <v>153</v>
      </c>
      <c r="X101" s="10" t="s">
        <v>153</v>
      </c>
      <c r="Y101" s="10" t="s">
        <v>153</v>
      </c>
      <c r="Z101" s="10" t="s">
        <v>153</v>
      </c>
      <c r="AA101" s="10" t="s">
        <v>153</v>
      </c>
      <c r="AB101" s="10" t="s">
        <v>153</v>
      </c>
      <c r="AC101" s="10" t="s">
        <v>153</v>
      </c>
      <c r="AD101" s="10" t="s">
        <v>153</v>
      </c>
      <c r="AE101" s="9" t="s">
        <v>153</v>
      </c>
      <c r="AF101" s="9" t="s">
        <v>153</v>
      </c>
      <c r="AG101" s="9" t="s">
        <v>153</v>
      </c>
      <c r="AH101" s="9" t="s">
        <v>153</v>
      </c>
      <c r="AI101" s="9" t="s">
        <v>153</v>
      </c>
      <c r="AJ101" s="9" t="s">
        <v>153</v>
      </c>
      <c r="AK101" s="9" t="s">
        <v>153</v>
      </c>
      <c r="AL101" s="9" t="s">
        <v>153</v>
      </c>
      <c r="AM101" s="9" t="s">
        <v>153</v>
      </c>
      <c r="AN101" s="9" t="s">
        <v>153</v>
      </c>
      <c r="AO101" s="9" t="s">
        <v>153</v>
      </c>
      <c r="AP101" s="9" t="s">
        <v>153</v>
      </c>
      <c r="AQ101" s="9" t="s">
        <v>153</v>
      </c>
      <c r="AR101" s="9" t="s">
        <v>153</v>
      </c>
    </row>
    <row r="102" spans="1:44">
      <c r="A102" s="7" t="s">
        <v>197</v>
      </c>
      <c r="B102" s="7">
        <v>1973</v>
      </c>
      <c r="C102" s="7">
        <v>7</v>
      </c>
      <c r="D102" s="7" t="s">
        <v>193</v>
      </c>
      <c r="E102" s="9" t="s">
        <v>153</v>
      </c>
      <c r="F102" s="9" t="s">
        <v>153</v>
      </c>
      <c r="G102" s="9" t="s">
        <v>153</v>
      </c>
      <c r="H102" s="9" t="s">
        <v>153</v>
      </c>
      <c r="I102" s="9" t="s">
        <v>153</v>
      </c>
      <c r="J102" s="9" t="s">
        <v>153</v>
      </c>
      <c r="K102" s="10" t="s">
        <v>153</v>
      </c>
      <c r="L102" s="10" t="s">
        <v>153</v>
      </c>
      <c r="M102" s="10" t="s">
        <v>153</v>
      </c>
      <c r="N102" s="10" t="s">
        <v>153</v>
      </c>
      <c r="O102" s="10" t="s">
        <v>153</v>
      </c>
      <c r="P102" s="10" t="s">
        <v>153</v>
      </c>
      <c r="Q102" s="10" t="s">
        <v>153</v>
      </c>
      <c r="R102" s="10" t="s">
        <v>153</v>
      </c>
      <c r="S102" s="10" t="s">
        <v>153</v>
      </c>
      <c r="T102" s="10" t="s">
        <v>153</v>
      </c>
      <c r="U102" s="10" t="s">
        <v>153</v>
      </c>
      <c r="V102" s="10" t="s">
        <v>153</v>
      </c>
      <c r="W102" s="10" t="s">
        <v>153</v>
      </c>
      <c r="X102" s="10" t="s">
        <v>153</v>
      </c>
      <c r="Y102" s="10" t="s">
        <v>153</v>
      </c>
      <c r="Z102" s="10" t="s">
        <v>153</v>
      </c>
      <c r="AA102" s="10" t="s">
        <v>153</v>
      </c>
      <c r="AB102" s="10" t="s">
        <v>153</v>
      </c>
      <c r="AC102" s="10" t="s">
        <v>153</v>
      </c>
      <c r="AD102" s="10" t="s">
        <v>153</v>
      </c>
      <c r="AE102" s="9" t="s">
        <v>153</v>
      </c>
      <c r="AF102" s="9" t="s">
        <v>153</v>
      </c>
      <c r="AG102" s="9" t="s">
        <v>153</v>
      </c>
      <c r="AH102" s="9" t="s">
        <v>153</v>
      </c>
      <c r="AI102" s="9" t="s">
        <v>153</v>
      </c>
      <c r="AJ102" s="9" t="s">
        <v>153</v>
      </c>
      <c r="AK102" s="9" t="s">
        <v>153</v>
      </c>
      <c r="AL102" s="9" t="s">
        <v>153</v>
      </c>
      <c r="AM102" s="9" t="s">
        <v>153</v>
      </c>
      <c r="AN102" s="9" t="s">
        <v>153</v>
      </c>
      <c r="AO102" s="9" t="s">
        <v>153</v>
      </c>
      <c r="AP102" s="9" t="s">
        <v>153</v>
      </c>
      <c r="AQ102" s="9" t="s">
        <v>153</v>
      </c>
      <c r="AR102" s="9" t="s">
        <v>153</v>
      </c>
    </row>
    <row r="103" spans="1:44">
      <c r="A103" s="7" t="s">
        <v>197</v>
      </c>
      <c r="B103" s="7">
        <v>1973</v>
      </c>
      <c r="C103" s="7">
        <v>18</v>
      </c>
      <c r="D103" s="7" t="s">
        <v>120</v>
      </c>
      <c r="E103" s="9" t="s">
        <v>153</v>
      </c>
      <c r="F103" s="9" t="s">
        <v>153</v>
      </c>
      <c r="G103" s="9" t="s">
        <v>153</v>
      </c>
      <c r="H103" s="9" t="s">
        <v>153</v>
      </c>
      <c r="I103" s="9" t="s">
        <v>153</v>
      </c>
      <c r="J103" s="9" t="s">
        <v>153</v>
      </c>
      <c r="K103" s="10" t="s">
        <v>153</v>
      </c>
      <c r="L103" s="10" t="s">
        <v>153</v>
      </c>
      <c r="M103" s="10" t="s">
        <v>153</v>
      </c>
      <c r="N103" s="10" t="s">
        <v>153</v>
      </c>
      <c r="O103" s="10" t="s">
        <v>153</v>
      </c>
      <c r="P103" s="10" t="s">
        <v>153</v>
      </c>
      <c r="Q103" s="10" t="s">
        <v>153</v>
      </c>
      <c r="R103" s="10" t="s">
        <v>153</v>
      </c>
      <c r="S103" s="10" t="s">
        <v>153</v>
      </c>
      <c r="T103" s="10" t="s">
        <v>153</v>
      </c>
      <c r="U103" s="10" t="s">
        <v>153</v>
      </c>
      <c r="V103" s="10" t="s">
        <v>153</v>
      </c>
      <c r="W103" s="10" t="s">
        <v>153</v>
      </c>
      <c r="X103" s="10" t="s">
        <v>153</v>
      </c>
      <c r="Y103" s="10" t="s">
        <v>153</v>
      </c>
      <c r="Z103" s="10" t="s">
        <v>153</v>
      </c>
      <c r="AA103" s="10" t="s">
        <v>153</v>
      </c>
      <c r="AB103" s="10" t="s">
        <v>153</v>
      </c>
      <c r="AC103" s="10" t="s">
        <v>153</v>
      </c>
      <c r="AD103" s="10" t="s">
        <v>153</v>
      </c>
      <c r="AE103" s="9" t="s">
        <v>153</v>
      </c>
      <c r="AF103" s="9" t="s">
        <v>153</v>
      </c>
      <c r="AG103" s="9" t="s">
        <v>153</v>
      </c>
      <c r="AH103" s="9" t="s">
        <v>153</v>
      </c>
      <c r="AI103" s="9" t="s">
        <v>153</v>
      </c>
      <c r="AJ103" s="9" t="s">
        <v>153</v>
      </c>
      <c r="AK103" s="9" t="s">
        <v>153</v>
      </c>
      <c r="AL103" s="9" t="s">
        <v>153</v>
      </c>
      <c r="AM103" s="9" t="s">
        <v>153</v>
      </c>
      <c r="AN103" s="9" t="s">
        <v>153</v>
      </c>
      <c r="AO103" s="9" t="s">
        <v>153</v>
      </c>
      <c r="AP103" s="9" t="s">
        <v>153</v>
      </c>
      <c r="AQ103" s="9" t="s">
        <v>153</v>
      </c>
      <c r="AR103" s="9" t="s">
        <v>153</v>
      </c>
    </row>
    <row r="104" spans="1:44">
      <c r="A104" s="7" t="s">
        <v>197</v>
      </c>
      <c r="B104" s="7">
        <v>1973</v>
      </c>
      <c r="C104" s="7">
        <v>6</v>
      </c>
      <c r="D104" s="7" t="s">
        <v>121</v>
      </c>
      <c r="E104" s="9" t="s">
        <v>153</v>
      </c>
      <c r="F104" s="9" t="s">
        <v>153</v>
      </c>
      <c r="G104" s="9" t="s">
        <v>153</v>
      </c>
      <c r="H104" s="9" t="s">
        <v>153</v>
      </c>
      <c r="I104" s="9" t="s">
        <v>153</v>
      </c>
      <c r="J104" s="9" t="s">
        <v>153</v>
      </c>
      <c r="K104" s="10" t="s">
        <v>153</v>
      </c>
      <c r="L104" s="10" t="s">
        <v>153</v>
      </c>
      <c r="M104" s="10" t="s">
        <v>153</v>
      </c>
      <c r="N104" s="10" t="s">
        <v>153</v>
      </c>
      <c r="O104" s="10" t="s">
        <v>153</v>
      </c>
      <c r="P104" s="10" t="s">
        <v>153</v>
      </c>
      <c r="Q104" s="10" t="s">
        <v>153</v>
      </c>
      <c r="R104" s="10" t="s">
        <v>153</v>
      </c>
      <c r="S104" s="10" t="s">
        <v>153</v>
      </c>
      <c r="T104" s="10" t="s">
        <v>153</v>
      </c>
      <c r="U104" s="10" t="s">
        <v>153</v>
      </c>
      <c r="V104" s="10" t="s">
        <v>153</v>
      </c>
      <c r="W104" s="10" t="s">
        <v>153</v>
      </c>
      <c r="X104" s="10" t="s">
        <v>153</v>
      </c>
      <c r="Y104" s="10" t="s">
        <v>153</v>
      </c>
      <c r="Z104" s="10" t="s">
        <v>153</v>
      </c>
      <c r="AA104" s="10" t="s">
        <v>153</v>
      </c>
      <c r="AB104" s="10" t="s">
        <v>153</v>
      </c>
      <c r="AC104" s="10" t="s">
        <v>153</v>
      </c>
      <c r="AD104" s="10" t="s">
        <v>153</v>
      </c>
      <c r="AE104" s="9" t="s">
        <v>153</v>
      </c>
      <c r="AF104" s="9" t="s">
        <v>153</v>
      </c>
      <c r="AG104" s="9" t="s">
        <v>153</v>
      </c>
      <c r="AH104" s="9" t="s">
        <v>153</v>
      </c>
      <c r="AI104" s="9" t="s">
        <v>153</v>
      </c>
      <c r="AJ104" s="9" t="s">
        <v>153</v>
      </c>
      <c r="AK104" s="9" t="s">
        <v>153</v>
      </c>
      <c r="AL104" s="9" t="s">
        <v>153</v>
      </c>
      <c r="AM104" s="9" t="s">
        <v>153</v>
      </c>
      <c r="AN104" s="9" t="s">
        <v>153</v>
      </c>
      <c r="AO104" s="9" t="s">
        <v>153</v>
      </c>
      <c r="AP104" s="9" t="s">
        <v>153</v>
      </c>
      <c r="AQ104" s="9" t="s">
        <v>153</v>
      </c>
      <c r="AR104" s="9" t="s">
        <v>153</v>
      </c>
    </row>
    <row r="105" spans="1:44">
      <c r="A105" s="7" t="s">
        <v>197</v>
      </c>
      <c r="B105" s="7">
        <v>1973</v>
      </c>
      <c r="C105" s="7">
        <v>12</v>
      </c>
      <c r="D105" s="7" t="s">
        <v>122</v>
      </c>
      <c r="E105" s="9" t="s">
        <v>153</v>
      </c>
      <c r="F105" s="9" t="s">
        <v>153</v>
      </c>
      <c r="G105" s="9" t="s">
        <v>153</v>
      </c>
      <c r="H105" s="9" t="s">
        <v>153</v>
      </c>
      <c r="I105" s="9" t="s">
        <v>153</v>
      </c>
      <c r="J105" s="9" t="s">
        <v>153</v>
      </c>
      <c r="K105" s="10" t="s">
        <v>153</v>
      </c>
      <c r="L105" s="10" t="s">
        <v>153</v>
      </c>
      <c r="M105" s="10" t="s">
        <v>153</v>
      </c>
      <c r="N105" s="10" t="s">
        <v>153</v>
      </c>
      <c r="O105" s="10" t="s">
        <v>153</v>
      </c>
      <c r="P105" s="10" t="s">
        <v>153</v>
      </c>
      <c r="Q105" s="10" t="s">
        <v>153</v>
      </c>
      <c r="R105" s="10" t="s">
        <v>153</v>
      </c>
      <c r="S105" s="10" t="s">
        <v>153</v>
      </c>
      <c r="T105" s="10" t="s">
        <v>153</v>
      </c>
      <c r="U105" s="10" t="s">
        <v>153</v>
      </c>
      <c r="V105" s="10" t="s">
        <v>153</v>
      </c>
      <c r="W105" s="10" t="s">
        <v>153</v>
      </c>
      <c r="X105" s="10" t="s">
        <v>153</v>
      </c>
      <c r="Y105" s="10" t="s">
        <v>153</v>
      </c>
      <c r="Z105" s="10" t="s">
        <v>153</v>
      </c>
      <c r="AA105" s="10" t="s">
        <v>153</v>
      </c>
      <c r="AB105" s="10" t="s">
        <v>153</v>
      </c>
      <c r="AC105" s="10" t="s">
        <v>153</v>
      </c>
      <c r="AD105" s="10" t="s">
        <v>153</v>
      </c>
      <c r="AE105" s="9" t="s">
        <v>153</v>
      </c>
      <c r="AF105" s="9" t="s">
        <v>153</v>
      </c>
      <c r="AG105" s="9" t="s">
        <v>153</v>
      </c>
      <c r="AH105" s="9" t="s">
        <v>153</v>
      </c>
      <c r="AI105" s="9" t="s">
        <v>153</v>
      </c>
      <c r="AJ105" s="9" t="s">
        <v>153</v>
      </c>
      <c r="AK105" s="9" t="s">
        <v>153</v>
      </c>
      <c r="AL105" s="9" t="s">
        <v>153</v>
      </c>
      <c r="AM105" s="9" t="s">
        <v>153</v>
      </c>
      <c r="AN105" s="9" t="s">
        <v>153</v>
      </c>
      <c r="AO105" s="9" t="s">
        <v>153</v>
      </c>
      <c r="AP105" s="9" t="s">
        <v>153</v>
      </c>
      <c r="AQ105" s="9" t="s">
        <v>153</v>
      </c>
      <c r="AR105" s="9" t="s">
        <v>153</v>
      </c>
    </row>
    <row r="106" spans="1:44">
      <c r="A106" s="7" t="s">
        <v>197</v>
      </c>
      <c r="B106" s="7">
        <v>1973</v>
      </c>
      <c r="C106" s="7">
        <v>10</v>
      </c>
      <c r="D106" s="7" t="s">
        <v>123</v>
      </c>
      <c r="E106" s="9" t="s">
        <v>153</v>
      </c>
      <c r="F106" s="9" t="s">
        <v>153</v>
      </c>
      <c r="G106" s="9" t="s">
        <v>153</v>
      </c>
      <c r="H106" s="9" t="s">
        <v>153</v>
      </c>
      <c r="I106" s="9" t="s">
        <v>153</v>
      </c>
      <c r="J106" s="9" t="s">
        <v>153</v>
      </c>
      <c r="K106" s="10" t="s">
        <v>153</v>
      </c>
      <c r="L106" s="10" t="s">
        <v>153</v>
      </c>
      <c r="M106" s="10" t="s">
        <v>153</v>
      </c>
      <c r="N106" s="10" t="s">
        <v>153</v>
      </c>
      <c r="O106" s="10" t="s">
        <v>153</v>
      </c>
      <c r="P106" s="10" t="s">
        <v>153</v>
      </c>
      <c r="Q106" s="10" t="s">
        <v>153</v>
      </c>
      <c r="R106" s="10" t="s">
        <v>153</v>
      </c>
      <c r="S106" s="10" t="s">
        <v>153</v>
      </c>
      <c r="T106" s="10" t="s">
        <v>153</v>
      </c>
      <c r="U106" s="10" t="s">
        <v>153</v>
      </c>
      <c r="V106" s="10" t="s">
        <v>153</v>
      </c>
      <c r="W106" s="10" t="s">
        <v>153</v>
      </c>
      <c r="X106" s="10" t="s">
        <v>153</v>
      </c>
      <c r="Y106" s="10" t="s">
        <v>153</v>
      </c>
      <c r="Z106" s="10" t="s">
        <v>153</v>
      </c>
      <c r="AA106" s="10" t="s">
        <v>153</v>
      </c>
      <c r="AB106" s="10" t="s">
        <v>153</v>
      </c>
      <c r="AC106" s="10" t="s">
        <v>153</v>
      </c>
      <c r="AD106" s="10" t="s">
        <v>153</v>
      </c>
      <c r="AE106" s="9" t="s">
        <v>153</v>
      </c>
      <c r="AF106" s="9" t="s">
        <v>153</v>
      </c>
      <c r="AG106" s="9" t="s">
        <v>153</v>
      </c>
      <c r="AH106" s="9" t="s">
        <v>153</v>
      </c>
      <c r="AI106" s="9" t="s">
        <v>153</v>
      </c>
      <c r="AJ106" s="9" t="s">
        <v>153</v>
      </c>
      <c r="AK106" s="9" t="s">
        <v>153</v>
      </c>
      <c r="AL106" s="9" t="s">
        <v>153</v>
      </c>
      <c r="AM106" s="9" t="s">
        <v>153</v>
      </c>
      <c r="AN106" s="9" t="s">
        <v>153</v>
      </c>
      <c r="AO106" s="9" t="s">
        <v>153</v>
      </c>
      <c r="AP106" s="9" t="s">
        <v>153</v>
      </c>
      <c r="AQ106" s="9" t="s">
        <v>153</v>
      </c>
      <c r="AR106" s="9" t="s">
        <v>153</v>
      </c>
    </row>
    <row r="107" spans="1:44">
      <c r="A107" s="7" t="s">
        <v>197</v>
      </c>
      <c r="B107" s="7">
        <v>1973</v>
      </c>
      <c r="C107" s="7">
        <v>3</v>
      </c>
      <c r="D107" s="7" t="s">
        <v>124</v>
      </c>
      <c r="E107" s="9" t="s">
        <v>153</v>
      </c>
      <c r="F107" s="9" t="s">
        <v>153</v>
      </c>
      <c r="G107" s="9" t="s">
        <v>153</v>
      </c>
      <c r="H107" s="9" t="s">
        <v>153</v>
      </c>
      <c r="I107" s="9" t="s">
        <v>153</v>
      </c>
      <c r="J107" s="9" t="s">
        <v>153</v>
      </c>
      <c r="K107" s="10" t="s">
        <v>153</v>
      </c>
      <c r="L107" s="10" t="s">
        <v>153</v>
      </c>
      <c r="M107" s="10" t="s">
        <v>153</v>
      </c>
      <c r="N107" s="10" t="s">
        <v>153</v>
      </c>
      <c r="O107" s="10" t="s">
        <v>153</v>
      </c>
      <c r="P107" s="10" t="s">
        <v>153</v>
      </c>
      <c r="Q107" s="10" t="s">
        <v>153</v>
      </c>
      <c r="R107" s="10" t="s">
        <v>153</v>
      </c>
      <c r="S107" s="10" t="s">
        <v>153</v>
      </c>
      <c r="T107" s="10" t="s">
        <v>153</v>
      </c>
      <c r="U107" s="10" t="s">
        <v>153</v>
      </c>
      <c r="V107" s="10" t="s">
        <v>153</v>
      </c>
      <c r="W107" s="10" t="s">
        <v>153</v>
      </c>
      <c r="X107" s="10" t="s">
        <v>153</v>
      </c>
      <c r="Y107" s="10" t="s">
        <v>153</v>
      </c>
      <c r="Z107" s="10" t="s">
        <v>153</v>
      </c>
      <c r="AA107" s="10" t="s">
        <v>153</v>
      </c>
      <c r="AB107" s="10" t="s">
        <v>153</v>
      </c>
      <c r="AC107" s="10" t="s">
        <v>153</v>
      </c>
      <c r="AD107" s="10" t="s">
        <v>153</v>
      </c>
      <c r="AE107" s="9" t="s">
        <v>153</v>
      </c>
      <c r="AF107" s="9" t="s">
        <v>153</v>
      </c>
      <c r="AG107" s="9" t="s">
        <v>153</v>
      </c>
      <c r="AH107" s="9" t="s">
        <v>153</v>
      </c>
      <c r="AI107" s="9" t="s">
        <v>153</v>
      </c>
      <c r="AJ107" s="9" t="s">
        <v>153</v>
      </c>
      <c r="AK107" s="9" t="s">
        <v>153</v>
      </c>
      <c r="AL107" s="9" t="s">
        <v>153</v>
      </c>
      <c r="AM107" s="9" t="s">
        <v>153</v>
      </c>
      <c r="AN107" s="9" t="s">
        <v>153</v>
      </c>
      <c r="AO107" s="9" t="s">
        <v>153</v>
      </c>
      <c r="AP107" s="9" t="s">
        <v>153</v>
      </c>
      <c r="AQ107" s="9" t="s">
        <v>153</v>
      </c>
      <c r="AR107" s="9" t="s">
        <v>153</v>
      </c>
    </row>
    <row r="108" spans="1:44">
      <c r="A108" s="7" t="s">
        <v>197</v>
      </c>
      <c r="B108" s="7">
        <v>1973</v>
      </c>
      <c r="C108" s="7">
        <v>19</v>
      </c>
      <c r="D108" s="7" t="s">
        <v>125</v>
      </c>
      <c r="E108" s="9" t="s">
        <v>153</v>
      </c>
      <c r="F108" s="9" t="s">
        <v>153</v>
      </c>
      <c r="G108" s="9" t="s">
        <v>153</v>
      </c>
      <c r="H108" s="9" t="s">
        <v>153</v>
      </c>
      <c r="I108" s="9" t="s">
        <v>153</v>
      </c>
      <c r="J108" s="9" t="s">
        <v>153</v>
      </c>
      <c r="K108" s="10" t="s">
        <v>153</v>
      </c>
      <c r="L108" s="10" t="s">
        <v>153</v>
      </c>
      <c r="M108" s="10" t="s">
        <v>153</v>
      </c>
      <c r="N108" s="10" t="s">
        <v>153</v>
      </c>
      <c r="O108" s="10" t="s">
        <v>153</v>
      </c>
      <c r="P108" s="10" t="s">
        <v>153</v>
      </c>
      <c r="Q108" s="10" t="s">
        <v>153</v>
      </c>
      <c r="R108" s="10" t="s">
        <v>153</v>
      </c>
      <c r="S108" s="10" t="s">
        <v>153</v>
      </c>
      <c r="T108" s="10" t="s">
        <v>153</v>
      </c>
      <c r="U108" s="10" t="s">
        <v>153</v>
      </c>
      <c r="V108" s="10" t="s">
        <v>153</v>
      </c>
      <c r="W108" s="10" t="s">
        <v>153</v>
      </c>
      <c r="X108" s="10" t="s">
        <v>153</v>
      </c>
      <c r="Y108" s="10" t="s">
        <v>153</v>
      </c>
      <c r="Z108" s="10" t="s">
        <v>153</v>
      </c>
      <c r="AA108" s="10" t="s">
        <v>153</v>
      </c>
      <c r="AB108" s="10" t="s">
        <v>153</v>
      </c>
      <c r="AC108" s="10" t="s">
        <v>153</v>
      </c>
      <c r="AD108" s="10" t="s">
        <v>153</v>
      </c>
      <c r="AE108" s="9" t="s">
        <v>153</v>
      </c>
      <c r="AF108" s="9" t="s">
        <v>153</v>
      </c>
      <c r="AG108" s="9" t="s">
        <v>153</v>
      </c>
      <c r="AH108" s="9" t="s">
        <v>153</v>
      </c>
      <c r="AI108" s="9" t="s">
        <v>153</v>
      </c>
      <c r="AJ108" s="9" t="s">
        <v>153</v>
      </c>
      <c r="AK108" s="9" t="s">
        <v>153</v>
      </c>
      <c r="AL108" s="9" t="s">
        <v>153</v>
      </c>
      <c r="AM108" s="9" t="s">
        <v>153</v>
      </c>
      <c r="AN108" s="9" t="s">
        <v>153</v>
      </c>
      <c r="AO108" s="9" t="s">
        <v>153</v>
      </c>
      <c r="AP108" s="9" t="s">
        <v>153</v>
      </c>
      <c r="AQ108" s="9" t="s">
        <v>153</v>
      </c>
      <c r="AR108" s="9" t="s">
        <v>153</v>
      </c>
    </row>
    <row r="109" spans="1:44">
      <c r="A109" s="7" t="s">
        <v>197</v>
      </c>
      <c r="B109" s="7">
        <v>1973</v>
      </c>
      <c r="C109" s="7">
        <v>16</v>
      </c>
      <c r="D109" s="7" t="s">
        <v>126</v>
      </c>
      <c r="E109" s="9" t="s">
        <v>153</v>
      </c>
      <c r="F109" s="9" t="s">
        <v>153</v>
      </c>
      <c r="G109" s="9" t="s">
        <v>153</v>
      </c>
      <c r="H109" s="9" t="s">
        <v>153</v>
      </c>
      <c r="I109" s="9" t="s">
        <v>153</v>
      </c>
      <c r="J109" s="9" t="s">
        <v>153</v>
      </c>
      <c r="K109" s="10" t="s">
        <v>153</v>
      </c>
      <c r="L109" s="10" t="s">
        <v>153</v>
      </c>
      <c r="M109" s="10" t="s">
        <v>153</v>
      </c>
      <c r="N109" s="10" t="s">
        <v>153</v>
      </c>
      <c r="O109" s="10" t="s">
        <v>153</v>
      </c>
      <c r="P109" s="10" t="s">
        <v>153</v>
      </c>
      <c r="Q109" s="10" t="s">
        <v>153</v>
      </c>
      <c r="R109" s="10" t="s">
        <v>153</v>
      </c>
      <c r="S109" s="10" t="s">
        <v>153</v>
      </c>
      <c r="T109" s="10" t="s">
        <v>153</v>
      </c>
      <c r="U109" s="10" t="s">
        <v>153</v>
      </c>
      <c r="V109" s="10" t="s">
        <v>153</v>
      </c>
      <c r="W109" s="10" t="s">
        <v>153</v>
      </c>
      <c r="X109" s="10" t="s">
        <v>153</v>
      </c>
      <c r="Y109" s="10" t="s">
        <v>153</v>
      </c>
      <c r="Z109" s="10" t="s">
        <v>153</v>
      </c>
      <c r="AA109" s="10" t="s">
        <v>153</v>
      </c>
      <c r="AB109" s="10" t="s">
        <v>153</v>
      </c>
      <c r="AC109" s="10" t="s">
        <v>153</v>
      </c>
      <c r="AD109" s="10" t="s">
        <v>153</v>
      </c>
      <c r="AE109" s="9" t="s">
        <v>153</v>
      </c>
      <c r="AF109" s="9" t="s">
        <v>153</v>
      </c>
      <c r="AG109" s="9" t="s">
        <v>153</v>
      </c>
      <c r="AH109" s="9" t="s">
        <v>153</v>
      </c>
      <c r="AI109" s="9" t="s">
        <v>153</v>
      </c>
      <c r="AJ109" s="9" t="s">
        <v>153</v>
      </c>
      <c r="AK109" s="9" t="s">
        <v>153</v>
      </c>
      <c r="AL109" s="9" t="s">
        <v>153</v>
      </c>
      <c r="AM109" s="9" t="s">
        <v>153</v>
      </c>
      <c r="AN109" s="9" t="s">
        <v>153</v>
      </c>
      <c r="AO109" s="9" t="s">
        <v>153</v>
      </c>
      <c r="AP109" s="9" t="s">
        <v>153</v>
      </c>
      <c r="AQ109" s="9" t="s">
        <v>153</v>
      </c>
      <c r="AR109" s="9" t="s">
        <v>153</v>
      </c>
    </row>
    <row r="110" spans="1:44">
      <c r="A110" s="7" t="s">
        <v>197</v>
      </c>
      <c r="B110" s="7">
        <v>1973</v>
      </c>
      <c r="C110" s="7">
        <v>8</v>
      </c>
      <c r="D110" s="7" t="s">
        <v>127</v>
      </c>
      <c r="E110" s="9" t="s">
        <v>153</v>
      </c>
      <c r="F110" s="9" t="s">
        <v>153</v>
      </c>
      <c r="G110" s="9" t="s">
        <v>153</v>
      </c>
      <c r="H110" s="9" t="s">
        <v>153</v>
      </c>
      <c r="I110" s="9" t="s">
        <v>153</v>
      </c>
      <c r="J110" s="9" t="s">
        <v>153</v>
      </c>
      <c r="K110" s="10" t="s">
        <v>153</v>
      </c>
      <c r="L110" s="10" t="s">
        <v>153</v>
      </c>
      <c r="M110" s="10" t="s">
        <v>153</v>
      </c>
      <c r="N110" s="10" t="s">
        <v>153</v>
      </c>
      <c r="O110" s="10" t="s">
        <v>153</v>
      </c>
      <c r="P110" s="10" t="s">
        <v>153</v>
      </c>
      <c r="Q110" s="10" t="s">
        <v>153</v>
      </c>
      <c r="R110" s="10" t="s">
        <v>153</v>
      </c>
      <c r="S110" s="10" t="s">
        <v>153</v>
      </c>
      <c r="T110" s="10" t="s">
        <v>153</v>
      </c>
      <c r="U110" s="10" t="s">
        <v>153</v>
      </c>
      <c r="V110" s="10" t="s">
        <v>153</v>
      </c>
      <c r="W110" s="10" t="s">
        <v>153</v>
      </c>
      <c r="X110" s="10" t="s">
        <v>153</v>
      </c>
      <c r="Y110" s="10" t="s">
        <v>153</v>
      </c>
      <c r="Z110" s="10" t="s">
        <v>153</v>
      </c>
      <c r="AA110" s="10" t="s">
        <v>153</v>
      </c>
      <c r="AB110" s="10" t="s">
        <v>153</v>
      </c>
      <c r="AC110" s="10" t="s">
        <v>153</v>
      </c>
      <c r="AD110" s="10" t="s">
        <v>153</v>
      </c>
      <c r="AE110" s="9" t="s">
        <v>153</v>
      </c>
      <c r="AF110" s="9" t="s">
        <v>153</v>
      </c>
      <c r="AG110" s="9" t="s">
        <v>153</v>
      </c>
      <c r="AH110" s="9" t="s">
        <v>153</v>
      </c>
      <c r="AI110" s="9" t="s">
        <v>153</v>
      </c>
      <c r="AJ110" s="9" t="s">
        <v>153</v>
      </c>
      <c r="AK110" s="9" t="s">
        <v>153</v>
      </c>
      <c r="AL110" s="9" t="s">
        <v>153</v>
      </c>
      <c r="AM110" s="9" t="s">
        <v>153</v>
      </c>
      <c r="AN110" s="9" t="s">
        <v>153</v>
      </c>
      <c r="AO110" s="9" t="s">
        <v>153</v>
      </c>
      <c r="AP110" s="9" t="s">
        <v>153</v>
      </c>
      <c r="AQ110" s="9" t="s">
        <v>153</v>
      </c>
      <c r="AR110" s="9" t="s">
        <v>153</v>
      </c>
    </row>
    <row r="111" spans="1:44">
      <c r="A111" s="7" t="s">
        <v>197</v>
      </c>
      <c r="B111" s="7">
        <v>1973</v>
      </c>
      <c r="C111" s="7">
        <v>2</v>
      </c>
      <c r="D111" s="7" t="s">
        <v>128</v>
      </c>
      <c r="E111" s="9" t="s">
        <v>153</v>
      </c>
      <c r="F111" s="9" t="s">
        <v>153</v>
      </c>
      <c r="G111" s="9" t="s">
        <v>153</v>
      </c>
      <c r="H111" s="9" t="s">
        <v>153</v>
      </c>
      <c r="I111" s="9" t="s">
        <v>153</v>
      </c>
      <c r="J111" s="9" t="s">
        <v>153</v>
      </c>
      <c r="K111" s="10" t="s">
        <v>153</v>
      </c>
      <c r="L111" s="10" t="s">
        <v>153</v>
      </c>
      <c r="M111" s="10" t="s">
        <v>153</v>
      </c>
      <c r="N111" s="10" t="s">
        <v>153</v>
      </c>
      <c r="O111" s="10" t="s">
        <v>153</v>
      </c>
      <c r="P111" s="10" t="s">
        <v>153</v>
      </c>
      <c r="Q111" s="10" t="s">
        <v>153</v>
      </c>
      <c r="R111" s="10" t="s">
        <v>153</v>
      </c>
      <c r="S111" s="10" t="s">
        <v>153</v>
      </c>
      <c r="T111" s="10" t="s">
        <v>153</v>
      </c>
      <c r="U111" s="10" t="s">
        <v>153</v>
      </c>
      <c r="V111" s="10" t="s">
        <v>153</v>
      </c>
      <c r="W111" s="10" t="s">
        <v>153</v>
      </c>
      <c r="X111" s="10" t="s">
        <v>153</v>
      </c>
      <c r="Y111" s="10" t="s">
        <v>153</v>
      </c>
      <c r="Z111" s="10" t="s">
        <v>153</v>
      </c>
      <c r="AA111" s="10" t="s">
        <v>153</v>
      </c>
      <c r="AB111" s="10" t="s">
        <v>153</v>
      </c>
      <c r="AC111" s="10" t="s">
        <v>153</v>
      </c>
      <c r="AD111" s="10" t="s">
        <v>153</v>
      </c>
      <c r="AE111" s="9" t="s">
        <v>153</v>
      </c>
      <c r="AF111" s="9" t="s">
        <v>153</v>
      </c>
      <c r="AG111" s="9" t="s">
        <v>153</v>
      </c>
      <c r="AH111" s="9" t="s">
        <v>153</v>
      </c>
      <c r="AI111" s="9" t="s">
        <v>153</v>
      </c>
      <c r="AJ111" s="9" t="s">
        <v>153</v>
      </c>
      <c r="AK111" s="9" t="s">
        <v>153</v>
      </c>
      <c r="AL111" s="9" t="s">
        <v>153</v>
      </c>
      <c r="AM111" s="9" t="s">
        <v>153</v>
      </c>
      <c r="AN111" s="9" t="s">
        <v>153</v>
      </c>
      <c r="AO111" s="9" t="s">
        <v>153</v>
      </c>
      <c r="AP111" s="9" t="s">
        <v>153</v>
      </c>
      <c r="AQ111" s="9" t="s">
        <v>153</v>
      </c>
      <c r="AR111" s="9" t="s">
        <v>153</v>
      </c>
    </row>
    <row r="112" spans="1:44">
      <c r="A112" s="7" t="s">
        <v>198</v>
      </c>
      <c r="B112" s="7">
        <v>1980</v>
      </c>
      <c r="C112" s="7">
        <v>0</v>
      </c>
      <c r="D112" s="7" t="s">
        <v>11</v>
      </c>
      <c r="E112" s="8">
        <v>745</v>
      </c>
      <c r="F112" s="8">
        <v>613</v>
      </c>
      <c r="G112" s="8">
        <v>249</v>
      </c>
      <c r="H112" s="8">
        <v>53</v>
      </c>
      <c r="I112" s="8">
        <v>1660</v>
      </c>
      <c r="J112" s="9" t="s">
        <v>153</v>
      </c>
      <c r="K112" s="10" t="s">
        <v>153</v>
      </c>
      <c r="L112" s="10" t="s">
        <v>153</v>
      </c>
      <c r="M112" s="10" t="s">
        <v>153</v>
      </c>
      <c r="N112" s="10" t="s">
        <v>153</v>
      </c>
      <c r="O112" s="10" t="s">
        <v>153</v>
      </c>
      <c r="P112" s="10" t="s">
        <v>153</v>
      </c>
      <c r="Q112" s="10" t="s">
        <v>153</v>
      </c>
      <c r="R112" s="10" t="s">
        <v>153</v>
      </c>
      <c r="S112" s="10" t="s">
        <v>153</v>
      </c>
      <c r="T112" s="10" t="s">
        <v>153</v>
      </c>
      <c r="U112" s="10" t="s">
        <v>153</v>
      </c>
      <c r="V112" s="10" t="s">
        <v>153</v>
      </c>
      <c r="W112" s="10" t="s">
        <v>153</v>
      </c>
      <c r="X112" s="10" t="s">
        <v>153</v>
      </c>
      <c r="Y112" s="10" t="s">
        <v>153</v>
      </c>
      <c r="Z112" s="10" t="s">
        <v>153</v>
      </c>
      <c r="AA112" s="10" t="s">
        <v>153</v>
      </c>
      <c r="AB112" s="10" t="s">
        <v>153</v>
      </c>
      <c r="AC112" s="10" t="s">
        <v>153</v>
      </c>
      <c r="AD112" s="10" t="s">
        <v>153</v>
      </c>
      <c r="AE112" s="8">
        <v>81</v>
      </c>
      <c r="AF112" s="9" t="s">
        <v>153</v>
      </c>
      <c r="AG112" s="9" t="s">
        <v>153</v>
      </c>
      <c r="AH112" s="9" t="s">
        <v>153</v>
      </c>
      <c r="AI112" s="9" t="s">
        <v>153</v>
      </c>
      <c r="AJ112" s="45">
        <v>3.4</v>
      </c>
      <c r="AK112" s="45">
        <v>4.2</v>
      </c>
      <c r="AL112" s="8">
        <v>20065</v>
      </c>
      <c r="AM112" s="8">
        <v>3157</v>
      </c>
      <c r="AN112" s="8">
        <v>3049</v>
      </c>
      <c r="AO112" s="8">
        <v>103</v>
      </c>
      <c r="AP112" s="8">
        <v>26374</v>
      </c>
      <c r="AQ112" s="8">
        <v>4096</v>
      </c>
      <c r="AR112" s="8">
        <v>30470</v>
      </c>
    </row>
    <row r="113" spans="1:44">
      <c r="A113" s="7" t="s">
        <v>198</v>
      </c>
      <c r="B113" s="7">
        <v>1980</v>
      </c>
      <c r="C113" s="7">
        <v>101</v>
      </c>
      <c r="D113" s="7" t="s">
        <v>191</v>
      </c>
      <c r="E113" s="9" t="s">
        <v>153</v>
      </c>
      <c r="F113" s="9" t="s">
        <v>153</v>
      </c>
      <c r="G113" s="9" t="s">
        <v>153</v>
      </c>
      <c r="H113" s="9" t="s">
        <v>153</v>
      </c>
      <c r="I113" s="9" t="s">
        <v>153</v>
      </c>
      <c r="J113" s="9" t="s">
        <v>153</v>
      </c>
      <c r="K113" s="10" t="s">
        <v>153</v>
      </c>
      <c r="L113" s="10" t="s">
        <v>153</v>
      </c>
      <c r="M113" s="10" t="s">
        <v>153</v>
      </c>
      <c r="N113" s="10" t="s">
        <v>153</v>
      </c>
      <c r="O113" s="10" t="s">
        <v>153</v>
      </c>
      <c r="P113" s="10" t="s">
        <v>153</v>
      </c>
      <c r="Q113" s="10" t="s">
        <v>153</v>
      </c>
      <c r="R113" s="10" t="s">
        <v>153</v>
      </c>
      <c r="S113" s="10" t="s">
        <v>153</v>
      </c>
      <c r="T113" s="10" t="s">
        <v>153</v>
      </c>
      <c r="U113" s="10" t="s">
        <v>153</v>
      </c>
      <c r="V113" s="10" t="s">
        <v>153</v>
      </c>
      <c r="W113" s="10" t="s">
        <v>153</v>
      </c>
      <c r="X113" s="10" t="s">
        <v>153</v>
      </c>
      <c r="Y113" s="10" t="s">
        <v>153</v>
      </c>
      <c r="Z113" s="10" t="s">
        <v>153</v>
      </c>
      <c r="AA113" s="10" t="s">
        <v>153</v>
      </c>
      <c r="AB113" s="10" t="s">
        <v>153</v>
      </c>
      <c r="AC113" s="10" t="s">
        <v>153</v>
      </c>
      <c r="AD113" s="10" t="s">
        <v>153</v>
      </c>
      <c r="AE113" s="9" t="s">
        <v>153</v>
      </c>
      <c r="AF113" s="9" t="s">
        <v>153</v>
      </c>
      <c r="AG113" s="9" t="s">
        <v>153</v>
      </c>
      <c r="AH113" s="9" t="s">
        <v>153</v>
      </c>
      <c r="AI113" s="9" t="s">
        <v>153</v>
      </c>
      <c r="AJ113" s="9" t="s">
        <v>153</v>
      </c>
      <c r="AK113" s="9" t="s">
        <v>153</v>
      </c>
      <c r="AL113" s="9" t="s">
        <v>153</v>
      </c>
      <c r="AM113" s="9" t="s">
        <v>153</v>
      </c>
      <c r="AN113" s="9" t="s">
        <v>153</v>
      </c>
      <c r="AO113" s="9" t="s">
        <v>153</v>
      </c>
      <c r="AP113" s="9" t="s">
        <v>153</v>
      </c>
      <c r="AQ113" s="9" t="s">
        <v>153</v>
      </c>
      <c r="AR113" s="9" t="s">
        <v>153</v>
      </c>
    </row>
    <row r="114" spans="1:44">
      <c r="A114" s="7" t="s">
        <v>198</v>
      </c>
      <c r="B114" s="7">
        <v>1980</v>
      </c>
      <c r="C114" s="7">
        <v>102</v>
      </c>
      <c r="D114" s="7" t="s">
        <v>192</v>
      </c>
      <c r="E114" s="9" t="s">
        <v>153</v>
      </c>
      <c r="F114" s="9" t="s">
        <v>153</v>
      </c>
      <c r="G114" s="9" t="s">
        <v>153</v>
      </c>
      <c r="H114" s="9" t="s">
        <v>153</v>
      </c>
      <c r="I114" s="9" t="s">
        <v>153</v>
      </c>
      <c r="J114" s="9" t="s">
        <v>153</v>
      </c>
      <c r="K114" s="10" t="s">
        <v>153</v>
      </c>
      <c r="L114" s="10" t="s">
        <v>153</v>
      </c>
      <c r="M114" s="10" t="s">
        <v>153</v>
      </c>
      <c r="N114" s="10" t="s">
        <v>153</v>
      </c>
      <c r="O114" s="10" t="s">
        <v>153</v>
      </c>
      <c r="P114" s="10" t="s">
        <v>153</v>
      </c>
      <c r="Q114" s="10" t="s">
        <v>153</v>
      </c>
      <c r="R114" s="10" t="s">
        <v>153</v>
      </c>
      <c r="S114" s="10" t="s">
        <v>153</v>
      </c>
      <c r="T114" s="10" t="s">
        <v>153</v>
      </c>
      <c r="U114" s="10" t="s">
        <v>153</v>
      </c>
      <c r="V114" s="10" t="s">
        <v>153</v>
      </c>
      <c r="W114" s="10" t="s">
        <v>153</v>
      </c>
      <c r="X114" s="10" t="s">
        <v>153</v>
      </c>
      <c r="Y114" s="10" t="s">
        <v>153</v>
      </c>
      <c r="Z114" s="10" t="s">
        <v>153</v>
      </c>
      <c r="AA114" s="10" t="s">
        <v>153</v>
      </c>
      <c r="AB114" s="10" t="s">
        <v>153</v>
      </c>
      <c r="AC114" s="10" t="s">
        <v>153</v>
      </c>
      <c r="AD114" s="10" t="s">
        <v>153</v>
      </c>
      <c r="AE114" s="9" t="s">
        <v>153</v>
      </c>
      <c r="AF114" s="9" t="s">
        <v>153</v>
      </c>
      <c r="AG114" s="9" t="s">
        <v>153</v>
      </c>
      <c r="AH114" s="9" t="s">
        <v>153</v>
      </c>
      <c r="AI114" s="9" t="s">
        <v>153</v>
      </c>
      <c r="AJ114" s="9" t="s">
        <v>153</v>
      </c>
      <c r="AK114" s="9" t="s">
        <v>153</v>
      </c>
      <c r="AL114" s="9" t="s">
        <v>153</v>
      </c>
      <c r="AM114" s="9" t="s">
        <v>153</v>
      </c>
      <c r="AN114" s="9" t="s">
        <v>153</v>
      </c>
      <c r="AO114" s="9" t="s">
        <v>153</v>
      </c>
      <c r="AP114" s="9" t="s">
        <v>153</v>
      </c>
      <c r="AQ114" s="9" t="s">
        <v>153</v>
      </c>
      <c r="AR114" s="9" t="s">
        <v>153</v>
      </c>
    </row>
    <row r="115" spans="1:44">
      <c r="A115" s="7" t="s">
        <v>198</v>
      </c>
      <c r="B115" s="7">
        <v>1980</v>
      </c>
      <c r="C115" s="7">
        <v>1</v>
      </c>
      <c r="D115" s="7" t="s">
        <v>110</v>
      </c>
      <c r="E115" s="9" t="s">
        <v>153</v>
      </c>
      <c r="F115" s="9" t="s">
        <v>153</v>
      </c>
      <c r="G115" s="9" t="s">
        <v>153</v>
      </c>
      <c r="H115" s="9" t="s">
        <v>153</v>
      </c>
      <c r="I115" s="9" t="s">
        <v>153</v>
      </c>
      <c r="J115" s="9" t="s">
        <v>153</v>
      </c>
      <c r="K115" s="10" t="s">
        <v>153</v>
      </c>
      <c r="L115" s="10" t="s">
        <v>153</v>
      </c>
      <c r="M115" s="10" t="s">
        <v>153</v>
      </c>
      <c r="N115" s="10" t="s">
        <v>153</v>
      </c>
      <c r="O115" s="10" t="s">
        <v>153</v>
      </c>
      <c r="P115" s="10" t="s">
        <v>153</v>
      </c>
      <c r="Q115" s="10" t="s">
        <v>153</v>
      </c>
      <c r="R115" s="10" t="s">
        <v>153</v>
      </c>
      <c r="S115" s="10" t="s">
        <v>153</v>
      </c>
      <c r="T115" s="10" t="s">
        <v>153</v>
      </c>
      <c r="U115" s="10" t="s">
        <v>153</v>
      </c>
      <c r="V115" s="10" t="s">
        <v>153</v>
      </c>
      <c r="W115" s="10" t="s">
        <v>153</v>
      </c>
      <c r="X115" s="10" t="s">
        <v>153</v>
      </c>
      <c r="Y115" s="10" t="s">
        <v>153</v>
      </c>
      <c r="Z115" s="10" t="s">
        <v>153</v>
      </c>
      <c r="AA115" s="10" t="s">
        <v>153</v>
      </c>
      <c r="AB115" s="10" t="s">
        <v>153</v>
      </c>
      <c r="AC115" s="10" t="s">
        <v>153</v>
      </c>
      <c r="AD115" s="10" t="s">
        <v>153</v>
      </c>
      <c r="AE115" s="9" t="s">
        <v>153</v>
      </c>
      <c r="AF115" s="9" t="s">
        <v>153</v>
      </c>
      <c r="AG115" s="9" t="s">
        <v>153</v>
      </c>
      <c r="AH115" s="9" t="s">
        <v>153</v>
      </c>
      <c r="AI115" s="9" t="s">
        <v>153</v>
      </c>
      <c r="AJ115" s="9" t="s">
        <v>153</v>
      </c>
      <c r="AK115" s="9" t="s">
        <v>153</v>
      </c>
      <c r="AL115" s="9" t="s">
        <v>153</v>
      </c>
      <c r="AM115" s="9" t="s">
        <v>153</v>
      </c>
      <c r="AN115" s="9" t="s">
        <v>153</v>
      </c>
      <c r="AO115" s="9" t="s">
        <v>153</v>
      </c>
      <c r="AP115" s="9" t="s">
        <v>153</v>
      </c>
      <c r="AQ115" s="9" t="s">
        <v>153</v>
      </c>
      <c r="AR115" s="9" t="s">
        <v>153</v>
      </c>
    </row>
    <row r="116" spans="1:44">
      <c r="A116" s="7" t="s">
        <v>198</v>
      </c>
      <c r="B116" s="7">
        <v>1980</v>
      </c>
      <c r="C116" s="7">
        <v>11</v>
      </c>
      <c r="D116" s="7" t="s">
        <v>209</v>
      </c>
      <c r="E116" s="9" t="s">
        <v>153</v>
      </c>
      <c r="F116" s="9" t="s">
        <v>153</v>
      </c>
      <c r="G116" s="9" t="s">
        <v>153</v>
      </c>
      <c r="H116" s="9" t="s">
        <v>153</v>
      </c>
      <c r="I116" s="9" t="s">
        <v>153</v>
      </c>
      <c r="J116" s="9" t="s">
        <v>153</v>
      </c>
      <c r="K116" s="10" t="s">
        <v>153</v>
      </c>
      <c r="L116" s="10" t="s">
        <v>153</v>
      </c>
      <c r="M116" s="10" t="s">
        <v>153</v>
      </c>
      <c r="N116" s="10" t="s">
        <v>153</v>
      </c>
      <c r="O116" s="10" t="s">
        <v>153</v>
      </c>
      <c r="P116" s="10" t="s">
        <v>153</v>
      </c>
      <c r="Q116" s="10" t="s">
        <v>153</v>
      </c>
      <c r="R116" s="10" t="s">
        <v>153</v>
      </c>
      <c r="S116" s="10" t="s">
        <v>153</v>
      </c>
      <c r="T116" s="10" t="s">
        <v>153</v>
      </c>
      <c r="U116" s="10" t="s">
        <v>153</v>
      </c>
      <c r="V116" s="10" t="s">
        <v>153</v>
      </c>
      <c r="W116" s="10" t="s">
        <v>153</v>
      </c>
      <c r="X116" s="10" t="s">
        <v>153</v>
      </c>
      <c r="Y116" s="10" t="s">
        <v>153</v>
      </c>
      <c r="Z116" s="10" t="s">
        <v>153</v>
      </c>
      <c r="AA116" s="10" t="s">
        <v>153</v>
      </c>
      <c r="AB116" s="10" t="s">
        <v>153</v>
      </c>
      <c r="AC116" s="10" t="s">
        <v>153</v>
      </c>
      <c r="AD116" s="10" t="s">
        <v>153</v>
      </c>
      <c r="AE116" s="9" t="s">
        <v>153</v>
      </c>
      <c r="AF116" s="9" t="s">
        <v>153</v>
      </c>
      <c r="AG116" s="9" t="s">
        <v>153</v>
      </c>
      <c r="AH116" s="9" t="s">
        <v>153</v>
      </c>
      <c r="AI116" s="9" t="s">
        <v>153</v>
      </c>
      <c r="AJ116" s="9" t="s">
        <v>153</v>
      </c>
      <c r="AK116" s="9" t="s">
        <v>153</v>
      </c>
      <c r="AL116" s="9" t="s">
        <v>153</v>
      </c>
      <c r="AM116" s="9" t="s">
        <v>153</v>
      </c>
      <c r="AN116" s="9" t="s">
        <v>153</v>
      </c>
      <c r="AO116" s="9" t="s">
        <v>153</v>
      </c>
      <c r="AP116" s="9" t="s">
        <v>153</v>
      </c>
      <c r="AQ116" s="9" t="s">
        <v>153</v>
      </c>
      <c r="AR116" s="9" t="s">
        <v>153</v>
      </c>
    </row>
    <row r="117" spans="1:44">
      <c r="A117" s="7" t="s">
        <v>198</v>
      </c>
      <c r="B117" s="7">
        <v>1980</v>
      </c>
      <c r="C117" s="7">
        <v>14</v>
      </c>
      <c r="D117" s="7" t="s">
        <v>112</v>
      </c>
      <c r="E117" s="9" t="s">
        <v>153</v>
      </c>
      <c r="F117" s="9" t="s">
        <v>153</v>
      </c>
      <c r="G117" s="9" t="s">
        <v>153</v>
      </c>
      <c r="H117" s="9" t="s">
        <v>153</v>
      </c>
      <c r="I117" s="9" t="s">
        <v>153</v>
      </c>
      <c r="J117" s="9" t="s">
        <v>153</v>
      </c>
      <c r="K117" s="10" t="s">
        <v>153</v>
      </c>
      <c r="L117" s="10" t="s">
        <v>153</v>
      </c>
      <c r="M117" s="10" t="s">
        <v>153</v>
      </c>
      <c r="N117" s="10" t="s">
        <v>153</v>
      </c>
      <c r="O117" s="10" t="s">
        <v>153</v>
      </c>
      <c r="P117" s="10" t="s">
        <v>153</v>
      </c>
      <c r="Q117" s="10" t="s">
        <v>153</v>
      </c>
      <c r="R117" s="10" t="s">
        <v>153</v>
      </c>
      <c r="S117" s="10" t="s">
        <v>153</v>
      </c>
      <c r="T117" s="10" t="s">
        <v>153</v>
      </c>
      <c r="U117" s="10" t="s">
        <v>153</v>
      </c>
      <c r="V117" s="10" t="s">
        <v>153</v>
      </c>
      <c r="W117" s="10" t="s">
        <v>153</v>
      </c>
      <c r="X117" s="10" t="s">
        <v>153</v>
      </c>
      <c r="Y117" s="10" t="s">
        <v>153</v>
      </c>
      <c r="Z117" s="10" t="s">
        <v>153</v>
      </c>
      <c r="AA117" s="10" t="s">
        <v>153</v>
      </c>
      <c r="AB117" s="10" t="s">
        <v>153</v>
      </c>
      <c r="AC117" s="10" t="s">
        <v>153</v>
      </c>
      <c r="AD117" s="10" t="s">
        <v>153</v>
      </c>
      <c r="AE117" s="9" t="s">
        <v>153</v>
      </c>
      <c r="AF117" s="9" t="s">
        <v>153</v>
      </c>
      <c r="AG117" s="9" t="s">
        <v>153</v>
      </c>
      <c r="AH117" s="9" t="s">
        <v>153</v>
      </c>
      <c r="AI117" s="9" t="s">
        <v>153</v>
      </c>
      <c r="AJ117" s="9" t="s">
        <v>153</v>
      </c>
      <c r="AK117" s="9" t="s">
        <v>153</v>
      </c>
      <c r="AL117" s="9" t="s">
        <v>153</v>
      </c>
      <c r="AM117" s="9" t="s">
        <v>153</v>
      </c>
      <c r="AN117" s="9" t="s">
        <v>153</v>
      </c>
      <c r="AO117" s="9" t="s">
        <v>153</v>
      </c>
      <c r="AP117" s="9" t="s">
        <v>153</v>
      </c>
      <c r="AQ117" s="9" t="s">
        <v>153</v>
      </c>
      <c r="AR117" s="9" t="s">
        <v>153</v>
      </c>
    </row>
    <row r="118" spans="1:44">
      <c r="A118" s="7" t="s">
        <v>198</v>
      </c>
      <c r="B118" s="7">
        <v>1980</v>
      </c>
      <c r="C118" s="7">
        <v>9</v>
      </c>
      <c r="D118" s="7" t="s">
        <v>205</v>
      </c>
      <c r="E118" s="9" t="s">
        <v>153</v>
      </c>
      <c r="F118" s="9" t="s">
        <v>153</v>
      </c>
      <c r="G118" s="9" t="s">
        <v>153</v>
      </c>
      <c r="H118" s="9" t="s">
        <v>153</v>
      </c>
      <c r="I118" s="9" t="s">
        <v>153</v>
      </c>
      <c r="J118" s="9" t="s">
        <v>153</v>
      </c>
      <c r="K118" s="10" t="s">
        <v>153</v>
      </c>
      <c r="L118" s="10" t="s">
        <v>153</v>
      </c>
      <c r="M118" s="10" t="s">
        <v>153</v>
      </c>
      <c r="N118" s="10" t="s">
        <v>153</v>
      </c>
      <c r="O118" s="10" t="s">
        <v>153</v>
      </c>
      <c r="P118" s="10" t="s">
        <v>153</v>
      </c>
      <c r="Q118" s="10" t="s">
        <v>153</v>
      </c>
      <c r="R118" s="10" t="s">
        <v>153</v>
      </c>
      <c r="S118" s="10" t="s">
        <v>153</v>
      </c>
      <c r="T118" s="10" t="s">
        <v>153</v>
      </c>
      <c r="U118" s="10" t="s">
        <v>153</v>
      </c>
      <c r="V118" s="10" t="s">
        <v>153</v>
      </c>
      <c r="W118" s="10" t="s">
        <v>153</v>
      </c>
      <c r="X118" s="10" t="s">
        <v>153</v>
      </c>
      <c r="Y118" s="10" t="s">
        <v>153</v>
      </c>
      <c r="Z118" s="10" t="s">
        <v>153</v>
      </c>
      <c r="AA118" s="10" t="s">
        <v>153</v>
      </c>
      <c r="AB118" s="10" t="s">
        <v>153</v>
      </c>
      <c r="AC118" s="10" t="s">
        <v>153</v>
      </c>
      <c r="AD118" s="10" t="s">
        <v>153</v>
      </c>
      <c r="AE118" s="9" t="s">
        <v>153</v>
      </c>
      <c r="AF118" s="9" t="s">
        <v>153</v>
      </c>
      <c r="AG118" s="9" t="s">
        <v>153</v>
      </c>
      <c r="AH118" s="9" t="s">
        <v>153</v>
      </c>
      <c r="AI118" s="9" t="s">
        <v>153</v>
      </c>
      <c r="AJ118" s="9" t="s">
        <v>153</v>
      </c>
      <c r="AK118" s="9" t="s">
        <v>153</v>
      </c>
      <c r="AL118" s="9" t="s">
        <v>153</v>
      </c>
      <c r="AM118" s="9" t="s">
        <v>153</v>
      </c>
      <c r="AN118" s="9" t="s">
        <v>153</v>
      </c>
      <c r="AO118" s="9" t="s">
        <v>153</v>
      </c>
      <c r="AP118" s="9" t="s">
        <v>153</v>
      </c>
      <c r="AQ118" s="9" t="s">
        <v>153</v>
      </c>
      <c r="AR118" s="9" t="s">
        <v>153</v>
      </c>
    </row>
    <row r="119" spans="1:44">
      <c r="A119" s="7" t="s">
        <v>198</v>
      </c>
      <c r="B119" s="7">
        <v>1980</v>
      </c>
      <c r="C119" s="7">
        <v>4</v>
      </c>
      <c r="D119" s="7" t="s">
        <v>114</v>
      </c>
      <c r="E119" s="9" t="s">
        <v>153</v>
      </c>
      <c r="F119" s="9" t="s">
        <v>153</v>
      </c>
      <c r="G119" s="9" t="s">
        <v>153</v>
      </c>
      <c r="H119" s="9" t="s">
        <v>153</v>
      </c>
      <c r="I119" s="9" t="s">
        <v>153</v>
      </c>
      <c r="J119" s="9" t="s">
        <v>153</v>
      </c>
      <c r="K119" s="10" t="s">
        <v>153</v>
      </c>
      <c r="L119" s="10" t="s">
        <v>153</v>
      </c>
      <c r="M119" s="10" t="s">
        <v>153</v>
      </c>
      <c r="N119" s="10" t="s">
        <v>153</v>
      </c>
      <c r="O119" s="10" t="s">
        <v>153</v>
      </c>
      <c r="P119" s="10" t="s">
        <v>153</v>
      </c>
      <c r="Q119" s="10" t="s">
        <v>153</v>
      </c>
      <c r="R119" s="10" t="s">
        <v>153</v>
      </c>
      <c r="S119" s="10" t="s">
        <v>153</v>
      </c>
      <c r="T119" s="10" t="s">
        <v>153</v>
      </c>
      <c r="U119" s="10" t="s">
        <v>153</v>
      </c>
      <c r="V119" s="10" t="s">
        <v>153</v>
      </c>
      <c r="W119" s="10" t="s">
        <v>153</v>
      </c>
      <c r="X119" s="10" t="s">
        <v>153</v>
      </c>
      <c r="Y119" s="10" t="s">
        <v>153</v>
      </c>
      <c r="Z119" s="10" t="s">
        <v>153</v>
      </c>
      <c r="AA119" s="10" t="s">
        <v>153</v>
      </c>
      <c r="AB119" s="10" t="s">
        <v>153</v>
      </c>
      <c r="AC119" s="10" t="s">
        <v>153</v>
      </c>
      <c r="AD119" s="10" t="s">
        <v>153</v>
      </c>
      <c r="AE119" s="9" t="s">
        <v>153</v>
      </c>
      <c r="AF119" s="9" t="s">
        <v>153</v>
      </c>
      <c r="AG119" s="9" t="s">
        <v>153</v>
      </c>
      <c r="AH119" s="9" t="s">
        <v>153</v>
      </c>
      <c r="AI119" s="9" t="s">
        <v>153</v>
      </c>
      <c r="AJ119" s="9" t="s">
        <v>153</v>
      </c>
      <c r="AK119" s="9" t="s">
        <v>153</v>
      </c>
      <c r="AL119" s="9" t="s">
        <v>153</v>
      </c>
      <c r="AM119" s="9" t="s">
        <v>153</v>
      </c>
      <c r="AN119" s="9" t="s">
        <v>153</v>
      </c>
      <c r="AO119" s="9" t="s">
        <v>153</v>
      </c>
      <c r="AP119" s="9" t="s">
        <v>153</v>
      </c>
      <c r="AQ119" s="9" t="s">
        <v>153</v>
      </c>
      <c r="AR119" s="9" t="s">
        <v>153</v>
      </c>
    </row>
    <row r="120" spans="1:44">
      <c r="A120" s="7" t="s">
        <v>198</v>
      </c>
      <c r="B120" s="7">
        <v>1980</v>
      </c>
      <c r="C120" s="7">
        <v>13</v>
      </c>
      <c r="D120" s="7" t="s">
        <v>206</v>
      </c>
      <c r="E120" s="9" t="s">
        <v>153</v>
      </c>
      <c r="F120" s="9" t="s">
        <v>153</v>
      </c>
      <c r="G120" s="9" t="s">
        <v>153</v>
      </c>
      <c r="H120" s="9" t="s">
        <v>153</v>
      </c>
      <c r="I120" s="9" t="s">
        <v>153</v>
      </c>
      <c r="J120" s="9" t="s">
        <v>153</v>
      </c>
      <c r="K120" s="10" t="s">
        <v>153</v>
      </c>
      <c r="L120" s="10" t="s">
        <v>153</v>
      </c>
      <c r="M120" s="10" t="s">
        <v>153</v>
      </c>
      <c r="N120" s="10" t="s">
        <v>153</v>
      </c>
      <c r="O120" s="10" t="s">
        <v>153</v>
      </c>
      <c r="P120" s="10" t="s">
        <v>153</v>
      </c>
      <c r="Q120" s="10" t="s">
        <v>153</v>
      </c>
      <c r="R120" s="10" t="s">
        <v>153</v>
      </c>
      <c r="S120" s="10" t="s">
        <v>153</v>
      </c>
      <c r="T120" s="10" t="s">
        <v>153</v>
      </c>
      <c r="U120" s="10" t="s">
        <v>153</v>
      </c>
      <c r="V120" s="10" t="s">
        <v>153</v>
      </c>
      <c r="W120" s="10" t="s">
        <v>153</v>
      </c>
      <c r="X120" s="10" t="s">
        <v>153</v>
      </c>
      <c r="Y120" s="10" t="s">
        <v>153</v>
      </c>
      <c r="Z120" s="10" t="s">
        <v>153</v>
      </c>
      <c r="AA120" s="10" t="s">
        <v>153</v>
      </c>
      <c r="AB120" s="10" t="s">
        <v>153</v>
      </c>
      <c r="AC120" s="10" t="s">
        <v>153</v>
      </c>
      <c r="AD120" s="10" t="s">
        <v>153</v>
      </c>
      <c r="AE120" s="9" t="s">
        <v>153</v>
      </c>
      <c r="AF120" s="9" t="s">
        <v>153</v>
      </c>
      <c r="AG120" s="9" t="s">
        <v>153</v>
      </c>
      <c r="AH120" s="9" t="s">
        <v>153</v>
      </c>
      <c r="AI120" s="9" t="s">
        <v>153</v>
      </c>
      <c r="AJ120" s="9" t="s">
        <v>153</v>
      </c>
      <c r="AK120" s="9" t="s">
        <v>153</v>
      </c>
      <c r="AL120" s="9" t="s">
        <v>153</v>
      </c>
      <c r="AM120" s="9" t="s">
        <v>153</v>
      </c>
      <c r="AN120" s="9" t="s">
        <v>153</v>
      </c>
      <c r="AO120" s="9" t="s">
        <v>153</v>
      </c>
      <c r="AP120" s="9" t="s">
        <v>153</v>
      </c>
      <c r="AQ120" s="9" t="s">
        <v>153</v>
      </c>
      <c r="AR120" s="9" t="s">
        <v>153</v>
      </c>
    </row>
    <row r="121" spans="1:44">
      <c r="A121" s="7" t="s">
        <v>198</v>
      </c>
      <c r="B121" s="7">
        <v>1980</v>
      </c>
      <c r="C121" s="7">
        <v>15</v>
      </c>
      <c r="D121" s="7" t="s">
        <v>116</v>
      </c>
      <c r="E121" s="9" t="s">
        <v>153</v>
      </c>
      <c r="F121" s="9" t="s">
        <v>153</v>
      </c>
      <c r="G121" s="9" t="s">
        <v>153</v>
      </c>
      <c r="H121" s="9" t="s">
        <v>153</v>
      </c>
      <c r="I121" s="9" t="s">
        <v>153</v>
      </c>
      <c r="J121" s="9" t="s">
        <v>153</v>
      </c>
      <c r="K121" s="10" t="s">
        <v>153</v>
      </c>
      <c r="L121" s="10" t="s">
        <v>153</v>
      </c>
      <c r="M121" s="10" t="s">
        <v>153</v>
      </c>
      <c r="N121" s="10" t="s">
        <v>153</v>
      </c>
      <c r="O121" s="10" t="s">
        <v>153</v>
      </c>
      <c r="P121" s="10" t="s">
        <v>153</v>
      </c>
      <c r="Q121" s="10" t="s">
        <v>153</v>
      </c>
      <c r="R121" s="10" t="s">
        <v>153</v>
      </c>
      <c r="S121" s="10" t="s">
        <v>153</v>
      </c>
      <c r="T121" s="10" t="s">
        <v>153</v>
      </c>
      <c r="U121" s="10" t="s">
        <v>153</v>
      </c>
      <c r="V121" s="10" t="s">
        <v>153</v>
      </c>
      <c r="W121" s="10" t="s">
        <v>153</v>
      </c>
      <c r="X121" s="10" t="s">
        <v>153</v>
      </c>
      <c r="Y121" s="10" t="s">
        <v>153</v>
      </c>
      <c r="Z121" s="10" t="s">
        <v>153</v>
      </c>
      <c r="AA121" s="10" t="s">
        <v>153</v>
      </c>
      <c r="AB121" s="10" t="s">
        <v>153</v>
      </c>
      <c r="AC121" s="10" t="s">
        <v>153</v>
      </c>
      <c r="AD121" s="10" t="s">
        <v>153</v>
      </c>
      <c r="AE121" s="9" t="s">
        <v>153</v>
      </c>
      <c r="AF121" s="9" t="s">
        <v>153</v>
      </c>
      <c r="AG121" s="9" t="s">
        <v>153</v>
      </c>
      <c r="AH121" s="9" t="s">
        <v>153</v>
      </c>
      <c r="AI121" s="9" t="s">
        <v>153</v>
      </c>
      <c r="AJ121" s="9" t="s">
        <v>153</v>
      </c>
      <c r="AK121" s="9" t="s">
        <v>153</v>
      </c>
      <c r="AL121" s="9" t="s">
        <v>153</v>
      </c>
      <c r="AM121" s="9" t="s">
        <v>153</v>
      </c>
      <c r="AN121" s="9" t="s">
        <v>153</v>
      </c>
      <c r="AO121" s="9" t="s">
        <v>153</v>
      </c>
      <c r="AP121" s="9" t="s">
        <v>153</v>
      </c>
      <c r="AQ121" s="9" t="s">
        <v>153</v>
      </c>
      <c r="AR121" s="9" t="s">
        <v>153</v>
      </c>
    </row>
    <row r="122" spans="1:44">
      <c r="A122" s="7" t="s">
        <v>198</v>
      </c>
      <c r="B122" s="7">
        <v>1980</v>
      </c>
      <c r="C122" s="7">
        <v>5</v>
      </c>
      <c r="D122" s="7" t="s">
        <v>117</v>
      </c>
      <c r="E122" s="9" t="s">
        <v>153</v>
      </c>
      <c r="F122" s="9" t="s">
        <v>153</v>
      </c>
      <c r="G122" s="9" t="s">
        <v>153</v>
      </c>
      <c r="H122" s="9" t="s">
        <v>153</v>
      </c>
      <c r="I122" s="9" t="s">
        <v>153</v>
      </c>
      <c r="J122" s="9" t="s">
        <v>153</v>
      </c>
      <c r="K122" s="10" t="s">
        <v>153</v>
      </c>
      <c r="L122" s="10" t="s">
        <v>153</v>
      </c>
      <c r="M122" s="10" t="s">
        <v>153</v>
      </c>
      <c r="N122" s="10" t="s">
        <v>153</v>
      </c>
      <c r="O122" s="10" t="s">
        <v>153</v>
      </c>
      <c r="P122" s="10" t="s">
        <v>153</v>
      </c>
      <c r="Q122" s="10" t="s">
        <v>153</v>
      </c>
      <c r="R122" s="10" t="s">
        <v>153</v>
      </c>
      <c r="S122" s="10" t="s">
        <v>153</v>
      </c>
      <c r="T122" s="10" t="s">
        <v>153</v>
      </c>
      <c r="U122" s="10" t="s">
        <v>153</v>
      </c>
      <c r="V122" s="10" t="s">
        <v>153</v>
      </c>
      <c r="W122" s="10" t="s">
        <v>153</v>
      </c>
      <c r="X122" s="10" t="s">
        <v>153</v>
      </c>
      <c r="Y122" s="10" t="s">
        <v>153</v>
      </c>
      <c r="Z122" s="10" t="s">
        <v>153</v>
      </c>
      <c r="AA122" s="10" t="s">
        <v>153</v>
      </c>
      <c r="AB122" s="10" t="s">
        <v>153</v>
      </c>
      <c r="AC122" s="10" t="s">
        <v>153</v>
      </c>
      <c r="AD122" s="10" t="s">
        <v>153</v>
      </c>
      <c r="AE122" s="9" t="s">
        <v>153</v>
      </c>
      <c r="AF122" s="9" t="s">
        <v>153</v>
      </c>
      <c r="AG122" s="9" t="s">
        <v>153</v>
      </c>
      <c r="AH122" s="9" t="s">
        <v>153</v>
      </c>
      <c r="AI122" s="9" t="s">
        <v>153</v>
      </c>
      <c r="AJ122" s="9" t="s">
        <v>153</v>
      </c>
      <c r="AK122" s="9" t="s">
        <v>153</v>
      </c>
      <c r="AL122" s="9" t="s">
        <v>153</v>
      </c>
      <c r="AM122" s="9" t="s">
        <v>153</v>
      </c>
      <c r="AN122" s="9" t="s">
        <v>153</v>
      </c>
      <c r="AO122" s="9" t="s">
        <v>153</v>
      </c>
      <c r="AP122" s="9" t="s">
        <v>153</v>
      </c>
      <c r="AQ122" s="9" t="s">
        <v>153</v>
      </c>
      <c r="AR122" s="9" t="s">
        <v>153</v>
      </c>
    </row>
    <row r="123" spans="1:44">
      <c r="A123" s="7" t="s">
        <v>198</v>
      </c>
      <c r="B123" s="7">
        <v>1980</v>
      </c>
      <c r="C123" s="7">
        <v>17</v>
      </c>
      <c r="D123" s="7" t="s">
        <v>207</v>
      </c>
      <c r="E123" s="9" t="s">
        <v>153</v>
      </c>
      <c r="F123" s="9" t="s">
        <v>153</v>
      </c>
      <c r="G123" s="9" t="s">
        <v>153</v>
      </c>
      <c r="H123" s="9" t="s">
        <v>153</v>
      </c>
      <c r="I123" s="9" t="s">
        <v>153</v>
      </c>
      <c r="J123" s="9" t="s">
        <v>153</v>
      </c>
      <c r="K123" s="10" t="s">
        <v>153</v>
      </c>
      <c r="L123" s="10" t="s">
        <v>153</v>
      </c>
      <c r="M123" s="10" t="s">
        <v>153</v>
      </c>
      <c r="N123" s="10" t="s">
        <v>153</v>
      </c>
      <c r="O123" s="10" t="s">
        <v>153</v>
      </c>
      <c r="P123" s="10" t="s">
        <v>153</v>
      </c>
      <c r="Q123" s="10" t="s">
        <v>153</v>
      </c>
      <c r="R123" s="10" t="s">
        <v>153</v>
      </c>
      <c r="S123" s="10" t="s">
        <v>153</v>
      </c>
      <c r="T123" s="10" t="s">
        <v>153</v>
      </c>
      <c r="U123" s="10" t="s">
        <v>153</v>
      </c>
      <c r="V123" s="10" t="s">
        <v>153</v>
      </c>
      <c r="W123" s="10" t="s">
        <v>153</v>
      </c>
      <c r="X123" s="10" t="s">
        <v>153</v>
      </c>
      <c r="Y123" s="10" t="s">
        <v>153</v>
      </c>
      <c r="Z123" s="10" t="s">
        <v>153</v>
      </c>
      <c r="AA123" s="10" t="s">
        <v>153</v>
      </c>
      <c r="AB123" s="10" t="s">
        <v>153</v>
      </c>
      <c r="AC123" s="10" t="s">
        <v>153</v>
      </c>
      <c r="AD123" s="10" t="s">
        <v>153</v>
      </c>
      <c r="AE123" s="9" t="s">
        <v>153</v>
      </c>
      <c r="AF123" s="9" t="s">
        <v>153</v>
      </c>
      <c r="AG123" s="9" t="s">
        <v>153</v>
      </c>
      <c r="AH123" s="9" t="s">
        <v>153</v>
      </c>
      <c r="AI123" s="9" t="s">
        <v>153</v>
      </c>
      <c r="AJ123" s="9" t="s">
        <v>153</v>
      </c>
      <c r="AK123" s="9" t="s">
        <v>153</v>
      </c>
      <c r="AL123" s="9" t="s">
        <v>153</v>
      </c>
      <c r="AM123" s="9" t="s">
        <v>153</v>
      </c>
      <c r="AN123" s="9" t="s">
        <v>153</v>
      </c>
      <c r="AO123" s="9" t="s">
        <v>153</v>
      </c>
      <c r="AP123" s="9" t="s">
        <v>153</v>
      </c>
      <c r="AQ123" s="9" t="s">
        <v>153</v>
      </c>
      <c r="AR123" s="9" t="s">
        <v>153</v>
      </c>
    </row>
    <row r="124" spans="1:44">
      <c r="A124" s="7" t="s">
        <v>198</v>
      </c>
      <c r="B124" s="7">
        <v>1980</v>
      </c>
      <c r="C124" s="7">
        <v>7</v>
      </c>
      <c r="D124" s="7" t="s">
        <v>193</v>
      </c>
      <c r="E124" s="9" t="s">
        <v>153</v>
      </c>
      <c r="F124" s="9" t="s">
        <v>153</v>
      </c>
      <c r="G124" s="9" t="s">
        <v>153</v>
      </c>
      <c r="H124" s="9" t="s">
        <v>153</v>
      </c>
      <c r="I124" s="9" t="s">
        <v>153</v>
      </c>
      <c r="J124" s="9" t="s">
        <v>153</v>
      </c>
      <c r="K124" s="10" t="s">
        <v>153</v>
      </c>
      <c r="L124" s="10" t="s">
        <v>153</v>
      </c>
      <c r="M124" s="10" t="s">
        <v>153</v>
      </c>
      <c r="N124" s="10" t="s">
        <v>153</v>
      </c>
      <c r="O124" s="10" t="s">
        <v>153</v>
      </c>
      <c r="P124" s="10" t="s">
        <v>153</v>
      </c>
      <c r="Q124" s="10" t="s">
        <v>153</v>
      </c>
      <c r="R124" s="10" t="s">
        <v>153</v>
      </c>
      <c r="S124" s="10" t="s">
        <v>153</v>
      </c>
      <c r="T124" s="10" t="s">
        <v>153</v>
      </c>
      <c r="U124" s="10" t="s">
        <v>153</v>
      </c>
      <c r="V124" s="10" t="s">
        <v>153</v>
      </c>
      <c r="W124" s="10" t="s">
        <v>153</v>
      </c>
      <c r="X124" s="10" t="s">
        <v>153</v>
      </c>
      <c r="Y124" s="10" t="s">
        <v>153</v>
      </c>
      <c r="Z124" s="10" t="s">
        <v>153</v>
      </c>
      <c r="AA124" s="10" t="s">
        <v>153</v>
      </c>
      <c r="AB124" s="10" t="s">
        <v>153</v>
      </c>
      <c r="AC124" s="10" t="s">
        <v>153</v>
      </c>
      <c r="AD124" s="10" t="s">
        <v>153</v>
      </c>
      <c r="AE124" s="9" t="s">
        <v>153</v>
      </c>
      <c r="AF124" s="9" t="s">
        <v>153</v>
      </c>
      <c r="AG124" s="9" t="s">
        <v>153</v>
      </c>
      <c r="AH124" s="9" t="s">
        <v>153</v>
      </c>
      <c r="AI124" s="9" t="s">
        <v>153</v>
      </c>
      <c r="AJ124" s="9" t="s">
        <v>153</v>
      </c>
      <c r="AK124" s="9" t="s">
        <v>153</v>
      </c>
      <c r="AL124" s="9" t="s">
        <v>153</v>
      </c>
      <c r="AM124" s="9" t="s">
        <v>153</v>
      </c>
      <c r="AN124" s="9" t="s">
        <v>153</v>
      </c>
      <c r="AO124" s="9" t="s">
        <v>153</v>
      </c>
      <c r="AP124" s="9" t="s">
        <v>153</v>
      </c>
      <c r="AQ124" s="9" t="s">
        <v>153</v>
      </c>
      <c r="AR124" s="9" t="s">
        <v>153</v>
      </c>
    </row>
    <row r="125" spans="1:44">
      <c r="A125" s="7" t="s">
        <v>198</v>
      </c>
      <c r="B125" s="7">
        <v>1980</v>
      </c>
      <c r="C125" s="7">
        <v>18</v>
      </c>
      <c r="D125" s="7" t="s">
        <v>120</v>
      </c>
      <c r="E125" s="9" t="s">
        <v>153</v>
      </c>
      <c r="F125" s="9" t="s">
        <v>153</v>
      </c>
      <c r="G125" s="9" t="s">
        <v>153</v>
      </c>
      <c r="H125" s="9" t="s">
        <v>153</v>
      </c>
      <c r="I125" s="9" t="s">
        <v>153</v>
      </c>
      <c r="J125" s="9" t="s">
        <v>153</v>
      </c>
      <c r="K125" s="10" t="s">
        <v>153</v>
      </c>
      <c r="L125" s="10" t="s">
        <v>153</v>
      </c>
      <c r="M125" s="10" t="s">
        <v>153</v>
      </c>
      <c r="N125" s="10" t="s">
        <v>153</v>
      </c>
      <c r="O125" s="10" t="s">
        <v>153</v>
      </c>
      <c r="P125" s="10" t="s">
        <v>153</v>
      </c>
      <c r="Q125" s="10" t="s">
        <v>153</v>
      </c>
      <c r="R125" s="10" t="s">
        <v>153</v>
      </c>
      <c r="S125" s="10" t="s">
        <v>153</v>
      </c>
      <c r="T125" s="10" t="s">
        <v>153</v>
      </c>
      <c r="U125" s="10" t="s">
        <v>153</v>
      </c>
      <c r="V125" s="10" t="s">
        <v>153</v>
      </c>
      <c r="W125" s="10" t="s">
        <v>153</v>
      </c>
      <c r="X125" s="10" t="s">
        <v>153</v>
      </c>
      <c r="Y125" s="10" t="s">
        <v>153</v>
      </c>
      <c r="Z125" s="10" t="s">
        <v>153</v>
      </c>
      <c r="AA125" s="10" t="s">
        <v>153</v>
      </c>
      <c r="AB125" s="10" t="s">
        <v>153</v>
      </c>
      <c r="AC125" s="10" t="s">
        <v>153</v>
      </c>
      <c r="AD125" s="10" t="s">
        <v>153</v>
      </c>
      <c r="AE125" s="9" t="s">
        <v>153</v>
      </c>
      <c r="AF125" s="9" t="s">
        <v>153</v>
      </c>
      <c r="AG125" s="9" t="s">
        <v>153</v>
      </c>
      <c r="AH125" s="9" t="s">
        <v>153</v>
      </c>
      <c r="AI125" s="9" t="s">
        <v>153</v>
      </c>
      <c r="AJ125" s="9" t="s">
        <v>153</v>
      </c>
      <c r="AK125" s="9" t="s">
        <v>153</v>
      </c>
      <c r="AL125" s="9" t="s">
        <v>153</v>
      </c>
      <c r="AM125" s="9" t="s">
        <v>153</v>
      </c>
      <c r="AN125" s="9" t="s">
        <v>153</v>
      </c>
      <c r="AO125" s="9" t="s">
        <v>153</v>
      </c>
      <c r="AP125" s="9" t="s">
        <v>153</v>
      </c>
      <c r="AQ125" s="9" t="s">
        <v>153</v>
      </c>
      <c r="AR125" s="9" t="s">
        <v>153</v>
      </c>
    </row>
    <row r="126" spans="1:44">
      <c r="A126" s="7" t="s">
        <v>198</v>
      </c>
      <c r="B126" s="7">
        <v>1980</v>
      </c>
      <c r="C126" s="7">
        <v>6</v>
      </c>
      <c r="D126" s="7" t="s">
        <v>121</v>
      </c>
      <c r="E126" s="9" t="s">
        <v>153</v>
      </c>
      <c r="F126" s="9" t="s">
        <v>153</v>
      </c>
      <c r="G126" s="9" t="s">
        <v>153</v>
      </c>
      <c r="H126" s="9" t="s">
        <v>153</v>
      </c>
      <c r="I126" s="9" t="s">
        <v>153</v>
      </c>
      <c r="J126" s="9" t="s">
        <v>153</v>
      </c>
      <c r="K126" s="10" t="s">
        <v>153</v>
      </c>
      <c r="L126" s="10" t="s">
        <v>153</v>
      </c>
      <c r="M126" s="10" t="s">
        <v>153</v>
      </c>
      <c r="N126" s="10" t="s">
        <v>153</v>
      </c>
      <c r="O126" s="10" t="s">
        <v>153</v>
      </c>
      <c r="P126" s="10" t="s">
        <v>153</v>
      </c>
      <c r="Q126" s="10" t="s">
        <v>153</v>
      </c>
      <c r="R126" s="10" t="s">
        <v>153</v>
      </c>
      <c r="S126" s="10" t="s">
        <v>153</v>
      </c>
      <c r="T126" s="10" t="s">
        <v>153</v>
      </c>
      <c r="U126" s="10" t="s">
        <v>153</v>
      </c>
      <c r="V126" s="10" t="s">
        <v>153</v>
      </c>
      <c r="W126" s="10" t="s">
        <v>153</v>
      </c>
      <c r="X126" s="10" t="s">
        <v>153</v>
      </c>
      <c r="Y126" s="10" t="s">
        <v>153</v>
      </c>
      <c r="Z126" s="10" t="s">
        <v>153</v>
      </c>
      <c r="AA126" s="10" t="s">
        <v>153</v>
      </c>
      <c r="AB126" s="10" t="s">
        <v>153</v>
      </c>
      <c r="AC126" s="10" t="s">
        <v>153</v>
      </c>
      <c r="AD126" s="10" t="s">
        <v>153</v>
      </c>
      <c r="AE126" s="9" t="s">
        <v>153</v>
      </c>
      <c r="AF126" s="9" t="s">
        <v>153</v>
      </c>
      <c r="AG126" s="9" t="s">
        <v>153</v>
      </c>
      <c r="AH126" s="9" t="s">
        <v>153</v>
      </c>
      <c r="AI126" s="9" t="s">
        <v>153</v>
      </c>
      <c r="AJ126" s="9" t="s">
        <v>153</v>
      </c>
      <c r="AK126" s="9" t="s">
        <v>153</v>
      </c>
      <c r="AL126" s="9" t="s">
        <v>153</v>
      </c>
      <c r="AM126" s="9" t="s">
        <v>153</v>
      </c>
      <c r="AN126" s="9" t="s">
        <v>153</v>
      </c>
      <c r="AO126" s="9" t="s">
        <v>153</v>
      </c>
      <c r="AP126" s="9" t="s">
        <v>153</v>
      </c>
      <c r="AQ126" s="9" t="s">
        <v>153</v>
      </c>
      <c r="AR126" s="9" t="s">
        <v>153</v>
      </c>
    </row>
    <row r="127" spans="1:44">
      <c r="A127" s="7" t="s">
        <v>198</v>
      </c>
      <c r="B127" s="7">
        <v>1980</v>
      </c>
      <c r="C127" s="7">
        <v>12</v>
      </c>
      <c r="D127" s="7" t="s">
        <v>122</v>
      </c>
      <c r="E127" s="9" t="s">
        <v>153</v>
      </c>
      <c r="F127" s="9" t="s">
        <v>153</v>
      </c>
      <c r="G127" s="9" t="s">
        <v>153</v>
      </c>
      <c r="H127" s="9" t="s">
        <v>153</v>
      </c>
      <c r="I127" s="9" t="s">
        <v>153</v>
      </c>
      <c r="J127" s="9" t="s">
        <v>153</v>
      </c>
      <c r="K127" s="10" t="s">
        <v>153</v>
      </c>
      <c r="L127" s="10" t="s">
        <v>153</v>
      </c>
      <c r="M127" s="10" t="s">
        <v>153</v>
      </c>
      <c r="N127" s="10" t="s">
        <v>153</v>
      </c>
      <c r="O127" s="10" t="s">
        <v>153</v>
      </c>
      <c r="P127" s="10" t="s">
        <v>153</v>
      </c>
      <c r="Q127" s="10" t="s">
        <v>153</v>
      </c>
      <c r="R127" s="10" t="s">
        <v>153</v>
      </c>
      <c r="S127" s="10" t="s">
        <v>153</v>
      </c>
      <c r="T127" s="10" t="s">
        <v>153</v>
      </c>
      <c r="U127" s="10" t="s">
        <v>153</v>
      </c>
      <c r="V127" s="10" t="s">
        <v>153</v>
      </c>
      <c r="W127" s="10" t="s">
        <v>153</v>
      </c>
      <c r="X127" s="10" t="s">
        <v>153</v>
      </c>
      <c r="Y127" s="10" t="s">
        <v>153</v>
      </c>
      <c r="Z127" s="10" t="s">
        <v>153</v>
      </c>
      <c r="AA127" s="10" t="s">
        <v>153</v>
      </c>
      <c r="AB127" s="10" t="s">
        <v>153</v>
      </c>
      <c r="AC127" s="10" t="s">
        <v>153</v>
      </c>
      <c r="AD127" s="10" t="s">
        <v>153</v>
      </c>
      <c r="AE127" s="9" t="s">
        <v>153</v>
      </c>
      <c r="AF127" s="9" t="s">
        <v>153</v>
      </c>
      <c r="AG127" s="9" t="s">
        <v>153</v>
      </c>
      <c r="AH127" s="9" t="s">
        <v>153</v>
      </c>
      <c r="AI127" s="9" t="s">
        <v>153</v>
      </c>
      <c r="AJ127" s="9" t="s">
        <v>153</v>
      </c>
      <c r="AK127" s="9" t="s">
        <v>153</v>
      </c>
      <c r="AL127" s="9" t="s">
        <v>153</v>
      </c>
      <c r="AM127" s="9" t="s">
        <v>153</v>
      </c>
      <c r="AN127" s="9" t="s">
        <v>153</v>
      </c>
      <c r="AO127" s="9" t="s">
        <v>153</v>
      </c>
      <c r="AP127" s="9" t="s">
        <v>153</v>
      </c>
      <c r="AQ127" s="9" t="s">
        <v>153</v>
      </c>
      <c r="AR127" s="9" t="s">
        <v>153</v>
      </c>
    </row>
    <row r="128" spans="1:44">
      <c r="A128" s="7" t="s">
        <v>198</v>
      </c>
      <c r="B128" s="7">
        <v>1980</v>
      </c>
      <c r="C128" s="7">
        <v>10</v>
      </c>
      <c r="D128" s="7" t="s">
        <v>123</v>
      </c>
      <c r="E128" s="9" t="s">
        <v>153</v>
      </c>
      <c r="F128" s="9" t="s">
        <v>153</v>
      </c>
      <c r="G128" s="9" t="s">
        <v>153</v>
      </c>
      <c r="H128" s="9" t="s">
        <v>153</v>
      </c>
      <c r="I128" s="9" t="s">
        <v>153</v>
      </c>
      <c r="J128" s="9" t="s">
        <v>153</v>
      </c>
      <c r="K128" s="10" t="s">
        <v>153</v>
      </c>
      <c r="L128" s="10" t="s">
        <v>153</v>
      </c>
      <c r="M128" s="10" t="s">
        <v>153</v>
      </c>
      <c r="N128" s="10" t="s">
        <v>153</v>
      </c>
      <c r="O128" s="10" t="s">
        <v>153</v>
      </c>
      <c r="P128" s="10" t="s">
        <v>153</v>
      </c>
      <c r="Q128" s="10" t="s">
        <v>153</v>
      </c>
      <c r="R128" s="10" t="s">
        <v>153</v>
      </c>
      <c r="S128" s="10" t="s">
        <v>153</v>
      </c>
      <c r="T128" s="10" t="s">
        <v>153</v>
      </c>
      <c r="U128" s="10" t="s">
        <v>153</v>
      </c>
      <c r="V128" s="10" t="s">
        <v>153</v>
      </c>
      <c r="W128" s="10" t="s">
        <v>153</v>
      </c>
      <c r="X128" s="10" t="s">
        <v>153</v>
      </c>
      <c r="Y128" s="10" t="s">
        <v>153</v>
      </c>
      <c r="Z128" s="10" t="s">
        <v>153</v>
      </c>
      <c r="AA128" s="10" t="s">
        <v>153</v>
      </c>
      <c r="AB128" s="10" t="s">
        <v>153</v>
      </c>
      <c r="AC128" s="10" t="s">
        <v>153</v>
      </c>
      <c r="AD128" s="10" t="s">
        <v>153</v>
      </c>
      <c r="AE128" s="9" t="s">
        <v>153</v>
      </c>
      <c r="AF128" s="9" t="s">
        <v>153</v>
      </c>
      <c r="AG128" s="9" t="s">
        <v>153</v>
      </c>
      <c r="AH128" s="9" t="s">
        <v>153</v>
      </c>
      <c r="AI128" s="9" t="s">
        <v>153</v>
      </c>
      <c r="AJ128" s="9" t="s">
        <v>153</v>
      </c>
      <c r="AK128" s="9" t="s">
        <v>153</v>
      </c>
      <c r="AL128" s="9" t="s">
        <v>153</v>
      </c>
      <c r="AM128" s="9" t="s">
        <v>153</v>
      </c>
      <c r="AN128" s="9" t="s">
        <v>153</v>
      </c>
      <c r="AO128" s="9" t="s">
        <v>153</v>
      </c>
      <c r="AP128" s="9" t="s">
        <v>153</v>
      </c>
      <c r="AQ128" s="9" t="s">
        <v>153</v>
      </c>
      <c r="AR128" s="9" t="s">
        <v>153</v>
      </c>
    </row>
    <row r="129" spans="1:44">
      <c r="A129" s="7" t="s">
        <v>198</v>
      </c>
      <c r="B129" s="7">
        <v>1980</v>
      </c>
      <c r="C129" s="7">
        <v>3</v>
      </c>
      <c r="D129" s="7" t="s">
        <v>124</v>
      </c>
      <c r="E129" s="9" t="s">
        <v>153</v>
      </c>
      <c r="F129" s="9" t="s">
        <v>153</v>
      </c>
      <c r="G129" s="9" t="s">
        <v>153</v>
      </c>
      <c r="H129" s="9" t="s">
        <v>153</v>
      </c>
      <c r="I129" s="9" t="s">
        <v>153</v>
      </c>
      <c r="J129" s="9" t="s">
        <v>153</v>
      </c>
      <c r="K129" s="10" t="s">
        <v>153</v>
      </c>
      <c r="L129" s="10" t="s">
        <v>153</v>
      </c>
      <c r="M129" s="10" t="s">
        <v>153</v>
      </c>
      <c r="N129" s="10" t="s">
        <v>153</v>
      </c>
      <c r="O129" s="10" t="s">
        <v>153</v>
      </c>
      <c r="P129" s="10" t="s">
        <v>153</v>
      </c>
      <c r="Q129" s="10" t="s">
        <v>153</v>
      </c>
      <c r="R129" s="10" t="s">
        <v>153</v>
      </c>
      <c r="S129" s="10" t="s">
        <v>153</v>
      </c>
      <c r="T129" s="10" t="s">
        <v>153</v>
      </c>
      <c r="U129" s="10" t="s">
        <v>153</v>
      </c>
      <c r="V129" s="10" t="s">
        <v>153</v>
      </c>
      <c r="W129" s="10" t="s">
        <v>153</v>
      </c>
      <c r="X129" s="10" t="s">
        <v>153</v>
      </c>
      <c r="Y129" s="10" t="s">
        <v>153</v>
      </c>
      <c r="Z129" s="10" t="s">
        <v>153</v>
      </c>
      <c r="AA129" s="10" t="s">
        <v>153</v>
      </c>
      <c r="AB129" s="10" t="s">
        <v>153</v>
      </c>
      <c r="AC129" s="10" t="s">
        <v>153</v>
      </c>
      <c r="AD129" s="10" t="s">
        <v>153</v>
      </c>
      <c r="AE129" s="9" t="s">
        <v>153</v>
      </c>
      <c r="AF129" s="9" t="s">
        <v>153</v>
      </c>
      <c r="AG129" s="9" t="s">
        <v>153</v>
      </c>
      <c r="AH129" s="9" t="s">
        <v>153</v>
      </c>
      <c r="AI129" s="9" t="s">
        <v>153</v>
      </c>
      <c r="AJ129" s="9" t="s">
        <v>153</v>
      </c>
      <c r="AK129" s="9" t="s">
        <v>153</v>
      </c>
      <c r="AL129" s="9" t="s">
        <v>153</v>
      </c>
      <c r="AM129" s="9" t="s">
        <v>153</v>
      </c>
      <c r="AN129" s="9" t="s">
        <v>153</v>
      </c>
      <c r="AO129" s="9" t="s">
        <v>153</v>
      </c>
      <c r="AP129" s="9" t="s">
        <v>153</v>
      </c>
      <c r="AQ129" s="9" t="s">
        <v>153</v>
      </c>
      <c r="AR129" s="9" t="s">
        <v>153</v>
      </c>
    </row>
    <row r="130" spans="1:44">
      <c r="A130" s="7" t="s">
        <v>198</v>
      </c>
      <c r="B130" s="7">
        <v>1980</v>
      </c>
      <c r="C130" s="7">
        <v>19</v>
      </c>
      <c r="D130" s="7" t="s">
        <v>125</v>
      </c>
      <c r="E130" s="9" t="s">
        <v>153</v>
      </c>
      <c r="F130" s="9" t="s">
        <v>153</v>
      </c>
      <c r="G130" s="9" t="s">
        <v>153</v>
      </c>
      <c r="H130" s="9" t="s">
        <v>153</v>
      </c>
      <c r="I130" s="9" t="s">
        <v>153</v>
      </c>
      <c r="J130" s="9" t="s">
        <v>153</v>
      </c>
      <c r="K130" s="10" t="s">
        <v>153</v>
      </c>
      <c r="L130" s="10" t="s">
        <v>153</v>
      </c>
      <c r="M130" s="10" t="s">
        <v>153</v>
      </c>
      <c r="N130" s="10" t="s">
        <v>153</v>
      </c>
      <c r="O130" s="10" t="s">
        <v>153</v>
      </c>
      <c r="P130" s="10" t="s">
        <v>153</v>
      </c>
      <c r="Q130" s="10" t="s">
        <v>153</v>
      </c>
      <c r="R130" s="10" t="s">
        <v>153</v>
      </c>
      <c r="S130" s="10" t="s">
        <v>153</v>
      </c>
      <c r="T130" s="10" t="s">
        <v>153</v>
      </c>
      <c r="U130" s="10" t="s">
        <v>153</v>
      </c>
      <c r="V130" s="10" t="s">
        <v>153</v>
      </c>
      <c r="W130" s="10" t="s">
        <v>153</v>
      </c>
      <c r="X130" s="10" t="s">
        <v>153</v>
      </c>
      <c r="Y130" s="10" t="s">
        <v>153</v>
      </c>
      <c r="Z130" s="10" t="s">
        <v>153</v>
      </c>
      <c r="AA130" s="10" t="s">
        <v>153</v>
      </c>
      <c r="AB130" s="10" t="s">
        <v>153</v>
      </c>
      <c r="AC130" s="10" t="s">
        <v>153</v>
      </c>
      <c r="AD130" s="10" t="s">
        <v>153</v>
      </c>
      <c r="AE130" s="9" t="s">
        <v>153</v>
      </c>
      <c r="AF130" s="9" t="s">
        <v>153</v>
      </c>
      <c r="AG130" s="9" t="s">
        <v>153</v>
      </c>
      <c r="AH130" s="9" t="s">
        <v>153</v>
      </c>
      <c r="AI130" s="9" t="s">
        <v>153</v>
      </c>
      <c r="AJ130" s="9" t="s">
        <v>153</v>
      </c>
      <c r="AK130" s="9" t="s">
        <v>153</v>
      </c>
      <c r="AL130" s="9" t="s">
        <v>153</v>
      </c>
      <c r="AM130" s="9" t="s">
        <v>153</v>
      </c>
      <c r="AN130" s="9" t="s">
        <v>153</v>
      </c>
      <c r="AO130" s="9" t="s">
        <v>153</v>
      </c>
      <c r="AP130" s="9" t="s">
        <v>153</v>
      </c>
      <c r="AQ130" s="9" t="s">
        <v>153</v>
      </c>
      <c r="AR130" s="9" t="s">
        <v>153</v>
      </c>
    </row>
    <row r="131" spans="1:44">
      <c r="A131" s="7" t="s">
        <v>198</v>
      </c>
      <c r="B131" s="7">
        <v>1980</v>
      </c>
      <c r="C131" s="7">
        <v>16</v>
      </c>
      <c r="D131" s="7" t="s">
        <v>126</v>
      </c>
      <c r="E131" s="9" t="s">
        <v>153</v>
      </c>
      <c r="F131" s="9" t="s">
        <v>153</v>
      </c>
      <c r="G131" s="9" t="s">
        <v>153</v>
      </c>
      <c r="H131" s="9" t="s">
        <v>153</v>
      </c>
      <c r="I131" s="9" t="s">
        <v>153</v>
      </c>
      <c r="J131" s="9" t="s">
        <v>153</v>
      </c>
      <c r="K131" s="10" t="s">
        <v>153</v>
      </c>
      <c r="L131" s="10" t="s">
        <v>153</v>
      </c>
      <c r="M131" s="10" t="s">
        <v>153</v>
      </c>
      <c r="N131" s="10" t="s">
        <v>153</v>
      </c>
      <c r="O131" s="10" t="s">
        <v>153</v>
      </c>
      <c r="P131" s="10" t="s">
        <v>153</v>
      </c>
      <c r="Q131" s="10" t="s">
        <v>153</v>
      </c>
      <c r="R131" s="10" t="s">
        <v>153</v>
      </c>
      <c r="S131" s="10" t="s">
        <v>153</v>
      </c>
      <c r="T131" s="10" t="s">
        <v>153</v>
      </c>
      <c r="U131" s="10" t="s">
        <v>153</v>
      </c>
      <c r="V131" s="10" t="s">
        <v>153</v>
      </c>
      <c r="W131" s="10" t="s">
        <v>153</v>
      </c>
      <c r="X131" s="10" t="s">
        <v>153</v>
      </c>
      <c r="Y131" s="10" t="s">
        <v>153</v>
      </c>
      <c r="Z131" s="10" t="s">
        <v>153</v>
      </c>
      <c r="AA131" s="10" t="s">
        <v>153</v>
      </c>
      <c r="AB131" s="10" t="s">
        <v>153</v>
      </c>
      <c r="AC131" s="10" t="s">
        <v>153</v>
      </c>
      <c r="AD131" s="10" t="s">
        <v>153</v>
      </c>
      <c r="AE131" s="9" t="s">
        <v>153</v>
      </c>
      <c r="AF131" s="9" t="s">
        <v>153</v>
      </c>
      <c r="AG131" s="9" t="s">
        <v>153</v>
      </c>
      <c r="AH131" s="9" t="s">
        <v>153</v>
      </c>
      <c r="AI131" s="9" t="s">
        <v>153</v>
      </c>
      <c r="AJ131" s="9" t="s">
        <v>153</v>
      </c>
      <c r="AK131" s="9" t="s">
        <v>153</v>
      </c>
      <c r="AL131" s="9" t="s">
        <v>153</v>
      </c>
      <c r="AM131" s="9" t="s">
        <v>153</v>
      </c>
      <c r="AN131" s="9" t="s">
        <v>153</v>
      </c>
      <c r="AO131" s="9" t="s">
        <v>153</v>
      </c>
      <c r="AP131" s="9" t="s">
        <v>153</v>
      </c>
      <c r="AQ131" s="9" t="s">
        <v>153</v>
      </c>
      <c r="AR131" s="9" t="s">
        <v>153</v>
      </c>
    </row>
    <row r="132" spans="1:44">
      <c r="A132" s="7" t="s">
        <v>198</v>
      </c>
      <c r="B132" s="7">
        <v>1980</v>
      </c>
      <c r="C132" s="7">
        <v>8</v>
      </c>
      <c r="D132" s="7" t="s">
        <v>127</v>
      </c>
      <c r="E132" s="9" t="s">
        <v>153</v>
      </c>
      <c r="F132" s="9" t="s">
        <v>153</v>
      </c>
      <c r="G132" s="9" t="s">
        <v>153</v>
      </c>
      <c r="H132" s="9" t="s">
        <v>153</v>
      </c>
      <c r="I132" s="9" t="s">
        <v>153</v>
      </c>
      <c r="J132" s="9" t="s">
        <v>153</v>
      </c>
      <c r="K132" s="10" t="s">
        <v>153</v>
      </c>
      <c r="L132" s="10" t="s">
        <v>153</v>
      </c>
      <c r="M132" s="10" t="s">
        <v>153</v>
      </c>
      <c r="N132" s="10" t="s">
        <v>153</v>
      </c>
      <c r="O132" s="10" t="s">
        <v>153</v>
      </c>
      <c r="P132" s="10" t="s">
        <v>153</v>
      </c>
      <c r="Q132" s="10" t="s">
        <v>153</v>
      </c>
      <c r="R132" s="10" t="s">
        <v>153</v>
      </c>
      <c r="S132" s="10" t="s">
        <v>153</v>
      </c>
      <c r="T132" s="10" t="s">
        <v>153</v>
      </c>
      <c r="U132" s="10" t="s">
        <v>153</v>
      </c>
      <c r="V132" s="10" t="s">
        <v>153</v>
      </c>
      <c r="W132" s="10" t="s">
        <v>153</v>
      </c>
      <c r="X132" s="10" t="s">
        <v>153</v>
      </c>
      <c r="Y132" s="10" t="s">
        <v>153</v>
      </c>
      <c r="Z132" s="10" t="s">
        <v>153</v>
      </c>
      <c r="AA132" s="10" t="s">
        <v>153</v>
      </c>
      <c r="AB132" s="10" t="s">
        <v>153</v>
      </c>
      <c r="AC132" s="10" t="s">
        <v>153</v>
      </c>
      <c r="AD132" s="10" t="s">
        <v>153</v>
      </c>
      <c r="AE132" s="9" t="s">
        <v>153</v>
      </c>
      <c r="AF132" s="9" t="s">
        <v>153</v>
      </c>
      <c r="AG132" s="9" t="s">
        <v>153</v>
      </c>
      <c r="AH132" s="9" t="s">
        <v>153</v>
      </c>
      <c r="AI132" s="9" t="s">
        <v>153</v>
      </c>
      <c r="AJ132" s="9" t="s">
        <v>153</v>
      </c>
      <c r="AK132" s="9" t="s">
        <v>153</v>
      </c>
      <c r="AL132" s="9" t="s">
        <v>153</v>
      </c>
      <c r="AM132" s="9" t="s">
        <v>153</v>
      </c>
      <c r="AN132" s="9" t="s">
        <v>153</v>
      </c>
      <c r="AO132" s="9" t="s">
        <v>153</v>
      </c>
      <c r="AP132" s="9" t="s">
        <v>153</v>
      </c>
      <c r="AQ132" s="9" t="s">
        <v>153</v>
      </c>
      <c r="AR132" s="9" t="s">
        <v>153</v>
      </c>
    </row>
    <row r="133" spans="1:44">
      <c r="A133" s="7" t="s">
        <v>198</v>
      </c>
      <c r="B133" s="7">
        <v>1980</v>
      </c>
      <c r="C133" s="7">
        <v>2</v>
      </c>
      <c r="D133" s="7" t="s">
        <v>128</v>
      </c>
      <c r="E133" s="9" t="s">
        <v>153</v>
      </c>
      <c r="F133" s="9" t="s">
        <v>153</v>
      </c>
      <c r="G133" s="9" t="s">
        <v>153</v>
      </c>
      <c r="H133" s="9" t="s">
        <v>153</v>
      </c>
      <c r="I133" s="9" t="s">
        <v>153</v>
      </c>
      <c r="J133" s="9" t="s">
        <v>153</v>
      </c>
      <c r="K133" s="10" t="s">
        <v>153</v>
      </c>
      <c r="L133" s="10" t="s">
        <v>153</v>
      </c>
      <c r="M133" s="10" t="s">
        <v>153</v>
      </c>
      <c r="N133" s="10" t="s">
        <v>153</v>
      </c>
      <c r="O133" s="10" t="s">
        <v>153</v>
      </c>
      <c r="P133" s="10" t="s">
        <v>153</v>
      </c>
      <c r="Q133" s="10" t="s">
        <v>153</v>
      </c>
      <c r="R133" s="10" t="s">
        <v>153</v>
      </c>
      <c r="S133" s="10" t="s">
        <v>153</v>
      </c>
      <c r="T133" s="10" t="s">
        <v>153</v>
      </c>
      <c r="U133" s="10" t="s">
        <v>153</v>
      </c>
      <c r="V133" s="10" t="s">
        <v>153</v>
      </c>
      <c r="W133" s="10" t="s">
        <v>153</v>
      </c>
      <c r="X133" s="10" t="s">
        <v>153</v>
      </c>
      <c r="Y133" s="10" t="s">
        <v>153</v>
      </c>
      <c r="Z133" s="10" t="s">
        <v>153</v>
      </c>
      <c r="AA133" s="10" t="s">
        <v>153</v>
      </c>
      <c r="AB133" s="10" t="s">
        <v>153</v>
      </c>
      <c r="AC133" s="10" t="s">
        <v>153</v>
      </c>
      <c r="AD133" s="10" t="s">
        <v>153</v>
      </c>
      <c r="AE133" s="9" t="s">
        <v>153</v>
      </c>
      <c r="AF133" s="9" t="s">
        <v>153</v>
      </c>
      <c r="AG133" s="9" t="s">
        <v>153</v>
      </c>
      <c r="AH133" s="9" t="s">
        <v>153</v>
      </c>
      <c r="AI133" s="9" t="s">
        <v>153</v>
      </c>
      <c r="AJ133" s="9" t="s">
        <v>153</v>
      </c>
      <c r="AK133" s="9" t="s">
        <v>153</v>
      </c>
      <c r="AL133" s="9" t="s">
        <v>153</v>
      </c>
      <c r="AM133" s="9" t="s">
        <v>153</v>
      </c>
      <c r="AN133" s="9" t="s">
        <v>153</v>
      </c>
      <c r="AO133" s="9" t="s">
        <v>153</v>
      </c>
      <c r="AP133" s="9" t="s">
        <v>153</v>
      </c>
      <c r="AQ133" s="9" t="s">
        <v>153</v>
      </c>
      <c r="AR133" s="9" t="s">
        <v>153</v>
      </c>
    </row>
    <row r="134" spans="1:44">
      <c r="A134" s="7" t="s">
        <v>199</v>
      </c>
      <c r="B134" s="7">
        <v>1990</v>
      </c>
      <c r="C134" s="7">
        <v>0</v>
      </c>
      <c r="D134" s="7" t="s">
        <v>11</v>
      </c>
      <c r="E134" s="8">
        <v>865</v>
      </c>
      <c r="F134" s="8">
        <v>691</v>
      </c>
      <c r="G134" s="8">
        <v>277</v>
      </c>
      <c r="H134" s="8">
        <v>58</v>
      </c>
      <c r="I134" s="8">
        <v>1890</v>
      </c>
      <c r="J134" s="9" t="s">
        <v>153</v>
      </c>
      <c r="K134" s="10" t="s">
        <v>153</v>
      </c>
      <c r="L134" s="10" t="s">
        <v>153</v>
      </c>
      <c r="M134" s="10" t="s">
        <v>153</v>
      </c>
      <c r="N134" s="10" t="s">
        <v>153</v>
      </c>
      <c r="O134" s="10" t="s">
        <v>153</v>
      </c>
      <c r="P134" s="10" t="s">
        <v>153</v>
      </c>
      <c r="Q134" s="10" t="s">
        <v>153</v>
      </c>
      <c r="R134" s="10" t="s">
        <v>153</v>
      </c>
      <c r="S134" s="10" t="s">
        <v>153</v>
      </c>
      <c r="T134" s="10" t="s">
        <v>153</v>
      </c>
      <c r="U134" s="10" t="s">
        <v>153</v>
      </c>
      <c r="V134" s="10" t="s">
        <v>153</v>
      </c>
      <c r="W134" s="10" t="s">
        <v>153</v>
      </c>
      <c r="X134" s="10" t="s">
        <v>153</v>
      </c>
      <c r="Y134" s="10" t="s">
        <v>153</v>
      </c>
      <c r="Z134" s="10" t="s">
        <v>153</v>
      </c>
      <c r="AA134" s="10" t="s">
        <v>153</v>
      </c>
      <c r="AB134" s="10" t="s">
        <v>153</v>
      </c>
      <c r="AC134" s="10" t="s">
        <v>153</v>
      </c>
      <c r="AD134" s="10" t="s">
        <v>153</v>
      </c>
      <c r="AE134" s="8">
        <v>92</v>
      </c>
      <c r="AF134" s="45">
        <v>1.6</v>
      </c>
      <c r="AG134" s="45">
        <v>1.4</v>
      </c>
      <c r="AH134" s="45">
        <v>0.6</v>
      </c>
      <c r="AI134" s="45">
        <v>0.2</v>
      </c>
      <c r="AJ134" s="45">
        <v>3.8</v>
      </c>
      <c r="AK134" s="45">
        <v>4.0999999999999996</v>
      </c>
      <c r="AL134" s="8">
        <v>20074</v>
      </c>
      <c r="AM134" s="8">
        <v>2983</v>
      </c>
      <c r="AN134" s="8">
        <v>3093</v>
      </c>
      <c r="AO134" s="8">
        <v>150</v>
      </c>
      <c r="AP134" s="8">
        <v>26301</v>
      </c>
      <c r="AQ134" s="8">
        <v>4158</v>
      </c>
      <c r="AR134" s="8">
        <v>30459</v>
      </c>
    </row>
    <row r="135" spans="1:44">
      <c r="A135" s="7" t="s">
        <v>199</v>
      </c>
      <c r="B135" s="7">
        <v>1990</v>
      </c>
      <c r="C135" s="7">
        <v>101</v>
      </c>
      <c r="D135" s="7" t="s">
        <v>191</v>
      </c>
      <c r="E135" s="9" t="s">
        <v>153</v>
      </c>
      <c r="F135" s="9" t="s">
        <v>153</v>
      </c>
      <c r="G135" s="9" t="s">
        <v>153</v>
      </c>
      <c r="H135" s="9" t="s">
        <v>153</v>
      </c>
      <c r="I135" s="9" t="s">
        <v>153</v>
      </c>
      <c r="J135" s="9" t="s">
        <v>153</v>
      </c>
      <c r="K135" s="10" t="s">
        <v>153</v>
      </c>
      <c r="L135" s="10" t="s">
        <v>153</v>
      </c>
      <c r="M135" s="10" t="s">
        <v>153</v>
      </c>
      <c r="N135" s="10" t="s">
        <v>153</v>
      </c>
      <c r="O135" s="10" t="s">
        <v>153</v>
      </c>
      <c r="P135" s="10" t="s">
        <v>153</v>
      </c>
      <c r="Q135" s="10" t="s">
        <v>153</v>
      </c>
      <c r="R135" s="10" t="s">
        <v>153</v>
      </c>
      <c r="S135" s="10" t="s">
        <v>153</v>
      </c>
      <c r="T135" s="10" t="s">
        <v>153</v>
      </c>
      <c r="U135" s="10" t="s">
        <v>153</v>
      </c>
      <c r="V135" s="10" t="s">
        <v>153</v>
      </c>
      <c r="W135" s="10" t="s">
        <v>153</v>
      </c>
      <c r="X135" s="10" t="s">
        <v>153</v>
      </c>
      <c r="Y135" s="10" t="s">
        <v>153</v>
      </c>
      <c r="Z135" s="10" t="s">
        <v>153</v>
      </c>
      <c r="AA135" s="10" t="s">
        <v>153</v>
      </c>
      <c r="AB135" s="10" t="s">
        <v>153</v>
      </c>
      <c r="AC135" s="10" t="s">
        <v>153</v>
      </c>
      <c r="AD135" s="10" t="s">
        <v>153</v>
      </c>
      <c r="AE135" s="9" t="s">
        <v>153</v>
      </c>
      <c r="AF135" s="9" t="s">
        <v>153</v>
      </c>
      <c r="AG135" s="9" t="s">
        <v>153</v>
      </c>
      <c r="AH135" s="9" t="s">
        <v>153</v>
      </c>
      <c r="AI135" s="9" t="s">
        <v>153</v>
      </c>
      <c r="AJ135" s="9" t="s">
        <v>153</v>
      </c>
      <c r="AK135" s="9" t="s">
        <v>153</v>
      </c>
      <c r="AL135" s="9" t="s">
        <v>153</v>
      </c>
      <c r="AM135" s="9" t="s">
        <v>153</v>
      </c>
      <c r="AN135" s="9" t="s">
        <v>153</v>
      </c>
      <c r="AO135" s="9" t="s">
        <v>153</v>
      </c>
      <c r="AP135" s="9" t="s">
        <v>153</v>
      </c>
      <c r="AQ135" s="9" t="s">
        <v>153</v>
      </c>
      <c r="AR135" s="9" t="s">
        <v>153</v>
      </c>
    </row>
    <row r="136" spans="1:44">
      <c r="A136" s="7" t="s">
        <v>199</v>
      </c>
      <c r="B136" s="7">
        <v>1990</v>
      </c>
      <c r="C136" s="7">
        <v>102</v>
      </c>
      <c r="D136" s="7" t="s">
        <v>192</v>
      </c>
      <c r="E136" s="9" t="s">
        <v>153</v>
      </c>
      <c r="F136" s="9" t="s">
        <v>153</v>
      </c>
      <c r="G136" s="9" t="s">
        <v>153</v>
      </c>
      <c r="H136" s="9" t="s">
        <v>153</v>
      </c>
      <c r="I136" s="9" t="s">
        <v>153</v>
      </c>
      <c r="J136" s="9" t="s">
        <v>153</v>
      </c>
      <c r="K136" s="10" t="s">
        <v>153</v>
      </c>
      <c r="L136" s="10" t="s">
        <v>153</v>
      </c>
      <c r="M136" s="10" t="s">
        <v>153</v>
      </c>
      <c r="N136" s="10" t="s">
        <v>153</v>
      </c>
      <c r="O136" s="10" t="s">
        <v>153</v>
      </c>
      <c r="P136" s="10" t="s">
        <v>153</v>
      </c>
      <c r="Q136" s="10" t="s">
        <v>153</v>
      </c>
      <c r="R136" s="10" t="s">
        <v>153</v>
      </c>
      <c r="S136" s="10" t="s">
        <v>153</v>
      </c>
      <c r="T136" s="10" t="s">
        <v>153</v>
      </c>
      <c r="U136" s="10" t="s">
        <v>153</v>
      </c>
      <c r="V136" s="10" t="s">
        <v>153</v>
      </c>
      <c r="W136" s="10" t="s">
        <v>153</v>
      </c>
      <c r="X136" s="10" t="s">
        <v>153</v>
      </c>
      <c r="Y136" s="10" t="s">
        <v>153</v>
      </c>
      <c r="Z136" s="10" t="s">
        <v>153</v>
      </c>
      <c r="AA136" s="10" t="s">
        <v>153</v>
      </c>
      <c r="AB136" s="10" t="s">
        <v>153</v>
      </c>
      <c r="AC136" s="10" t="s">
        <v>153</v>
      </c>
      <c r="AD136" s="10" t="s">
        <v>153</v>
      </c>
      <c r="AE136" s="9" t="s">
        <v>153</v>
      </c>
      <c r="AF136" s="9" t="s">
        <v>153</v>
      </c>
      <c r="AG136" s="9" t="s">
        <v>153</v>
      </c>
      <c r="AH136" s="9" t="s">
        <v>153</v>
      </c>
      <c r="AI136" s="9" t="s">
        <v>153</v>
      </c>
      <c r="AJ136" s="9" t="s">
        <v>153</v>
      </c>
      <c r="AK136" s="9" t="s">
        <v>153</v>
      </c>
      <c r="AL136" s="9" t="s">
        <v>153</v>
      </c>
      <c r="AM136" s="9" t="s">
        <v>153</v>
      </c>
      <c r="AN136" s="9" t="s">
        <v>153</v>
      </c>
      <c r="AO136" s="9" t="s">
        <v>153</v>
      </c>
      <c r="AP136" s="9" t="s">
        <v>153</v>
      </c>
      <c r="AQ136" s="9" t="s">
        <v>153</v>
      </c>
      <c r="AR136" s="9" t="s">
        <v>153</v>
      </c>
    </row>
    <row r="137" spans="1:44">
      <c r="A137" s="7" t="s">
        <v>199</v>
      </c>
      <c r="B137" s="7">
        <v>1990</v>
      </c>
      <c r="C137" s="7">
        <v>1</v>
      </c>
      <c r="D137" s="7" t="s">
        <v>110</v>
      </c>
      <c r="E137" s="9" t="s">
        <v>153</v>
      </c>
      <c r="F137" s="9" t="s">
        <v>153</v>
      </c>
      <c r="G137" s="9" t="s">
        <v>153</v>
      </c>
      <c r="H137" s="9" t="s">
        <v>153</v>
      </c>
      <c r="I137" s="9" t="s">
        <v>153</v>
      </c>
      <c r="J137" s="9" t="s">
        <v>153</v>
      </c>
      <c r="K137" s="10" t="s">
        <v>153</v>
      </c>
      <c r="L137" s="10" t="s">
        <v>153</v>
      </c>
      <c r="M137" s="10" t="s">
        <v>153</v>
      </c>
      <c r="N137" s="10" t="s">
        <v>153</v>
      </c>
      <c r="O137" s="10" t="s">
        <v>153</v>
      </c>
      <c r="P137" s="10" t="s">
        <v>153</v>
      </c>
      <c r="Q137" s="10" t="s">
        <v>153</v>
      </c>
      <c r="R137" s="10" t="s">
        <v>153</v>
      </c>
      <c r="S137" s="10" t="s">
        <v>153</v>
      </c>
      <c r="T137" s="10" t="s">
        <v>153</v>
      </c>
      <c r="U137" s="10" t="s">
        <v>153</v>
      </c>
      <c r="V137" s="10" t="s">
        <v>153</v>
      </c>
      <c r="W137" s="10" t="s">
        <v>153</v>
      </c>
      <c r="X137" s="10" t="s">
        <v>153</v>
      </c>
      <c r="Y137" s="10" t="s">
        <v>153</v>
      </c>
      <c r="Z137" s="10" t="s">
        <v>153</v>
      </c>
      <c r="AA137" s="10" t="s">
        <v>153</v>
      </c>
      <c r="AB137" s="10" t="s">
        <v>153</v>
      </c>
      <c r="AC137" s="10" t="s">
        <v>153</v>
      </c>
      <c r="AD137" s="10" t="s">
        <v>153</v>
      </c>
      <c r="AE137" s="9" t="s">
        <v>153</v>
      </c>
      <c r="AF137" s="9" t="s">
        <v>153</v>
      </c>
      <c r="AG137" s="9" t="s">
        <v>153</v>
      </c>
      <c r="AH137" s="9" t="s">
        <v>153</v>
      </c>
      <c r="AI137" s="9" t="s">
        <v>153</v>
      </c>
      <c r="AJ137" s="9" t="s">
        <v>153</v>
      </c>
      <c r="AK137" s="9" t="s">
        <v>153</v>
      </c>
      <c r="AL137" s="9" t="s">
        <v>153</v>
      </c>
      <c r="AM137" s="9" t="s">
        <v>153</v>
      </c>
      <c r="AN137" s="9" t="s">
        <v>153</v>
      </c>
      <c r="AO137" s="9" t="s">
        <v>153</v>
      </c>
      <c r="AP137" s="9" t="s">
        <v>153</v>
      </c>
      <c r="AQ137" s="9" t="s">
        <v>153</v>
      </c>
      <c r="AR137" s="9" t="s">
        <v>153</v>
      </c>
    </row>
    <row r="138" spans="1:44">
      <c r="A138" s="7" t="s">
        <v>199</v>
      </c>
      <c r="B138" s="7">
        <v>1990</v>
      </c>
      <c r="C138" s="7">
        <v>11</v>
      </c>
      <c r="D138" s="7" t="s">
        <v>209</v>
      </c>
      <c r="E138" s="9" t="s">
        <v>153</v>
      </c>
      <c r="F138" s="9" t="s">
        <v>153</v>
      </c>
      <c r="G138" s="9" t="s">
        <v>153</v>
      </c>
      <c r="H138" s="9" t="s">
        <v>153</v>
      </c>
      <c r="I138" s="9" t="s">
        <v>153</v>
      </c>
      <c r="J138" s="9" t="s">
        <v>153</v>
      </c>
      <c r="K138" s="10" t="s">
        <v>153</v>
      </c>
      <c r="L138" s="10" t="s">
        <v>153</v>
      </c>
      <c r="M138" s="10" t="s">
        <v>153</v>
      </c>
      <c r="N138" s="10" t="s">
        <v>153</v>
      </c>
      <c r="O138" s="10" t="s">
        <v>153</v>
      </c>
      <c r="P138" s="10" t="s">
        <v>153</v>
      </c>
      <c r="Q138" s="10" t="s">
        <v>153</v>
      </c>
      <c r="R138" s="10" t="s">
        <v>153</v>
      </c>
      <c r="S138" s="10" t="s">
        <v>153</v>
      </c>
      <c r="T138" s="10" t="s">
        <v>153</v>
      </c>
      <c r="U138" s="10" t="s">
        <v>153</v>
      </c>
      <c r="V138" s="10" t="s">
        <v>153</v>
      </c>
      <c r="W138" s="10" t="s">
        <v>153</v>
      </c>
      <c r="X138" s="10" t="s">
        <v>153</v>
      </c>
      <c r="Y138" s="10" t="s">
        <v>153</v>
      </c>
      <c r="Z138" s="10" t="s">
        <v>153</v>
      </c>
      <c r="AA138" s="10" t="s">
        <v>153</v>
      </c>
      <c r="AB138" s="10" t="s">
        <v>153</v>
      </c>
      <c r="AC138" s="10" t="s">
        <v>153</v>
      </c>
      <c r="AD138" s="10" t="s">
        <v>153</v>
      </c>
      <c r="AE138" s="9" t="s">
        <v>153</v>
      </c>
      <c r="AF138" s="9" t="s">
        <v>153</v>
      </c>
      <c r="AG138" s="9" t="s">
        <v>153</v>
      </c>
      <c r="AH138" s="9" t="s">
        <v>153</v>
      </c>
      <c r="AI138" s="9" t="s">
        <v>153</v>
      </c>
      <c r="AJ138" s="9" t="s">
        <v>153</v>
      </c>
      <c r="AK138" s="9" t="s">
        <v>153</v>
      </c>
      <c r="AL138" s="9" t="s">
        <v>153</v>
      </c>
      <c r="AM138" s="9" t="s">
        <v>153</v>
      </c>
      <c r="AN138" s="9" t="s">
        <v>153</v>
      </c>
      <c r="AO138" s="9" t="s">
        <v>153</v>
      </c>
      <c r="AP138" s="9" t="s">
        <v>153</v>
      </c>
      <c r="AQ138" s="9" t="s">
        <v>153</v>
      </c>
      <c r="AR138" s="9" t="s">
        <v>153</v>
      </c>
    </row>
    <row r="139" spans="1:44">
      <c r="A139" s="7" t="s">
        <v>199</v>
      </c>
      <c r="B139" s="7">
        <v>1990</v>
      </c>
      <c r="C139" s="7">
        <v>14</v>
      </c>
      <c r="D139" s="7" t="s">
        <v>112</v>
      </c>
      <c r="E139" s="9" t="s">
        <v>153</v>
      </c>
      <c r="F139" s="9" t="s">
        <v>153</v>
      </c>
      <c r="G139" s="9" t="s">
        <v>153</v>
      </c>
      <c r="H139" s="9" t="s">
        <v>153</v>
      </c>
      <c r="I139" s="9" t="s">
        <v>153</v>
      </c>
      <c r="J139" s="9" t="s">
        <v>153</v>
      </c>
      <c r="K139" s="10" t="s">
        <v>153</v>
      </c>
      <c r="L139" s="10" t="s">
        <v>153</v>
      </c>
      <c r="M139" s="10" t="s">
        <v>153</v>
      </c>
      <c r="N139" s="10" t="s">
        <v>153</v>
      </c>
      <c r="O139" s="10" t="s">
        <v>153</v>
      </c>
      <c r="P139" s="10" t="s">
        <v>153</v>
      </c>
      <c r="Q139" s="10" t="s">
        <v>153</v>
      </c>
      <c r="R139" s="10" t="s">
        <v>153</v>
      </c>
      <c r="S139" s="10" t="s">
        <v>153</v>
      </c>
      <c r="T139" s="10" t="s">
        <v>153</v>
      </c>
      <c r="U139" s="10" t="s">
        <v>153</v>
      </c>
      <c r="V139" s="10" t="s">
        <v>153</v>
      </c>
      <c r="W139" s="10" t="s">
        <v>153</v>
      </c>
      <c r="X139" s="10" t="s">
        <v>153</v>
      </c>
      <c r="Y139" s="10" t="s">
        <v>153</v>
      </c>
      <c r="Z139" s="10" t="s">
        <v>153</v>
      </c>
      <c r="AA139" s="10" t="s">
        <v>153</v>
      </c>
      <c r="AB139" s="10" t="s">
        <v>153</v>
      </c>
      <c r="AC139" s="10" t="s">
        <v>153</v>
      </c>
      <c r="AD139" s="10" t="s">
        <v>153</v>
      </c>
      <c r="AE139" s="9" t="s">
        <v>153</v>
      </c>
      <c r="AF139" s="9" t="s">
        <v>153</v>
      </c>
      <c r="AG139" s="9" t="s">
        <v>153</v>
      </c>
      <c r="AH139" s="9" t="s">
        <v>153</v>
      </c>
      <c r="AI139" s="9" t="s">
        <v>153</v>
      </c>
      <c r="AJ139" s="9" t="s">
        <v>153</v>
      </c>
      <c r="AK139" s="9" t="s">
        <v>153</v>
      </c>
      <c r="AL139" s="9" t="s">
        <v>153</v>
      </c>
      <c r="AM139" s="9" t="s">
        <v>153</v>
      </c>
      <c r="AN139" s="9" t="s">
        <v>153</v>
      </c>
      <c r="AO139" s="9" t="s">
        <v>153</v>
      </c>
      <c r="AP139" s="9" t="s">
        <v>153</v>
      </c>
      <c r="AQ139" s="9" t="s">
        <v>153</v>
      </c>
      <c r="AR139" s="9" t="s">
        <v>153</v>
      </c>
    </row>
    <row r="140" spans="1:44">
      <c r="A140" s="7" t="s">
        <v>199</v>
      </c>
      <c r="B140" s="7">
        <v>1990</v>
      </c>
      <c r="C140" s="7">
        <v>9</v>
      </c>
      <c r="D140" s="7" t="s">
        <v>205</v>
      </c>
      <c r="E140" s="9" t="s">
        <v>153</v>
      </c>
      <c r="F140" s="9" t="s">
        <v>153</v>
      </c>
      <c r="G140" s="9" t="s">
        <v>153</v>
      </c>
      <c r="H140" s="9" t="s">
        <v>153</v>
      </c>
      <c r="I140" s="9" t="s">
        <v>153</v>
      </c>
      <c r="J140" s="9" t="s">
        <v>153</v>
      </c>
      <c r="K140" s="10" t="s">
        <v>153</v>
      </c>
      <c r="L140" s="10" t="s">
        <v>153</v>
      </c>
      <c r="M140" s="10" t="s">
        <v>153</v>
      </c>
      <c r="N140" s="10" t="s">
        <v>153</v>
      </c>
      <c r="O140" s="10" t="s">
        <v>153</v>
      </c>
      <c r="P140" s="10" t="s">
        <v>153</v>
      </c>
      <c r="Q140" s="10" t="s">
        <v>153</v>
      </c>
      <c r="R140" s="10" t="s">
        <v>153</v>
      </c>
      <c r="S140" s="10" t="s">
        <v>153</v>
      </c>
      <c r="T140" s="10" t="s">
        <v>153</v>
      </c>
      <c r="U140" s="10" t="s">
        <v>153</v>
      </c>
      <c r="V140" s="10" t="s">
        <v>153</v>
      </c>
      <c r="W140" s="10" t="s">
        <v>153</v>
      </c>
      <c r="X140" s="10" t="s">
        <v>153</v>
      </c>
      <c r="Y140" s="10" t="s">
        <v>153</v>
      </c>
      <c r="Z140" s="10" t="s">
        <v>153</v>
      </c>
      <c r="AA140" s="10" t="s">
        <v>153</v>
      </c>
      <c r="AB140" s="10" t="s">
        <v>153</v>
      </c>
      <c r="AC140" s="10" t="s">
        <v>153</v>
      </c>
      <c r="AD140" s="10" t="s">
        <v>153</v>
      </c>
      <c r="AE140" s="9" t="s">
        <v>153</v>
      </c>
      <c r="AF140" s="9" t="s">
        <v>153</v>
      </c>
      <c r="AG140" s="9" t="s">
        <v>153</v>
      </c>
      <c r="AH140" s="9" t="s">
        <v>153</v>
      </c>
      <c r="AI140" s="9" t="s">
        <v>153</v>
      </c>
      <c r="AJ140" s="9" t="s">
        <v>153</v>
      </c>
      <c r="AK140" s="9" t="s">
        <v>153</v>
      </c>
      <c r="AL140" s="9" t="s">
        <v>153</v>
      </c>
      <c r="AM140" s="9" t="s">
        <v>153</v>
      </c>
      <c r="AN140" s="9" t="s">
        <v>153</v>
      </c>
      <c r="AO140" s="9" t="s">
        <v>153</v>
      </c>
      <c r="AP140" s="9" t="s">
        <v>153</v>
      </c>
      <c r="AQ140" s="9" t="s">
        <v>153</v>
      </c>
      <c r="AR140" s="9" t="s">
        <v>153</v>
      </c>
    </row>
    <row r="141" spans="1:44">
      <c r="A141" s="7" t="s">
        <v>199</v>
      </c>
      <c r="B141" s="7">
        <v>1990</v>
      </c>
      <c r="C141" s="7">
        <v>4</v>
      </c>
      <c r="D141" s="7" t="s">
        <v>114</v>
      </c>
      <c r="E141" s="9" t="s">
        <v>153</v>
      </c>
      <c r="F141" s="9" t="s">
        <v>153</v>
      </c>
      <c r="G141" s="9" t="s">
        <v>153</v>
      </c>
      <c r="H141" s="9" t="s">
        <v>153</v>
      </c>
      <c r="I141" s="9" t="s">
        <v>153</v>
      </c>
      <c r="J141" s="9" t="s">
        <v>153</v>
      </c>
      <c r="K141" s="10" t="s">
        <v>153</v>
      </c>
      <c r="L141" s="10" t="s">
        <v>153</v>
      </c>
      <c r="M141" s="10" t="s">
        <v>153</v>
      </c>
      <c r="N141" s="10" t="s">
        <v>153</v>
      </c>
      <c r="O141" s="10" t="s">
        <v>153</v>
      </c>
      <c r="P141" s="10" t="s">
        <v>153</v>
      </c>
      <c r="Q141" s="10" t="s">
        <v>153</v>
      </c>
      <c r="R141" s="10" t="s">
        <v>153</v>
      </c>
      <c r="S141" s="10" t="s">
        <v>153</v>
      </c>
      <c r="T141" s="10" t="s">
        <v>153</v>
      </c>
      <c r="U141" s="10" t="s">
        <v>153</v>
      </c>
      <c r="V141" s="10" t="s">
        <v>153</v>
      </c>
      <c r="W141" s="10" t="s">
        <v>153</v>
      </c>
      <c r="X141" s="10" t="s">
        <v>153</v>
      </c>
      <c r="Y141" s="10" t="s">
        <v>153</v>
      </c>
      <c r="Z141" s="10" t="s">
        <v>153</v>
      </c>
      <c r="AA141" s="10" t="s">
        <v>153</v>
      </c>
      <c r="AB141" s="10" t="s">
        <v>153</v>
      </c>
      <c r="AC141" s="10" t="s">
        <v>153</v>
      </c>
      <c r="AD141" s="10" t="s">
        <v>153</v>
      </c>
      <c r="AE141" s="9" t="s">
        <v>153</v>
      </c>
      <c r="AF141" s="9" t="s">
        <v>153</v>
      </c>
      <c r="AG141" s="9" t="s">
        <v>153</v>
      </c>
      <c r="AH141" s="9" t="s">
        <v>153</v>
      </c>
      <c r="AI141" s="9" t="s">
        <v>153</v>
      </c>
      <c r="AJ141" s="9" t="s">
        <v>153</v>
      </c>
      <c r="AK141" s="9" t="s">
        <v>153</v>
      </c>
      <c r="AL141" s="9" t="s">
        <v>153</v>
      </c>
      <c r="AM141" s="9" t="s">
        <v>153</v>
      </c>
      <c r="AN141" s="9" t="s">
        <v>153</v>
      </c>
      <c r="AO141" s="9" t="s">
        <v>153</v>
      </c>
      <c r="AP141" s="9" t="s">
        <v>153</v>
      </c>
      <c r="AQ141" s="9" t="s">
        <v>153</v>
      </c>
      <c r="AR141" s="9" t="s">
        <v>153</v>
      </c>
    </row>
    <row r="142" spans="1:44">
      <c r="A142" s="7" t="s">
        <v>199</v>
      </c>
      <c r="B142" s="7">
        <v>1990</v>
      </c>
      <c r="C142" s="7">
        <v>13</v>
      </c>
      <c r="D142" s="7" t="s">
        <v>206</v>
      </c>
      <c r="E142" s="9" t="s">
        <v>153</v>
      </c>
      <c r="F142" s="9" t="s">
        <v>153</v>
      </c>
      <c r="G142" s="9" t="s">
        <v>153</v>
      </c>
      <c r="H142" s="9" t="s">
        <v>153</v>
      </c>
      <c r="I142" s="9" t="s">
        <v>153</v>
      </c>
      <c r="J142" s="9" t="s">
        <v>153</v>
      </c>
      <c r="K142" s="10" t="s">
        <v>153</v>
      </c>
      <c r="L142" s="10" t="s">
        <v>153</v>
      </c>
      <c r="M142" s="10" t="s">
        <v>153</v>
      </c>
      <c r="N142" s="10" t="s">
        <v>153</v>
      </c>
      <c r="O142" s="10" t="s">
        <v>153</v>
      </c>
      <c r="P142" s="10" t="s">
        <v>153</v>
      </c>
      <c r="Q142" s="10" t="s">
        <v>153</v>
      </c>
      <c r="R142" s="10" t="s">
        <v>153</v>
      </c>
      <c r="S142" s="10" t="s">
        <v>153</v>
      </c>
      <c r="T142" s="10" t="s">
        <v>153</v>
      </c>
      <c r="U142" s="10" t="s">
        <v>153</v>
      </c>
      <c r="V142" s="10" t="s">
        <v>153</v>
      </c>
      <c r="W142" s="10" t="s">
        <v>153</v>
      </c>
      <c r="X142" s="10" t="s">
        <v>153</v>
      </c>
      <c r="Y142" s="10" t="s">
        <v>153</v>
      </c>
      <c r="Z142" s="10" t="s">
        <v>153</v>
      </c>
      <c r="AA142" s="10" t="s">
        <v>153</v>
      </c>
      <c r="AB142" s="10" t="s">
        <v>153</v>
      </c>
      <c r="AC142" s="10" t="s">
        <v>153</v>
      </c>
      <c r="AD142" s="10" t="s">
        <v>153</v>
      </c>
      <c r="AE142" s="9" t="s">
        <v>153</v>
      </c>
      <c r="AF142" s="9" t="s">
        <v>153</v>
      </c>
      <c r="AG142" s="9" t="s">
        <v>153</v>
      </c>
      <c r="AH142" s="9" t="s">
        <v>153</v>
      </c>
      <c r="AI142" s="9" t="s">
        <v>153</v>
      </c>
      <c r="AJ142" s="9" t="s">
        <v>153</v>
      </c>
      <c r="AK142" s="9" t="s">
        <v>153</v>
      </c>
      <c r="AL142" s="9" t="s">
        <v>153</v>
      </c>
      <c r="AM142" s="9" t="s">
        <v>153</v>
      </c>
      <c r="AN142" s="9" t="s">
        <v>153</v>
      </c>
      <c r="AO142" s="9" t="s">
        <v>153</v>
      </c>
      <c r="AP142" s="9" t="s">
        <v>153</v>
      </c>
      <c r="AQ142" s="9" t="s">
        <v>153</v>
      </c>
      <c r="AR142" s="9" t="s">
        <v>153</v>
      </c>
    </row>
    <row r="143" spans="1:44">
      <c r="A143" s="7" t="s">
        <v>199</v>
      </c>
      <c r="B143" s="7">
        <v>1990</v>
      </c>
      <c r="C143" s="7">
        <v>15</v>
      </c>
      <c r="D143" s="7" t="s">
        <v>116</v>
      </c>
      <c r="E143" s="9" t="s">
        <v>153</v>
      </c>
      <c r="F143" s="9" t="s">
        <v>153</v>
      </c>
      <c r="G143" s="9" t="s">
        <v>153</v>
      </c>
      <c r="H143" s="9" t="s">
        <v>153</v>
      </c>
      <c r="I143" s="9" t="s">
        <v>153</v>
      </c>
      <c r="J143" s="9" t="s">
        <v>153</v>
      </c>
      <c r="K143" s="10" t="s">
        <v>153</v>
      </c>
      <c r="L143" s="10" t="s">
        <v>153</v>
      </c>
      <c r="M143" s="10" t="s">
        <v>153</v>
      </c>
      <c r="N143" s="10" t="s">
        <v>153</v>
      </c>
      <c r="O143" s="10" t="s">
        <v>153</v>
      </c>
      <c r="P143" s="10" t="s">
        <v>153</v>
      </c>
      <c r="Q143" s="10" t="s">
        <v>153</v>
      </c>
      <c r="R143" s="10" t="s">
        <v>153</v>
      </c>
      <c r="S143" s="10" t="s">
        <v>153</v>
      </c>
      <c r="T143" s="10" t="s">
        <v>153</v>
      </c>
      <c r="U143" s="10" t="s">
        <v>153</v>
      </c>
      <c r="V143" s="10" t="s">
        <v>153</v>
      </c>
      <c r="W143" s="10" t="s">
        <v>153</v>
      </c>
      <c r="X143" s="10" t="s">
        <v>153</v>
      </c>
      <c r="Y143" s="10" t="s">
        <v>153</v>
      </c>
      <c r="Z143" s="10" t="s">
        <v>153</v>
      </c>
      <c r="AA143" s="10" t="s">
        <v>153</v>
      </c>
      <c r="AB143" s="10" t="s">
        <v>153</v>
      </c>
      <c r="AC143" s="10" t="s">
        <v>153</v>
      </c>
      <c r="AD143" s="10" t="s">
        <v>153</v>
      </c>
      <c r="AE143" s="9" t="s">
        <v>153</v>
      </c>
      <c r="AF143" s="9" t="s">
        <v>153</v>
      </c>
      <c r="AG143" s="9" t="s">
        <v>153</v>
      </c>
      <c r="AH143" s="9" t="s">
        <v>153</v>
      </c>
      <c r="AI143" s="9" t="s">
        <v>153</v>
      </c>
      <c r="AJ143" s="9" t="s">
        <v>153</v>
      </c>
      <c r="AK143" s="9" t="s">
        <v>153</v>
      </c>
      <c r="AL143" s="9" t="s">
        <v>153</v>
      </c>
      <c r="AM143" s="9" t="s">
        <v>153</v>
      </c>
      <c r="AN143" s="9" t="s">
        <v>153</v>
      </c>
      <c r="AO143" s="9" t="s">
        <v>153</v>
      </c>
      <c r="AP143" s="9" t="s">
        <v>153</v>
      </c>
      <c r="AQ143" s="9" t="s">
        <v>153</v>
      </c>
      <c r="AR143" s="9" t="s">
        <v>153</v>
      </c>
    </row>
    <row r="144" spans="1:44">
      <c r="A144" s="7" t="s">
        <v>199</v>
      </c>
      <c r="B144" s="7">
        <v>1990</v>
      </c>
      <c r="C144" s="7">
        <v>5</v>
      </c>
      <c r="D144" s="7" t="s">
        <v>117</v>
      </c>
      <c r="E144" s="9" t="s">
        <v>153</v>
      </c>
      <c r="F144" s="9" t="s">
        <v>153</v>
      </c>
      <c r="G144" s="9" t="s">
        <v>153</v>
      </c>
      <c r="H144" s="9" t="s">
        <v>153</v>
      </c>
      <c r="I144" s="9" t="s">
        <v>153</v>
      </c>
      <c r="J144" s="9" t="s">
        <v>153</v>
      </c>
      <c r="K144" s="10" t="s">
        <v>153</v>
      </c>
      <c r="L144" s="10" t="s">
        <v>153</v>
      </c>
      <c r="M144" s="10" t="s">
        <v>153</v>
      </c>
      <c r="N144" s="10" t="s">
        <v>153</v>
      </c>
      <c r="O144" s="10" t="s">
        <v>153</v>
      </c>
      <c r="P144" s="10" t="s">
        <v>153</v>
      </c>
      <c r="Q144" s="10" t="s">
        <v>153</v>
      </c>
      <c r="R144" s="10" t="s">
        <v>153</v>
      </c>
      <c r="S144" s="10" t="s">
        <v>153</v>
      </c>
      <c r="T144" s="10" t="s">
        <v>153</v>
      </c>
      <c r="U144" s="10" t="s">
        <v>153</v>
      </c>
      <c r="V144" s="10" t="s">
        <v>153</v>
      </c>
      <c r="W144" s="10" t="s">
        <v>153</v>
      </c>
      <c r="X144" s="10" t="s">
        <v>153</v>
      </c>
      <c r="Y144" s="10" t="s">
        <v>153</v>
      </c>
      <c r="Z144" s="10" t="s">
        <v>153</v>
      </c>
      <c r="AA144" s="10" t="s">
        <v>153</v>
      </c>
      <c r="AB144" s="10" t="s">
        <v>153</v>
      </c>
      <c r="AC144" s="10" t="s">
        <v>153</v>
      </c>
      <c r="AD144" s="10" t="s">
        <v>153</v>
      </c>
      <c r="AE144" s="9" t="s">
        <v>153</v>
      </c>
      <c r="AF144" s="9" t="s">
        <v>153</v>
      </c>
      <c r="AG144" s="9" t="s">
        <v>153</v>
      </c>
      <c r="AH144" s="9" t="s">
        <v>153</v>
      </c>
      <c r="AI144" s="9" t="s">
        <v>153</v>
      </c>
      <c r="AJ144" s="9" t="s">
        <v>153</v>
      </c>
      <c r="AK144" s="9" t="s">
        <v>153</v>
      </c>
      <c r="AL144" s="9" t="s">
        <v>153</v>
      </c>
      <c r="AM144" s="9" t="s">
        <v>153</v>
      </c>
      <c r="AN144" s="9" t="s">
        <v>153</v>
      </c>
      <c r="AO144" s="9" t="s">
        <v>153</v>
      </c>
      <c r="AP144" s="9" t="s">
        <v>153</v>
      </c>
      <c r="AQ144" s="9" t="s">
        <v>153</v>
      </c>
      <c r="AR144" s="9" t="s">
        <v>153</v>
      </c>
    </row>
    <row r="145" spans="1:44">
      <c r="A145" s="7" t="s">
        <v>199</v>
      </c>
      <c r="B145" s="7">
        <v>1990</v>
      </c>
      <c r="C145" s="7">
        <v>17</v>
      </c>
      <c r="D145" s="7" t="s">
        <v>207</v>
      </c>
      <c r="E145" s="9" t="s">
        <v>153</v>
      </c>
      <c r="F145" s="9" t="s">
        <v>153</v>
      </c>
      <c r="G145" s="9" t="s">
        <v>153</v>
      </c>
      <c r="H145" s="9" t="s">
        <v>153</v>
      </c>
      <c r="I145" s="9" t="s">
        <v>153</v>
      </c>
      <c r="J145" s="9" t="s">
        <v>153</v>
      </c>
      <c r="K145" s="10" t="s">
        <v>153</v>
      </c>
      <c r="L145" s="10" t="s">
        <v>153</v>
      </c>
      <c r="M145" s="10" t="s">
        <v>153</v>
      </c>
      <c r="N145" s="10" t="s">
        <v>153</v>
      </c>
      <c r="O145" s="10" t="s">
        <v>153</v>
      </c>
      <c r="P145" s="10" t="s">
        <v>153</v>
      </c>
      <c r="Q145" s="10" t="s">
        <v>153</v>
      </c>
      <c r="R145" s="10" t="s">
        <v>153</v>
      </c>
      <c r="S145" s="10" t="s">
        <v>153</v>
      </c>
      <c r="T145" s="10" t="s">
        <v>153</v>
      </c>
      <c r="U145" s="10" t="s">
        <v>153</v>
      </c>
      <c r="V145" s="10" t="s">
        <v>153</v>
      </c>
      <c r="W145" s="10" t="s">
        <v>153</v>
      </c>
      <c r="X145" s="10" t="s">
        <v>153</v>
      </c>
      <c r="Y145" s="10" t="s">
        <v>153</v>
      </c>
      <c r="Z145" s="10" t="s">
        <v>153</v>
      </c>
      <c r="AA145" s="10" t="s">
        <v>153</v>
      </c>
      <c r="AB145" s="10" t="s">
        <v>153</v>
      </c>
      <c r="AC145" s="10" t="s">
        <v>153</v>
      </c>
      <c r="AD145" s="10" t="s">
        <v>153</v>
      </c>
      <c r="AE145" s="9" t="s">
        <v>153</v>
      </c>
      <c r="AF145" s="9" t="s">
        <v>153</v>
      </c>
      <c r="AG145" s="9" t="s">
        <v>153</v>
      </c>
      <c r="AH145" s="9" t="s">
        <v>153</v>
      </c>
      <c r="AI145" s="9" t="s">
        <v>153</v>
      </c>
      <c r="AJ145" s="9" t="s">
        <v>153</v>
      </c>
      <c r="AK145" s="9" t="s">
        <v>153</v>
      </c>
      <c r="AL145" s="9" t="s">
        <v>153</v>
      </c>
      <c r="AM145" s="9" t="s">
        <v>153</v>
      </c>
      <c r="AN145" s="9" t="s">
        <v>153</v>
      </c>
      <c r="AO145" s="9" t="s">
        <v>153</v>
      </c>
      <c r="AP145" s="9" t="s">
        <v>153</v>
      </c>
      <c r="AQ145" s="9" t="s">
        <v>153</v>
      </c>
      <c r="AR145" s="9" t="s">
        <v>153</v>
      </c>
    </row>
    <row r="146" spans="1:44">
      <c r="A146" s="7" t="s">
        <v>199</v>
      </c>
      <c r="B146" s="7">
        <v>1990</v>
      </c>
      <c r="C146" s="7">
        <v>7</v>
      </c>
      <c r="D146" s="7" t="s">
        <v>193</v>
      </c>
      <c r="E146" s="9" t="s">
        <v>153</v>
      </c>
      <c r="F146" s="9" t="s">
        <v>153</v>
      </c>
      <c r="G146" s="9" t="s">
        <v>153</v>
      </c>
      <c r="H146" s="9" t="s">
        <v>153</v>
      </c>
      <c r="I146" s="9" t="s">
        <v>153</v>
      </c>
      <c r="J146" s="9" t="s">
        <v>153</v>
      </c>
      <c r="K146" s="10" t="s">
        <v>153</v>
      </c>
      <c r="L146" s="10" t="s">
        <v>153</v>
      </c>
      <c r="M146" s="10" t="s">
        <v>153</v>
      </c>
      <c r="N146" s="10" t="s">
        <v>153</v>
      </c>
      <c r="O146" s="10" t="s">
        <v>153</v>
      </c>
      <c r="P146" s="10" t="s">
        <v>153</v>
      </c>
      <c r="Q146" s="10" t="s">
        <v>153</v>
      </c>
      <c r="R146" s="10" t="s">
        <v>153</v>
      </c>
      <c r="S146" s="10" t="s">
        <v>153</v>
      </c>
      <c r="T146" s="10" t="s">
        <v>153</v>
      </c>
      <c r="U146" s="10" t="s">
        <v>153</v>
      </c>
      <c r="V146" s="10" t="s">
        <v>153</v>
      </c>
      <c r="W146" s="10" t="s">
        <v>153</v>
      </c>
      <c r="X146" s="10" t="s">
        <v>153</v>
      </c>
      <c r="Y146" s="10" t="s">
        <v>153</v>
      </c>
      <c r="Z146" s="10" t="s">
        <v>153</v>
      </c>
      <c r="AA146" s="10" t="s">
        <v>153</v>
      </c>
      <c r="AB146" s="10" t="s">
        <v>153</v>
      </c>
      <c r="AC146" s="10" t="s">
        <v>153</v>
      </c>
      <c r="AD146" s="10" t="s">
        <v>153</v>
      </c>
      <c r="AE146" s="9" t="s">
        <v>153</v>
      </c>
      <c r="AF146" s="9" t="s">
        <v>153</v>
      </c>
      <c r="AG146" s="9" t="s">
        <v>153</v>
      </c>
      <c r="AH146" s="9" t="s">
        <v>153</v>
      </c>
      <c r="AI146" s="9" t="s">
        <v>153</v>
      </c>
      <c r="AJ146" s="9" t="s">
        <v>153</v>
      </c>
      <c r="AK146" s="9" t="s">
        <v>153</v>
      </c>
      <c r="AL146" s="9" t="s">
        <v>153</v>
      </c>
      <c r="AM146" s="9" t="s">
        <v>153</v>
      </c>
      <c r="AN146" s="9" t="s">
        <v>153</v>
      </c>
      <c r="AO146" s="9" t="s">
        <v>153</v>
      </c>
      <c r="AP146" s="9" t="s">
        <v>153</v>
      </c>
      <c r="AQ146" s="9" t="s">
        <v>153</v>
      </c>
      <c r="AR146" s="9" t="s">
        <v>153</v>
      </c>
    </row>
    <row r="147" spans="1:44">
      <c r="A147" s="7" t="s">
        <v>199</v>
      </c>
      <c r="B147" s="7">
        <v>1990</v>
      </c>
      <c r="C147" s="7">
        <v>18</v>
      </c>
      <c r="D147" s="7" t="s">
        <v>120</v>
      </c>
      <c r="E147" s="9" t="s">
        <v>153</v>
      </c>
      <c r="F147" s="9" t="s">
        <v>153</v>
      </c>
      <c r="G147" s="9" t="s">
        <v>153</v>
      </c>
      <c r="H147" s="9" t="s">
        <v>153</v>
      </c>
      <c r="I147" s="9" t="s">
        <v>153</v>
      </c>
      <c r="J147" s="9" t="s">
        <v>153</v>
      </c>
      <c r="K147" s="10" t="s">
        <v>153</v>
      </c>
      <c r="L147" s="10" t="s">
        <v>153</v>
      </c>
      <c r="M147" s="10" t="s">
        <v>153</v>
      </c>
      <c r="N147" s="10" t="s">
        <v>153</v>
      </c>
      <c r="O147" s="10" t="s">
        <v>153</v>
      </c>
      <c r="P147" s="10" t="s">
        <v>153</v>
      </c>
      <c r="Q147" s="10" t="s">
        <v>153</v>
      </c>
      <c r="R147" s="10" t="s">
        <v>153</v>
      </c>
      <c r="S147" s="10" t="s">
        <v>153</v>
      </c>
      <c r="T147" s="10" t="s">
        <v>153</v>
      </c>
      <c r="U147" s="10" t="s">
        <v>153</v>
      </c>
      <c r="V147" s="10" t="s">
        <v>153</v>
      </c>
      <c r="W147" s="10" t="s">
        <v>153</v>
      </c>
      <c r="X147" s="10" t="s">
        <v>153</v>
      </c>
      <c r="Y147" s="10" t="s">
        <v>153</v>
      </c>
      <c r="Z147" s="10" t="s">
        <v>153</v>
      </c>
      <c r="AA147" s="10" t="s">
        <v>153</v>
      </c>
      <c r="AB147" s="10" t="s">
        <v>153</v>
      </c>
      <c r="AC147" s="10" t="s">
        <v>153</v>
      </c>
      <c r="AD147" s="10" t="s">
        <v>153</v>
      </c>
      <c r="AE147" s="9" t="s">
        <v>153</v>
      </c>
      <c r="AF147" s="9" t="s">
        <v>153</v>
      </c>
      <c r="AG147" s="9" t="s">
        <v>153</v>
      </c>
      <c r="AH147" s="9" t="s">
        <v>153</v>
      </c>
      <c r="AI147" s="9" t="s">
        <v>153</v>
      </c>
      <c r="AJ147" s="9" t="s">
        <v>153</v>
      </c>
      <c r="AK147" s="9" t="s">
        <v>153</v>
      </c>
      <c r="AL147" s="9" t="s">
        <v>153</v>
      </c>
      <c r="AM147" s="9" t="s">
        <v>153</v>
      </c>
      <c r="AN147" s="9" t="s">
        <v>153</v>
      </c>
      <c r="AO147" s="9" t="s">
        <v>153</v>
      </c>
      <c r="AP147" s="9" t="s">
        <v>153</v>
      </c>
      <c r="AQ147" s="9" t="s">
        <v>153</v>
      </c>
      <c r="AR147" s="9" t="s">
        <v>153</v>
      </c>
    </row>
    <row r="148" spans="1:44">
      <c r="A148" s="7" t="s">
        <v>199</v>
      </c>
      <c r="B148" s="7">
        <v>1990</v>
      </c>
      <c r="C148" s="7">
        <v>6</v>
      </c>
      <c r="D148" s="7" t="s">
        <v>121</v>
      </c>
      <c r="E148" s="9" t="s">
        <v>153</v>
      </c>
      <c r="F148" s="9" t="s">
        <v>153</v>
      </c>
      <c r="G148" s="9" t="s">
        <v>153</v>
      </c>
      <c r="H148" s="9" t="s">
        <v>153</v>
      </c>
      <c r="I148" s="9" t="s">
        <v>153</v>
      </c>
      <c r="J148" s="9" t="s">
        <v>153</v>
      </c>
      <c r="K148" s="10" t="s">
        <v>153</v>
      </c>
      <c r="L148" s="10" t="s">
        <v>153</v>
      </c>
      <c r="M148" s="10" t="s">
        <v>153</v>
      </c>
      <c r="N148" s="10" t="s">
        <v>153</v>
      </c>
      <c r="O148" s="10" t="s">
        <v>153</v>
      </c>
      <c r="P148" s="10" t="s">
        <v>153</v>
      </c>
      <c r="Q148" s="10" t="s">
        <v>153</v>
      </c>
      <c r="R148" s="10" t="s">
        <v>153</v>
      </c>
      <c r="S148" s="10" t="s">
        <v>153</v>
      </c>
      <c r="T148" s="10" t="s">
        <v>153</v>
      </c>
      <c r="U148" s="10" t="s">
        <v>153</v>
      </c>
      <c r="V148" s="10" t="s">
        <v>153</v>
      </c>
      <c r="W148" s="10" t="s">
        <v>153</v>
      </c>
      <c r="X148" s="10" t="s">
        <v>153</v>
      </c>
      <c r="Y148" s="10" t="s">
        <v>153</v>
      </c>
      <c r="Z148" s="10" t="s">
        <v>153</v>
      </c>
      <c r="AA148" s="10" t="s">
        <v>153</v>
      </c>
      <c r="AB148" s="10" t="s">
        <v>153</v>
      </c>
      <c r="AC148" s="10" t="s">
        <v>153</v>
      </c>
      <c r="AD148" s="10" t="s">
        <v>153</v>
      </c>
      <c r="AE148" s="9" t="s">
        <v>153</v>
      </c>
      <c r="AF148" s="9" t="s">
        <v>153</v>
      </c>
      <c r="AG148" s="9" t="s">
        <v>153</v>
      </c>
      <c r="AH148" s="9" t="s">
        <v>153</v>
      </c>
      <c r="AI148" s="9" t="s">
        <v>153</v>
      </c>
      <c r="AJ148" s="9" t="s">
        <v>153</v>
      </c>
      <c r="AK148" s="9" t="s">
        <v>153</v>
      </c>
      <c r="AL148" s="9" t="s">
        <v>153</v>
      </c>
      <c r="AM148" s="9" t="s">
        <v>153</v>
      </c>
      <c r="AN148" s="9" t="s">
        <v>153</v>
      </c>
      <c r="AO148" s="9" t="s">
        <v>153</v>
      </c>
      <c r="AP148" s="9" t="s">
        <v>153</v>
      </c>
      <c r="AQ148" s="9" t="s">
        <v>153</v>
      </c>
      <c r="AR148" s="9" t="s">
        <v>153</v>
      </c>
    </row>
    <row r="149" spans="1:44">
      <c r="A149" s="7" t="s">
        <v>199</v>
      </c>
      <c r="B149" s="7">
        <v>1990</v>
      </c>
      <c r="C149" s="7">
        <v>12</v>
      </c>
      <c r="D149" s="7" t="s">
        <v>122</v>
      </c>
      <c r="E149" s="9" t="s">
        <v>153</v>
      </c>
      <c r="F149" s="9" t="s">
        <v>153</v>
      </c>
      <c r="G149" s="9" t="s">
        <v>153</v>
      </c>
      <c r="H149" s="9" t="s">
        <v>153</v>
      </c>
      <c r="I149" s="9" t="s">
        <v>153</v>
      </c>
      <c r="J149" s="9" t="s">
        <v>153</v>
      </c>
      <c r="K149" s="10" t="s">
        <v>153</v>
      </c>
      <c r="L149" s="10" t="s">
        <v>153</v>
      </c>
      <c r="M149" s="10" t="s">
        <v>153</v>
      </c>
      <c r="N149" s="10" t="s">
        <v>153</v>
      </c>
      <c r="O149" s="10" t="s">
        <v>153</v>
      </c>
      <c r="P149" s="10" t="s">
        <v>153</v>
      </c>
      <c r="Q149" s="10" t="s">
        <v>153</v>
      </c>
      <c r="R149" s="10" t="s">
        <v>153</v>
      </c>
      <c r="S149" s="10" t="s">
        <v>153</v>
      </c>
      <c r="T149" s="10" t="s">
        <v>153</v>
      </c>
      <c r="U149" s="10" t="s">
        <v>153</v>
      </c>
      <c r="V149" s="10" t="s">
        <v>153</v>
      </c>
      <c r="W149" s="10" t="s">
        <v>153</v>
      </c>
      <c r="X149" s="10" t="s">
        <v>153</v>
      </c>
      <c r="Y149" s="10" t="s">
        <v>153</v>
      </c>
      <c r="Z149" s="10" t="s">
        <v>153</v>
      </c>
      <c r="AA149" s="10" t="s">
        <v>153</v>
      </c>
      <c r="AB149" s="10" t="s">
        <v>153</v>
      </c>
      <c r="AC149" s="10" t="s">
        <v>153</v>
      </c>
      <c r="AD149" s="10" t="s">
        <v>153</v>
      </c>
      <c r="AE149" s="9" t="s">
        <v>153</v>
      </c>
      <c r="AF149" s="9" t="s">
        <v>153</v>
      </c>
      <c r="AG149" s="9" t="s">
        <v>153</v>
      </c>
      <c r="AH149" s="9" t="s">
        <v>153</v>
      </c>
      <c r="AI149" s="9" t="s">
        <v>153</v>
      </c>
      <c r="AJ149" s="9" t="s">
        <v>153</v>
      </c>
      <c r="AK149" s="9" t="s">
        <v>153</v>
      </c>
      <c r="AL149" s="9" t="s">
        <v>153</v>
      </c>
      <c r="AM149" s="9" t="s">
        <v>153</v>
      </c>
      <c r="AN149" s="9" t="s">
        <v>153</v>
      </c>
      <c r="AO149" s="9" t="s">
        <v>153</v>
      </c>
      <c r="AP149" s="9" t="s">
        <v>153</v>
      </c>
      <c r="AQ149" s="9" t="s">
        <v>153</v>
      </c>
      <c r="AR149" s="9" t="s">
        <v>153</v>
      </c>
    </row>
    <row r="150" spans="1:44">
      <c r="A150" s="7" t="s">
        <v>199</v>
      </c>
      <c r="B150" s="7">
        <v>1990</v>
      </c>
      <c r="C150" s="7">
        <v>10</v>
      </c>
      <c r="D150" s="7" t="s">
        <v>123</v>
      </c>
      <c r="E150" s="9" t="s">
        <v>153</v>
      </c>
      <c r="F150" s="9" t="s">
        <v>153</v>
      </c>
      <c r="G150" s="9" t="s">
        <v>153</v>
      </c>
      <c r="H150" s="9" t="s">
        <v>153</v>
      </c>
      <c r="I150" s="9" t="s">
        <v>153</v>
      </c>
      <c r="J150" s="9" t="s">
        <v>153</v>
      </c>
      <c r="K150" s="10" t="s">
        <v>153</v>
      </c>
      <c r="L150" s="10" t="s">
        <v>153</v>
      </c>
      <c r="M150" s="10" t="s">
        <v>153</v>
      </c>
      <c r="N150" s="10" t="s">
        <v>153</v>
      </c>
      <c r="O150" s="10" t="s">
        <v>153</v>
      </c>
      <c r="P150" s="10" t="s">
        <v>153</v>
      </c>
      <c r="Q150" s="10" t="s">
        <v>153</v>
      </c>
      <c r="R150" s="10" t="s">
        <v>153</v>
      </c>
      <c r="S150" s="10" t="s">
        <v>153</v>
      </c>
      <c r="T150" s="10" t="s">
        <v>153</v>
      </c>
      <c r="U150" s="10" t="s">
        <v>153</v>
      </c>
      <c r="V150" s="10" t="s">
        <v>153</v>
      </c>
      <c r="W150" s="10" t="s">
        <v>153</v>
      </c>
      <c r="X150" s="10" t="s">
        <v>153</v>
      </c>
      <c r="Y150" s="10" t="s">
        <v>153</v>
      </c>
      <c r="Z150" s="10" t="s">
        <v>153</v>
      </c>
      <c r="AA150" s="10" t="s">
        <v>153</v>
      </c>
      <c r="AB150" s="10" t="s">
        <v>153</v>
      </c>
      <c r="AC150" s="10" t="s">
        <v>153</v>
      </c>
      <c r="AD150" s="10" t="s">
        <v>153</v>
      </c>
      <c r="AE150" s="9" t="s">
        <v>153</v>
      </c>
      <c r="AF150" s="9" t="s">
        <v>153</v>
      </c>
      <c r="AG150" s="9" t="s">
        <v>153</v>
      </c>
      <c r="AH150" s="9" t="s">
        <v>153</v>
      </c>
      <c r="AI150" s="9" t="s">
        <v>153</v>
      </c>
      <c r="AJ150" s="9" t="s">
        <v>153</v>
      </c>
      <c r="AK150" s="9" t="s">
        <v>153</v>
      </c>
      <c r="AL150" s="9" t="s">
        <v>153</v>
      </c>
      <c r="AM150" s="9" t="s">
        <v>153</v>
      </c>
      <c r="AN150" s="9" t="s">
        <v>153</v>
      </c>
      <c r="AO150" s="9" t="s">
        <v>153</v>
      </c>
      <c r="AP150" s="9" t="s">
        <v>153</v>
      </c>
      <c r="AQ150" s="9" t="s">
        <v>153</v>
      </c>
      <c r="AR150" s="9" t="s">
        <v>153</v>
      </c>
    </row>
    <row r="151" spans="1:44">
      <c r="A151" s="7" t="s">
        <v>199</v>
      </c>
      <c r="B151" s="7">
        <v>1990</v>
      </c>
      <c r="C151" s="7">
        <v>3</v>
      </c>
      <c r="D151" s="7" t="s">
        <v>124</v>
      </c>
      <c r="E151" s="9" t="s">
        <v>153</v>
      </c>
      <c r="F151" s="9" t="s">
        <v>153</v>
      </c>
      <c r="G151" s="9" t="s">
        <v>153</v>
      </c>
      <c r="H151" s="9" t="s">
        <v>153</v>
      </c>
      <c r="I151" s="9" t="s">
        <v>153</v>
      </c>
      <c r="J151" s="9" t="s">
        <v>153</v>
      </c>
      <c r="K151" s="10" t="s">
        <v>153</v>
      </c>
      <c r="L151" s="10" t="s">
        <v>153</v>
      </c>
      <c r="M151" s="10" t="s">
        <v>153</v>
      </c>
      <c r="N151" s="10" t="s">
        <v>153</v>
      </c>
      <c r="O151" s="10" t="s">
        <v>153</v>
      </c>
      <c r="P151" s="10" t="s">
        <v>153</v>
      </c>
      <c r="Q151" s="10" t="s">
        <v>153</v>
      </c>
      <c r="R151" s="10" t="s">
        <v>153</v>
      </c>
      <c r="S151" s="10" t="s">
        <v>153</v>
      </c>
      <c r="T151" s="10" t="s">
        <v>153</v>
      </c>
      <c r="U151" s="10" t="s">
        <v>153</v>
      </c>
      <c r="V151" s="10" t="s">
        <v>153</v>
      </c>
      <c r="W151" s="10" t="s">
        <v>153</v>
      </c>
      <c r="X151" s="10" t="s">
        <v>153</v>
      </c>
      <c r="Y151" s="10" t="s">
        <v>153</v>
      </c>
      <c r="Z151" s="10" t="s">
        <v>153</v>
      </c>
      <c r="AA151" s="10" t="s">
        <v>153</v>
      </c>
      <c r="AB151" s="10" t="s">
        <v>153</v>
      </c>
      <c r="AC151" s="10" t="s">
        <v>153</v>
      </c>
      <c r="AD151" s="10" t="s">
        <v>153</v>
      </c>
      <c r="AE151" s="9" t="s">
        <v>153</v>
      </c>
      <c r="AF151" s="9" t="s">
        <v>153</v>
      </c>
      <c r="AG151" s="9" t="s">
        <v>153</v>
      </c>
      <c r="AH151" s="9" t="s">
        <v>153</v>
      </c>
      <c r="AI151" s="9" t="s">
        <v>153</v>
      </c>
      <c r="AJ151" s="9" t="s">
        <v>153</v>
      </c>
      <c r="AK151" s="9" t="s">
        <v>153</v>
      </c>
      <c r="AL151" s="9" t="s">
        <v>153</v>
      </c>
      <c r="AM151" s="9" t="s">
        <v>153</v>
      </c>
      <c r="AN151" s="9" t="s">
        <v>153</v>
      </c>
      <c r="AO151" s="9" t="s">
        <v>153</v>
      </c>
      <c r="AP151" s="9" t="s">
        <v>153</v>
      </c>
      <c r="AQ151" s="9" t="s">
        <v>153</v>
      </c>
      <c r="AR151" s="9" t="s">
        <v>153</v>
      </c>
    </row>
    <row r="152" spans="1:44">
      <c r="A152" s="7" t="s">
        <v>199</v>
      </c>
      <c r="B152" s="7">
        <v>1990</v>
      </c>
      <c r="C152" s="7">
        <v>19</v>
      </c>
      <c r="D152" s="7" t="s">
        <v>125</v>
      </c>
      <c r="E152" s="9" t="s">
        <v>153</v>
      </c>
      <c r="F152" s="9" t="s">
        <v>153</v>
      </c>
      <c r="G152" s="9" t="s">
        <v>153</v>
      </c>
      <c r="H152" s="9" t="s">
        <v>153</v>
      </c>
      <c r="I152" s="9" t="s">
        <v>153</v>
      </c>
      <c r="J152" s="9" t="s">
        <v>153</v>
      </c>
      <c r="K152" s="10" t="s">
        <v>153</v>
      </c>
      <c r="L152" s="10" t="s">
        <v>153</v>
      </c>
      <c r="M152" s="10" t="s">
        <v>153</v>
      </c>
      <c r="N152" s="10" t="s">
        <v>153</v>
      </c>
      <c r="O152" s="10" t="s">
        <v>153</v>
      </c>
      <c r="P152" s="10" t="s">
        <v>153</v>
      </c>
      <c r="Q152" s="10" t="s">
        <v>153</v>
      </c>
      <c r="R152" s="10" t="s">
        <v>153</v>
      </c>
      <c r="S152" s="10" t="s">
        <v>153</v>
      </c>
      <c r="T152" s="10" t="s">
        <v>153</v>
      </c>
      <c r="U152" s="10" t="s">
        <v>153</v>
      </c>
      <c r="V152" s="10" t="s">
        <v>153</v>
      </c>
      <c r="W152" s="10" t="s">
        <v>153</v>
      </c>
      <c r="X152" s="10" t="s">
        <v>153</v>
      </c>
      <c r="Y152" s="10" t="s">
        <v>153</v>
      </c>
      <c r="Z152" s="10" t="s">
        <v>153</v>
      </c>
      <c r="AA152" s="10" t="s">
        <v>153</v>
      </c>
      <c r="AB152" s="10" t="s">
        <v>153</v>
      </c>
      <c r="AC152" s="10" t="s">
        <v>153</v>
      </c>
      <c r="AD152" s="10" t="s">
        <v>153</v>
      </c>
      <c r="AE152" s="9" t="s">
        <v>153</v>
      </c>
      <c r="AF152" s="9" t="s">
        <v>153</v>
      </c>
      <c r="AG152" s="9" t="s">
        <v>153</v>
      </c>
      <c r="AH152" s="9" t="s">
        <v>153</v>
      </c>
      <c r="AI152" s="9" t="s">
        <v>153</v>
      </c>
      <c r="AJ152" s="9" t="s">
        <v>153</v>
      </c>
      <c r="AK152" s="9" t="s">
        <v>153</v>
      </c>
      <c r="AL152" s="9" t="s">
        <v>153</v>
      </c>
      <c r="AM152" s="9" t="s">
        <v>153</v>
      </c>
      <c r="AN152" s="9" t="s">
        <v>153</v>
      </c>
      <c r="AO152" s="9" t="s">
        <v>153</v>
      </c>
      <c r="AP152" s="9" t="s">
        <v>153</v>
      </c>
      <c r="AQ152" s="9" t="s">
        <v>153</v>
      </c>
      <c r="AR152" s="9" t="s">
        <v>153</v>
      </c>
    </row>
    <row r="153" spans="1:44">
      <c r="A153" s="7" t="s">
        <v>199</v>
      </c>
      <c r="B153" s="7">
        <v>1990</v>
      </c>
      <c r="C153" s="7">
        <v>16</v>
      </c>
      <c r="D153" s="7" t="s">
        <v>126</v>
      </c>
      <c r="E153" s="9" t="s">
        <v>153</v>
      </c>
      <c r="F153" s="9" t="s">
        <v>153</v>
      </c>
      <c r="G153" s="9" t="s">
        <v>153</v>
      </c>
      <c r="H153" s="9" t="s">
        <v>153</v>
      </c>
      <c r="I153" s="9" t="s">
        <v>153</v>
      </c>
      <c r="J153" s="9" t="s">
        <v>153</v>
      </c>
      <c r="K153" s="10" t="s">
        <v>153</v>
      </c>
      <c r="L153" s="10" t="s">
        <v>153</v>
      </c>
      <c r="M153" s="10" t="s">
        <v>153</v>
      </c>
      <c r="N153" s="10" t="s">
        <v>153</v>
      </c>
      <c r="O153" s="10" t="s">
        <v>153</v>
      </c>
      <c r="P153" s="10" t="s">
        <v>153</v>
      </c>
      <c r="Q153" s="10" t="s">
        <v>153</v>
      </c>
      <c r="R153" s="10" t="s">
        <v>153</v>
      </c>
      <c r="S153" s="10" t="s">
        <v>153</v>
      </c>
      <c r="T153" s="10" t="s">
        <v>153</v>
      </c>
      <c r="U153" s="10" t="s">
        <v>153</v>
      </c>
      <c r="V153" s="10" t="s">
        <v>153</v>
      </c>
      <c r="W153" s="10" t="s">
        <v>153</v>
      </c>
      <c r="X153" s="10" t="s">
        <v>153</v>
      </c>
      <c r="Y153" s="10" t="s">
        <v>153</v>
      </c>
      <c r="Z153" s="10" t="s">
        <v>153</v>
      </c>
      <c r="AA153" s="10" t="s">
        <v>153</v>
      </c>
      <c r="AB153" s="10" t="s">
        <v>153</v>
      </c>
      <c r="AC153" s="10" t="s">
        <v>153</v>
      </c>
      <c r="AD153" s="10" t="s">
        <v>153</v>
      </c>
      <c r="AE153" s="9" t="s">
        <v>153</v>
      </c>
      <c r="AF153" s="9" t="s">
        <v>153</v>
      </c>
      <c r="AG153" s="9" t="s">
        <v>153</v>
      </c>
      <c r="AH153" s="9" t="s">
        <v>153</v>
      </c>
      <c r="AI153" s="9" t="s">
        <v>153</v>
      </c>
      <c r="AJ153" s="9" t="s">
        <v>153</v>
      </c>
      <c r="AK153" s="9" t="s">
        <v>153</v>
      </c>
      <c r="AL153" s="9" t="s">
        <v>153</v>
      </c>
      <c r="AM153" s="9" t="s">
        <v>153</v>
      </c>
      <c r="AN153" s="9" t="s">
        <v>153</v>
      </c>
      <c r="AO153" s="9" t="s">
        <v>153</v>
      </c>
      <c r="AP153" s="9" t="s">
        <v>153</v>
      </c>
      <c r="AQ153" s="9" t="s">
        <v>153</v>
      </c>
      <c r="AR153" s="9" t="s">
        <v>153</v>
      </c>
    </row>
    <row r="154" spans="1:44">
      <c r="A154" s="7" t="s">
        <v>199</v>
      </c>
      <c r="B154" s="7">
        <v>1990</v>
      </c>
      <c r="C154" s="7">
        <v>8</v>
      </c>
      <c r="D154" s="7" t="s">
        <v>127</v>
      </c>
      <c r="E154" s="9" t="s">
        <v>153</v>
      </c>
      <c r="F154" s="9" t="s">
        <v>153</v>
      </c>
      <c r="G154" s="9" t="s">
        <v>153</v>
      </c>
      <c r="H154" s="9" t="s">
        <v>153</v>
      </c>
      <c r="I154" s="9" t="s">
        <v>153</v>
      </c>
      <c r="J154" s="9" t="s">
        <v>153</v>
      </c>
      <c r="K154" s="10" t="s">
        <v>153</v>
      </c>
      <c r="L154" s="10" t="s">
        <v>153</v>
      </c>
      <c r="M154" s="10" t="s">
        <v>153</v>
      </c>
      <c r="N154" s="10" t="s">
        <v>153</v>
      </c>
      <c r="O154" s="10" t="s">
        <v>153</v>
      </c>
      <c r="P154" s="10" t="s">
        <v>153</v>
      </c>
      <c r="Q154" s="10" t="s">
        <v>153</v>
      </c>
      <c r="R154" s="10" t="s">
        <v>153</v>
      </c>
      <c r="S154" s="10" t="s">
        <v>153</v>
      </c>
      <c r="T154" s="10" t="s">
        <v>153</v>
      </c>
      <c r="U154" s="10" t="s">
        <v>153</v>
      </c>
      <c r="V154" s="10" t="s">
        <v>153</v>
      </c>
      <c r="W154" s="10" t="s">
        <v>153</v>
      </c>
      <c r="X154" s="10" t="s">
        <v>153</v>
      </c>
      <c r="Y154" s="10" t="s">
        <v>153</v>
      </c>
      <c r="Z154" s="10" t="s">
        <v>153</v>
      </c>
      <c r="AA154" s="10" t="s">
        <v>153</v>
      </c>
      <c r="AB154" s="10" t="s">
        <v>153</v>
      </c>
      <c r="AC154" s="10" t="s">
        <v>153</v>
      </c>
      <c r="AD154" s="10" t="s">
        <v>153</v>
      </c>
      <c r="AE154" s="9" t="s">
        <v>153</v>
      </c>
      <c r="AF154" s="9" t="s">
        <v>153</v>
      </c>
      <c r="AG154" s="9" t="s">
        <v>153</v>
      </c>
      <c r="AH154" s="9" t="s">
        <v>153</v>
      </c>
      <c r="AI154" s="9" t="s">
        <v>153</v>
      </c>
      <c r="AJ154" s="9" t="s">
        <v>153</v>
      </c>
      <c r="AK154" s="9" t="s">
        <v>153</v>
      </c>
      <c r="AL154" s="9" t="s">
        <v>153</v>
      </c>
      <c r="AM154" s="9" t="s">
        <v>153</v>
      </c>
      <c r="AN154" s="9" t="s">
        <v>153</v>
      </c>
      <c r="AO154" s="9" t="s">
        <v>153</v>
      </c>
      <c r="AP154" s="9" t="s">
        <v>153</v>
      </c>
      <c r="AQ154" s="9" t="s">
        <v>153</v>
      </c>
      <c r="AR154" s="9" t="s">
        <v>153</v>
      </c>
    </row>
    <row r="155" spans="1:44">
      <c r="A155" s="7" t="s">
        <v>199</v>
      </c>
      <c r="B155" s="7">
        <v>1990</v>
      </c>
      <c r="C155" s="7">
        <v>2</v>
      </c>
      <c r="D155" s="7" t="s">
        <v>128</v>
      </c>
      <c r="E155" s="9" t="s">
        <v>153</v>
      </c>
      <c r="F155" s="9" t="s">
        <v>153</v>
      </c>
      <c r="G155" s="9" t="s">
        <v>153</v>
      </c>
      <c r="H155" s="9" t="s">
        <v>153</v>
      </c>
      <c r="I155" s="9" t="s">
        <v>153</v>
      </c>
      <c r="J155" s="9" t="s">
        <v>153</v>
      </c>
      <c r="K155" s="10" t="s">
        <v>153</v>
      </c>
      <c r="L155" s="10" t="s">
        <v>153</v>
      </c>
      <c r="M155" s="10" t="s">
        <v>153</v>
      </c>
      <c r="N155" s="10" t="s">
        <v>153</v>
      </c>
      <c r="O155" s="10" t="s">
        <v>153</v>
      </c>
      <c r="P155" s="10" t="s">
        <v>153</v>
      </c>
      <c r="Q155" s="10" t="s">
        <v>153</v>
      </c>
      <c r="R155" s="10" t="s">
        <v>153</v>
      </c>
      <c r="S155" s="10" t="s">
        <v>153</v>
      </c>
      <c r="T155" s="10" t="s">
        <v>153</v>
      </c>
      <c r="U155" s="10" t="s">
        <v>153</v>
      </c>
      <c r="V155" s="10" t="s">
        <v>153</v>
      </c>
      <c r="W155" s="10" t="s">
        <v>153</v>
      </c>
      <c r="X155" s="10" t="s">
        <v>153</v>
      </c>
      <c r="Y155" s="10" t="s">
        <v>153</v>
      </c>
      <c r="Z155" s="10" t="s">
        <v>153</v>
      </c>
      <c r="AA155" s="10" t="s">
        <v>153</v>
      </c>
      <c r="AB155" s="10" t="s">
        <v>153</v>
      </c>
      <c r="AC155" s="10" t="s">
        <v>153</v>
      </c>
      <c r="AD155" s="10" t="s">
        <v>153</v>
      </c>
      <c r="AE155" s="9" t="s">
        <v>153</v>
      </c>
      <c r="AF155" s="9" t="s">
        <v>153</v>
      </c>
      <c r="AG155" s="9" t="s">
        <v>153</v>
      </c>
      <c r="AH155" s="9" t="s">
        <v>153</v>
      </c>
      <c r="AI155" s="9" t="s">
        <v>153</v>
      </c>
      <c r="AJ155" s="9" t="s">
        <v>153</v>
      </c>
      <c r="AK155" s="9" t="s">
        <v>153</v>
      </c>
      <c r="AL155" s="9" t="s">
        <v>153</v>
      </c>
      <c r="AM155" s="9" t="s">
        <v>153</v>
      </c>
      <c r="AN155" s="9" t="s">
        <v>153</v>
      </c>
      <c r="AO155" s="9" t="s">
        <v>153</v>
      </c>
      <c r="AP155" s="9" t="s">
        <v>153</v>
      </c>
      <c r="AQ155" s="9" t="s">
        <v>153</v>
      </c>
      <c r="AR155" s="9" t="s">
        <v>153</v>
      </c>
    </row>
    <row r="156" spans="1:44">
      <c r="A156" s="7" t="s">
        <v>200</v>
      </c>
      <c r="B156" s="7">
        <v>1999</v>
      </c>
      <c r="C156" s="7">
        <v>0</v>
      </c>
      <c r="D156" s="7" t="s">
        <v>11</v>
      </c>
      <c r="E156" s="8">
        <v>1000</v>
      </c>
      <c r="F156" s="8">
        <v>695</v>
      </c>
      <c r="G156" s="8">
        <v>325</v>
      </c>
      <c r="H156" s="8">
        <v>72</v>
      </c>
      <c r="I156" s="8">
        <v>2091</v>
      </c>
      <c r="J156" s="45">
        <v>92.3</v>
      </c>
      <c r="K156" s="10" t="s">
        <v>153</v>
      </c>
      <c r="L156" s="10" t="s">
        <v>153</v>
      </c>
      <c r="M156" s="10" t="s">
        <v>153</v>
      </c>
      <c r="N156" s="10" t="s">
        <v>153</v>
      </c>
      <c r="O156" s="10" t="s">
        <v>153</v>
      </c>
      <c r="P156" s="10" t="s">
        <v>153</v>
      </c>
      <c r="Q156" s="10" t="s">
        <v>153</v>
      </c>
      <c r="R156" s="10" t="s">
        <v>153</v>
      </c>
      <c r="S156" s="10" t="s">
        <v>153</v>
      </c>
      <c r="T156" s="10" t="s">
        <v>153</v>
      </c>
      <c r="U156" s="10" t="s">
        <v>153</v>
      </c>
      <c r="V156" s="10" t="s">
        <v>153</v>
      </c>
      <c r="W156" s="10" t="s">
        <v>153</v>
      </c>
      <c r="X156" s="10" t="s">
        <v>153</v>
      </c>
      <c r="Y156" s="10" t="s">
        <v>153</v>
      </c>
      <c r="Z156" s="10" t="s">
        <v>153</v>
      </c>
      <c r="AA156" s="10" t="s">
        <v>153</v>
      </c>
      <c r="AB156" s="10" t="s">
        <v>153</v>
      </c>
      <c r="AC156" s="10" t="s">
        <v>153</v>
      </c>
      <c r="AD156" s="10" t="s">
        <v>153</v>
      </c>
      <c r="AE156" s="8">
        <v>100</v>
      </c>
      <c r="AF156" s="45">
        <v>1.9</v>
      </c>
      <c r="AG156" s="45">
        <v>1.3</v>
      </c>
      <c r="AH156" s="45">
        <v>0.7</v>
      </c>
      <c r="AI156" s="45">
        <v>0.2</v>
      </c>
      <c r="AJ156" s="45">
        <v>4.2</v>
      </c>
      <c r="AK156" s="45">
        <v>4.2</v>
      </c>
      <c r="AL156" s="8">
        <v>20338</v>
      </c>
      <c r="AM156" s="8">
        <v>2670</v>
      </c>
      <c r="AN156" s="8">
        <v>3156</v>
      </c>
      <c r="AO156" s="8">
        <v>154</v>
      </c>
      <c r="AP156" s="8">
        <v>26317</v>
      </c>
      <c r="AQ156" s="8">
        <v>4130</v>
      </c>
      <c r="AR156" s="8">
        <v>30447</v>
      </c>
    </row>
    <row r="157" spans="1:44">
      <c r="A157" s="7" t="s">
        <v>200</v>
      </c>
      <c r="B157" s="7">
        <v>1999</v>
      </c>
      <c r="C157" s="7">
        <v>101</v>
      </c>
      <c r="D157" s="7" t="s">
        <v>191</v>
      </c>
      <c r="E157" s="9" t="s">
        <v>153</v>
      </c>
      <c r="F157" s="9" t="s">
        <v>153</v>
      </c>
      <c r="G157" s="9" t="s">
        <v>153</v>
      </c>
      <c r="H157" s="9" t="s">
        <v>153</v>
      </c>
      <c r="I157" s="9" t="s">
        <v>153</v>
      </c>
      <c r="J157" s="9" t="s">
        <v>153</v>
      </c>
      <c r="K157" s="10" t="s">
        <v>153</v>
      </c>
      <c r="L157" s="10" t="s">
        <v>153</v>
      </c>
      <c r="M157" s="10" t="s">
        <v>153</v>
      </c>
      <c r="N157" s="10" t="s">
        <v>153</v>
      </c>
      <c r="O157" s="10" t="s">
        <v>153</v>
      </c>
      <c r="P157" s="10" t="s">
        <v>153</v>
      </c>
      <c r="Q157" s="10" t="s">
        <v>153</v>
      </c>
      <c r="R157" s="10" t="s">
        <v>153</v>
      </c>
      <c r="S157" s="10" t="s">
        <v>153</v>
      </c>
      <c r="T157" s="10" t="s">
        <v>153</v>
      </c>
      <c r="U157" s="10" t="s">
        <v>153</v>
      </c>
      <c r="V157" s="10" t="s">
        <v>153</v>
      </c>
      <c r="W157" s="10" t="s">
        <v>153</v>
      </c>
      <c r="X157" s="10" t="s">
        <v>153</v>
      </c>
      <c r="Y157" s="10" t="s">
        <v>153</v>
      </c>
      <c r="Z157" s="10" t="s">
        <v>153</v>
      </c>
      <c r="AA157" s="10" t="s">
        <v>153</v>
      </c>
      <c r="AB157" s="10" t="s">
        <v>153</v>
      </c>
      <c r="AC157" s="10" t="s">
        <v>153</v>
      </c>
      <c r="AD157" s="10" t="s">
        <v>153</v>
      </c>
      <c r="AE157" s="9" t="s">
        <v>153</v>
      </c>
      <c r="AF157" s="9" t="s">
        <v>153</v>
      </c>
      <c r="AG157" s="9" t="s">
        <v>153</v>
      </c>
      <c r="AH157" s="9" t="s">
        <v>153</v>
      </c>
      <c r="AI157" s="9" t="s">
        <v>153</v>
      </c>
      <c r="AJ157" s="9" t="s">
        <v>153</v>
      </c>
      <c r="AK157" s="9" t="s">
        <v>153</v>
      </c>
      <c r="AL157" s="9" t="s">
        <v>153</v>
      </c>
      <c r="AM157" s="9" t="s">
        <v>153</v>
      </c>
      <c r="AN157" s="9" t="s">
        <v>153</v>
      </c>
      <c r="AO157" s="9" t="s">
        <v>153</v>
      </c>
      <c r="AP157" s="9" t="s">
        <v>153</v>
      </c>
      <c r="AQ157" s="9" t="s">
        <v>153</v>
      </c>
      <c r="AR157" s="9" t="s">
        <v>153</v>
      </c>
    </row>
    <row r="158" spans="1:44">
      <c r="A158" s="7" t="s">
        <v>200</v>
      </c>
      <c r="B158" s="7">
        <v>1999</v>
      </c>
      <c r="C158" s="7">
        <v>102</v>
      </c>
      <c r="D158" s="7" t="s">
        <v>192</v>
      </c>
      <c r="E158" s="9" t="s">
        <v>153</v>
      </c>
      <c r="F158" s="9" t="s">
        <v>153</v>
      </c>
      <c r="G158" s="9" t="s">
        <v>153</v>
      </c>
      <c r="H158" s="9" t="s">
        <v>153</v>
      </c>
      <c r="I158" s="9" t="s">
        <v>153</v>
      </c>
      <c r="J158" s="9" t="s">
        <v>153</v>
      </c>
      <c r="K158" s="10" t="s">
        <v>153</v>
      </c>
      <c r="L158" s="10" t="s">
        <v>153</v>
      </c>
      <c r="M158" s="10" t="s">
        <v>153</v>
      </c>
      <c r="N158" s="10" t="s">
        <v>153</v>
      </c>
      <c r="O158" s="10" t="s">
        <v>153</v>
      </c>
      <c r="P158" s="10" t="s">
        <v>153</v>
      </c>
      <c r="Q158" s="10" t="s">
        <v>153</v>
      </c>
      <c r="R158" s="10" t="s">
        <v>153</v>
      </c>
      <c r="S158" s="10" t="s">
        <v>153</v>
      </c>
      <c r="T158" s="10" t="s">
        <v>153</v>
      </c>
      <c r="U158" s="10" t="s">
        <v>153</v>
      </c>
      <c r="V158" s="10" t="s">
        <v>153</v>
      </c>
      <c r="W158" s="10" t="s">
        <v>153</v>
      </c>
      <c r="X158" s="10" t="s">
        <v>153</v>
      </c>
      <c r="Y158" s="10" t="s">
        <v>153</v>
      </c>
      <c r="Z158" s="10" t="s">
        <v>153</v>
      </c>
      <c r="AA158" s="10" t="s">
        <v>153</v>
      </c>
      <c r="AB158" s="10" t="s">
        <v>153</v>
      </c>
      <c r="AC158" s="10" t="s">
        <v>153</v>
      </c>
      <c r="AD158" s="10" t="s">
        <v>153</v>
      </c>
      <c r="AE158" s="9" t="s">
        <v>153</v>
      </c>
      <c r="AF158" s="9" t="s">
        <v>153</v>
      </c>
      <c r="AG158" s="9" t="s">
        <v>153</v>
      </c>
      <c r="AH158" s="9" t="s">
        <v>153</v>
      </c>
      <c r="AI158" s="9" t="s">
        <v>153</v>
      </c>
      <c r="AJ158" s="9" t="s">
        <v>153</v>
      </c>
      <c r="AK158" s="9" t="s">
        <v>153</v>
      </c>
      <c r="AL158" s="9" t="s">
        <v>153</v>
      </c>
      <c r="AM158" s="9" t="s">
        <v>153</v>
      </c>
      <c r="AN158" s="9" t="s">
        <v>153</v>
      </c>
      <c r="AO158" s="9" t="s">
        <v>153</v>
      </c>
      <c r="AP158" s="9" t="s">
        <v>153</v>
      </c>
      <c r="AQ158" s="9" t="s">
        <v>153</v>
      </c>
      <c r="AR158" s="9" t="s">
        <v>153</v>
      </c>
    </row>
    <row r="159" spans="1:44">
      <c r="A159" s="7" t="s">
        <v>200</v>
      </c>
      <c r="B159" s="7">
        <v>1999</v>
      </c>
      <c r="C159" s="7">
        <v>1</v>
      </c>
      <c r="D159" s="7" t="s">
        <v>110</v>
      </c>
      <c r="E159" s="9" t="s">
        <v>153</v>
      </c>
      <c r="F159" s="9" t="s">
        <v>153</v>
      </c>
      <c r="G159" s="9" t="s">
        <v>153</v>
      </c>
      <c r="H159" s="9" t="s">
        <v>153</v>
      </c>
      <c r="I159" s="9" t="s">
        <v>153</v>
      </c>
      <c r="J159" s="9" t="s">
        <v>153</v>
      </c>
      <c r="K159" s="10" t="s">
        <v>153</v>
      </c>
      <c r="L159" s="10" t="s">
        <v>153</v>
      </c>
      <c r="M159" s="10" t="s">
        <v>153</v>
      </c>
      <c r="N159" s="10" t="s">
        <v>153</v>
      </c>
      <c r="O159" s="10" t="s">
        <v>153</v>
      </c>
      <c r="P159" s="10" t="s">
        <v>153</v>
      </c>
      <c r="Q159" s="10" t="s">
        <v>153</v>
      </c>
      <c r="R159" s="10" t="s">
        <v>153</v>
      </c>
      <c r="S159" s="10" t="s">
        <v>153</v>
      </c>
      <c r="T159" s="10" t="s">
        <v>153</v>
      </c>
      <c r="U159" s="10" t="s">
        <v>153</v>
      </c>
      <c r="V159" s="10" t="s">
        <v>153</v>
      </c>
      <c r="W159" s="10" t="s">
        <v>153</v>
      </c>
      <c r="X159" s="10" t="s">
        <v>153</v>
      </c>
      <c r="Y159" s="10" t="s">
        <v>153</v>
      </c>
      <c r="Z159" s="10" t="s">
        <v>153</v>
      </c>
      <c r="AA159" s="10" t="s">
        <v>153</v>
      </c>
      <c r="AB159" s="10" t="s">
        <v>153</v>
      </c>
      <c r="AC159" s="10" t="s">
        <v>153</v>
      </c>
      <c r="AD159" s="10" t="s">
        <v>153</v>
      </c>
      <c r="AE159" s="9" t="s">
        <v>153</v>
      </c>
      <c r="AF159" s="9" t="s">
        <v>153</v>
      </c>
      <c r="AG159" s="9" t="s">
        <v>153</v>
      </c>
      <c r="AH159" s="9" t="s">
        <v>153</v>
      </c>
      <c r="AI159" s="9" t="s">
        <v>153</v>
      </c>
      <c r="AJ159" s="9" t="s">
        <v>153</v>
      </c>
      <c r="AK159" s="9" t="s">
        <v>153</v>
      </c>
      <c r="AL159" s="9" t="s">
        <v>153</v>
      </c>
      <c r="AM159" s="9" t="s">
        <v>153</v>
      </c>
      <c r="AN159" s="9" t="s">
        <v>153</v>
      </c>
      <c r="AO159" s="9" t="s">
        <v>153</v>
      </c>
      <c r="AP159" s="9" t="s">
        <v>153</v>
      </c>
      <c r="AQ159" s="9" t="s">
        <v>153</v>
      </c>
      <c r="AR159" s="9" t="s">
        <v>153</v>
      </c>
    </row>
    <row r="160" spans="1:44">
      <c r="A160" s="7" t="s">
        <v>200</v>
      </c>
      <c r="B160" s="7">
        <v>1999</v>
      </c>
      <c r="C160" s="7">
        <v>11</v>
      </c>
      <c r="D160" s="7" t="s">
        <v>209</v>
      </c>
      <c r="E160" s="9" t="s">
        <v>153</v>
      </c>
      <c r="F160" s="9" t="s">
        <v>153</v>
      </c>
      <c r="G160" s="9" t="s">
        <v>153</v>
      </c>
      <c r="H160" s="9" t="s">
        <v>153</v>
      </c>
      <c r="I160" s="9" t="s">
        <v>153</v>
      </c>
      <c r="J160" s="9" t="s">
        <v>153</v>
      </c>
      <c r="K160" s="10" t="s">
        <v>153</v>
      </c>
      <c r="L160" s="10" t="s">
        <v>153</v>
      </c>
      <c r="M160" s="10" t="s">
        <v>153</v>
      </c>
      <c r="N160" s="10" t="s">
        <v>153</v>
      </c>
      <c r="O160" s="10" t="s">
        <v>153</v>
      </c>
      <c r="P160" s="10" t="s">
        <v>153</v>
      </c>
      <c r="Q160" s="10" t="s">
        <v>153</v>
      </c>
      <c r="R160" s="10" t="s">
        <v>153</v>
      </c>
      <c r="S160" s="10" t="s">
        <v>153</v>
      </c>
      <c r="T160" s="10" t="s">
        <v>153</v>
      </c>
      <c r="U160" s="10" t="s">
        <v>153</v>
      </c>
      <c r="V160" s="10" t="s">
        <v>153</v>
      </c>
      <c r="W160" s="10" t="s">
        <v>153</v>
      </c>
      <c r="X160" s="10" t="s">
        <v>153</v>
      </c>
      <c r="Y160" s="10" t="s">
        <v>153</v>
      </c>
      <c r="Z160" s="10" t="s">
        <v>153</v>
      </c>
      <c r="AA160" s="10" t="s">
        <v>153</v>
      </c>
      <c r="AB160" s="10" t="s">
        <v>153</v>
      </c>
      <c r="AC160" s="10" t="s">
        <v>153</v>
      </c>
      <c r="AD160" s="10" t="s">
        <v>153</v>
      </c>
      <c r="AE160" s="9" t="s">
        <v>153</v>
      </c>
      <c r="AF160" s="9" t="s">
        <v>153</v>
      </c>
      <c r="AG160" s="9" t="s">
        <v>153</v>
      </c>
      <c r="AH160" s="9" t="s">
        <v>153</v>
      </c>
      <c r="AI160" s="9" t="s">
        <v>153</v>
      </c>
      <c r="AJ160" s="9" t="s">
        <v>153</v>
      </c>
      <c r="AK160" s="9" t="s">
        <v>153</v>
      </c>
      <c r="AL160" s="9" t="s">
        <v>153</v>
      </c>
      <c r="AM160" s="9" t="s">
        <v>153</v>
      </c>
      <c r="AN160" s="9" t="s">
        <v>153</v>
      </c>
      <c r="AO160" s="9" t="s">
        <v>153</v>
      </c>
      <c r="AP160" s="9" t="s">
        <v>153</v>
      </c>
      <c r="AQ160" s="9" t="s">
        <v>153</v>
      </c>
      <c r="AR160" s="9" t="s">
        <v>153</v>
      </c>
    </row>
    <row r="161" spans="1:44">
      <c r="A161" s="7" t="s">
        <v>200</v>
      </c>
      <c r="B161" s="7">
        <v>1999</v>
      </c>
      <c r="C161" s="7">
        <v>14</v>
      </c>
      <c r="D161" s="7" t="s">
        <v>112</v>
      </c>
      <c r="E161" s="9" t="s">
        <v>153</v>
      </c>
      <c r="F161" s="9" t="s">
        <v>153</v>
      </c>
      <c r="G161" s="9" t="s">
        <v>153</v>
      </c>
      <c r="H161" s="9" t="s">
        <v>153</v>
      </c>
      <c r="I161" s="9" t="s">
        <v>153</v>
      </c>
      <c r="J161" s="9" t="s">
        <v>153</v>
      </c>
      <c r="K161" s="10" t="s">
        <v>153</v>
      </c>
      <c r="L161" s="10" t="s">
        <v>153</v>
      </c>
      <c r="M161" s="10" t="s">
        <v>153</v>
      </c>
      <c r="N161" s="10" t="s">
        <v>153</v>
      </c>
      <c r="O161" s="10" t="s">
        <v>153</v>
      </c>
      <c r="P161" s="10" t="s">
        <v>153</v>
      </c>
      <c r="Q161" s="10" t="s">
        <v>153</v>
      </c>
      <c r="R161" s="10" t="s">
        <v>153</v>
      </c>
      <c r="S161" s="10" t="s">
        <v>153</v>
      </c>
      <c r="T161" s="10" t="s">
        <v>153</v>
      </c>
      <c r="U161" s="10" t="s">
        <v>153</v>
      </c>
      <c r="V161" s="10" t="s">
        <v>153</v>
      </c>
      <c r="W161" s="10" t="s">
        <v>153</v>
      </c>
      <c r="X161" s="10" t="s">
        <v>153</v>
      </c>
      <c r="Y161" s="10" t="s">
        <v>153</v>
      </c>
      <c r="Z161" s="10" t="s">
        <v>153</v>
      </c>
      <c r="AA161" s="10" t="s">
        <v>153</v>
      </c>
      <c r="AB161" s="10" t="s">
        <v>153</v>
      </c>
      <c r="AC161" s="10" t="s">
        <v>153</v>
      </c>
      <c r="AD161" s="10" t="s">
        <v>153</v>
      </c>
      <c r="AE161" s="9" t="s">
        <v>153</v>
      </c>
      <c r="AF161" s="9" t="s">
        <v>153</v>
      </c>
      <c r="AG161" s="9" t="s">
        <v>153</v>
      </c>
      <c r="AH161" s="9" t="s">
        <v>153</v>
      </c>
      <c r="AI161" s="9" t="s">
        <v>153</v>
      </c>
      <c r="AJ161" s="9" t="s">
        <v>153</v>
      </c>
      <c r="AK161" s="9" t="s">
        <v>153</v>
      </c>
      <c r="AL161" s="9" t="s">
        <v>153</v>
      </c>
      <c r="AM161" s="9" t="s">
        <v>153</v>
      </c>
      <c r="AN161" s="9" t="s">
        <v>153</v>
      </c>
      <c r="AO161" s="9" t="s">
        <v>153</v>
      </c>
      <c r="AP161" s="9" t="s">
        <v>153</v>
      </c>
      <c r="AQ161" s="9" t="s">
        <v>153</v>
      </c>
      <c r="AR161" s="9" t="s">
        <v>153</v>
      </c>
    </row>
    <row r="162" spans="1:44">
      <c r="A162" s="7" t="s">
        <v>200</v>
      </c>
      <c r="B162" s="7">
        <v>1999</v>
      </c>
      <c r="C162" s="7">
        <v>9</v>
      </c>
      <c r="D162" s="7" t="s">
        <v>205</v>
      </c>
      <c r="E162" s="9" t="s">
        <v>153</v>
      </c>
      <c r="F162" s="9" t="s">
        <v>153</v>
      </c>
      <c r="G162" s="9" t="s">
        <v>153</v>
      </c>
      <c r="H162" s="9" t="s">
        <v>153</v>
      </c>
      <c r="I162" s="9" t="s">
        <v>153</v>
      </c>
      <c r="J162" s="9" t="s">
        <v>153</v>
      </c>
      <c r="K162" s="10" t="s">
        <v>153</v>
      </c>
      <c r="L162" s="10" t="s">
        <v>153</v>
      </c>
      <c r="M162" s="10" t="s">
        <v>153</v>
      </c>
      <c r="N162" s="10" t="s">
        <v>153</v>
      </c>
      <c r="O162" s="10" t="s">
        <v>153</v>
      </c>
      <c r="P162" s="10" t="s">
        <v>153</v>
      </c>
      <c r="Q162" s="10" t="s">
        <v>153</v>
      </c>
      <c r="R162" s="10" t="s">
        <v>153</v>
      </c>
      <c r="S162" s="10" t="s">
        <v>153</v>
      </c>
      <c r="T162" s="10" t="s">
        <v>153</v>
      </c>
      <c r="U162" s="10" t="s">
        <v>153</v>
      </c>
      <c r="V162" s="10" t="s">
        <v>153</v>
      </c>
      <c r="W162" s="10" t="s">
        <v>153</v>
      </c>
      <c r="X162" s="10" t="s">
        <v>153</v>
      </c>
      <c r="Y162" s="10" t="s">
        <v>153</v>
      </c>
      <c r="Z162" s="10" t="s">
        <v>153</v>
      </c>
      <c r="AA162" s="10" t="s">
        <v>153</v>
      </c>
      <c r="AB162" s="10" t="s">
        <v>153</v>
      </c>
      <c r="AC162" s="10" t="s">
        <v>153</v>
      </c>
      <c r="AD162" s="10" t="s">
        <v>153</v>
      </c>
      <c r="AE162" s="9" t="s">
        <v>153</v>
      </c>
      <c r="AF162" s="9" t="s">
        <v>153</v>
      </c>
      <c r="AG162" s="9" t="s">
        <v>153</v>
      </c>
      <c r="AH162" s="9" t="s">
        <v>153</v>
      </c>
      <c r="AI162" s="9" t="s">
        <v>153</v>
      </c>
      <c r="AJ162" s="9" t="s">
        <v>153</v>
      </c>
      <c r="AK162" s="9" t="s">
        <v>153</v>
      </c>
      <c r="AL162" s="9" t="s">
        <v>153</v>
      </c>
      <c r="AM162" s="9" t="s">
        <v>153</v>
      </c>
      <c r="AN162" s="9" t="s">
        <v>153</v>
      </c>
      <c r="AO162" s="9" t="s">
        <v>153</v>
      </c>
      <c r="AP162" s="9" t="s">
        <v>153</v>
      </c>
      <c r="AQ162" s="9" t="s">
        <v>153</v>
      </c>
      <c r="AR162" s="9" t="s">
        <v>153</v>
      </c>
    </row>
    <row r="163" spans="1:44">
      <c r="A163" s="7" t="s">
        <v>200</v>
      </c>
      <c r="B163" s="7">
        <v>1999</v>
      </c>
      <c r="C163" s="7">
        <v>4</v>
      </c>
      <c r="D163" s="7" t="s">
        <v>114</v>
      </c>
      <c r="E163" s="9" t="s">
        <v>153</v>
      </c>
      <c r="F163" s="9" t="s">
        <v>153</v>
      </c>
      <c r="G163" s="9" t="s">
        <v>153</v>
      </c>
      <c r="H163" s="9" t="s">
        <v>153</v>
      </c>
      <c r="I163" s="9" t="s">
        <v>153</v>
      </c>
      <c r="J163" s="9" t="s">
        <v>153</v>
      </c>
      <c r="K163" s="10" t="s">
        <v>153</v>
      </c>
      <c r="L163" s="10" t="s">
        <v>153</v>
      </c>
      <c r="M163" s="10" t="s">
        <v>153</v>
      </c>
      <c r="N163" s="10" t="s">
        <v>153</v>
      </c>
      <c r="O163" s="10" t="s">
        <v>153</v>
      </c>
      <c r="P163" s="10" t="s">
        <v>153</v>
      </c>
      <c r="Q163" s="10" t="s">
        <v>153</v>
      </c>
      <c r="R163" s="10" t="s">
        <v>153</v>
      </c>
      <c r="S163" s="10" t="s">
        <v>153</v>
      </c>
      <c r="T163" s="10" t="s">
        <v>153</v>
      </c>
      <c r="U163" s="10" t="s">
        <v>153</v>
      </c>
      <c r="V163" s="10" t="s">
        <v>153</v>
      </c>
      <c r="W163" s="10" t="s">
        <v>153</v>
      </c>
      <c r="X163" s="10" t="s">
        <v>153</v>
      </c>
      <c r="Y163" s="10" t="s">
        <v>153</v>
      </c>
      <c r="Z163" s="10" t="s">
        <v>153</v>
      </c>
      <c r="AA163" s="10" t="s">
        <v>153</v>
      </c>
      <c r="AB163" s="10" t="s">
        <v>153</v>
      </c>
      <c r="AC163" s="10" t="s">
        <v>153</v>
      </c>
      <c r="AD163" s="10" t="s">
        <v>153</v>
      </c>
      <c r="AE163" s="9" t="s">
        <v>153</v>
      </c>
      <c r="AF163" s="9" t="s">
        <v>153</v>
      </c>
      <c r="AG163" s="9" t="s">
        <v>153</v>
      </c>
      <c r="AH163" s="9" t="s">
        <v>153</v>
      </c>
      <c r="AI163" s="9" t="s">
        <v>153</v>
      </c>
      <c r="AJ163" s="9" t="s">
        <v>153</v>
      </c>
      <c r="AK163" s="9" t="s">
        <v>153</v>
      </c>
      <c r="AL163" s="9" t="s">
        <v>153</v>
      </c>
      <c r="AM163" s="9" t="s">
        <v>153</v>
      </c>
      <c r="AN163" s="9" t="s">
        <v>153</v>
      </c>
      <c r="AO163" s="9" t="s">
        <v>153</v>
      </c>
      <c r="AP163" s="9" t="s">
        <v>153</v>
      </c>
      <c r="AQ163" s="9" t="s">
        <v>153</v>
      </c>
      <c r="AR163" s="9" t="s">
        <v>153</v>
      </c>
    </row>
    <row r="164" spans="1:44">
      <c r="A164" s="7" t="s">
        <v>200</v>
      </c>
      <c r="B164" s="7">
        <v>1999</v>
      </c>
      <c r="C164" s="7">
        <v>13</v>
      </c>
      <c r="D164" s="7" t="s">
        <v>206</v>
      </c>
      <c r="E164" s="9" t="s">
        <v>153</v>
      </c>
      <c r="F164" s="9" t="s">
        <v>153</v>
      </c>
      <c r="G164" s="9" t="s">
        <v>153</v>
      </c>
      <c r="H164" s="9" t="s">
        <v>153</v>
      </c>
      <c r="I164" s="9" t="s">
        <v>153</v>
      </c>
      <c r="J164" s="9" t="s">
        <v>153</v>
      </c>
      <c r="K164" s="10" t="s">
        <v>153</v>
      </c>
      <c r="L164" s="10" t="s">
        <v>153</v>
      </c>
      <c r="M164" s="10" t="s">
        <v>153</v>
      </c>
      <c r="N164" s="10" t="s">
        <v>153</v>
      </c>
      <c r="O164" s="10" t="s">
        <v>153</v>
      </c>
      <c r="P164" s="10" t="s">
        <v>153</v>
      </c>
      <c r="Q164" s="10" t="s">
        <v>153</v>
      </c>
      <c r="R164" s="10" t="s">
        <v>153</v>
      </c>
      <c r="S164" s="10" t="s">
        <v>153</v>
      </c>
      <c r="T164" s="10" t="s">
        <v>153</v>
      </c>
      <c r="U164" s="10" t="s">
        <v>153</v>
      </c>
      <c r="V164" s="10" t="s">
        <v>153</v>
      </c>
      <c r="W164" s="10" t="s">
        <v>153</v>
      </c>
      <c r="X164" s="10" t="s">
        <v>153</v>
      </c>
      <c r="Y164" s="10" t="s">
        <v>153</v>
      </c>
      <c r="Z164" s="10" t="s">
        <v>153</v>
      </c>
      <c r="AA164" s="10" t="s">
        <v>153</v>
      </c>
      <c r="AB164" s="10" t="s">
        <v>153</v>
      </c>
      <c r="AC164" s="10" t="s">
        <v>153</v>
      </c>
      <c r="AD164" s="10" t="s">
        <v>153</v>
      </c>
      <c r="AE164" s="9" t="s">
        <v>153</v>
      </c>
      <c r="AF164" s="9" t="s">
        <v>153</v>
      </c>
      <c r="AG164" s="9" t="s">
        <v>153</v>
      </c>
      <c r="AH164" s="9" t="s">
        <v>153</v>
      </c>
      <c r="AI164" s="9" t="s">
        <v>153</v>
      </c>
      <c r="AJ164" s="9" t="s">
        <v>153</v>
      </c>
      <c r="AK164" s="9" t="s">
        <v>153</v>
      </c>
      <c r="AL164" s="9" t="s">
        <v>153</v>
      </c>
      <c r="AM164" s="9" t="s">
        <v>153</v>
      </c>
      <c r="AN164" s="9" t="s">
        <v>153</v>
      </c>
      <c r="AO164" s="9" t="s">
        <v>153</v>
      </c>
      <c r="AP164" s="9" t="s">
        <v>153</v>
      </c>
      <c r="AQ164" s="9" t="s">
        <v>153</v>
      </c>
      <c r="AR164" s="9" t="s">
        <v>153</v>
      </c>
    </row>
    <row r="165" spans="1:44">
      <c r="A165" s="7" t="s">
        <v>200</v>
      </c>
      <c r="B165" s="7">
        <v>1999</v>
      </c>
      <c r="C165" s="7">
        <v>15</v>
      </c>
      <c r="D165" s="7" t="s">
        <v>116</v>
      </c>
      <c r="E165" s="9" t="s">
        <v>153</v>
      </c>
      <c r="F165" s="9" t="s">
        <v>153</v>
      </c>
      <c r="G165" s="9" t="s">
        <v>153</v>
      </c>
      <c r="H165" s="9" t="s">
        <v>153</v>
      </c>
      <c r="I165" s="9" t="s">
        <v>153</v>
      </c>
      <c r="J165" s="9" t="s">
        <v>153</v>
      </c>
      <c r="K165" s="10" t="s">
        <v>153</v>
      </c>
      <c r="L165" s="10" t="s">
        <v>153</v>
      </c>
      <c r="M165" s="10" t="s">
        <v>153</v>
      </c>
      <c r="N165" s="10" t="s">
        <v>153</v>
      </c>
      <c r="O165" s="10" t="s">
        <v>153</v>
      </c>
      <c r="P165" s="10" t="s">
        <v>153</v>
      </c>
      <c r="Q165" s="10" t="s">
        <v>153</v>
      </c>
      <c r="R165" s="10" t="s">
        <v>153</v>
      </c>
      <c r="S165" s="10" t="s">
        <v>153</v>
      </c>
      <c r="T165" s="10" t="s">
        <v>153</v>
      </c>
      <c r="U165" s="10" t="s">
        <v>153</v>
      </c>
      <c r="V165" s="10" t="s">
        <v>153</v>
      </c>
      <c r="W165" s="10" t="s">
        <v>153</v>
      </c>
      <c r="X165" s="10" t="s">
        <v>153</v>
      </c>
      <c r="Y165" s="10" t="s">
        <v>153</v>
      </c>
      <c r="Z165" s="10" t="s">
        <v>153</v>
      </c>
      <c r="AA165" s="10" t="s">
        <v>153</v>
      </c>
      <c r="AB165" s="10" t="s">
        <v>153</v>
      </c>
      <c r="AC165" s="10" t="s">
        <v>153</v>
      </c>
      <c r="AD165" s="10" t="s">
        <v>153</v>
      </c>
      <c r="AE165" s="9" t="s">
        <v>153</v>
      </c>
      <c r="AF165" s="9" t="s">
        <v>153</v>
      </c>
      <c r="AG165" s="9" t="s">
        <v>153</v>
      </c>
      <c r="AH165" s="9" t="s">
        <v>153</v>
      </c>
      <c r="AI165" s="9" t="s">
        <v>153</v>
      </c>
      <c r="AJ165" s="9" t="s">
        <v>153</v>
      </c>
      <c r="AK165" s="9" t="s">
        <v>153</v>
      </c>
      <c r="AL165" s="9" t="s">
        <v>153</v>
      </c>
      <c r="AM165" s="9" t="s">
        <v>153</v>
      </c>
      <c r="AN165" s="9" t="s">
        <v>153</v>
      </c>
      <c r="AO165" s="9" t="s">
        <v>153</v>
      </c>
      <c r="AP165" s="9" t="s">
        <v>153</v>
      </c>
      <c r="AQ165" s="9" t="s">
        <v>153</v>
      </c>
      <c r="AR165" s="9" t="s">
        <v>153</v>
      </c>
    </row>
    <row r="166" spans="1:44">
      <c r="A166" s="7" t="s">
        <v>200</v>
      </c>
      <c r="B166" s="7">
        <v>1999</v>
      </c>
      <c r="C166" s="7">
        <v>5</v>
      </c>
      <c r="D166" s="7" t="s">
        <v>117</v>
      </c>
      <c r="E166" s="9" t="s">
        <v>153</v>
      </c>
      <c r="F166" s="9" t="s">
        <v>153</v>
      </c>
      <c r="G166" s="9" t="s">
        <v>153</v>
      </c>
      <c r="H166" s="9" t="s">
        <v>153</v>
      </c>
      <c r="I166" s="9" t="s">
        <v>153</v>
      </c>
      <c r="J166" s="9" t="s">
        <v>153</v>
      </c>
      <c r="K166" s="10" t="s">
        <v>153</v>
      </c>
      <c r="L166" s="10" t="s">
        <v>153</v>
      </c>
      <c r="M166" s="10" t="s">
        <v>153</v>
      </c>
      <c r="N166" s="10" t="s">
        <v>153</v>
      </c>
      <c r="O166" s="10" t="s">
        <v>153</v>
      </c>
      <c r="P166" s="10" t="s">
        <v>153</v>
      </c>
      <c r="Q166" s="10" t="s">
        <v>153</v>
      </c>
      <c r="R166" s="10" t="s">
        <v>153</v>
      </c>
      <c r="S166" s="10" t="s">
        <v>153</v>
      </c>
      <c r="T166" s="10" t="s">
        <v>153</v>
      </c>
      <c r="U166" s="10" t="s">
        <v>153</v>
      </c>
      <c r="V166" s="10" t="s">
        <v>153</v>
      </c>
      <c r="W166" s="10" t="s">
        <v>153</v>
      </c>
      <c r="X166" s="10" t="s">
        <v>153</v>
      </c>
      <c r="Y166" s="10" t="s">
        <v>153</v>
      </c>
      <c r="Z166" s="10" t="s">
        <v>153</v>
      </c>
      <c r="AA166" s="10" t="s">
        <v>153</v>
      </c>
      <c r="AB166" s="10" t="s">
        <v>153</v>
      </c>
      <c r="AC166" s="10" t="s">
        <v>153</v>
      </c>
      <c r="AD166" s="10" t="s">
        <v>153</v>
      </c>
      <c r="AE166" s="9" t="s">
        <v>153</v>
      </c>
      <c r="AF166" s="9" t="s">
        <v>153</v>
      </c>
      <c r="AG166" s="9" t="s">
        <v>153</v>
      </c>
      <c r="AH166" s="9" t="s">
        <v>153</v>
      </c>
      <c r="AI166" s="9" t="s">
        <v>153</v>
      </c>
      <c r="AJ166" s="9" t="s">
        <v>153</v>
      </c>
      <c r="AK166" s="9" t="s">
        <v>153</v>
      </c>
      <c r="AL166" s="9" t="s">
        <v>153</v>
      </c>
      <c r="AM166" s="9" t="s">
        <v>153</v>
      </c>
      <c r="AN166" s="9" t="s">
        <v>153</v>
      </c>
      <c r="AO166" s="9" t="s">
        <v>153</v>
      </c>
      <c r="AP166" s="9" t="s">
        <v>153</v>
      </c>
      <c r="AQ166" s="9" t="s">
        <v>153</v>
      </c>
      <c r="AR166" s="9" t="s">
        <v>153</v>
      </c>
    </row>
    <row r="167" spans="1:44">
      <c r="A167" s="7" t="s">
        <v>200</v>
      </c>
      <c r="B167" s="7">
        <v>1999</v>
      </c>
      <c r="C167" s="7">
        <v>17</v>
      </c>
      <c r="D167" s="7" t="s">
        <v>207</v>
      </c>
      <c r="E167" s="9" t="s">
        <v>153</v>
      </c>
      <c r="F167" s="9" t="s">
        <v>153</v>
      </c>
      <c r="G167" s="9" t="s">
        <v>153</v>
      </c>
      <c r="H167" s="9" t="s">
        <v>153</v>
      </c>
      <c r="I167" s="9" t="s">
        <v>153</v>
      </c>
      <c r="J167" s="9" t="s">
        <v>153</v>
      </c>
      <c r="K167" s="10" t="s">
        <v>153</v>
      </c>
      <c r="L167" s="10" t="s">
        <v>153</v>
      </c>
      <c r="M167" s="10" t="s">
        <v>153</v>
      </c>
      <c r="N167" s="10" t="s">
        <v>153</v>
      </c>
      <c r="O167" s="10" t="s">
        <v>153</v>
      </c>
      <c r="P167" s="10" t="s">
        <v>153</v>
      </c>
      <c r="Q167" s="10" t="s">
        <v>153</v>
      </c>
      <c r="R167" s="10" t="s">
        <v>153</v>
      </c>
      <c r="S167" s="10" t="s">
        <v>153</v>
      </c>
      <c r="T167" s="10" t="s">
        <v>153</v>
      </c>
      <c r="U167" s="10" t="s">
        <v>153</v>
      </c>
      <c r="V167" s="10" t="s">
        <v>153</v>
      </c>
      <c r="W167" s="10" t="s">
        <v>153</v>
      </c>
      <c r="X167" s="10" t="s">
        <v>153</v>
      </c>
      <c r="Y167" s="10" t="s">
        <v>153</v>
      </c>
      <c r="Z167" s="10" t="s">
        <v>153</v>
      </c>
      <c r="AA167" s="10" t="s">
        <v>153</v>
      </c>
      <c r="AB167" s="10" t="s">
        <v>153</v>
      </c>
      <c r="AC167" s="10" t="s">
        <v>153</v>
      </c>
      <c r="AD167" s="10" t="s">
        <v>153</v>
      </c>
      <c r="AE167" s="9" t="s">
        <v>153</v>
      </c>
      <c r="AF167" s="9" t="s">
        <v>153</v>
      </c>
      <c r="AG167" s="9" t="s">
        <v>153</v>
      </c>
      <c r="AH167" s="9" t="s">
        <v>153</v>
      </c>
      <c r="AI167" s="9" t="s">
        <v>153</v>
      </c>
      <c r="AJ167" s="9" t="s">
        <v>153</v>
      </c>
      <c r="AK167" s="9" t="s">
        <v>153</v>
      </c>
      <c r="AL167" s="9" t="s">
        <v>153</v>
      </c>
      <c r="AM167" s="9" t="s">
        <v>153</v>
      </c>
      <c r="AN167" s="9" t="s">
        <v>153</v>
      </c>
      <c r="AO167" s="9" t="s">
        <v>153</v>
      </c>
      <c r="AP167" s="9" t="s">
        <v>153</v>
      </c>
      <c r="AQ167" s="9" t="s">
        <v>153</v>
      </c>
      <c r="AR167" s="9" t="s">
        <v>153</v>
      </c>
    </row>
    <row r="168" spans="1:44">
      <c r="A168" s="7" t="s">
        <v>200</v>
      </c>
      <c r="B168" s="7">
        <v>1999</v>
      </c>
      <c r="C168" s="7">
        <v>7</v>
      </c>
      <c r="D168" s="7" t="s">
        <v>193</v>
      </c>
      <c r="E168" s="9" t="s">
        <v>153</v>
      </c>
      <c r="F168" s="9" t="s">
        <v>153</v>
      </c>
      <c r="G168" s="9" t="s">
        <v>153</v>
      </c>
      <c r="H168" s="9" t="s">
        <v>153</v>
      </c>
      <c r="I168" s="9" t="s">
        <v>153</v>
      </c>
      <c r="J168" s="9" t="s">
        <v>153</v>
      </c>
      <c r="K168" s="10" t="s">
        <v>153</v>
      </c>
      <c r="L168" s="10" t="s">
        <v>153</v>
      </c>
      <c r="M168" s="10" t="s">
        <v>153</v>
      </c>
      <c r="N168" s="10" t="s">
        <v>153</v>
      </c>
      <c r="O168" s="10" t="s">
        <v>153</v>
      </c>
      <c r="P168" s="10" t="s">
        <v>153</v>
      </c>
      <c r="Q168" s="10" t="s">
        <v>153</v>
      </c>
      <c r="R168" s="10" t="s">
        <v>153</v>
      </c>
      <c r="S168" s="10" t="s">
        <v>153</v>
      </c>
      <c r="T168" s="10" t="s">
        <v>153</v>
      </c>
      <c r="U168" s="10" t="s">
        <v>153</v>
      </c>
      <c r="V168" s="10" t="s">
        <v>153</v>
      </c>
      <c r="W168" s="10" t="s">
        <v>153</v>
      </c>
      <c r="X168" s="10" t="s">
        <v>153</v>
      </c>
      <c r="Y168" s="10" t="s">
        <v>153</v>
      </c>
      <c r="Z168" s="10" t="s">
        <v>153</v>
      </c>
      <c r="AA168" s="10" t="s">
        <v>153</v>
      </c>
      <c r="AB168" s="10" t="s">
        <v>153</v>
      </c>
      <c r="AC168" s="10" t="s">
        <v>153</v>
      </c>
      <c r="AD168" s="10" t="s">
        <v>153</v>
      </c>
      <c r="AE168" s="9" t="s">
        <v>153</v>
      </c>
      <c r="AF168" s="9" t="s">
        <v>153</v>
      </c>
      <c r="AG168" s="9" t="s">
        <v>153</v>
      </c>
      <c r="AH168" s="9" t="s">
        <v>153</v>
      </c>
      <c r="AI168" s="9" t="s">
        <v>153</v>
      </c>
      <c r="AJ168" s="9" t="s">
        <v>153</v>
      </c>
      <c r="AK168" s="9" t="s">
        <v>153</v>
      </c>
      <c r="AL168" s="9" t="s">
        <v>153</v>
      </c>
      <c r="AM168" s="9" t="s">
        <v>153</v>
      </c>
      <c r="AN168" s="9" t="s">
        <v>153</v>
      </c>
      <c r="AO168" s="9" t="s">
        <v>153</v>
      </c>
      <c r="AP168" s="9" t="s">
        <v>153</v>
      </c>
      <c r="AQ168" s="9" t="s">
        <v>153</v>
      </c>
      <c r="AR168" s="9" t="s">
        <v>153</v>
      </c>
    </row>
    <row r="169" spans="1:44">
      <c r="A169" s="7" t="s">
        <v>200</v>
      </c>
      <c r="B169" s="7">
        <v>1999</v>
      </c>
      <c r="C169" s="7">
        <v>18</v>
      </c>
      <c r="D169" s="7" t="s">
        <v>120</v>
      </c>
      <c r="E169" s="9" t="s">
        <v>153</v>
      </c>
      <c r="F169" s="9" t="s">
        <v>153</v>
      </c>
      <c r="G169" s="9" t="s">
        <v>153</v>
      </c>
      <c r="H169" s="9" t="s">
        <v>153</v>
      </c>
      <c r="I169" s="9" t="s">
        <v>153</v>
      </c>
      <c r="J169" s="9" t="s">
        <v>153</v>
      </c>
      <c r="K169" s="10" t="s">
        <v>153</v>
      </c>
      <c r="L169" s="10" t="s">
        <v>153</v>
      </c>
      <c r="M169" s="10" t="s">
        <v>153</v>
      </c>
      <c r="N169" s="10" t="s">
        <v>153</v>
      </c>
      <c r="O169" s="10" t="s">
        <v>153</v>
      </c>
      <c r="P169" s="10" t="s">
        <v>153</v>
      </c>
      <c r="Q169" s="10" t="s">
        <v>153</v>
      </c>
      <c r="R169" s="10" t="s">
        <v>153</v>
      </c>
      <c r="S169" s="10" t="s">
        <v>153</v>
      </c>
      <c r="T169" s="10" t="s">
        <v>153</v>
      </c>
      <c r="U169" s="10" t="s">
        <v>153</v>
      </c>
      <c r="V169" s="10" t="s">
        <v>153</v>
      </c>
      <c r="W169" s="10" t="s">
        <v>153</v>
      </c>
      <c r="X169" s="10" t="s">
        <v>153</v>
      </c>
      <c r="Y169" s="10" t="s">
        <v>153</v>
      </c>
      <c r="Z169" s="10" t="s">
        <v>153</v>
      </c>
      <c r="AA169" s="10" t="s">
        <v>153</v>
      </c>
      <c r="AB169" s="10" t="s">
        <v>153</v>
      </c>
      <c r="AC169" s="10" t="s">
        <v>153</v>
      </c>
      <c r="AD169" s="10" t="s">
        <v>153</v>
      </c>
      <c r="AE169" s="9" t="s">
        <v>153</v>
      </c>
      <c r="AF169" s="9" t="s">
        <v>153</v>
      </c>
      <c r="AG169" s="9" t="s">
        <v>153</v>
      </c>
      <c r="AH169" s="9" t="s">
        <v>153</v>
      </c>
      <c r="AI169" s="9" t="s">
        <v>153</v>
      </c>
      <c r="AJ169" s="9" t="s">
        <v>153</v>
      </c>
      <c r="AK169" s="9" t="s">
        <v>153</v>
      </c>
      <c r="AL169" s="9" t="s">
        <v>153</v>
      </c>
      <c r="AM169" s="9" t="s">
        <v>153</v>
      </c>
      <c r="AN169" s="9" t="s">
        <v>153</v>
      </c>
      <c r="AO169" s="9" t="s">
        <v>153</v>
      </c>
      <c r="AP169" s="9" t="s">
        <v>153</v>
      </c>
      <c r="AQ169" s="9" t="s">
        <v>153</v>
      </c>
      <c r="AR169" s="9" t="s">
        <v>153</v>
      </c>
    </row>
    <row r="170" spans="1:44">
      <c r="A170" s="7" t="s">
        <v>200</v>
      </c>
      <c r="B170" s="7">
        <v>1999</v>
      </c>
      <c r="C170" s="7">
        <v>6</v>
      </c>
      <c r="D170" s="7" t="s">
        <v>121</v>
      </c>
      <c r="E170" s="9" t="s">
        <v>153</v>
      </c>
      <c r="F170" s="9" t="s">
        <v>153</v>
      </c>
      <c r="G170" s="9" t="s">
        <v>153</v>
      </c>
      <c r="H170" s="9" t="s">
        <v>153</v>
      </c>
      <c r="I170" s="9" t="s">
        <v>153</v>
      </c>
      <c r="J170" s="9" t="s">
        <v>153</v>
      </c>
      <c r="K170" s="10" t="s">
        <v>153</v>
      </c>
      <c r="L170" s="10" t="s">
        <v>153</v>
      </c>
      <c r="M170" s="10" t="s">
        <v>153</v>
      </c>
      <c r="N170" s="10" t="s">
        <v>153</v>
      </c>
      <c r="O170" s="10" t="s">
        <v>153</v>
      </c>
      <c r="P170" s="10" t="s">
        <v>153</v>
      </c>
      <c r="Q170" s="10" t="s">
        <v>153</v>
      </c>
      <c r="R170" s="10" t="s">
        <v>153</v>
      </c>
      <c r="S170" s="10" t="s">
        <v>153</v>
      </c>
      <c r="T170" s="10" t="s">
        <v>153</v>
      </c>
      <c r="U170" s="10" t="s">
        <v>153</v>
      </c>
      <c r="V170" s="10" t="s">
        <v>153</v>
      </c>
      <c r="W170" s="10" t="s">
        <v>153</v>
      </c>
      <c r="X170" s="10" t="s">
        <v>153</v>
      </c>
      <c r="Y170" s="10" t="s">
        <v>153</v>
      </c>
      <c r="Z170" s="10" t="s">
        <v>153</v>
      </c>
      <c r="AA170" s="10" t="s">
        <v>153</v>
      </c>
      <c r="AB170" s="10" t="s">
        <v>153</v>
      </c>
      <c r="AC170" s="10" t="s">
        <v>153</v>
      </c>
      <c r="AD170" s="10" t="s">
        <v>153</v>
      </c>
      <c r="AE170" s="9" t="s">
        <v>153</v>
      </c>
      <c r="AF170" s="9" t="s">
        <v>153</v>
      </c>
      <c r="AG170" s="9" t="s">
        <v>153</v>
      </c>
      <c r="AH170" s="9" t="s">
        <v>153</v>
      </c>
      <c r="AI170" s="9" t="s">
        <v>153</v>
      </c>
      <c r="AJ170" s="9" t="s">
        <v>153</v>
      </c>
      <c r="AK170" s="9" t="s">
        <v>153</v>
      </c>
      <c r="AL170" s="9" t="s">
        <v>153</v>
      </c>
      <c r="AM170" s="9" t="s">
        <v>153</v>
      </c>
      <c r="AN170" s="9" t="s">
        <v>153</v>
      </c>
      <c r="AO170" s="9" t="s">
        <v>153</v>
      </c>
      <c r="AP170" s="9" t="s">
        <v>153</v>
      </c>
      <c r="AQ170" s="9" t="s">
        <v>153</v>
      </c>
      <c r="AR170" s="9" t="s">
        <v>153</v>
      </c>
    </row>
    <row r="171" spans="1:44">
      <c r="A171" s="7" t="s">
        <v>200</v>
      </c>
      <c r="B171" s="7">
        <v>1999</v>
      </c>
      <c r="C171" s="7">
        <v>12</v>
      </c>
      <c r="D171" s="7" t="s">
        <v>122</v>
      </c>
      <c r="E171" s="9" t="s">
        <v>153</v>
      </c>
      <c r="F171" s="9" t="s">
        <v>153</v>
      </c>
      <c r="G171" s="9" t="s">
        <v>153</v>
      </c>
      <c r="H171" s="9" t="s">
        <v>153</v>
      </c>
      <c r="I171" s="9" t="s">
        <v>153</v>
      </c>
      <c r="J171" s="9" t="s">
        <v>153</v>
      </c>
      <c r="K171" s="10" t="s">
        <v>153</v>
      </c>
      <c r="L171" s="10" t="s">
        <v>153</v>
      </c>
      <c r="M171" s="10" t="s">
        <v>153</v>
      </c>
      <c r="N171" s="10" t="s">
        <v>153</v>
      </c>
      <c r="O171" s="10" t="s">
        <v>153</v>
      </c>
      <c r="P171" s="10" t="s">
        <v>153</v>
      </c>
      <c r="Q171" s="10" t="s">
        <v>153</v>
      </c>
      <c r="R171" s="10" t="s">
        <v>153</v>
      </c>
      <c r="S171" s="10" t="s">
        <v>153</v>
      </c>
      <c r="T171" s="10" t="s">
        <v>153</v>
      </c>
      <c r="U171" s="10" t="s">
        <v>153</v>
      </c>
      <c r="V171" s="10" t="s">
        <v>153</v>
      </c>
      <c r="W171" s="10" t="s">
        <v>153</v>
      </c>
      <c r="X171" s="10" t="s">
        <v>153</v>
      </c>
      <c r="Y171" s="10" t="s">
        <v>153</v>
      </c>
      <c r="Z171" s="10" t="s">
        <v>153</v>
      </c>
      <c r="AA171" s="10" t="s">
        <v>153</v>
      </c>
      <c r="AB171" s="10" t="s">
        <v>153</v>
      </c>
      <c r="AC171" s="10" t="s">
        <v>153</v>
      </c>
      <c r="AD171" s="10" t="s">
        <v>153</v>
      </c>
      <c r="AE171" s="9" t="s">
        <v>153</v>
      </c>
      <c r="AF171" s="9" t="s">
        <v>153</v>
      </c>
      <c r="AG171" s="9" t="s">
        <v>153</v>
      </c>
      <c r="AH171" s="9" t="s">
        <v>153</v>
      </c>
      <c r="AI171" s="9" t="s">
        <v>153</v>
      </c>
      <c r="AJ171" s="9" t="s">
        <v>153</v>
      </c>
      <c r="AK171" s="9" t="s">
        <v>153</v>
      </c>
      <c r="AL171" s="9" t="s">
        <v>153</v>
      </c>
      <c r="AM171" s="9" t="s">
        <v>153</v>
      </c>
      <c r="AN171" s="9" t="s">
        <v>153</v>
      </c>
      <c r="AO171" s="9" t="s">
        <v>153</v>
      </c>
      <c r="AP171" s="9" t="s">
        <v>153</v>
      </c>
      <c r="AQ171" s="9" t="s">
        <v>153</v>
      </c>
      <c r="AR171" s="9" t="s">
        <v>153</v>
      </c>
    </row>
    <row r="172" spans="1:44">
      <c r="A172" s="7" t="s">
        <v>200</v>
      </c>
      <c r="B172" s="7">
        <v>1999</v>
      </c>
      <c r="C172" s="7">
        <v>10</v>
      </c>
      <c r="D172" s="7" t="s">
        <v>123</v>
      </c>
      <c r="E172" s="9" t="s">
        <v>153</v>
      </c>
      <c r="F172" s="9" t="s">
        <v>153</v>
      </c>
      <c r="G172" s="9" t="s">
        <v>153</v>
      </c>
      <c r="H172" s="9" t="s">
        <v>153</v>
      </c>
      <c r="I172" s="9" t="s">
        <v>153</v>
      </c>
      <c r="J172" s="9" t="s">
        <v>153</v>
      </c>
      <c r="K172" s="10" t="s">
        <v>153</v>
      </c>
      <c r="L172" s="10" t="s">
        <v>153</v>
      </c>
      <c r="M172" s="10" t="s">
        <v>153</v>
      </c>
      <c r="N172" s="10" t="s">
        <v>153</v>
      </c>
      <c r="O172" s="10" t="s">
        <v>153</v>
      </c>
      <c r="P172" s="10" t="s">
        <v>153</v>
      </c>
      <c r="Q172" s="10" t="s">
        <v>153</v>
      </c>
      <c r="R172" s="10" t="s">
        <v>153</v>
      </c>
      <c r="S172" s="10" t="s">
        <v>153</v>
      </c>
      <c r="T172" s="10" t="s">
        <v>153</v>
      </c>
      <c r="U172" s="10" t="s">
        <v>153</v>
      </c>
      <c r="V172" s="10" t="s">
        <v>153</v>
      </c>
      <c r="W172" s="10" t="s">
        <v>153</v>
      </c>
      <c r="X172" s="10" t="s">
        <v>153</v>
      </c>
      <c r="Y172" s="10" t="s">
        <v>153</v>
      </c>
      <c r="Z172" s="10" t="s">
        <v>153</v>
      </c>
      <c r="AA172" s="10" t="s">
        <v>153</v>
      </c>
      <c r="AB172" s="10" t="s">
        <v>153</v>
      </c>
      <c r="AC172" s="10" t="s">
        <v>153</v>
      </c>
      <c r="AD172" s="10" t="s">
        <v>153</v>
      </c>
      <c r="AE172" s="9" t="s">
        <v>153</v>
      </c>
      <c r="AF172" s="9" t="s">
        <v>153</v>
      </c>
      <c r="AG172" s="9" t="s">
        <v>153</v>
      </c>
      <c r="AH172" s="9" t="s">
        <v>153</v>
      </c>
      <c r="AI172" s="9" t="s">
        <v>153</v>
      </c>
      <c r="AJ172" s="9" t="s">
        <v>153</v>
      </c>
      <c r="AK172" s="9" t="s">
        <v>153</v>
      </c>
      <c r="AL172" s="9" t="s">
        <v>153</v>
      </c>
      <c r="AM172" s="9" t="s">
        <v>153</v>
      </c>
      <c r="AN172" s="9" t="s">
        <v>153</v>
      </c>
      <c r="AO172" s="9" t="s">
        <v>153</v>
      </c>
      <c r="AP172" s="9" t="s">
        <v>153</v>
      </c>
      <c r="AQ172" s="9" t="s">
        <v>153</v>
      </c>
      <c r="AR172" s="9" t="s">
        <v>153</v>
      </c>
    </row>
    <row r="173" spans="1:44">
      <c r="A173" s="7" t="s">
        <v>200</v>
      </c>
      <c r="B173" s="7">
        <v>1999</v>
      </c>
      <c r="C173" s="7">
        <v>3</v>
      </c>
      <c r="D173" s="7" t="s">
        <v>124</v>
      </c>
      <c r="E173" s="9" t="s">
        <v>153</v>
      </c>
      <c r="F173" s="9" t="s">
        <v>153</v>
      </c>
      <c r="G173" s="9" t="s">
        <v>153</v>
      </c>
      <c r="H173" s="9" t="s">
        <v>153</v>
      </c>
      <c r="I173" s="9" t="s">
        <v>153</v>
      </c>
      <c r="J173" s="9" t="s">
        <v>153</v>
      </c>
      <c r="K173" s="10" t="s">
        <v>153</v>
      </c>
      <c r="L173" s="10" t="s">
        <v>153</v>
      </c>
      <c r="M173" s="10" t="s">
        <v>153</v>
      </c>
      <c r="N173" s="10" t="s">
        <v>153</v>
      </c>
      <c r="O173" s="10" t="s">
        <v>153</v>
      </c>
      <c r="P173" s="10" t="s">
        <v>153</v>
      </c>
      <c r="Q173" s="10" t="s">
        <v>153</v>
      </c>
      <c r="R173" s="10" t="s">
        <v>153</v>
      </c>
      <c r="S173" s="10" t="s">
        <v>153</v>
      </c>
      <c r="T173" s="10" t="s">
        <v>153</v>
      </c>
      <c r="U173" s="10" t="s">
        <v>153</v>
      </c>
      <c r="V173" s="10" t="s">
        <v>153</v>
      </c>
      <c r="W173" s="10" t="s">
        <v>153</v>
      </c>
      <c r="X173" s="10" t="s">
        <v>153</v>
      </c>
      <c r="Y173" s="10" t="s">
        <v>153</v>
      </c>
      <c r="Z173" s="10" t="s">
        <v>153</v>
      </c>
      <c r="AA173" s="10" t="s">
        <v>153</v>
      </c>
      <c r="AB173" s="10" t="s">
        <v>153</v>
      </c>
      <c r="AC173" s="10" t="s">
        <v>153</v>
      </c>
      <c r="AD173" s="10" t="s">
        <v>153</v>
      </c>
      <c r="AE173" s="9" t="s">
        <v>153</v>
      </c>
      <c r="AF173" s="9" t="s">
        <v>153</v>
      </c>
      <c r="AG173" s="9" t="s">
        <v>153</v>
      </c>
      <c r="AH173" s="9" t="s">
        <v>153</v>
      </c>
      <c r="AI173" s="9" t="s">
        <v>153</v>
      </c>
      <c r="AJ173" s="9" t="s">
        <v>153</v>
      </c>
      <c r="AK173" s="9" t="s">
        <v>153</v>
      </c>
      <c r="AL173" s="9" t="s">
        <v>153</v>
      </c>
      <c r="AM173" s="9" t="s">
        <v>153</v>
      </c>
      <c r="AN173" s="9" t="s">
        <v>153</v>
      </c>
      <c r="AO173" s="9" t="s">
        <v>153</v>
      </c>
      <c r="AP173" s="9" t="s">
        <v>153</v>
      </c>
      <c r="AQ173" s="9" t="s">
        <v>153</v>
      </c>
      <c r="AR173" s="9" t="s">
        <v>153</v>
      </c>
    </row>
    <row r="174" spans="1:44">
      <c r="A174" s="7" t="s">
        <v>200</v>
      </c>
      <c r="B174" s="7">
        <v>1999</v>
      </c>
      <c r="C174" s="7">
        <v>19</v>
      </c>
      <c r="D174" s="7" t="s">
        <v>125</v>
      </c>
      <c r="E174" s="9" t="s">
        <v>153</v>
      </c>
      <c r="F174" s="9" t="s">
        <v>153</v>
      </c>
      <c r="G174" s="9" t="s">
        <v>153</v>
      </c>
      <c r="H174" s="9" t="s">
        <v>153</v>
      </c>
      <c r="I174" s="9" t="s">
        <v>153</v>
      </c>
      <c r="J174" s="9" t="s">
        <v>153</v>
      </c>
      <c r="K174" s="10" t="s">
        <v>153</v>
      </c>
      <c r="L174" s="10" t="s">
        <v>153</v>
      </c>
      <c r="M174" s="10" t="s">
        <v>153</v>
      </c>
      <c r="N174" s="10" t="s">
        <v>153</v>
      </c>
      <c r="O174" s="10" t="s">
        <v>153</v>
      </c>
      <c r="P174" s="10" t="s">
        <v>153</v>
      </c>
      <c r="Q174" s="10" t="s">
        <v>153</v>
      </c>
      <c r="R174" s="10" t="s">
        <v>153</v>
      </c>
      <c r="S174" s="10" t="s">
        <v>153</v>
      </c>
      <c r="T174" s="10" t="s">
        <v>153</v>
      </c>
      <c r="U174" s="10" t="s">
        <v>153</v>
      </c>
      <c r="V174" s="10" t="s">
        <v>153</v>
      </c>
      <c r="W174" s="10" t="s">
        <v>153</v>
      </c>
      <c r="X174" s="10" t="s">
        <v>153</v>
      </c>
      <c r="Y174" s="10" t="s">
        <v>153</v>
      </c>
      <c r="Z174" s="10" t="s">
        <v>153</v>
      </c>
      <c r="AA174" s="10" t="s">
        <v>153</v>
      </c>
      <c r="AB174" s="10" t="s">
        <v>153</v>
      </c>
      <c r="AC174" s="10" t="s">
        <v>153</v>
      </c>
      <c r="AD174" s="10" t="s">
        <v>153</v>
      </c>
      <c r="AE174" s="9" t="s">
        <v>153</v>
      </c>
      <c r="AF174" s="9" t="s">
        <v>153</v>
      </c>
      <c r="AG174" s="9" t="s">
        <v>153</v>
      </c>
      <c r="AH174" s="9" t="s">
        <v>153</v>
      </c>
      <c r="AI174" s="9" t="s">
        <v>153</v>
      </c>
      <c r="AJ174" s="9" t="s">
        <v>153</v>
      </c>
      <c r="AK174" s="9" t="s">
        <v>153</v>
      </c>
      <c r="AL174" s="9" t="s">
        <v>153</v>
      </c>
      <c r="AM174" s="9" t="s">
        <v>153</v>
      </c>
      <c r="AN174" s="9" t="s">
        <v>153</v>
      </c>
      <c r="AO174" s="9" t="s">
        <v>153</v>
      </c>
      <c r="AP174" s="9" t="s">
        <v>153</v>
      </c>
      <c r="AQ174" s="9" t="s">
        <v>153</v>
      </c>
      <c r="AR174" s="9" t="s">
        <v>153</v>
      </c>
    </row>
    <row r="175" spans="1:44">
      <c r="A175" s="7" t="s">
        <v>200</v>
      </c>
      <c r="B175" s="7">
        <v>1999</v>
      </c>
      <c r="C175" s="7">
        <v>16</v>
      </c>
      <c r="D175" s="7" t="s">
        <v>126</v>
      </c>
      <c r="E175" s="9" t="s">
        <v>153</v>
      </c>
      <c r="F175" s="9" t="s">
        <v>153</v>
      </c>
      <c r="G175" s="9" t="s">
        <v>153</v>
      </c>
      <c r="H175" s="9" t="s">
        <v>153</v>
      </c>
      <c r="I175" s="9" t="s">
        <v>153</v>
      </c>
      <c r="J175" s="9" t="s">
        <v>153</v>
      </c>
      <c r="K175" s="10" t="s">
        <v>153</v>
      </c>
      <c r="L175" s="10" t="s">
        <v>153</v>
      </c>
      <c r="M175" s="10" t="s">
        <v>153</v>
      </c>
      <c r="N175" s="10" t="s">
        <v>153</v>
      </c>
      <c r="O175" s="10" t="s">
        <v>153</v>
      </c>
      <c r="P175" s="10" t="s">
        <v>153</v>
      </c>
      <c r="Q175" s="10" t="s">
        <v>153</v>
      </c>
      <c r="R175" s="10" t="s">
        <v>153</v>
      </c>
      <c r="S175" s="10" t="s">
        <v>153</v>
      </c>
      <c r="T175" s="10" t="s">
        <v>153</v>
      </c>
      <c r="U175" s="10" t="s">
        <v>153</v>
      </c>
      <c r="V175" s="10" t="s">
        <v>153</v>
      </c>
      <c r="W175" s="10" t="s">
        <v>153</v>
      </c>
      <c r="X175" s="10" t="s">
        <v>153</v>
      </c>
      <c r="Y175" s="10" t="s">
        <v>153</v>
      </c>
      <c r="Z175" s="10" t="s">
        <v>153</v>
      </c>
      <c r="AA175" s="10" t="s">
        <v>153</v>
      </c>
      <c r="AB175" s="10" t="s">
        <v>153</v>
      </c>
      <c r="AC175" s="10" t="s">
        <v>153</v>
      </c>
      <c r="AD175" s="10" t="s">
        <v>153</v>
      </c>
      <c r="AE175" s="9" t="s">
        <v>153</v>
      </c>
      <c r="AF175" s="9" t="s">
        <v>153</v>
      </c>
      <c r="AG175" s="9" t="s">
        <v>153</v>
      </c>
      <c r="AH175" s="9" t="s">
        <v>153</v>
      </c>
      <c r="AI175" s="9" t="s">
        <v>153</v>
      </c>
      <c r="AJ175" s="9" t="s">
        <v>153</v>
      </c>
      <c r="AK175" s="9" t="s">
        <v>153</v>
      </c>
      <c r="AL175" s="9" t="s">
        <v>153</v>
      </c>
      <c r="AM175" s="9" t="s">
        <v>153</v>
      </c>
      <c r="AN175" s="9" t="s">
        <v>153</v>
      </c>
      <c r="AO175" s="9" t="s">
        <v>153</v>
      </c>
      <c r="AP175" s="9" t="s">
        <v>153</v>
      </c>
      <c r="AQ175" s="9" t="s">
        <v>153</v>
      </c>
      <c r="AR175" s="9" t="s">
        <v>153</v>
      </c>
    </row>
    <row r="176" spans="1:44">
      <c r="A176" s="7" t="s">
        <v>200</v>
      </c>
      <c r="B176" s="7">
        <v>1999</v>
      </c>
      <c r="C176" s="7">
        <v>8</v>
      </c>
      <c r="D176" s="7" t="s">
        <v>127</v>
      </c>
      <c r="E176" s="9" t="s">
        <v>153</v>
      </c>
      <c r="F176" s="9" t="s">
        <v>153</v>
      </c>
      <c r="G176" s="9" t="s">
        <v>153</v>
      </c>
      <c r="H176" s="9" t="s">
        <v>153</v>
      </c>
      <c r="I176" s="9" t="s">
        <v>153</v>
      </c>
      <c r="J176" s="9" t="s">
        <v>153</v>
      </c>
      <c r="K176" s="10" t="s">
        <v>153</v>
      </c>
      <c r="L176" s="10" t="s">
        <v>153</v>
      </c>
      <c r="M176" s="10" t="s">
        <v>153</v>
      </c>
      <c r="N176" s="10" t="s">
        <v>153</v>
      </c>
      <c r="O176" s="10" t="s">
        <v>153</v>
      </c>
      <c r="P176" s="10" t="s">
        <v>153</v>
      </c>
      <c r="Q176" s="10" t="s">
        <v>153</v>
      </c>
      <c r="R176" s="10" t="s">
        <v>153</v>
      </c>
      <c r="S176" s="10" t="s">
        <v>153</v>
      </c>
      <c r="T176" s="10" t="s">
        <v>153</v>
      </c>
      <c r="U176" s="10" t="s">
        <v>153</v>
      </c>
      <c r="V176" s="10" t="s">
        <v>153</v>
      </c>
      <c r="W176" s="10" t="s">
        <v>153</v>
      </c>
      <c r="X176" s="10" t="s">
        <v>153</v>
      </c>
      <c r="Y176" s="10" t="s">
        <v>153</v>
      </c>
      <c r="Z176" s="10" t="s">
        <v>153</v>
      </c>
      <c r="AA176" s="10" t="s">
        <v>153</v>
      </c>
      <c r="AB176" s="10" t="s">
        <v>153</v>
      </c>
      <c r="AC176" s="10" t="s">
        <v>153</v>
      </c>
      <c r="AD176" s="10" t="s">
        <v>153</v>
      </c>
      <c r="AE176" s="9" t="s">
        <v>153</v>
      </c>
      <c r="AF176" s="9" t="s">
        <v>153</v>
      </c>
      <c r="AG176" s="9" t="s">
        <v>153</v>
      </c>
      <c r="AH176" s="9" t="s">
        <v>153</v>
      </c>
      <c r="AI176" s="9" t="s">
        <v>153</v>
      </c>
      <c r="AJ176" s="9" t="s">
        <v>153</v>
      </c>
      <c r="AK176" s="9" t="s">
        <v>153</v>
      </c>
      <c r="AL176" s="9" t="s">
        <v>153</v>
      </c>
      <c r="AM176" s="9" t="s">
        <v>153</v>
      </c>
      <c r="AN176" s="9" t="s">
        <v>153</v>
      </c>
      <c r="AO176" s="9" t="s">
        <v>153</v>
      </c>
      <c r="AP176" s="9" t="s">
        <v>153</v>
      </c>
      <c r="AQ176" s="9" t="s">
        <v>153</v>
      </c>
      <c r="AR176" s="9" t="s">
        <v>153</v>
      </c>
    </row>
    <row r="177" spans="1:44">
      <c r="A177" s="7" t="s">
        <v>200</v>
      </c>
      <c r="B177" s="7">
        <v>1999</v>
      </c>
      <c r="C177" s="7">
        <v>2</v>
      </c>
      <c r="D177" s="7" t="s">
        <v>128</v>
      </c>
      <c r="E177" s="9" t="s">
        <v>153</v>
      </c>
      <c r="F177" s="9" t="s">
        <v>153</v>
      </c>
      <c r="G177" s="9" t="s">
        <v>153</v>
      </c>
      <c r="H177" s="9" t="s">
        <v>153</v>
      </c>
      <c r="I177" s="9" t="s">
        <v>153</v>
      </c>
      <c r="J177" s="9" t="s">
        <v>153</v>
      </c>
      <c r="K177" s="10" t="s">
        <v>153</v>
      </c>
      <c r="L177" s="10" t="s">
        <v>153</v>
      </c>
      <c r="M177" s="10" t="s">
        <v>153</v>
      </c>
      <c r="N177" s="10" t="s">
        <v>153</v>
      </c>
      <c r="O177" s="10" t="s">
        <v>153</v>
      </c>
      <c r="P177" s="10" t="s">
        <v>153</v>
      </c>
      <c r="Q177" s="10" t="s">
        <v>153</v>
      </c>
      <c r="R177" s="10" t="s">
        <v>153</v>
      </c>
      <c r="S177" s="10" t="s">
        <v>153</v>
      </c>
      <c r="T177" s="10" t="s">
        <v>153</v>
      </c>
      <c r="U177" s="10" t="s">
        <v>153</v>
      </c>
      <c r="V177" s="10" t="s">
        <v>153</v>
      </c>
      <c r="W177" s="10" t="s">
        <v>153</v>
      </c>
      <c r="X177" s="10" t="s">
        <v>153</v>
      </c>
      <c r="Y177" s="10" t="s">
        <v>153</v>
      </c>
      <c r="Z177" s="10" t="s">
        <v>153</v>
      </c>
      <c r="AA177" s="10" t="s">
        <v>153</v>
      </c>
      <c r="AB177" s="10" t="s">
        <v>153</v>
      </c>
      <c r="AC177" s="10" t="s">
        <v>153</v>
      </c>
      <c r="AD177" s="10" t="s">
        <v>153</v>
      </c>
      <c r="AE177" s="9" t="s">
        <v>153</v>
      </c>
      <c r="AF177" s="9" t="s">
        <v>153</v>
      </c>
      <c r="AG177" s="9" t="s">
        <v>153</v>
      </c>
      <c r="AH177" s="9" t="s">
        <v>153</v>
      </c>
      <c r="AI177" s="9" t="s">
        <v>153</v>
      </c>
      <c r="AJ177" s="9" t="s">
        <v>153</v>
      </c>
      <c r="AK177" s="9" t="s">
        <v>153</v>
      </c>
      <c r="AL177" s="9" t="s">
        <v>153</v>
      </c>
      <c r="AM177" s="9" t="s">
        <v>153</v>
      </c>
      <c r="AN177" s="9" t="s">
        <v>153</v>
      </c>
      <c r="AO177" s="9" t="s">
        <v>153</v>
      </c>
      <c r="AP177" s="9" t="s">
        <v>153</v>
      </c>
      <c r="AQ177" s="9" t="s">
        <v>153</v>
      </c>
      <c r="AR177" s="9" t="s">
        <v>153</v>
      </c>
    </row>
    <row r="178" spans="1:44">
      <c r="A178" s="7" t="s">
        <v>201</v>
      </c>
      <c r="B178" s="7">
        <v>2006</v>
      </c>
      <c r="C178" s="7">
        <v>0</v>
      </c>
      <c r="D178" s="7" t="s">
        <v>11</v>
      </c>
      <c r="E178" s="8">
        <v>1098</v>
      </c>
      <c r="F178" s="8">
        <v>669</v>
      </c>
      <c r="G178" s="8">
        <v>365</v>
      </c>
      <c r="H178" s="8">
        <v>73</v>
      </c>
      <c r="I178" s="8">
        <v>2206</v>
      </c>
      <c r="J178" s="45">
        <v>91.7</v>
      </c>
      <c r="K178" s="10" t="s">
        <v>153</v>
      </c>
      <c r="L178" s="10" t="s">
        <v>153</v>
      </c>
      <c r="M178" s="10" t="s">
        <v>153</v>
      </c>
      <c r="N178" s="10" t="s">
        <v>153</v>
      </c>
      <c r="O178" s="10" t="s">
        <v>153</v>
      </c>
      <c r="P178" s="10" t="s">
        <v>153</v>
      </c>
      <c r="Q178" s="10" t="s">
        <v>153</v>
      </c>
      <c r="R178" s="10" t="s">
        <v>153</v>
      </c>
      <c r="S178" s="10" t="s">
        <v>153</v>
      </c>
      <c r="T178" s="10" t="s">
        <v>153</v>
      </c>
      <c r="U178" s="10" t="s">
        <v>153</v>
      </c>
      <c r="V178" s="10" t="s">
        <v>153</v>
      </c>
      <c r="W178" s="10" t="s">
        <v>153</v>
      </c>
      <c r="X178" s="10" t="s">
        <v>153</v>
      </c>
      <c r="Y178" s="10" t="s">
        <v>153</v>
      </c>
      <c r="Z178" s="10" t="s">
        <v>153</v>
      </c>
      <c r="AA178" s="10" t="s">
        <v>153</v>
      </c>
      <c r="AB178" s="10" t="s">
        <v>153</v>
      </c>
      <c r="AC178" s="10" t="s">
        <v>153</v>
      </c>
      <c r="AD178" s="10" t="s">
        <v>153</v>
      </c>
      <c r="AE178" s="8">
        <v>107</v>
      </c>
      <c r="AF178" s="45">
        <v>2.2999999999999998</v>
      </c>
      <c r="AG178" s="45">
        <v>1.5</v>
      </c>
      <c r="AH178" s="45">
        <v>0.9</v>
      </c>
      <c r="AI178" s="45">
        <v>0.2</v>
      </c>
      <c r="AJ178" s="45">
        <v>4.9000000000000004</v>
      </c>
      <c r="AK178" s="45">
        <v>4.5999999999999996</v>
      </c>
      <c r="AL178" s="8">
        <v>20085</v>
      </c>
      <c r="AM178" s="8">
        <v>2735</v>
      </c>
      <c r="AN178" s="8">
        <v>3259</v>
      </c>
      <c r="AO178" s="8">
        <v>184</v>
      </c>
      <c r="AP178" s="8">
        <v>26263</v>
      </c>
      <c r="AQ178" s="8">
        <v>4151</v>
      </c>
      <c r="AR178" s="8">
        <v>30415</v>
      </c>
    </row>
    <row r="179" spans="1:44">
      <c r="A179" s="7" t="s">
        <v>201</v>
      </c>
      <c r="B179" s="7">
        <v>2006</v>
      </c>
      <c r="C179" s="7">
        <v>101</v>
      </c>
      <c r="D179" s="7" t="s">
        <v>191</v>
      </c>
      <c r="E179" s="9" t="s">
        <v>153</v>
      </c>
      <c r="F179" s="9" t="s">
        <v>153</v>
      </c>
      <c r="G179" s="9" t="s">
        <v>153</v>
      </c>
      <c r="H179" s="9" t="s">
        <v>153</v>
      </c>
      <c r="I179" s="9" t="s">
        <v>153</v>
      </c>
      <c r="J179" s="9" t="s">
        <v>153</v>
      </c>
      <c r="K179" s="10" t="s">
        <v>153</v>
      </c>
      <c r="L179" s="10" t="s">
        <v>153</v>
      </c>
      <c r="M179" s="10" t="s">
        <v>153</v>
      </c>
      <c r="N179" s="10" t="s">
        <v>153</v>
      </c>
      <c r="O179" s="10" t="s">
        <v>153</v>
      </c>
      <c r="P179" s="10" t="s">
        <v>153</v>
      </c>
      <c r="Q179" s="10" t="s">
        <v>153</v>
      </c>
      <c r="R179" s="10" t="s">
        <v>153</v>
      </c>
      <c r="S179" s="10" t="s">
        <v>153</v>
      </c>
      <c r="T179" s="10" t="s">
        <v>153</v>
      </c>
      <c r="U179" s="10" t="s">
        <v>153</v>
      </c>
      <c r="V179" s="10" t="s">
        <v>153</v>
      </c>
      <c r="W179" s="10" t="s">
        <v>153</v>
      </c>
      <c r="X179" s="10" t="s">
        <v>153</v>
      </c>
      <c r="Y179" s="10" t="s">
        <v>153</v>
      </c>
      <c r="Z179" s="10" t="s">
        <v>153</v>
      </c>
      <c r="AA179" s="10" t="s">
        <v>153</v>
      </c>
      <c r="AB179" s="10" t="s">
        <v>153</v>
      </c>
      <c r="AC179" s="10" t="s">
        <v>153</v>
      </c>
      <c r="AD179" s="10" t="s">
        <v>153</v>
      </c>
      <c r="AE179" s="9" t="s">
        <v>153</v>
      </c>
      <c r="AF179" s="9" t="s">
        <v>153</v>
      </c>
      <c r="AG179" s="9" t="s">
        <v>153</v>
      </c>
      <c r="AH179" s="9" t="s">
        <v>153</v>
      </c>
      <c r="AI179" s="9" t="s">
        <v>153</v>
      </c>
      <c r="AJ179" s="9" t="s">
        <v>153</v>
      </c>
      <c r="AK179" s="9" t="s">
        <v>153</v>
      </c>
      <c r="AL179" s="9" t="s">
        <v>153</v>
      </c>
      <c r="AM179" s="9" t="s">
        <v>153</v>
      </c>
      <c r="AN179" s="9" t="s">
        <v>153</v>
      </c>
      <c r="AO179" s="9" t="s">
        <v>153</v>
      </c>
      <c r="AP179" s="9" t="s">
        <v>153</v>
      </c>
      <c r="AQ179" s="9" t="s">
        <v>153</v>
      </c>
      <c r="AR179" s="9" t="s">
        <v>153</v>
      </c>
    </row>
    <row r="180" spans="1:44">
      <c r="A180" s="7" t="s">
        <v>201</v>
      </c>
      <c r="B180" s="7">
        <v>2006</v>
      </c>
      <c r="C180" s="7">
        <v>102</v>
      </c>
      <c r="D180" s="7" t="s">
        <v>192</v>
      </c>
      <c r="E180" s="9" t="s">
        <v>153</v>
      </c>
      <c r="F180" s="9" t="s">
        <v>153</v>
      </c>
      <c r="G180" s="9" t="s">
        <v>153</v>
      </c>
      <c r="H180" s="9" t="s">
        <v>153</v>
      </c>
      <c r="I180" s="9" t="s">
        <v>153</v>
      </c>
      <c r="J180" s="9" t="s">
        <v>153</v>
      </c>
      <c r="K180" s="10" t="s">
        <v>153</v>
      </c>
      <c r="L180" s="10" t="s">
        <v>153</v>
      </c>
      <c r="M180" s="10" t="s">
        <v>153</v>
      </c>
      <c r="N180" s="10" t="s">
        <v>153</v>
      </c>
      <c r="O180" s="10" t="s">
        <v>153</v>
      </c>
      <c r="P180" s="10" t="s">
        <v>153</v>
      </c>
      <c r="Q180" s="10" t="s">
        <v>153</v>
      </c>
      <c r="R180" s="10" t="s">
        <v>153</v>
      </c>
      <c r="S180" s="10" t="s">
        <v>153</v>
      </c>
      <c r="T180" s="10" t="s">
        <v>153</v>
      </c>
      <c r="U180" s="10" t="s">
        <v>153</v>
      </c>
      <c r="V180" s="10" t="s">
        <v>153</v>
      </c>
      <c r="W180" s="10" t="s">
        <v>153</v>
      </c>
      <c r="X180" s="10" t="s">
        <v>153</v>
      </c>
      <c r="Y180" s="10" t="s">
        <v>153</v>
      </c>
      <c r="Z180" s="10" t="s">
        <v>153</v>
      </c>
      <c r="AA180" s="10" t="s">
        <v>153</v>
      </c>
      <c r="AB180" s="10" t="s">
        <v>153</v>
      </c>
      <c r="AC180" s="10" t="s">
        <v>153</v>
      </c>
      <c r="AD180" s="10" t="s">
        <v>153</v>
      </c>
      <c r="AE180" s="9" t="s">
        <v>153</v>
      </c>
      <c r="AF180" s="9" t="s">
        <v>153</v>
      </c>
      <c r="AG180" s="9" t="s">
        <v>153</v>
      </c>
      <c r="AH180" s="9" t="s">
        <v>153</v>
      </c>
      <c r="AI180" s="9" t="s">
        <v>153</v>
      </c>
      <c r="AJ180" s="9" t="s">
        <v>153</v>
      </c>
      <c r="AK180" s="9" t="s">
        <v>153</v>
      </c>
      <c r="AL180" s="9" t="s">
        <v>153</v>
      </c>
      <c r="AM180" s="9" t="s">
        <v>153</v>
      </c>
      <c r="AN180" s="9" t="s">
        <v>153</v>
      </c>
      <c r="AO180" s="9" t="s">
        <v>153</v>
      </c>
      <c r="AP180" s="9" t="s">
        <v>153</v>
      </c>
      <c r="AQ180" s="9" t="s">
        <v>153</v>
      </c>
      <c r="AR180" s="9" t="s">
        <v>153</v>
      </c>
    </row>
    <row r="181" spans="1:44">
      <c r="A181" s="7" t="s">
        <v>201</v>
      </c>
      <c r="B181" s="7">
        <v>2006</v>
      </c>
      <c r="C181" s="7">
        <v>1</v>
      </c>
      <c r="D181" s="7" t="s">
        <v>110</v>
      </c>
      <c r="E181" s="9" t="s">
        <v>153</v>
      </c>
      <c r="F181" s="9" t="s">
        <v>153</v>
      </c>
      <c r="G181" s="9" t="s">
        <v>153</v>
      </c>
      <c r="H181" s="9" t="s">
        <v>153</v>
      </c>
      <c r="I181" s="9" t="s">
        <v>153</v>
      </c>
      <c r="J181" s="9" t="s">
        <v>153</v>
      </c>
      <c r="K181" s="10" t="s">
        <v>153</v>
      </c>
      <c r="L181" s="10" t="s">
        <v>153</v>
      </c>
      <c r="M181" s="10" t="s">
        <v>153</v>
      </c>
      <c r="N181" s="10" t="s">
        <v>153</v>
      </c>
      <c r="O181" s="10" t="s">
        <v>153</v>
      </c>
      <c r="P181" s="10" t="s">
        <v>153</v>
      </c>
      <c r="Q181" s="10" t="s">
        <v>153</v>
      </c>
      <c r="R181" s="10" t="s">
        <v>153</v>
      </c>
      <c r="S181" s="10" t="s">
        <v>153</v>
      </c>
      <c r="T181" s="10" t="s">
        <v>153</v>
      </c>
      <c r="U181" s="10" t="s">
        <v>153</v>
      </c>
      <c r="V181" s="10" t="s">
        <v>153</v>
      </c>
      <c r="W181" s="10" t="s">
        <v>153</v>
      </c>
      <c r="X181" s="10" t="s">
        <v>153</v>
      </c>
      <c r="Y181" s="10" t="s">
        <v>153</v>
      </c>
      <c r="Z181" s="10" t="s">
        <v>153</v>
      </c>
      <c r="AA181" s="10" t="s">
        <v>153</v>
      </c>
      <c r="AB181" s="10" t="s">
        <v>153</v>
      </c>
      <c r="AC181" s="10" t="s">
        <v>153</v>
      </c>
      <c r="AD181" s="10" t="s">
        <v>153</v>
      </c>
      <c r="AE181" s="9" t="s">
        <v>153</v>
      </c>
      <c r="AF181" s="9" t="s">
        <v>153</v>
      </c>
      <c r="AG181" s="9" t="s">
        <v>153</v>
      </c>
      <c r="AH181" s="9" t="s">
        <v>153</v>
      </c>
      <c r="AI181" s="9" t="s">
        <v>153</v>
      </c>
      <c r="AJ181" s="9" t="s">
        <v>153</v>
      </c>
      <c r="AK181" s="9" t="s">
        <v>153</v>
      </c>
      <c r="AL181" s="9" t="s">
        <v>153</v>
      </c>
      <c r="AM181" s="9" t="s">
        <v>153</v>
      </c>
      <c r="AN181" s="9" t="s">
        <v>153</v>
      </c>
      <c r="AO181" s="9" t="s">
        <v>153</v>
      </c>
      <c r="AP181" s="9" t="s">
        <v>153</v>
      </c>
      <c r="AQ181" s="9" t="s">
        <v>153</v>
      </c>
      <c r="AR181" s="9" t="s">
        <v>153</v>
      </c>
    </row>
    <row r="182" spans="1:44">
      <c r="A182" s="7" t="s">
        <v>201</v>
      </c>
      <c r="B182" s="7">
        <v>2006</v>
      </c>
      <c r="C182" s="7">
        <v>11</v>
      </c>
      <c r="D182" s="7" t="s">
        <v>209</v>
      </c>
      <c r="E182" s="9" t="s">
        <v>153</v>
      </c>
      <c r="F182" s="9" t="s">
        <v>153</v>
      </c>
      <c r="G182" s="9" t="s">
        <v>153</v>
      </c>
      <c r="H182" s="9" t="s">
        <v>153</v>
      </c>
      <c r="I182" s="9" t="s">
        <v>153</v>
      </c>
      <c r="J182" s="9" t="s">
        <v>153</v>
      </c>
      <c r="K182" s="10" t="s">
        <v>153</v>
      </c>
      <c r="L182" s="10" t="s">
        <v>153</v>
      </c>
      <c r="M182" s="10" t="s">
        <v>153</v>
      </c>
      <c r="N182" s="10" t="s">
        <v>153</v>
      </c>
      <c r="O182" s="10" t="s">
        <v>153</v>
      </c>
      <c r="P182" s="10" t="s">
        <v>153</v>
      </c>
      <c r="Q182" s="10" t="s">
        <v>153</v>
      </c>
      <c r="R182" s="10" t="s">
        <v>153</v>
      </c>
      <c r="S182" s="10" t="s">
        <v>153</v>
      </c>
      <c r="T182" s="10" t="s">
        <v>153</v>
      </c>
      <c r="U182" s="10" t="s">
        <v>153</v>
      </c>
      <c r="V182" s="10" t="s">
        <v>153</v>
      </c>
      <c r="W182" s="10" t="s">
        <v>153</v>
      </c>
      <c r="X182" s="10" t="s">
        <v>153</v>
      </c>
      <c r="Y182" s="10" t="s">
        <v>153</v>
      </c>
      <c r="Z182" s="10" t="s">
        <v>153</v>
      </c>
      <c r="AA182" s="10" t="s">
        <v>153</v>
      </c>
      <c r="AB182" s="10" t="s">
        <v>153</v>
      </c>
      <c r="AC182" s="10" t="s">
        <v>153</v>
      </c>
      <c r="AD182" s="10" t="s">
        <v>153</v>
      </c>
      <c r="AE182" s="9" t="s">
        <v>153</v>
      </c>
      <c r="AF182" s="9" t="s">
        <v>153</v>
      </c>
      <c r="AG182" s="9" t="s">
        <v>153</v>
      </c>
      <c r="AH182" s="9" t="s">
        <v>153</v>
      </c>
      <c r="AI182" s="9" t="s">
        <v>153</v>
      </c>
      <c r="AJ182" s="9" t="s">
        <v>153</v>
      </c>
      <c r="AK182" s="9" t="s">
        <v>153</v>
      </c>
      <c r="AL182" s="9" t="s">
        <v>153</v>
      </c>
      <c r="AM182" s="9" t="s">
        <v>153</v>
      </c>
      <c r="AN182" s="9" t="s">
        <v>153</v>
      </c>
      <c r="AO182" s="9" t="s">
        <v>153</v>
      </c>
      <c r="AP182" s="9" t="s">
        <v>153</v>
      </c>
      <c r="AQ182" s="9" t="s">
        <v>153</v>
      </c>
      <c r="AR182" s="9" t="s">
        <v>153</v>
      </c>
    </row>
    <row r="183" spans="1:44">
      <c r="A183" s="7" t="s">
        <v>201</v>
      </c>
      <c r="B183" s="7">
        <v>2006</v>
      </c>
      <c r="C183" s="7">
        <v>14</v>
      </c>
      <c r="D183" s="7" t="s">
        <v>112</v>
      </c>
      <c r="E183" s="9" t="s">
        <v>153</v>
      </c>
      <c r="F183" s="9" t="s">
        <v>153</v>
      </c>
      <c r="G183" s="9" t="s">
        <v>153</v>
      </c>
      <c r="H183" s="9" t="s">
        <v>153</v>
      </c>
      <c r="I183" s="9" t="s">
        <v>153</v>
      </c>
      <c r="J183" s="9" t="s">
        <v>153</v>
      </c>
      <c r="K183" s="10" t="s">
        <v>153</v>
      </c>
      <c r="L183" s="10" t="s">
        <v>153</v>
      </c>
      <c r="M183" s="10" t="s">
        <v>153</v>
      </c>
      <c r="N183" s="10" t="s">
        <v>153</v>
      </c>
      <c r="O183" s="10" t="s">
        <v>153</v>
      </c>
      <c r="P183" s="10" t="s">
        <v>153</v>
      </c>
      <c r="Q183" s="10" t="s">
        <v>153</v>
      </c>
      <c r="R183" s="10" t="s">
        <v>153</v>
      </c>
      <c r="S183" s="10" t="s">
        <v>153</v>
      </c>
      <c r="T183" s="10" t="s">
        <v>153</v>
      </c>
      <c r="U183" s="10" t="s">
        <v>153</v>
      </c>
      <c r="V183" s="10" t="s">
        <v>153</v>
      </c>
      <c r="W183" s="10" t="s">
        <v>153</v>
      </c>
      <c r="X183" s="10" t="s">
        <v>153</v>
      </c>
      <c r="Y183" s="10" t="s">
        <v>153</v>
      </c>
      <c r="Z183" s="10" t="s">
        <v>153</v>
      </c>
      <c r="AA183" s="10" t="s">
        <v>153</v>
      </c>
      <c r="AB183" s="10" t="s">
        <v>153</v>
      </c>
      <c r="AC183" s="10" t="s">
        <v>153</v>
      </c>
      <c r="AD183" s="10" t="s">
        <v>153</v>
      </c>
      <c r="AE183" s="9" t="s">
        <v>153</v>
      </c>
      <c r="AF183" s="9" t="s">
        <v>153</v>
      </c>
      <c r="AG183" s="9" t="s">
        <v>153</v>
      </c>
      <c r="AH183" s="9" t="s">
        <v>153</v>
      </c>
      <c r="AI183" s="9" t="s">
        <v>153</v>
      </c>
      <c r="AJ183" s="9" t="s">
        <v>153</v>
      </c>
      <c r="AK183" s="9" t="s">
        <v>153</v>
      </c>
      <c r="AL183" s="9" t="s">
        <v>153</v>
      </c>
      <c r="AM183" s="9" t="s">
        <v>153</v>
      </c>
      <c r="AN183" s="9" t="s">
        <v>153</v>
      </c>
      <c r="AO183" s="9" t="s">
        <v>153</v>
      </c>
      <c r="AP183" s="9" t="s">
        <v>153</v>
      </c>
      <c r="AQ183" s="9" t="s">
        <v>153</v>
      </c>
      <c r="AR183" s="9" t="s">
        <v>153</v>
      </c>
    </row>
    <row r="184" spans="1:44">
      <c r="A184" s="7" t="s">
        <v>201</v>
      </c>
      <c r="B184" s="7">
        <v>2006</v>
      </c>
      <c r="C184" s="7">
        <v>9</v>
      </c>
      <c r="D184" s="7" t="s">
        <v>205</v>
      </c>
      <c r="E184" s="9" t="s">
        <v>153</v>
      </c>
      <c r="F184" s="9" t="s">
        <v>153</v>
      </c>
      <c r="G184" s="9" t="s">
        <v>153</v>
      </c>
      <c r="H184" s="9" t="s">
        <v>153</v>
      </c>
      <c r="I184" s="9" t="s">
        <v>153</v>
      </c>
      <c r="J184" s="9" t="s">
        <v>153</v>
      </c>
      <c r="K184" s="10" t="s">
        <v>153</v>
      </c>
      <c r="L184" s="10" t="s">
        <v>153</v>
      </c>
      <c r="M184" s="10" t="s">
        <v>153</v>
      </c>
      <c r="N184" s="10" t="s">
        <v>153</v>
      </c>
      <c r="O184" s="10" t="s">
        <v>153</v>
      </c>
      <c r="P184" s="10" t="s">
        <v>153</v>
      </c>
      <c r="Q184" s="10" t="s">
        <v>153</v>
      </c>
      <c r="R184" s="10" t="s">
        <v>153</v>
      </c>
      <c r="S184" s="10" t="s">
        <v>153</v>
      </c>
      <c r="T184" s="10" t="s">
        <v>153</v>
      </c>
      <c r="U184" s="10" t="s">
        <v>153</v>
      </c>
      <c r="V184" s="10" t="s">
        <v>153</v>
      </c>
      <c r="W184" s="10" t="s">
        <v>153</v>
      </c>
      <c r="X184" s="10" t="s">
        <v>153</v>
      </c>
      <c r="Y184" s="10" t="s">
        <v>153</v>
      </c>
      <c r="Z184" s="10" t="s">
        <v>153</v>
      </c>
      <c r="AA184" s="10" t="s">
        <v>153</v>
      </c>
      <c r="AB184" s="10" t="s">
        <v>153</v>
      </c>
      <c r="AC184" s="10" t="s">
        <v>153</v>
      </c>
      <c r="AD184" s="10" t="s">
        <v>153</v>
      </c>
      <c r="AE184" s="9" t="s">
        <v>153</v>
      </c>
      <c r="AF184" s="9" t="s">
        <v>153</v>
      </c>
      <c r="AG184" s="9" t="s">
        <v>153</v>
      </c>
      <c r="AH184" s="9" t="s">
        <v>153</v>
      </c>
      <c r="AI184" s="9" t="s">
        <v>153</v>
      </c>
      <c r="AJ184" s="9" t="s">
        <v>153</v>
      </c>
      <c r="AK184" s="9" t="s">
        <v>153</v>
      </c>
      <c r="AL184" s="9" t="s">
        <v>153</v>
      </c>
      <c r="AM184" s="9" t="s">
        <v>153</v>
      </c>
      <c r="AN184" s="9" t="s">
        <v>153</v>
      </c>
      <c r="AO184" s="9" t="s">
        <v>153</v>
      </c>
      <c r="AP184" s="9" t="s">
        <v>153</v>
      </c>
      <c r="AQ184" s="9" t="s">
        <v>153</v>
      </c>
      <c r="AR184" s="9" t="s">
        <v>153</v>
      </c>
    </row>
    <row r="185" spans="1:44">
      <c r="A185" s="7" t="s">
        <v>201</v>
      </c>
      <c r="B185" s="7">
        <v>2006</v>
      </c>
      <c r="C185" s="7">
        <v>4</v>
      </c>
      <c r="D185" s="7" t="s">
        <v>114</v>
      </c>
      <c r="E185" s="9" t="s">
        <v>153</v>
      </c>
      <c r="F185" s="9" t="s">
        <v>153</v>
      </c>
      <c r="G185" s="9" t="s">
        <v>153</v>
      </c>
      <c r="H185" s="9" t="s">
        <v>153</v>
      </c>
      <c r="I185" s="9" t="s">
        <v>153</v>
      </c>
      <c r="J185" s="9" t="s">
        <v>153</v>
      </c>
      <c r="K185" s="10" t="s">
        <v>153</v>
      </c>
      <c r="L185" s="10" t="s">
        <v>153</v>
      </c>
      <c r="M185" s="10" t="s">
        <v>153</v>
      </c>
      <c r="N185" s="10" t="s">
        <v>153</v>
      </c>
      <c r="O185" s="10" t="s">
        <v>153</v>
      </c>
      <c r="P185" s="10" t="s">
        <v>153</v>
      </c>
      <c r="Q185" s="10" t="s">
        <v>153</v>
      </c>
      <c r="R185" s="10" t="s">
        <v>153</v>
      </c>
      <c r="S185" s="10" t="s">
        <v>153</v>
      </c>
      <c r="T185" s="10" t="s">
        <v>153</v>
      </c>
      <c r="U185" s="10" t="s">
        <v>153</v>
      </c>
      <c r="V185" s="10" t="s">
        <v>153</v>
      </c>
      <c r="W185" s="10" t="s">
        <v>153</v>
      </c>
      <c r="X185" s="10" t="s">
        <v>153</v>
      </c>
      <c r="Y185" s="10" t="s">
        <v>153</v>
      </c>
      <c r="Z185" s="10" t="s">
        <v>153</v>
      </c>
      <c r="AA185" s="10" t="s">
        <v>153</v>
      </c>
      <c r="AB185" s="10" t="s">
        <v>153</v>
      </c>
      <c r="AC185" s="10" t="s">
        <v>153</v>
      </c>
      <c r="AD185" s="10" t="s">
        <v>153</v>
      </c>
      <c r="AE185" s="9" t="s">
        <v>153</v>
      </c>
      <c r="AF185" s="9" t="s">
        <v>153</v>
      </c>
      <c r="AG185" s="9" t="s">
        <v>153</v>
      </c>
      <c r="AH185" s="9" t="s">
        <v>153</v>
      </c>
      <c r="AI185" s="9" t="s">
        <v>153</v>
      </c>
      <c r="AJ185" s="9" t="s">
        <v>153</v>
      </c>
      <c r="AK185" s="9" t="s">
        <v>153</v>
      </c>
      <c r="AL185" s="9" t="s">
        <v>153</v>
      </c>
      <c r="AM185" s="9" t="s">
        <v>153</v>
      </c>
      <c r="AN185" s="9" t="s">
        <v>153</v>
      </c>
      <c r="AO185" s="9" t="s">
        <v>153</v>
      </c>
      <c r="AP185" s="9" t="s">
        <v>153</v>
      </c>
      <c r="AQ185" s="9" t="s">
        <v>153</v>
      </c>
      <c r="AR185" s="9" t="s">
        <v>153</v>
      </c>
    </row>
    <row r="186" spans="1:44">
      <c r="A186" s="7" t="s">
        <v>201</v>
      </c>
      <c r="B186" s="7">
        <v>2006</v>
      </c>
      <c r="C186" s="7">
        <v>13</v>
      </c>
      <c r="D186" s="7" t="s">
        <v>206</v>
      </c>
      <c r="E186" s="9" t="s">
        <v>153</v>
      </c>
      <c r="F186" s="9" t="s">
        <v>153</v>
      </c>
      <c r="G186" s="9" t="s">
        <v>153</v>
      </c>
      <c r="H186" s="9" t="s">
        <v>153</v>
      </c>
      <c r="I186" s="9" t="s">
        <v>153</v>
      </c>
      <c r="J186" s="9" t="s">
        <v>153</v>
      </c>
      <c r="K186" s="10" t="s">
        <v>153</v>
      </c>
      <c r="L186" s="10" t="s">
        <v>153</v>
      </c>
      <c r="M186" s="10" t="s">
        <v>153</v>
      </c>
      <c r="N186" s="10" t="s">
        <v>153</v>
      </c>
      <c r="O186" s="10" t="s">
        <v>153</v>
      </c>
      <c r="P186" s="10" t="s">
        <v>153</v>
      </c>
      <c r="Q186" s="10" t="s">
        <v>153</v>
      </c>
      <c r="R186" s="10" t="s">
        <v>153</v>
      </c>
      <c r="S186" s="10" t="s">
        <v>153</v>
      </c>
      <c r="T186" s="10" t="s">
        <v>153</v>
      </c>
      <c r="U186" s="10" t="s">
        <v>153</v>
      </c>
      <c r="V186" s="10" t="s">
        <v>153</v>
      </c>
      <c r="W186" s="10" t="s">
        <v>153</v>
      </c>
      <c r="X186" s="10" t="s">
        <v>153</v>
      </c>
      <c r="Y186" s="10" t="s">
        <v>153</v>
      </c>
      <c r="Z186" s="10" t="s">
        <v>153</v>
      </c>
      <c r="AA186" s="10" t="s">
        <v>153</v>
      </c>
      <c r="AB186" s="10" t="s">
        <v>153</v>
      </c>
      <c r="AC186" s="10" t="s">
        <v>153</v>
      </c>
      <c r="AD186" s="10" t="s">
        <v>153</v>
      </c>
      <c r="AE186" s="9" t="s">
        <v>153</v>
      </c>
      <c r="AF186" s="9" t="s">
        <v>153</v>
      </c>
      <c r="AG186" s="9" t="s">
        <v>153</v>
      </c>
      <c r="AH186" s="9" t="s">
        <v>153</v>
      </c>
      <c r="AI186" s="9" t="s">
        <v>153</v>
      </c>
      <c r="AJ186" s="9" t="s">
        <v>153</v>
      </c>
      <c r="AK186" s="9" t="s">
        <v>153</v>
      </c>
      <c r="AL186" s="9" t="s">
        <v>153</v>
      </c>
      <c r="AM186" s="9" t="s">
        <v>153</v>
      </c>
      <c r="AN186" s="9" t="s">
        <v>153</v>
      </c>
      <c r="AO186" s="9" t="s">
        <v>153</v>
      </c>
      <c r="AP186" s="9" t="s">
        <v>153</v>
      </c>
      <c r="AQ186" s="9" t="s">
        <v>153</v>
      </c>
      <c r="AR186" s="9" t="s">
        <v>153</v>
      </c>
    </row>
    <row r="187" spans="1:44">
      <c r="A187" s="7" t="s">
        <v>201</v>
      </c>
      <c r="B187" s="7">
        <v>2006</v>
      </c>
      <c r="C187" s="7">
        <v>15</v>
      </c>
      <c r="D187" s="7" t="s">
        <v>116</v>
      </c>
      <c r="E187" s="9" t="s">
        <v>153</v>
      </c>
      <c r="F187" s="9" t="s">
        <v>153</v>
      </c>
      <c r="G187" s="9" t="s">
        <v>153</v>
      </c>
      <c r="H187" s="9" t="s">
        <v>153</v>
      </c>
      <c r="I187" s="9" t="s">
        <v>153</v>
      </c>
      <c r="J187" s="9" t="s">
        <v>153</v>
      </c>
      <c r="K187" s="10" t="s">
        <v>153</v>
      </c>
      <c r="L187" s="10" t="s">
        <v>153</v>
      </c>
      <c r="M187" s="10" t="s">
        <v>153</v>
      </c>
      <c r="N187" s="10" t="s">
        <v>153</v>
      </c>
      <c r="O187" s="10" t="s">
        <v>153</v>
      </c>
      <c r="P187" s="10" t="s">
        <v>153</v>
      </c>
      <c r="Q187" s="10" t="s">
        <v>153</v>
      </c>
      <c r="R187" s="10" t="s">
        <v>153</v>
      </c>
      <c r="S187" s="10" t="s">
        <v>153</v>
      </c>
      <c r="T187" s="10" t="s">
        <v>153</v>
      </c>
      <c r="U187" s="10" t="s">
        <v>153</v>
      </c>
      <c r="V187" s="10" t="s">
        <v>153</v>
      </c>
      <c r="W187" s="10" t="s">
        <v>153</v>
      </c>
      <c r="X187" s="10" t="s">
        <v>153</v>
      </c>
      <c r="Y187" s="10" t="s">
        <v>153</v>
      </c>
      <c r="Z187" s="10" t="s">
        <v>153</v>
      </c>
      <c r="AA187" s="10" t="s">
        <v>153</v>
      </c>
      <c r="AB187" s="10" t="s">
        <v>153</v>
      </c>
      <c r="AC187" s="10" t="s">
        <v>153</v>
      </c>
      <c r="AD187" s="10" t="s">
        <v>153</v>
      </c>
      <c r="AE187" s="9" t="s">
        <v>153</v>
      </c>
      <c r="AF187" s="9" t="s">
        <v>153</v>
      </c>
      <c r="AG187" s="9" t="s">
        <v>153</v>
      </c>
      <c r="AH187" s="9" t="s">
        <v>153</v>
      </c>
      <c r="AI187" s="9" t="s">
        <v>153</v>
      </c>
      <c r="AJ187" s="9" t="s">
        <v>153</v>
      </c>
      <c r="AK187" s="9" t="s">
        <v>153</v>
      </c>
      <c r="AL187" s="9" t="s">
        <v>153</v>
      </c>
      <c r="AM187" s="9" t="s">
        <v>153</v>
      </c>
      <c r="AN187" s="9" t="s">
        <v>153</v>
      </c>
      <c r="AO187" s="9" t="s">
        <v>153</v>
      </c>
      <c r="AP187" s="9" t="s">
        <v>153</v>
      </c>
      <c r="AQ187" s="9" t="s">
        <v>153</v>
      </c>
      <c r="AR187" s="9" t="s">
        <v>153</v>
      </c>
    </row>
    <row r="188" spans="1:44">
      <c r="A188" s="7" t="s">
        <v>201</v>
      </c>
      <c r="B188" s="7">
        <v>2006</v>
      </c>
      <c r="C188" s="7">
        <v>5</v>
      </c>
      <c r="D188" s="7" t="s">
        <v>117</v>
      </c>
      <c r="E188" s="9" t="s">
        <v>153</v>
      </c>
      <c r="F188" s="9" t="s">
        <v>153</v>
      </c>
      <c r="G188" s="9" t="s">
        <v>153</v>
      </c>
      <c r="H188" s="9" t="s">
        <v>153</v>
      </c>
      <c r="I188" s="9" t="s">
        <v>153</v>
      </c>
      <c r="J188" s="9" t="s">
        <v>153</v>
      </c>
      <c r="K188" s="10" t="s">
        <v>153</v>
      </c>
      <c r="L188" s="10" t="s">
        <v>153</v>
      </c>
      <c r="M188" s="10" t="s">
        <v>153</v>
      </c>
      <c r="N188" s="10" t="s">
        <v>153</v>
      </c>
      <c r="O188" s="10" t="s">
        <v>153</v>
      </c>
      <c r="P188" s="10" t="s">
        <v>153</v>
      </c>
      <c r="Q188" s="10" t="s">
        <v>153</v>
      </c>
      <c r="R188" s="10" t="s">
        <v>153</v>
      </c>
      <c r="S188" s="10" t="s">
        <v>153</v>
      </c>
      <c r="T188" s="10" t="s">
        <v>153</v>
      </c>
      <c r="U188" s="10" t="s">
        <v>153</v>
      </c>
      <c r="V188" s="10" t="s">
        <v>153</v>
      </c>
      <c r="W188" s="10" t="s">
        <v>153</v>
      </c>
      <c r="X188" s="10" t="s">
        <v>153</v>
      </c>
      <c r="Y188" s="10" t="s">
        <v>153</v>
      </c>
      <c r="Z188" s="10" t="s">
        <v>153</v>
      </c>
      <c r="AA188" s="10" t="s">
        <v>153</v>
      </c>
      <c r="AB188" s="10" t="s">
        <v>153</v>
      </c>
      <c r="AC188" s="10" t="s">
        <v>153</v>
      </c>
      <c r="AD188" s="10" t="s">
        <v>153</v>
      </c>
      <c r="AE188" s="9" t="s">
        <v>153</v>
      </c>
      <c r="AF188" s="9" t="s">
        <v>153</v>
      </c>
      <c r="AG188" s="9" t="s">
        <v>153</v>
      </c>
      <c r="AH188" s="9" t="s">
        <v>153</v>
      </c>
      <c r="AI188" s="9" t="s">
        <v>153</v>
      </c>
      <c r="AJ188" s="9" t="s">
        <v>153</v>
      </c>
      <c r="AK188" s="9" t="s">
        <v>153</v>
      </c>
      <c r="AL188" s="9" t="s">
        <v>153</v>
      </c>
      <c r="AM188" s="9" t="s">
        <v>153</v>
      </c>
      <c r="AN188" s="9" t="s">
        <v>153</v>
      </c>
      <c r="AO188" s="9" t="s">
        <v>153</v>
      </c>
      <c r="AP188" s="9" t="s">
        <v>153</v>
      </c>
      <c r="AQ188" s="9" t="s">
        <v>153</v>
      </c>
      <c r="AR188" s="9" t="s">
        <v>153</v>
      </c>
    </row>
    <row r="189" spans="1:44">
      <c r="A189" s="7" t="s">
        <v>201</v>
      </c>
      <c r="B189" s="7">
        <v>2006</v>
      </c>
      <c r="C189" s="7">
        <v>17</v>
      </c>
      <c r="D189" s="7" t="s">
        <v>207</v>
      </c>
      <c r="E189" s="9" t="s">
        <v>153</v>
      </c>
      <c r="F189" s="9" t="s">
        <v>153</v>
      </c>
      <c r="G189" s="9" t="s">
        <v>153</v>
      </c>
      <c r="H189" s="9" t="s">
        <v>153</v>
      </c>
      <c r="I189" s="9" t="s">
        <v>153</v>
      </c>
      <c r="J189" s="9" t="s">
        <v>153</v>
      </c>
      <c r="K189" s="10" t="s">
        <v>153</v>
      </c>
      <c r="L189" s="10" t="s">
        <v>153</v>
      </c>
      <c r="M189" s="10" t="s">
        <v>153</v>
      </c>
      <c r="N189" s="10" t="s">
        <v>153</v>
      </c>
      <c r="O189" s="10" t="s">
        <v>153</v>
      </c>
      <c r="P189" s="10" t="s">
        <v>153</v>
      </c>
      <c r="Q189" s="10" t="s">
        <v>153</v>
      </c>
      <c r="R189" s="10" t="s">
        <v>153</v>
      </c>
      <c r="S189" s="10" t="s">
        <v>153</v>
      </c>
      <c r="T189" s="10" t="s">
        <v>153</v>
      </c>
      <c r="U189" s="10" t="s">
        <v>153</v>
      </c>
      <c r="V189" s="10" t="s">
        <v>153</v>
      </c>
      <c r="W189" s="10" t="s">
        <v>153</v>
      </c>
      <c r="X189" s="10" t="s">
        <v>153</v>
      </c>
      <c r="Y189" s="10" t="s">
        <v>153</v>
      </c>
      <c r="Z189" s="10" t="s">
        <v>153</v>
      </c>
      <c r="AA189" s="10" t="s">
        <v>153</v>
      </c>
      <c r="AB189" s="10" t="s">
        <v>153</v>
      </c>
      <c r="AC189" s="10" t="s">
        <v>153</v>
      </c>
      <c r="AD189" s="10" t="s">
        <v>153</v>
      </c>
      <c r="AE189" s="9" t="s">
        <v>153</v>
      </c>
      <c r="AF189" s="9" t="s">
        <v>153</v>
      </c>
      <c r="AG189" s="9" t="s">
        <v>153</v>
      </c>
      <c r="AH189" s="9" t="s">
        <v>153</v>
      </c>
      <c r="AI189" s="9" t="s">
        <v>153</v>
      </c>
      <c r="AJ189" s="9" t="s">
        <v>153</v>
      </c>
      <c r="AK189" s="9" t="s">
        <v>153</v>
      </c>
      <c r="AL189" s="9" t="s">
        <v>153</v>
      </c>
      <c r="AM189" s="9" t="s">
        <v>153</v>
      </c>
      <c r="AN189" s="9" t="s">
        <v>153</v>
      </c>
      <c r="AO189" s="9" t="s">
        <v>153</v>
      </c>
      <c r="AP189" s="9" t="s">
        <v>153</v>
      </c>
      <c r="AQ189" s="9" t="s">
        <v>153</v>
      </c>
      <c r="AR189" s="9" t="s">
        <v>153</v>
      </c>
    </row>
    <row r="190" spans="1:44">
      <c r="A190" s="7" t="s">
        <v>201</v>
      </c>
      <c r="B190" s="7">
        <v>2006</v>
      </c>
      <c r="C190" s="7">
        <v>7</v>
      </c>
      <c r="D190" s="7" t="s">
        <v>193</v>
      </c>
      <c r="E190" s="9" t="s">
        <v>153</v>
      </c>
      <c r="F190" s="9" t="s">
        <v>153</v>
      </c>
      <c r="G190" s="9" t="s">
        <v>153</v>
      </c>
      <c r="H190" s="9" t="s">
        <v>153</v>
      </c>
      <c r="I190" s="9" t="s">
        <v>153</v>
      </c>
      <c r="J190" s="9" t="s">
        <v>153</v>
      </c>
      <c r="K190" s="10" t="s">
        <v>153</v>
      </c>
      <c r="L190" s="10" t="s">
        <v>153</v>
      </c>
      <c r="M190" s="10" t="s">
        <v>153</v>
      </c>
      <c r="N190" s="10" t="s">
        <v>153</v>
      </c>
      <c r="O190" s="10" t="s">
        <v>153</v>
      </c>
      <c r="P190" s="10" t="s">
        <v>153</v>
      </c>
      <c r="Q190" s="10" t="s">
        <v>153</v>
      </c>
      <c r="R190" s="10" t="s">
        <v>153</v>
      </c>
      <c r="S190" s="10" t="s">
        <v>153</v>
      </c>
      <c r="T190" s="10" t="s">
        <v>153</v>
      </c>
      <c r="U190" s="10" t="s">
        <v>153</v>
      </c>
      <c r="V190" s="10" t="s">
        <v>153</v>
      </c>
      <c r="W190" s="10" t="s">
        <v>153</v>
      </c>
      <c r="X190" s="10" t="s">
        <v>153</v>
      </c>
      <c r="Y190" s="10" t="s">
        <v>153</v>
      </c>
      <c r="Z190" s="10" t="s">
        <v>153</v>
      </c>
      <c r="AA190" s="10" t="s">
        <v>153</v>
      </c>
      <c r="AB190" s="10" t="s">
        <v>153</v>
      </c>
      <c r="AC190" s="10" t="s">
        <v>153</v>
      </c>
      <c r="AD190" s="10" t="s">
        <v>153</v>
      </c>
      <c r="AE190" s="9" t="s">
        <v>153</v>
      </c>
      <c r="AF190" s="9" t="s">
        <v>153</v>
      </c>
      <c r="AG190" s="9" t="s">
        <v>153</v>
      </c>
      <c r="AH190" s="9" t="s">
        <v>153</v>
      </c>
      <c r="AI190" s="9" t="s">
        <v>153</v>
      </c>
      <c r="AJ190" s="9" t="s">
        <v>153</v>
      </c>
      <c r="AK190" s="9" t="s">
        <v>153</v>
      </c>
      <c r="AL190" s="9" t="s">
        <v>153</v>
      </c>
      <c r="AM190" s="9" t="s">
        <v>153</v>
      </c>
      <c r="AN190" s="9" t="s">
        <v>153</v>
      </c>
      <c r="AO190" s="9" t="s">
        <v>153</v>
      </c>
      <c r="AP190" s="9" t="s">
        <v>153</v>
      </c>
      <c r="AQ190" s="9" t="s">
        <v>153</v>
      </c>
      <c r="AR190" s="9" t="s">
        <v>153</v>
      </c>
    </row>
    <row r="191" spans="1:44">
      <c r="A191" s="7" t="s">
        <v>201</v>
      </c>
      <c r="B191" s="7">
        <v>2006</v>
      </c>
      <c r="C191" s="7">
        <v>18</v>
      </c>
      <c r="D191" s="7" t="s">
        <v>120</v>
      </c>
      <c r="E191" s="9" t="s">
        <v>153</v>
      </c>
      <c r="F191" s="9" t="s">
        <v>153</v>
      </c>
      <c r="G191" s="9" t="s">
        <v>153</v>
      </c>
      <c r="H191" s="9" t="s">
        <v>153</v>
      </c>
      <c r="I191" s="9" t="s">
        <v>153</v>
      </c>
      <c r="J191" s="9" t="s">
        <v>153</v>
      </c>
      <c r="K191" s="10" t="s">
        <v>153</v>
      </c>
      <c r="L191" s="10" t="s">
        <v>153</v>
      </c>
      <c r="M191" s="10" t="s">
        <v>153</v>
      </c>
      <c r="N191" s="10" t="s">
        <v>153</v>
      </c>
      <c r="O191" s="10" t="s">
        <v>153</v>
      </c>
      <c r="P191" s="10" t="s">
        <v>153</v>
      </c>
      <c r="Q191" s="10" t="s">
        <v>153</v>
      </c>
      <c r="R191" s="10" t="s">
        <v>153</v>
      </c>
      <c r="S191" s="10" t="s">
        <v>153</v>
      </c>
      <c r="T191" s="10" t="s">
        <v>153</v>
      </c>
      <c r="U191" s="10" t="s">
        <v>153</v>
      </c>
      <c r="V191" s="10" t="s">
        <v>153</v>
      </c>
      <c r="W191" s="10" t="s">
        <v>153</v>
      </c>
      <c r="X191" s="10" t="s">
        <v>153</v>
      </c>
      <c r="Y191" s="10" t="s">
        <v>153</v>
      </c>
      <c r="Z191" s="10" t="s">
        <v>153</v>
      </c>
      <c r="AA191" s="10" t="s">
        <v>153</v>
      </c>
      <c r="AB191" s="10" t="s">
        <v>153</v>
      </c>
      <c r="AC191" s="10" t="s">
        <v>153</v>
      </c>
      <c r="AD191" s="10" t="s">
        <v>153</v>
      </c>
      <c r="AE191" s="9" t="s">
        <v>153</v>
      </c>
      <c r="AF191" s="9" t="s">
        <v>153</v>
      </c>
      <c r="AG191" s="9" t="s">
        <v>153</v>
      </c>
      <c r="AH191" s="9" t="s">
        <v>153</v>
      </c>
      <c r="AI191" s="9" t="s">
        <v>153</v>
      </c>
      <c r="AJ191" s="9" t="s">
        <v>153</v>
      </c>
      <c r="AK191" s="9" t="s">
        <v>153</v>
      </c>
      <c r="AL191" s="9" t="s">
        <v>153</v>
      </c>
      <c r="AM191" s="9" t="s">
        <v>153</v>
      </c>
      <c r="AN191" s="9" t="s">
        <v>153</v>
      </c>
      <c r="AO191" s="9" t="s">
        <v>153</v>
      </c>
      <c r="AP191" s="9" t="s">
        <v>153</v>
      </c>
      <c r="AQ191" s="9" t="s">
        <v>153</v>
      </c>
      <c r="AR191" s="9" t="s">
        <v>153</v>
      </c>
    </row>
    <row r="192" spans="1:44">
      <c r="A192" s="7" t="s">
        <v>201</v>
      </c>
      <c r="B192" s="7">
        <v>2006</v>
      </c>
      <c r="C192" s="7">
        <v>6</v>
      </c>
      <c r="D192" s="7" t="s">
        <v>121</v>
      </c>
      <c r="E192" s="9" t="s">
        <v>153</v>
      </c>
      <c r="F192" s="9" t="s">
        <v>153</v>
      </c>
      <c r="G192" s="9" t="s">
        <v>153</v>
      </c>
      <c r="H192" s="9" t="s">
        <v>153</v>
      </c>
      <c r="I192" s="9" t="s">
        <v>153</v>
      </c>
      <c r="J192" s="9" t="s">
        <v>153</v>
      </c>
      <c r="K192" s="10" t="s">
        <v>153</v>
      </c>
      <c r="L192" s="10" t="s">
        <v>153</v>
      </c>
      <c r="M192" s="10" t="s">
        <v>153</v>
      </c>
      <c r="N192" s="10" t="s">
        <v>153</v>
      </c>
      <c r="O192" s="10" t="s">
        <v>153</v>
      </c>
      <c r="P192" s="10" t="s">
        <v>153</v>
      </c>
      <c r="Q192" s="10" t="s">
        <v>153</v>
      </c>
      <c r="R192" s="10" t="s">
        <v>153</v>
      </c>
      <c r="S192" s="10" t="s">
        <v>153</v>
      </c>
      <c r="T192" s="10" t="s">
        <v>153</v>
      </c>
      <c r="U192" s="10" t="s">
        <v>153</v>
      </c>
      <c r="V192" s="10" t="s">
        <v>153</v>
      </c>
      <c r="W192" s="10" t="s">
        <v>153</v>
      </c>
      <c r="X192" s="10" t="s">
        <v>153</v>
      </c>
      <c r="Y192" s="10" t="s">
        <v>153</v>
      </c>
      <c r="Z192" s="10" t="s">
        <v>153</v>
      </c>
      <c r="AA192" s="10" t="s">
        <v>153</v>
      </c>
      <c r="AB192" s="10" t="s">
        <v>153</v>
      </c>
      <c r="AC192" s="10" t="s">
        <v>153</v>
      </c>
      <c r="AD192" s="10" t="s">
        <v>153</v>
      </c>
      <c r="AE192" s="9" t="s">
        <v>153</v>
      </c>
      <c r="AF192" s="9" t="s">
        <v>153</v>
      </c>
      <c r="AG192" s="9" t="s">
        <v>153</v>
      </c>
      <c r="AH192" s="9" t="s">
        <v>153</v>
      </c>
      <c r="AI192" s="9" t="s">
        <v>153</v>
      </c>
      <c r="AJ192" s="9" t="s">
        <v>153</v>
      </c>
      <c r="AK192" s="9" t="s">
        <v>153</v>
      </c>
      <c r="AL192" s="9" t="s">
        <v>153</v>
      </c>
      <c r="AM192" s="9" t="s">
        <v>153</v>
      </c>
      <c r="AN192" s="9" t="s">
        <v>153</v>
      </c>
      <c r="AO192" s="9" t="s">
        <v>153</v>
      </c>
      <c r="AP192" s="9" t="s">
        <v>153</v>
      </c>
      <c r="AQ192" s="9" t="s">
        <v>153</v>
      </c>
      <c r="AR192" s="9" t="s">
        <v>153</v>
      </c>
    </row>
    <row r="193" spans="1:44">
      <c r="A193" s="7" t="s">
        <v>201</v>
      </c>
      <c r="B193" s="7">
        <v>2006</v>
      </c>
      <c r="C193" s="7">
        <v>12</v>
      </c>
      <c r="D193" s="7" t="s">
        <v>122</v>
      </c>
      <c r="E193" s="9" t="s">
        <v>153</v>
      </c>
      <c r="F193" s="9" t="s">
        <v>153</v>
      </c>
      <c r="G193" s="9" t="s">
        <v>153</v>
      </c>
      <c r="H193" s="9" t="s">
        <v>153</v>
      </c>
      <c r="I193" s="9" t="s">
        <v>153</v>
      </c>
      <c r="J193" s="9" t="s">
        <v>153</v>
      </c>
      <c r="K193" s="10" t="s">
        <v>153</v>
      </c>
      <c r="L193" s="10" t="s">
        <v>153</v>
      </c>
      <c r="M193" s="10" t="s">
        <v>153</v>
      </c>
      <c r="N193" s="10" t="s">
        <v>153</v>
      </c>
      <c r="O193" s="10" t="s">
        <v>153</v>
      </c>
      <c r="P193" s="10" t="s">
        <v>153</v>
      </c>
      <c r="Q193" s="10" t="s">
        <v>153</v>
      </c>
      <c r="R193" s="10" t="s">
        <v>153</v>
      </c>
      <c r="S193" s="10" t="s">
        <v>153</v>
      </c>
      <c r="T193" s="10" t="s">
        <v>153</v>
      </c>
      <c r="U193" s="10" t="s">
        <v>153</v>
      </c>
      <c r="V193" s="10" t="s">
        <v>153</v>
      </c>
      <c r="W193" s="10" t="s">
        <v>153</v>
      </c>
      <c r="X193" s="10" t="s">
        <v>153</v>
      </c>
      <c r="Y193" s="10" t="s">
        <v>153</v>
      </c>
      <c r="Z193" s="10" t="s">
        <v>153</v>
      </c>
      <c r="AA193" s="10" t="s">
        <v>153</v>
      </c>
      <c r="AB193" s="10" t="s">
        <v>153</v>
      </c>
      <c r="AC193" s="10" t="s">
        <v>153</v>
      </c>
      <c r="AD193" s="10" t="s">
        <v>153</v>
      </c>
      <c r="AE193" s="9" t="s">
        <v>153</v>
      </c>
      <c r="AF193" s="9" t="s">
        <v>153</v>
      </c>
      <c r="AG193" s="9" t="s">
        <v>153</v>
      </c>
      <c r="AH193" s="9" t="s">
        <v>153</v>
      </c>
      <c r="AI193" s="9" t="s">
        <v>153</v>
      </c>
      <c r="AJ193" s="9" t="s">
        <v>153</v>
      </c>
      <c r="AK193" s="9" t="s">
        <v>153</v>
      </c>
      <c r="AL193" s="9" t="s">
        <v>153</v>
      </c>
      <c r="AM193" s="9" t="s">
        <v>153</v>
      </c>
      <c r="AN193" s="9" t="s">
        <v>153</v>
      </c>
      <c r="AO193" s="9" t="s">
        <v>153</v>
      </c>
      <c r="AP193" s="9" t="s">
        <v>153</v>
      </c>
      <c r="AQ193" s="9" t="s">
        <v>153</v>
      </c>
      <c r="AR193" s="9" t="s">
        <v>153</v>
      </c>
    </row>
    <row r="194" spans="1:44">
      <c r="A194" s="7" t="s">
        <v>201</v>
      </c>
      <c r="B194" s="7">
        <v>2006</v>
      </c>
      <c r="C194" s="7">
        <v>10</v>
      </c>
      <c r="D194" s="7" t="s">
        <v>123</v>
      </c>
      <c r="E194" s="9" t="s">
        <v>153</v>
      </c>
      <c r="F194" s="9" t="s">
        <v>153</v>
      </c>
      <c r="G194" s="9" t="s">
        <v>153</v>
      </c>
      <c r="H194" s="9" t="s">
        <v>153</v>
      </c>
      <c r="I194" s="9" t="s">
        <v>153</v>
      </c>
      <c r="J194" s="9" t="s">
        <v>153</v>
      </c>
      <c r="K194" s="10" t="s">
        <v>153</v>
      </c>
      <c r="L194" s="10" t="s">
        <v>153</v>
      </c>
      <c r="M194" s="10" t="s">
        <v>153</v>
      </c>
      <c r="N194" s="10" t="s">
        <v>153</v>
      </c>
      <c r="O194" s="10" t="s">
        <v>153</v>
      </c>
      <c r="P194" s="10" t="s">
        <v>153</v>
      </c>
      <c r="Q194" s="10" t="s">
        <v>153</v>
      </c>
      <c r="R194" s="10" t="s">
        <v>153</v>
      </c>
      <c r="S194" s="10" t="s">
        <v>153</v>
      </c>
      <c r="T194" s="10" t="s">
        <v>153</v>
      </c>
      <c r="U194" s="10" t="s">
        <v>153</v>
      </c>
      <c r="V194" s="10" t="s">
        <v>153</v>
      </c>
      <c r="W194" s="10" t="s">
        <v>153</v>
      </c>
      <c r="X194" s="10" t="s">
        <v>153</v>
      </c>
      <c r="Y194" s="10" t="s">
        <v>153</v>
      </c>
      <c r="Z194" s="10" t="s">
        <v>153</v>
      </c>
      <c r="AA194" s="10" t="s">
        <v>153</v>
      </c>
      <c r="AB194" s="10" t="s">
        <v>153</v>
      </c>
      <c r="AC194" s="10" t="s">
        <v>153</v>
      </c>
      <c r="AD194" s="10" t="s">
        <v>153</v>
      </c>
      <c r="AE194" s="9" t="s">
        <v>153</v>
      </c>
      <c r="AF194" s="9" t="s">
        <v>153</v>
      </c>
      <c r="AG194" s="9" t="s">
        <v>153</v>
      </c>
      <c r="AH194" s="9" t="s">
        <v>153</v>
      </c>
      <c r="AI194" s="9" t="s">
        <v>153</v>
      </c>
      <c r="AJ194" s="9" t="s">
        <v>153</v>
      </c>
      <c r="AK194" s="9" t="s">
        <v>153</v>
      </c>
      <c r="AL194" s="9" t="s">
        <v>153</v>
      </c>
      <c r="AM194" s="9" t="s">
        <v>153</v>
      </c>
      <c r="AN194" s="9" t="s">
        <v>153</v>
      </c>
      <c r="AO194" s="9" t="s">
        <v>153</v>
      </c>
      <c r="AP194" s="9" t="s">
        <v>153</v>
      </c>
      <c r="AQ194" s="9" t="s">
        <v>153</v>
      </c>
      <c r="AR194" s="9" t="s">
        <v>153</v>
      </c>
    </row>
    <row r="195" spans="1:44">
      <c r="A195" s="7" t="s">
        <v>201</v>
      </c>
      <c r="B195" s="7">
        <v>2006</v>
      </c>
      <c r="C195" s="7">
        <v>3</v>
      </c>
      <c r="D195" s="7" t="s">
        <v>124</v>
      </c>
      <c r="E195" s="9" t="s">
        <v>153</v>
      </c>
      <c r="F195" s="9" t="s">
        <v>153</v>
      </c>
      <c r="G195" s="9" t="s">
        <v>153</v>
      </c>
      <c r="H195" s="9" t="s">
        <v>153</v>
      </c>
      <c r="I195" s="9" t="s">
        <v>153</v>
      </c>
      <c r="J195" s="9" t="s">
        <v>153</v>
      </c>
      <c r="K195" s="10" t="s">
        <v>153</v>
      </c>
      <c r="L195" s="10" t="s">
        <v>153</v>
      </c>
      <c r="M195" s="10" t="s">
        <v>153</v>
      </c>
      <c r="N195" s="10" t="s">
        <v>153</v>
      </c>
      <c r="O195" s="10" t="s">
        <v>153</v>
      </c>
      <c r="P195" s="10" t="s">
        <v>153</v>
      </c>
      <c r="Q195" s="10" t="s">
        <v>153</v>
      </c>
      <c r="R195" s="10" t="s">
        <v>153</v>
      </c>
      <c r="S195" s="10" t="s">
        <v>153</v>
      </c>
      <c r="T195" s="10" t="s">
        <v>153</v>
      </c>
      <c r="U195" s="10" t="s">
        <v>153</v>
      </c>
      <c r="V195" s="10" t="s">
        <v>153</v>
      </c>
      <c r="W195" s="10" t="s">
        <v>153</v>
      </c>
      <c r="X195" s="10" t="s">
        <v>153</v>
      </c>
      <c r="Y195" s="10" t="s">
        <v>153</v>
      </c>
      <c r="Z195" s="10" t="s">
        <v>153</v>
      </c>
      <c r="AA195" s="10" t="s">
        <v>153</v>
      </c>
      <c r="AB195" s="10" t="s">
        <v>153</v>
      </c>
      <c r="AC195" s="10" t="s">
        <v>153</v>
      </c>
      <c r="AD195" s="10" t="s">
        <v>153</v>
      </c>
      <c r="AE195" s="9" t="s">
        <v>153</v>
      </c>
      <c r="AF195" s="9" t="s">
        <v>153</v>
      </c>
      <c r="AG195" s="9" t="s">
        <v>153</v>
      </c>
      <c r="AH195" s="9" t="s">
        <v>153</v>
      </c>
      <c r="AI195" s="9" t="s">
        <v>153</v>
      </c>
      <c r="AJ195" s="9" t="s">
        <v>153</v>
      </c>
      <c r="AK195" s="9" t="s">
        <v>153</v>
      </c>
      <c r="AL195" s="9" t="s">
        <v>153</v>
      </c>
      <c r="AM195" s="9" t="s">
        <v>153</v>
      </c>
      <c r="AN195" s="9" t="s">
        <v>153</v>
      </c>
      <c r="AO195" s="9" t="s">
        <v>153</v>
      </c>
      <c r="AP195" s="9" t="s">
        <v>153</v>
      </c>
      <c r="AQ195" s="9" t="s">
        <v>153</v>
      </c>
      <c r="AR195" s="9" t="s">
        <v>153</v>
      </c>
    </row>
    <row r="196" spans="1:44">
      <c r="A196" s="7" t="s">
        <v>201</v>
      </c>
      <c r="B196" s="7">
        <v>2006</v>
      </c>
      <c r="C196" s="7">
        <v>19</v>
      </c>
      <c r="D196" s="7" t="s">
        <v>125</v>
      </c>
      <c r="E196" s="9" t="s">
        <v>153</v>
      </c>
      <c r="F196" s="9" t="s">
        <v>153</v>
      </c>
      <c r="G196" s="9" t="s">
        <v>153</v>
      </c>
      <c r="H196" s="9" t="s">
        <v>153</v>
      </c>
      <c r="I196" s="9" t="s">
        <v>153</v>
      </c>
      <c r="J196" s="9" t="s">
        <v>153</v>
      </c>
      <c r="K196" s="10" t="s">
        <v>153</v>
      </c>
      <c r="L196" s="10" t="s">
        <v>153</v>
      </c>
      <c r="M196" s="10" t="s">
        <v>153</v>
      </c>
      <c r="N196" s="10" t="s">
        <v>153</v>
      </c>
      <c r="O196" s="10" t="s">
        <v>153</v>
      </c>
      <c r="P196" s="10" t="s">
        <v>153</v>
      </c>
      <c r="Q196" s="10" t="s">
        <v>153</v>
      </c>
      <c r="R196" s="10" t="s">
        <v>153</v>
      </c>
      <c r="S196" s="10" t="s">
        <v>153</v>
      </c>
      <c r="T196" s="10" t="s">
        <v>153</v>
      </c>
      <c r="U196" s="10" t="s">
        <v>153</v>
      </c>
      <c r="V196" s="10" t="s">
        <v>153</v>
      </c>
      <c r="W196" s="10" t="s">
        <v>153</v>
      </c>
      <c r="X196" s="10" t="s">
        <v>153</v>
      </c>
      <c r="Y196" s="10" t="s">
        <v>153</v>
      </c>
      <c r="Z196" s="10" t="s">
        <v>153</v>
      </c>
      <c r="AA196" s="10" t="s">
        <v>153</v>
      </c>
      <c r="AB196" s="10" t="s">
        <v>153</v>
      </c>
      <c r="AC196" s="10" t="s">
        <v>153</v>
      </c>
      <c r="AD196" s="10" t="s">
        <v>153</v>
      </c>
      <c r="AE196" s="9" t="s">
        <v>153</v>
      </c>
      <c r="AF196" s="9" t="s">
        <v>153</v>
      </c>
      <c r="AG196" s="9" t="s">
        <v>153</v>
      </c>
      <c r="AH196" s="9" t="s">
        <v>153</v>
      </c>
      <c r="AI196" s="9" t="s">
        <v>153</v>
      </c>
      <c r="AJ196" s="9" t="s">
        <v>153</v>
      </c>
      <c r="AK196" s="9" t="s">
        <v>153</v>
      </c>
      <c r="AL196" s="9" t="s">
        <v>153</v>
      </c>
      <c r="AM196" s="9" t="s">
        <v>153</v>
      </c>
      <c r="AN196" s="9" t="s">
        <v>153</v>
      </c>
      <c r="AO196" s="9" t="s">
        <v>153</v>
      </c>
      <c r="AP196" s="9" t="s">
        <v>153</v>
      </c>
      <c r="AQ196" s="9" t="s">
        <v>153</v>
      </c>
      <c r="AR196" s="9" t="s">
        <v>153</v>
      </c>
    </row>
    <row r="197" spans="1:44">
      <c r="A197" s="7" t="s">
        <v>201</v>
      </c>
      <c r="B197" s="7">
        <v>2006</v>
      </c>
      <c r="C197" s="7">
        <v>16</v>
      </c>
      <c r="D197" s="7" t="s">
        <v>126</v>
      </c>
      <c r="E197" s="9" t="s">
        <v>153</v>
      </c>
      <c r="F197" s="9" t="s">
        <v>153</v>
      </c>
      <c r="G197" s="9" t="s">
        <v>153</v>
      </c>
      <c r="H197" s="9" t="s">
        <v>153</v>
      </c>
      <c r="I197" s="9" t="s">
        <v>153</v>
      </c>
      <c r="J197" s="9" t="s">
        <v>153</v>
      </c>
      <c r="K197" s="10" t="s">
        <v>153</v>
      </c>
      <c r="L197" s="10" t="s">
        <v>153</v>
      </c>
      <c r="M197" s="10" t="s">
        <v>153</v>
      </c>
      <c r="N197" s="10" t="s">
        <v>153</v>
      </c>
      <c r="O197" s="10" t="s">
        <v>153</v>
      </c>
      <c r="P197" s="10" t="s">
        <v>153</v>
      </c>
      <c r="Q197" s="10" t="s">
        <v>153</v>
      </c>
      <c r="R197" s="10" t="s">
        <v>153</v>
      </c>
      <c r="S197" s="10" t="s">
        <v>153</v>
      </c>
      <c r="T197" s="10" t="s">
        <v>153</v>
      </c>
      <c r="U197" s="10" t="s">
        <v>153</v>
      </c>
      <c r="V197" s="10" t="s">
        <v>153</v>
      </c>
      <c r="W197" s="10" t="s">
        <v>153</v>
      </c>
      <c r="X197" s="10" t="s">
        <v>153</v>
      </c>
      <c r="Y197" s="10" t="s">
        <v>153</v>
      </c>
      <c r="Z197" s="10" t="s">
        <v>153</v>
      </c>
      <c r="AA197" s="10" t="s">
        <v>153</v>
      </c>
      <c r="AB197" s="10" t="s">
        <v>153</v>
      </c>
      <c r="AC197" s="10" t="s">
        <v>153</v>
      </c>
      <c r="AD197" s="10" t="s">
        <v>153</v>
      </c>
      <c r="AE197" s="9" t="s">
        <v>153</v>
      </c>
      <c r="AF197" s="9" t="s">
        <v>153</v>
      </c>
      <c r="AG197" s="9" t="s">
        <v>153</v>
      </c>
      <c r="AH197" s="9" t="s">
        <v>153</v>
      </c>
      <c r="AI197" s="9" t="s">
        <v>153</v>
      </c>
      <c r="AJ197" s="9" t="s">
        <v>153</v>
      </c>
      <c r="AK197" s="9" t="s">
        <v>153</v>
      </c>
      <c r="AL197" s="9" t="s">
        <v>153</v>
      </c>
      <c r="AM197" s="9" t="s">
        <v>153</v>
      </c>
      <c r="AN197" s="9" t="s">
        <v>153</v>
      </c>
      <c r="AO197" s="9" t="s">
        <v>153</v>
      </c>
      <c r="AP197" s="9" t="s">
        <v>153</v>
      </c>
      <c r="AQ197" s="9" t="s">
        <v>153</v>
      </c>
      <c r="AR197" s="9" t="s">
        <v>153</v>
      </c>
    </row>
    <row r="198" spans="1:44">
      <c r="A198" s="7" t="s">
        <v>201</v>
      </c>
      <c r="B198" s="7">
        <v>2006</v>
      </c>
      <c r="C198" s="7">
        <v>8</v>
      </c>
      <c r="D198" s="7" t="s">
        <v>127</v>
      </c>
      <c r="E198" s="9" t="s">
        <v>153</v>
      </c>
      <c r="F198" s="9" t="s">
        <v>153</v>
      </c>
      <c r="G198" s="9" t="s">
        <v>153</v>
      </c>
      <c r="H198" s="9" t="s">
        <v>153</v>
      </c>
      <c r="I198" s="9" t="s">
        <v>153</v>
      </c>
      <c r="J198" s="9" t="s">
        <v>153</v>
      </c>
      <c r="K198" s="10" t="s">
        <v>153</v>
      </c>
      <c r="L198" s="10" t="s">
        <v>153</v>
      </c>
      <c r="M198" s="10" t="s">
        <v>153</v>
      </c>
      <c r="N198" s="10" t="s">
        <v>153</v>
      </c>
      <c r="O198" s="10" t="s">
        <v>153</v>
      </c>
      <c r="P198" s="10" t="s">
        <v>153</v>
      </c>
      <c r="Q198" s="10" t="s">
        <v>153</v>
      </c>
      <c r="R198" s="10" t="s">
        <v>153</v>
      </c>
      <c r="S198" s="10" t="s">
        <v>153</v>
      </c>
      <c r="T198" s="10" t="s">
        <v>153</v>
      </c>
      <c r="U198" s="10" t="s">
        <v>153</v>
      </c>
      <c r="V198" s="10" t="s">
        <v>153</v>
      </c>
      <c r="W198" s="10" t="s">
        <v>153</v>
      </c>
      <c r="X198" s="10" t="s">
        <v>153</v>
      </c>
      <c r="Y198" s="10" t="s">
        <v>153</v>
      </c>
      <c r="Z198" s="10" t="s">
        <v>153</v>
      </c>
      <c r="AA198" s="10" t="s">
        <v>153</v>
      </c>
      <c r="AB198" s="10" t="s">
        <v>153</v>
      </c>
      <c r="AC198" s="10" t="s">
        <v>153</v>
      </c>
      <c r="AD198" s="10" t="s">
        <v>153</v>
      </c>
      <c r="AE198" s="9" t="s">
        <v>153</v>
      </c>
      <c r="AF198" s="9" t="s">
        <v>153</v>
      </c>
      <c r="AG198" s="9" t="s">
        <v>153</v>
      </c>
      <c r="AH198" s="9" t="s">
        <v>153</v>
      </c>
      <c r="AI198" s="9" t="s">
        <v>153</v>
      </c>
      <c r="AJ198" s="9" t="s">
        <v>153</v>
      </c>
      <c r="AK198" s="9" t="s">
        <v>153</v>
      </c>
      <c r="AL198" s="9" t="s">
        <v>153</v>
      </c>
      <c r="AM198" s="9" t="s">
        <v>153</v>
      </c>
      <c r="AN198" s="9" t="s">
        <v>153</v>
      </c>
      <c r="AO198" s="9" t="s">
        <v>153</v>
      </c>
      <c r="AP198" s="9" t="s">
        <v>153</v>
      </c>
      <c r="AQ198" s="9" t="s">
        <v>153</v>
      </c>
      <c r="AR198" s="9" t="s">
        <v>153</v>
      </c>
    </row>
    <row r="199" spans="1:44">
      <c r="A199" s="7" t="s">
        <v>201</v>
      </c>
      <c r="B199" s="7">
        <v>2006</v>
      </c>
      <c r="C199" s="7">
        <v>2</v>
      </c>
      <c r="D199" s="7" t="s">
        <v>128</v>
      </c>
      <c r="E199" s="9" t="s">
        <v>153</v>
      </c>
      <c r="F199" s="9" t="s">
        <v>153</v>
      </c>
      <c r="G199" s="9" t="s">
        <v>153</v>
      </c>
      <c r="H199" s="9" t="s">
        <v>153</v>
      </c>
      <c r="I199" s="9" t="s">
        <v>153</v>
      </c>
      <c r="J199" s="9" t="s">
        <v>153</v>
      </c>
      <c r="K199" s="10" t="s">
        <v>153</v>
      </c>
      <c r="L199" s="10" t="s">
        <v>153</v>
      </c>
      <c r="M199" s="10" t="s">
        <v>153</v>
      </c>
      <c r="N199" s="10" t="s">
        <v>153</v>
      </c>
      <c r="O199" s="10" t="s">
        <v>153</v>
      </c>
      <c r="P199" s="10" t="s">
        <v>153</v>
      </c>
      <c r="Q199" s="10" t="s">
        <v>153</v>
      </c>
      <c r="R199" s="10" t="s">
        <v>153</v>
      </c>
      <c r="S199" s="10" t="s">
        <v>153</v>
      </c>
      <c r="T199" s="10" t="s">
        <v>153</v>
      </c>
      <c r="U199" s="10" t="s">
        <v>153</v>
      </c>
      <c r="V199" s="10" t="s">
        <v>153</v>
      </c>
      <c r="W199" s="10" t="s">
        <v>153</v>
      </c>
      <c r="X199" s="10" t="s">
        <v>153</v>
      </c>
      <c r="Y199" s="10" t="s">
        <v>153</v>
      </c>
      <c r="Z199" s="10" t="s">
        <v>153</v>
      </c>
      <c r="AA199" s="10" t="s">
        <v>153</v>
      </c>
      <c r="AB199" s="10" t="s">
        <v>153</v>
      </c>
      <c r="AC199" s="10" t="s">
        <v>153</v>
      </c>
      <c r="AD199" s="10" t="s">
        <v>153</v>
      </c>
      <c r="AE199" s="9" t="s">
        <v>153</v>
      </c>
      <c r="AF199" s="9" t="s">
        <v>153</v>
      </c>
      <c r="AG199" s="9" t="s">
        <v>153</v>
      </c>
      <c r="AH199" s="9" t="s">
        <v>153</v>
      </c>
      <c r="AI199" s="9" t="s">
        <v>153</v>
      </c>
      <c r="AJ199" s="9" t="s">
        <v>153</v>
      </c>
      <c r="AK199" s="9" t="s">
        <v>153</v>
      </c>
      <c r="AL199" s="9" t="s">
        <v>153</v>
      </c>
      <c r="AM199" s="9" t="s">
        <v>153</v>
      </c>
      <c r="AN199" s="9" t="s">
        <v>153</v>
      </c>
      <c r="AO199" s="9" t="s">
        <v>153</v>
      </c>
      <c r="AP199" s="9" t="s">
        <v>153</v>
      </c>
      <c r="AQ199" s="9" t="s">
        <v>153</v>
      </c>
      <c r="AR199" s="9" t="s">
        <v>153</v>
      </c>
    </row>
    <row r="200" spans="1:44">
      <c r="A200" s="7" t="s">
        <v>202</v>
      </c>
      <c r="B200" s="7">
        <v>2011</v>
      </c>
      <c r="C200" s="7">
        <v>0</v>
      </c>
      <c r="D200" s="7" t="s">
        <v>11</v>
      </c>
      <c r="E200" s="8">
        <v>1174</v>
      </c>
      <c r="F200" s="8">
        <v>708</v>
      </c>
      <c r="G200" s="8">
        <v>392</v>
      </c>
      <c r="H200" s="8">
        <v>82</v>
      </c>
      <c r="I200" s="8">
        <v>2356</v>
      </c>
      <c r="J200" s="45">
        <v>90.1</v>
      </c>
      <c r="K200" s="8">
        <v>456</v>
      </c>
      <c r="L200" s="8">
        <v>268</v>
      </c>
      <c r="M200" s="8">
        <v>195</v>
      </c>
      <c r="N200" s="8">
        <v>41</v>
      </c>
      <c r="O200" s="8">
        <v>960</v>
      </c>
      <c r="P200" s="8">
        <v>141</v>
      </c>
      <c r="Q200" s="8">
        <v>135</v>
      </c>
      <c r="R200" s="8">
        <v>51</v>
      </c>
      <c r="S200" s="8">
        <v>11</v>
      </c>
      <c r="T200" s="8">
        <v>338</v>
      </c>
      <c r="U200" s="8">
        <v>154</v>
      </c>
      <c r="V200" s="8">
        <v>124</v>
      </c>
      <c r="W200" s="8">
        <v>76</v>
      </c>
      <c r="X200" s="8">
        <v>16</v>
      </c>
      <c r="Y200" s="8">
        <v>371</v>
      </c>
      <c r="Z200" s="8">
        <v>752</v>
      </c>
      <c r="AA200" s="8">
        <v>527</v>
      </c>
      <c r="AB200" s="8">
        <v>322</v>
      </c>
      <c r="AC200" s="8">
        <v>68</v>
      </c>
      <c r="AD200" s="8">
        <v>1668</v>
      </c>
      <c r="AE200" s="8">
        <v>113</v>
      </c>
      <c r="AF200" s="45">
        <v>2.2999999999999998</v>
      </c>
      <c r="AG200" s="45">
        <v>1.6</v>
      </c>
      <c r="AH200" s="45">
        <v>1</v>
      </c>
      <c r="AI200" s="45">
        <v>0.2</v>
      </c>
      <c r="AJ200" s="45">
        <v>5.0999999999999996</v>
      </c>
      <c r="AK200" s="45">
        <v>4.5</v>
      </c>
      <c r="AL200" s="8">
        <v>20264</v>
      </c>
      <c r="AM200" s="8">
        <v>2502</v>
      </c>
      <c r="AN200" s="8">
        <v>3229</v>
      </c>
      <c r="AO200" s="8">
        <v>198</v>
      </c>
      <c r="AP200" s="8">
        <v>26192</v>
      </c>
      <c r="AQ200" s="8">
        <v>4197</v>
      </c>
      <c r="AR200" s="8">
        <v>30389</v>
      </c>
    </row>
    <row r="201" spans="1:44">
      <c r="A201" s="7" t="s">
        <v>202</v>
      </c>
      <c r="B201" s="7">
        <v>2011</v>
      </c>
      <c r="C201" s="7">
        <v>101</v>
      </c>
      <c r="D201" s="7" t="s">
        <v>191</v>
      </c>
      <c r="E201" s="8">
        <v>686</v>
      </c>
      <c r="F201" s="8">
        <v>551</v>
      </c>
      <c r="G201" s="8">
        <v>257</v>
      </c>
      <c r="H201" s="8">
        <v>69</v>
      </c>
      <c r="I201" s="8">
        <v>1563</v>
      </c>
      <c r="J201" s="45">
        <v>96</v>
      </c>
      <c r="K201" s="8">
        <v>267</v>
      </c>
      <c r="L201" s="8">
        <v>206</v>
      </c>
      <c r="M201" s="8">
        <v>128</v>
      </c>
      <c r="N201" s="8">
        <v>34</v>
      </c>
      <c r="O201" s="8">
        <v>636</v>
      </c>
      <c r="P201" s="8">
        <v>72</v>
      </c>
      <c r="Q201" s="8">
        <v>97</v>
      </c>
      <c r="R201" s="8">
        <v>30</v>
      </c>
      <c r="S201" s="8">
        <v>9</v>
      </c>
      <c r="T201" s="8">
        <v>207</v>
      </c>
      <c r="U201" s="8">
        <v>86</v>
      </c>
      <c r="V201" s="8">
        <v>91</v>
      </c>
      <c r="W201" s="8">
        <v>47</v>
      </c>
      <c r="X201" s="8">
        <v>14</v>
      </c>
      <c r="Y201" s="8">
        <v>237</v>
      </c>
      <c r="Z201" s="8">
        <v>425</v>
      </c>
      <c r="AA201" s="8">
        <v>394</v>
      </c>
      <c r="AB201" s="8">
        <v>204</v>
      </c>
      <c r="AC201" s="8">
        <v>57</v>
      </c>
      <c r="AD201" s="8">
        <v>1080</v>
      </c>
      <c r="AE201" s="8">
        <v>139</v>
      </c>
      <c r="AF201" s="45">
        <v>2.6</v>
      </c>
      <c r="AG201" s="45">
        <v>2.4</v>
      </c>
      <c r="AH201" s="45">
        <v>1.3</v>
      </c>
      <c r="AI201" s="45">
        <v>0.4</v>
      </c>
      <c r="AJ201" s="45">
        <v>6.7</v>
      </c>
      <c r="AK201" s="45">
        <v>4.8</v>
      </c>
      <c r="AL201" s="8">
        <v>11141</v>
      </c>
      <c r="AM201" s="8">
        <v>364</v>
      </c>
      <c r="AN201" s="8">
        <v>351</v>
      </c>
      <c r="AO201" s="8">
        <v>109</v>
      </c>
      <c r="AP201" s="8">
        <v>11965</v>
      </c>
      <c r="AQ201" s="8">
        <v>3457</v>
      </c>
      <c r="AR201" s="8">
        <v>15422</v>
      </c>
    </row>
    <row r="202" spans="1:44">
      <c r="A202" s="7" t="s">
        <v>202</v>
      </c>
      <c r="B202" s="7">
        <v>2011</v>
      </c>
      <c r="C202" s="7">
        <v>102</v>
      </c>
      <c r="D202" s="7" t="s">
        <v>192</v>
      </c>
      <c r="E202" s="8">
        <v>488</v>
      </c>
      <c r="F202" s="8">
        <v>156</v>
      </c>
      <c r="G202" s="8">
        <v>135</v>
      </c>
      <c r="H202" s="8">
        <v>14</v>
      </c>
      <c r="I202" s="8">
        <v>793</v>
      </c>
      <c r="J202" s="45">
        <v>78.400000000000006</v>
      </c>
      <c r="K202" s="8">
        <v>189</v>
      </c>
      <c r="L202" s="8">
        <v>62</v>
      </c>
      <c r="M202" s="8">
        <v>67</v>
      </c>
      <c r="N202" s="8">
        <v>7</v>
      </c>
      <c r="O202" s="8">
        <v>324</v>
      </c>
      <c r="P202" s="8">
        <v>70</v>
      </c>
      <c r="Q202" s="8">
        <v>38</v>
      </c>
      <c r="R202" s="8">
        <v>21</v>
      </c>
      <c r="S202" s="8">
        <v>2</v>
      </c>
      <c r="T202" s="8">
        <v>131</v>
      </c>
      <c r="U202" s="8">
        <v>68</v>
      </c>
      <c r="V202" s="8">
        <v>33</v>
      </c>
      <c r="W202" s="8">
        <v>29</v>
      </c>
      <c r="X202" s="8">
        <v>3</v>
      </c>
      <c r="Y202" s="8">
        <v>133</v>
      </c>
      <c r="Z202" s="8">
        <v>327</v>
      </c>
      <c r="AA202" s="8">
        <v>132</v>
      </c>
      <c r="AB202" s="8">
        <v>117</v>
      </c>
      <c r="AC202" s="8">
        <v>12</v>
      </c>
      <c r="AD202" s="8">
        <v>588</v>
      </c>
      <c r="AE202" s="8">
        <v>81</v>
      </c>
      <c r="AF202" s="45">
        <v>2</v>
      </c>
      <c r="AG202" s="45">
        <v>0.6</v>
      </c>
      <c r="AH202" s="45">
        <v>0.6</v>
      </c>
      <c r="AI202" s="45">
        <v>0.1</v>
      </c>
      <c r="AJ202" s="45">
        <v>3.3</v>
      </c>
      <c r="AK202" s="45">
        <v>4</v>
      </c>
      <c r="AL202" s="8">
        <v>9123</v>
      </c>
      <c r="AM202" s="8">
        <v>2137</v>
      </c>
      <c r="AN202" s="8">
        <v>2878</v>
      </c>
      <c r="AO202" s="8">
        <v>89</v>
      </c>
      <c r="AP202" s="8">
        <v>14226</v>
      </c>
      <c r="AQ202" s="8">
        <v>740</v>
      </c>
      <c r="AR202" s="8">
        <v>14967</v>
      </c>
    </row>
    <row r="203" spans="1:44">
      <c r="A203" s="7" t="s">
        <v>202</v>
      </c>
      <c r="B203" s="7">
        <v>2011</v>
      </c>
      <c r="C203" s="7">
        <v>1</v>
      </c>
      <c r="D203" s="7" t="s">
        <v>110</v>
      </c>
      <c r="E203" s="8">
        <v>28</v>
      </c>
      <c r="F203" s="8">
        <v>35</v>
      </c>
      <c r="G203" s="8">
        <v>16</v>
      </c>
      <c r="H203" s="8">
        <v>7</v>
      </c>
      <c r="I203" s="8">
        <v>87</v>
      </c>
      <c r="J203" s="45">
        <v>95.8</v>
      </c>
      <c r="K203" s="8">
        <v>11</v>
      </c>
      <c r="L203" s="8">
        <v>13</v>
      </c>
      <c r="M203" s="8">
        <v>8</v>
      </c>
      <c r="N203" s="8">
        <v>4</v>
      </c>
      <c r="O203" s="8">
        <v>36</v>
      </c>
      <c r="P203" s="8">
        <v>3</v>
      </c>
      <c r="Q203" s="8">
        <v>6</v>
      </c>
      <c r="R203" s="8">
        <v>2</v>
      </c>
      <c r="S203" s="8">
        <v>1</v>
      </c>
      <c r="T203" s="8">
        <v>12</v>
      </c>
      <c r="U203" s="8">
        <v>4</v>
      </c>
      <c r="V203" s="8">
        <v>6</v>
      </c>
      <c r="W203" s="8">
        <v>3</v>
      </c>
      <c r="X203" s="8">
        <v>1</v>
      </c>
      <c r="Y203" s="8">
        <v>13</v>
      </c>
      <c r="Z203" s="8">
        <v>18</v>
      </c>
      <c r="AA203" s="8">
        <v>25</v>
      </c>
      <c r="AB203" s="8">
        <v>13</v>
      </c>
      <c r="AC203" s="8">
        <v>6</v>
      </c>
      <c r="AD203" s="8">
        <v>61</v>
      </c>
      <c r="AE203" s="8">
        <v>163</v>
      </c>
      <c r="AF203" s="45">
        <v>2</v>
      </c>
      <c r="AG203" s="45">
        <v>3.1</v>
      </c>
      <c r="AH203" s="45">
        <v>1.5</v>
      </c>
      <c r="AI203" s="45">
        <v>0.7</v>
      </c>
      <c r="AJ203" s="45">
        <v>7.3</v>
      </c>
      <c r="AK203" s="45">
        <v>4.5</v>
      </c>
      <c r="AL203" s="8">
        <v>523</v>
      </c>
      <c r="AM203" s="8">
        <v>27</v>
      </c>
      <c r="AN203" s="8">
        <v>10</v>
      </c>
      <c r="AO203" s="8">
        <v>4</v>
      </c>
      <c r="AP203" s="8">
        <v>564</v>
      </c>
      <c r="AQ203" s="8">
        <v>345</v>
      </c>
      <c r="AR203" s="8">
        <v>910</v>
      </c>
    </row>
    <row r="204" spans="1:44">
      <c r="A204" s="7" t="s">
        <v>202</v>
      </c>
      <c r="B204" s="7">
        <v>2011</v>
      </c>
      <c r="C204" s="7">
        <v>11</v>
      </c>
      <c r="D204" s="7" t="s">
        <v>209</v>
      </c>
      <c r="E204" s="8">
        <v>43</v>
      </c>
      <c r="F204" s="8">
        <v>29</v>
      </c>
      <c r="G204" s="8">
        <v>11</v>
      </c>
      <c r="H204" s="8">
        <v>4</v>
      </c>
      <c r="I204" s="8">
        <v>88</v>
      </c>
      <c r="J204" s="45">
        <v>95.5</v>
      </c>
      <c r="K204" s="8">
        <v>17</v>
      </c>
      <c r="L204" s="8">
        <v>11</v>
      </c>
      <c r="M204" s="8">
        <v>6</v>
      </c>
      <c r="N204" s="8">
        <v>2</v>
      </c>
      <c r="O204" s="8">
        <v>36</v>
      </c>
      <c r="P204" s="8">
        <v>5</v>
      </c>
      <c r="Q204" s="8">
        <v>5</v>
      </c>
      <c r="R204" s="8">
        <v>1</v>
      </c>
      <c r="S204" s="8">
        <v>1</v>
      </c>
      <c r="T204" s="8">
        <v>12</v>
      </c>
      <c r="U204" s="8">
        <v>6</v>
      </c>
      <c r="V204" s="8">
        <v>5</v>
      </c>
      <c r="W204" s="8">
        <v>2</v>
      </c>
      <c r="X204" s="8">
        <v>1</v>
      </c>
      <c r="Y204" s="8">
        <v>14</v>
      </c>
      <c r="Z204" s="8">
        <v>28</v>
      </c>
      <c r="AA204" s="8">
        <v>21</v>
      </c>
      <c r="AB204" s="8">
        <v>9</v>
      </c>
      <c r="AC204" s="8">
        <v>3</v>
      </c>
      <c r="AD204" s="8">
        <v>62</v>
      </c>
      <c r="AE204" s="8">
        <v>159</v>
      </c>
      <c r="AF204" s="45">
        <v>2.7</v>
      </c>
      <c r="AG204" s="45">
        <v>2.4</v>
      </c>
      <c r="AH204" s="45">
        <v>1.1000000000000001</v>
      </c>
      <c r="AI204" s="45">
        <v>0.4</v>
      </c>
      <c r="AJ204" s="45">
        <v>6.6</v>
      </c>
      <c r="AK204" s="45">
        <v>4.2</v>
      </c>
      <c r="AL204" s="8">
        <v>542</v>
      </c>
      <c r="AM204" s="8">
        <v>60</v>
      </c>
      <c r="AN204" s="8">
        <v>25</v>
      </c>
      <c r="AO204" s="8">
        <v>4</v>
      </c>
      <c r="AP204" s="8">
        <v>631</v>
      </c>
      <c r="AQ204" s="8">
        <v>435</v>
      </c>
      <c r="AR204" s="8">
        <v>1066</v>
      </c>
    </row>
    <row r="205" spans="1:44">
      <c r="A205" s="7" t="s">
        <v>202</v>
      </c>
      <c r="B205" s="7">
        <v>2011</v>
      </c>
      <c r="C205" s="7">
        <v>14</v>
      </c>
      <c r="D205" s="7" t="s">
        <v>112</v>
      </c>
      <c r="E205" s="8">
        <v>34</v>
      </c>
      <c r="F205" s="8">
        <v>27</v>
      </c>
      <c r="G205" s="8">
        <v>12</v>
      </c>
      <c r="H205" s="8">
        <v>3</v>
      </c>
      <c r="I205" s="8">
        <v>76</v>
      </c>
      <c r="J205" s="45">
        <v>96.3</v>
      </c>
      <c r="K205" s="8">
        <v>13</v>
      </c>
      <c r="L205" s="8">
        <v>10</v>
      </c>
      <c r="M205" s="8">
        <v>6</v>
      </c>
      <c r="N205" s="8">
        <v>1</v>
      </c>
      <c r="O205" s="8">
        <v>31</v>
      </c>
      <c r="P205" s="8">
        <v>4</v>
      </c>
      <c r="Q205" s="8">
        <v>5</v>
      </c>
      <c r="R205" s="8">
        <v>1</v>
      </c>
      <c r="S205" s="8">
        <v>0</v>
      </c>
      <c r="T205" s="8">
        <v>10</v>
      </c>
      <c r="U205" s="8">
        <v>4</v>
      </c>
      <c r="V205" s="8">
        <v>4</v>
      </c>
      <c r="W205" s="8">
        <v>2</v>
      </c>
      <c r="X205" s="8">
        <v>1</v>
      </c>
      <c r="Y205" s="8">
        <v>12</v>
      </c>
      <c r="Z205" s="8">
        <v>22</v>
      </c>
      <c r="AA205" s="8">
        <v>19</v>
      </c>
      <c r="AB205" s="8">
        <v>9</v>
      </c>
      <c r="AC205" s="8">
        <v>2</v>
      </c>
      <c r="AD205" s="8">
        <v>52</v>
      </c>
      <c r="AE205" s="8">
        <v>143</v>
      </c>
      <c r="AF205" s="45">
        <v>2.9</v>
      </c>
      <c r="AG205" s="45">
        <v>2.5</v>
      </c>
      <c r="AH205" s="45">
        <v>1.1000000000000001</v>
      </c>
      <c r="AI205" s="45">
        <v>0.3</v>
      </c>
      <c r="AJ205" s="45">
        <v>6.8</v>
      </c>
      <c r="AK205" s="45">
        <v>4.7</v>
      </c>
      <c r="AL205" s="8">
        <v>524</v>
      </c>
      <c r="AM205" s="8">
        <v>18</v>
      </c>
      <c r="AN205" s="8">
        <v>23</v>
      </c>
      <c r="AO205" s="8">
        <v>4</v>
      </c>
      <c r="AP205" s="8">
        <v>569</v>
      </c>
      <c r="AQ205" s="8">
        <v>213</v>
      </c>
      <c r="AR205" s="8">
        <v>782</v>
      </c>
    </row>
    <row r="206" spans="1:44">
      <c r="A206" s="7" t="s">
        <v>202</v>
      </c>
      <c r="B206" s="7">
        <v>2011</v>
      </c>
      <c r="C206" s="7">
        <v>9</v>
      </c>
      <c r="D206" s="7" t="s">
        <v>205</v>
      </c>
      <c r="E206" s="8">
        <v>16</v>
      </c>
      <c r="F206" s="8">
        <v>28</v>
      </c>
      <c r="G206" s="8">
        <v>9</v>
      </c>
      <c r="H206" s="8">
        <v>3</v>
      </c>
      <c r="I206" s="8">
        <v>55</v>
      </c>
      <c r="J206" s="45">
        <v>94.3</v>
      </c>
      <c r="K206" s="8">
        <v>6</v>
      </c>
      <c r="L206" s="8">
        <v>10</v>
      </c>
      <c r="M206" s="8">
        <v>4</v>
      </c>
      <c r="N206" s="8">
        <v>1</v>
      </c>
      <c r="O206" s="8">
        <v>22</v>
      </c>
      <c r="P206" s="8">
        <v>1</v>
      </c>
      <c r="Q206" s="8">
        <v>5</v>
      </c>
      <c r="R206" s="8">
        <v>1</v>
      </c>
      <c r="S206" s="8">
        <v>0</v>
      </c>
      <c r="T206" s="8">
        <v>7</v>
      </c>
      <c r="U206" s="8">
        <v>2</v>
      </c>
      <c r="V206" s="8">
        <v>4</v>
      </c>
      <c r="W206" s="8">
        <v>2</v>
      </c>
      <c r="X206" s="8">
        <v>1</v>
      </c>
      <c r="Y206" s="8">
        <v>8</v>
      </c>
      <c r="Z206" s="8">
        <v>10</v>
      </c>
      <c r="AA206" s="8">
        <v>19</v>
      </c>
      <c r="AB206" s="8">
        <v>7</v>
      </c>
      <c r="AC206" s="8">
        <v>2</v>
      </c>
      <c r="AD206" s="8">
        <v>38</v>
      </c>
      <c r="AE206" s="8">
        <v>166</v>
      </c>
      <c r="AF206" s="45">
        <v>1.9</v>
      </c>
      <c r="AG206" s="45">
        <v>3.9</v>
      </c>
      <c r="AH206" s="45">
        <v>1.4</v>
      </c>
      <c r="AI206" s="45">
        <v>0.5</v>
      </c>
      <c r="AJ206" s="45">
        <v>7.6</v>
      </c>
      <c r="AK206" s="45">
        <v>4.5999999999999996</v>
      </c>
      <c r="AL206" s="8">
        <v>332</v>
      </c>
      <c r="AM206" s="8">
        <v>6</v>
      </c>
      <c r="AN206" s="8">
        <v>2</v>
      </c>
      <c r="AO206" s="8">
        <v>3</v>
      </c>
      <c r="AP206" s="8">
        <v>343</v>
      </c>
      <c r="AQ206" s="8">
        <v>177</v>
      </c>
      <c r="AR206" s="8">
        <v>520</v>
      </c>
    </row>
    <row r="207" spans="1:44">
      <c r="A207" s="7" t="s">
        <v>202</v>
      </c>
      <c r="B207" s="7">
        <v>2011</v>
      </c>
      <c r="C207" s="7">
        <v>4</v>
      </c>
      <c r="D207" s="7" t="s">
        <v>114</v>
      </c>
      <c r="E207" s="8">
        <v>51</v>
      </c>
      <c r="F207" s="8">
        <v>60</v>
      </c>
      <c r="G207" s="8">
        <v>22</v>
      </c>
      <c r="H207" s="8">
        <v>6</v>
      </c>
      <c r="I207" s="8">
        <v>138</v>
      </c>
      <c r="J207" s="45">
        <v>96.7</v>
      </c>
      <c r="K207" s="8">
        <v>20</v>
      </c>
      <c r="L207" s="8">
        <v>22</v>
      </c>
      <c r="M207" s="8">
        <v>11</v>
      </c>
      <c r="N207" s="8">
        <v>3</v>
      </c>
      <c r="O207" s="8">
        <v>56</v>
      </c>
      <c r="P207" s="8">
        <v>5</v>
      </c>
      <c r="Q207" s="8">
        <v>10</v>
      </c>
      <c r="R207" s="8">
        <v>2</v>
      </c>
      <c r="S207" s="8">
        <v>1</v>
      </c>
      <c r="T207" s="8">
        <v>18</v>
      </c>
      <c r="U207" s="8">
        <v>6</v>
      </c>
      <c r="V207" s="8">
        <v>9</v>
      </c>
      <c r="W207" s="8">
        <v>4</v>
      </c>
      <c r="X207" s="8">
        <v>1</v>
      </c>
      <c r="Y207" s="8">
        <v>21</v>
      </c>
      <c r="Z207" s="8">
        <v>31</v>
      </c>
      <c r="AA207" s="8">
        <v>42</v>
      </c>
      <c r="AB207" s="8">
        <v>17</v>
      </c>
      <c r="AC207" s="8">
        <v>4</v>
      </c>
      <c r="AD207" s="8">
        <v>95</v>
      </c>
      <c r="AE207" s="8">
        <v>149</v>
      </c>
      <c r="AF207" s="45">
        <v>2.2999999999999998</v>
      </c>
      <c r="AG207" s="45">
        <v>3</v>
      </c>
      <c r="AH207" s="45">
        <v>1.2</v>
      </c>
      <c r="AI207" s="45">
        <v>0.3</v>
      </c>
      <c r="AJ207" s="45">
        <v>6.9</v>
      </c>
      <c r="AK207" s="45">
        <v>4.5999999999999996</v>
      </c>
      <c r="AL207" s="8">
        <v>919</v>
      </c>
      <c r="AM207" s="8">
        <v>16</v>
      </c>
      <c r="AN207" s="8">
        <v>16</v>
      </c>
      <c r="AO207" s="8">
        <v>13</v>
      </c>
      <c r="AP207" s="8">
        <v>964</v>
      </c>
      <c r="AQ207" s="8">
        <v>294</v>
      </c>
      <c r="AR207" s="8">
        <v>1258</v>
      </c>
    </row>
    <row r="208" spans="1:44">
      <c r="A208" s="7" t="s">
        <v>202</v>
      </c>
      <c r="B208" s="7">
        <v>2011</v>
      </c>
      <c r="C208" s="7">
        <v>13</v>
      </c>
      <c r="D208" s="7" t="s">
        <v>206</v>
      </c>
      <c r="E208" s="8">
        <v>16</v>
      </c>
      <c r="F208" s="8">
        <v>27</v>
      </c>
      <c r="G208" s="8">
        <v>10</v>
      </c>
      <c r="H208" s="8">
        <v>4</v>
      </c>
      <c r="I208" s="8">
        <v>58</v>
      </c>
      <c r="J208" s="45">
        <v>97.9</v>
      </c>
      <c r="K208" s="8">
        <v>6</v>
      </c>
      <c r="L208" s="8">
        <v>10</v>
      </c>
      <c r="M208" s="8">
        <v>5</v>
      </c>
      <c r="N208" s="8">
        <v>2</v>
      </c>
      <c r="O208" s="8">
        <v>24</v>
      </c>
      <c r="P208" s="8">
        <v>2</v>
      </c>
      <c r="Q208" s="8">
        <v>4</v>
      </c>
      <c r="R208" s="8">
        <v>1</v>
      </c>
      <c r="S208" s="8">
        <v>1</v>
      </c>
      <c r="T208" s="8">
        <v>8</v>
      </c>
      <c r="U208" s="8">
        <v>2</v>
      </c>
      <c r="V208" s="8">
        <v>4</v>
      </c>
      <c r="W208" s="8">
        <v>2</v>
      </c>
      <c r="X208" s="8">
        <v>1</v>
      </c>
      <c r="Y208" s="8">
        <v>9</v>
      </c>
      <c r="Z208" s="8">
        <v>10</v>
      </c>
      <c r="AA208" s="8">
        <v>19</v>
      </c>
      <c r="AB208" s="8">
        <v>8</v>
      </c>
      <c r="AC208" s="8">
        <v>4</v>
      </c>
      <c r="AD208" s="8">
        <v>40</v>
      </c>
      <c r="AE208" s="8">
        <v>164</v>
      </c>
      <c r="AF208" s="45">
        <v>1.7</v>
      </c>
      <c r="AG208" s="45">
        <v>3.9</v>
      </c>
      <c r="AH208" s="45">
        <v>1.5</v>
      </c>
      <c r="AI208" s="45">
        <v>0.8</v>
      </c>
      <c r="AJ208" s="45">
        <v>7.8</v>
      </c>
      <c r="AK208" s="45">
        <v>4.7</v>
      </c>
      <c r="AL208" s="8">
        <v>354</v>
      </c>
      <c r="AM208" s="8">
        <v>3</v>
      </c>
      <c r="AN208" s="8">
        <v>3</v>
      </c>
      <c r="AO208" s="8">
        <v>3</v>
      </c>
      <c r="AP208" s="8">
        <v>363</v>
      </c>
      <c r="AQ208" s="8">
        <v>149</v>
      </c>
      <c r="AR208" s="8">
        <v>512</v>
      </c>
    </row>
    <row r="209" spans="1:44">
      <c r="A209" s="7" t="s">
        <v>202</v>
      </c>
      <c r="B209" s="7">
        <v>2011</v>
      </c>
      <c r="C209" s="7">
        <v>15</v>
      </c>
      <c r="D209" s="7" t="s">
        <v>116</v>
      </c>
      <c r="E209" s="8">
        <v>23</v>
      </c>
      <c r="F209" s="8">
        <v>22</v>
      </c>
      <c r="G209" s="8">
        <v>7</v>
      </c>
      <c r="H209" s="8">
        <v>2</v>
      </c>
      <c r="I209" s="8">
        <v>55</v>
      </c>
      <c r="J209" s="45">
        <v>97</v>
      </c>
      <c r="K209" s="8">
        <v>9</v>
      </c>
      <c r="L209" s="8">
        <v>8</v>
      </c>
      <c r="M209" s="8">
        <v>4</v>
      </c>
      <c r="N209" s="8">
        <v>1</v>
      </c>
      <c r="O209" s="8">
        <v>22</v>
      </c>
      <c r="P209" s="8">
        <v>2</v>
      </c>
      <c r="Q209" s="8">
        <v>4</v>
      </c>
      <c r="R209" s="8">
        <v>1</v>
      </c>
      <c r="S209" s="8">
        <v>0</v>
      </c>
      <c r="T209" s="8">
        <v>7</v>
      </c>
      <c r="U209" s="8">
        <v>3</v>
      </c>
      <c r="V209" s="8">
        <v>3</v>
      </c>
      <c r="W209" s="8">
        <v>1</v>
      </c>
      <c r="X209" s="8">
        <v>0</v>
      </c>
      <c r="Y209" s="8">
        <v>8</v>
      </c>
      <c r="Z209" s="8">
        <v>14</v>
      </c>
      <c r="AA209" s="8">
        <v>16</v>
      </c>
      <c r="AB209" s="8">
        <v>6</v>
      </c>
      <c r="AC209" s="8">
        <v>2</v>
      </c>
      <c r="AD209" s="8">
        <v>37</v>
      </c>
      <c r="AE209" s="8">
        <v>162</v>
      </c>
      <c r="AF209" s="45">
        <v>2.8</v>
      </c>
      <c r="AG209" s="45">
        <v>3.1</v>
      </c>
      <c r="AH209" s="45">
        <v>1.1000000000000001</v>
      </c>
      <c r="AI209" s="45">
        <v>0.4</v>
      </c>
      <c r="AJ209" s="45">
        <v>7.4</v>
      </c>
      <c r="AK209" s="45">
        <v>4.5999999999999996</v>
      </c>
      <c r="AL209" s="8">
        <v>337</v>
      </c>
      <c r="AM209" s="8">
        <v>10</v>
      </c>
      <c r="AN209" s="8">
        <v>4</v>
      </c>
      <c r="AO209" s="8">
        <v>4</v>
      </c>
      <c r="AP209" s="8">
        <v>355</v>
      </c>
      <c r="AQ209" s="8">
        <v>159</v>
      </c>
      <c r="AR209" s="8">
        <v>515</v>
      </c>
    </row>
    <row r="210" spans="1:44">
      <c r="A210" s="7" t="s">
        <v>202</v>
      </c>
      <c r="B210" s="7">
        <v>2011</v>
      </c>
      <c r="C210" s="7">
        <v>5</v>
      </c>
      <c r="D210" s="7" t="s">
        <v>117</v>
      </c>
      <c r="E210" s="8">
        <v>26</v>
      </c>
      <c r="F210" s="8">
        <v>19</v>
      </c>
      <c r="G210" s="8">
        <v>9</v>
      </c>
      <c r="H210" s="8">
        <v>3</v>
      </c>
      <c r="I210" s="8">
        <v>57</v>
      </c>
      <c r="J210" s="45">
        <v>97.7</v>
      </c>
      <c r="K210" s="8">
        <v>10</v>
      </c>
      <c r="L210" s="8">
        <v>7</v>
      </c>
      <c r="M210" s="8">
        <v>4</v>
      </c>
      <c r="N210" s="8">
        <v>1</v>
      </c>
      <c r="O210" s="8">
        <v>23</v>
      </c>
      <c r="P210" s="8">
        <v>3</v>
      </c>
      <c r="Q210" s="8">
        <v>3</v>
      </c>
      <c r="R210" s="8">
        <v>1</v>
      </c>
      <c r="S210" s="8">
        <v>0</v>
      </c>
      <c r="T210" s="8">
        <v>7</v>
      </c>
      <c r="U210" s="8">
        <v>3</v>
      </c>
      <c r="V210" s="8">
        <v>3</v>
      </c>
      <c r="W210" s="8">
        <v>2</v>
      </c>
      <c r="X210" s="8">
        <v>1</v>
      </c>
      <c r="Y210" s="8">
        <v>8</v>
      </c>
      <c r="Z210" s="8">
        <v>16</v>
      </c>
      <c r="AA210" s="8">
        <v>14</v>
      </c>
      <c r="AB210" s="8">
        <v>7</v>
      </c>
      <c r="AC210" s="8">
        <v>2</v>
      </c>
      <c r="AD210" s="8">
        <v>39</v>
      </c>
      <c r="AE210" s="8">
        <v>142</v>
      </c>
      <c r="AF210" s="45">
        <v>2.7</v>
      </c>
      <c r="AG210" s="45">
        <v>2.5</v>
      </c>
      <c r="AH210" s="45">
        <v>1.3</v>
      </c>
      <c r="AI210" s="45">
        <v>0.4</v>
      </c>
      <c r="AJ210" s="45">
        <v>6.8</v>
      </c>
      <c r="AK210" s="45">
        <v>4.8</v>
      </c>
      <c r="AL210" s="8">
        <v>404</v>
      </c>
      <c r="AM210" s="8">
        <v>5</v>
      </c>
      <c r="AN210" s="8">
        <v>2</v>
      </c>
      <c r="AO210" s="8">
        <v>3</v>
      </c>
      <c r="AP210" s="8">
        <v>415</v>
      </c>
      <c r="AQ210" s="8">
        <v>118</v>
      </c>
      <c r="AR210" s="8">
        <v>533</v>
      </c>
    </row>
    <row r="211" spans="1:44">
      <c r="A211" s="7" t="s">
        <v>202</v>
      </c>
      <c r="B211" s="7">
        <v>2011</v>
      </c>
      <c r="C211" s="7">
        <v>17</v>
      </c>
      <c r="D211" s="7" t="s">
        <v>207</v>
      </c>
      <c r="E211" s="8">
        <v>76</v>
      </c>
      <c r="F211" s="8">
        <v>63</v>
      </c>
      <c r="G211" s="8">
        <v>32</v>
      </c>
      <c r="H211" s="8">
        <v>9</v>
      </c>
      <c r="I211" s="8">
        <v>180</v>
      </c>
      <c r="J211" s="45">
        <v>95</v>
      </c>
      <c r="K211" s="8">
        <v>29</v>
      </c>
      <c r="L211" s="8">
        <v>23</v>
      </c>
      <c r="M211" s="8">
        <v>16</v>
      </c>
      <c r="N211" s="8">
        <v>4</v>
      </c>
      <c r="O211" s="8">
        <v>73</v>
      </c>
      <c r="P211" s="8">
        <v>7</v>
      </c>
      <c r="Q211" s="8">
        <v>11</v>
      </c>
      <c r="R211" s="8">
        <v>4</v>
      </c>
      <c r="S211" s="8">
        <v>1</v>
      </c>
      <c r="T211" s="8">
        <v>23</v>
      </c>
      <c r="U211" s="8">
        <v>9</v>
      </c>
      <c r="V211" s="8">
        <v>10</v>
      </c>
      <c r="W211" s="8">
        <v>6</v>
      </c>
      <c r="X211" s="8">
        <v>2</v>
      </c>
      <c r="Y211" s="8">
        <v>27</v>
      </c>
      <c r="Z211" s="8">
        <v>46</v>
      </c>
      <c r="AA211" s="8">
        <v>44</v>
      </c>
      <c r="AB211" s="8">
        <v>25</v>
      </c>
      <c r="AC211" s="8">
        <v>7</v>
      </c>
      <c r="AD211" s="8">
        <v>123</v>
      </c>
      <c r="AE211" s="8">
        <v>147</v>
      </c>
      <c r="AF211" s="45">
        <v>2.7</v>
      </c>
      <c r="AG211" s="45">
        <v>2.8</v>
      </c>
      <c r="AH211" s="45">
        <v>1.5</v>
      </c>
      <c r="AI211" s="45">
        <v>0.4</v>
      </c>
      <c r="AJ211" s="45">
        <v>7.4</v>
      </c>
      <c r="AK211" s="45">
        <v>5</v>
      </c>
      <c r="AL211" s="8">
        <v>1218</v>
      </c>
      <c r="AM211" s="8">
        <v>13</v>
      </c>
      <c r="AN211" s="8">
        <v>13</v>
      </c>
      <c r="AO211" s="8">
        <v>11</v>
      </c>
      <c r="AP211" s="8">
        <v>1256</v>
      </c>
      <c r="AQ211" s="8">
        <v>170</v>
      </c>
      <c r="AR211" s="8">
        <v>1426</v>
      </c>
    </row>
    <row r="212" spans="1:44">
      <c r="A212" s="7" t="s">
        <v>202</v>
      </c>
      <c r="B212" s="7">
        <v>2011</v>
      </c>
      <c r="C212" s="7">
        <v>7</v>
      </c>
      <c r="D212" s="7" t="s">
        <v>193</v>
      </c>
      <c r="E212" s="8">
        <v>64</v>
      </c>
      <c r="F212" s="8">
        <v>75</v>
      </c>
      <c r="G212" s="8">
        <v>36</v>
      </c>
      <c r="H212" s="8">
        <v>8</v>
      </c>
      <c r="I212" s="8">
        <v>184</v>
      </c>
      <c r="J212" s="45">
        <v>97.3</v>
      </c>
      <c r="K212" s="8">
        <v>25</v>
      </c>
      <c r="L212" s="8">
        <v>28</v>
      </c>
      <c r="M212" s="8">
        <v>18</v>
      </c>
      <c r="N212" s="8">
        <v>4</v>
      </c>
      <c r="O212" s="8">
        <v>75</v>
      </c>
      <c r="P212" s="8">
        <v>7</v>
      </c>
      <c r="Q212" s="8">
        <v>14</v>
      </c>
      <c r="R212" s="8">
        <v>4</v>
      </c>
      <c r="S212" s="8">
        <v>1</v>
      </c>
      <c r="T212" s="8">
        <v>26</v>
      </c>
      <c r="U212" s="8">
        <v>8</v>
      </c>
      <c r="V212" s="8">
        <v>13</v>
      </c>
      <c r="W212" s="8">
        <v>7</v>
      </c>
      <c r="X212" s="8">
        <v>2</v>
      </c>
      <c r="Y212" s="8">
        <v>29</v>
      </c>
      <c r="Z212" s="8">
        <v>39</v>
      </c>
      <c r="AA212" s="8">
        <v>54</v>
      </c>
      <c r="AB212" s="8">
        <v>28</v>
      </c>
      <c r="AC212" s="8">
        <v>7</v>
      </c>
      <c r="AD212" s="8">
        <v>129</v>
      </c>
      <c r="AE212" s="8">
        <v>136</v>
      </c>
      <c r="AF212" s="45">
        <v>2.1</v>
      </c>
      <c r="AG212" s="45">
        <v>2.9</v>
      </c>
      <c r="AH212" s="45">
        <v>1.6</v>
      </c>
      <c r="AI212" s="45">
        <v>0.4</v>
      </c>
      <c r="AJ212" s="45">
        <v>7.1</v>
      </c>
      <c r="AK212" s="45">
        <v>5.2</v>
      </c>
      <c r="AL212" s="8">
        <v>1346</v>
      </c>
      <c r="AM212" s="8">
        <v>18</v>
      </c>
      <c r="AN212" s="8">
        <v>21</v>
      </c>
      <c r="AO212" s="8">
        <v>14</v>
      </c>
      <c r="AP212" s="8">
        <v>1399</v>
      </c>
      <c r="AQ212" s="8">
        <v>277</v>
      </c>
      <c r="AR212" s="8">
        <v>1677</v>
      </c>
    </row>
    <row r="213" spans="1:44">
      <c r="A213" s="7" t="s">
        <v>202</v>
      </c>
      <c r="B213" s="7">
        <v>2011</v>
      </c>
      <c r="C213" s="7">
        <v>18</v>
      </c>
      <c r="D213" s="7" t="s">
        <v>120</v>
      </c>
      <c r="E213" s="8">
        <v>99</v>
      </c>
      <c r="F213" s="8">
        <v>50</v>
      </c>
      <c r="G213" s="8">
        <v>32</v>
      </c>
      <c r="H213" s="8">
        <v>6</v>
      </c>
      <c r="I213" s="8">
        <v>187</v>
      </c>
      <c r="J213" s="45">
        <v>93.4</v>
      </c>
      <c r="K213" s="8">
        <v>38</v>
      </c>
      <c r="L213" s="8">
        <v>19</v>
      </c>
      <c r="M213" s="8">
        <v>16</v>
      </c>
      <c r="N213" s="8">
        <v>3</v>
      </c>
      <c r="O213" s="8">
        <v>76</v>
      </c>
      <c r="P213" s="8">
        <v>11</v>
      </c>
      <c r="Q213" s="8">
        <v>9</v>
      </c>
      <c r="R213" s="8">
        <v>4</v>
      </c>
      <c r="S213" s="8">
        <v>1</v>
      </c>
      <c r="T213" s="8">
        <v>25</v>
      </c>
      <c r="U213" s="8">
        <v>12</v>
      </c>
      <c r="V213" s="8">
        <v>9</v>
      </c>
      <c r="W213" s="8">
        <v>6</v>
      </c>
      <c r="X213" s="8">
        <v>1</v>
      </c>
      <c r="Y213" s="8">
        <v>28</v>
      </c>
      <c r="Z213" s="8">
        <v>61</v>
      </c>
      <c r="AA213" s="8">
        <v>37</v>
      </c>
      <c r="AB213" s="8">
        <v>25</v>
      </c>
      <c r="AC213" s="8">
        <v>5</v>
      </c>
      <c r="AD213" s="8">
        <v>128</v>
      </c>
      <c r="AE213" s="8">
        <v>127</v>
      </c>
      <c r="AF213" s="45">
        <v>3</v>
      </c>
      <c r="AG213" s="45">
        <v>1.8</v>
      </c>
      <c r="AH213" s="45">
        <v>1.3</v>
      </c>
      <c r="AI213" s="45">
        <v>0.2</v>
      </c>
      <c r="AJ213" s="45">
        <v>6.2</v>
      </c>
      <c r="AK213" s="45">
        <v>4.9000000000000004</v>
      </c>
      <c r="AL213" s="8">
        <v>1464</v>
      </c>
      <c r="AM213" s="8">
        <v>48</v>
      </c>
      <c r="AN213" s="8">
        <v>59</v>
      </c>
      <c r="AO213" s="8">
        <v>17</v>
      </c>
      <c r="AP213" s="8">
        <v>1589</v>
      </c>
      <c r="AQ213" s="8">
        <v>187</v>
      </c>
      <c r="AR213" s="8">
        <v>1776</v>
      </c>
    </row>
    <row r="214" spans="1:44">
      <c r="A214" s="7" t="s">
        <v>202</v>
      </c>
      <c r="B214" s="7">
        <v>2011</v>
      </c>
      <c r="C214" s="7">
        <v>6</v>
      </c>
      <c r="D214" s="7" t="s">
        <v>121</v>
      </c>
      <c r="E214" s="8">
        <v>87</v>
      </c>
      <c r="F214" s="8">
        <v>65</v>
      </c>
      <c r="G214" s="8">
        <v>28</v>
      </c>
      <c r="H214" s="8">
        <v>6</v>
      </c>
      <c r="I214" s="8">
        <v>187</v>
      </c>
      <c r="J214" s="45">
        <v>96.3</v>
      </c>
      <c r="K214" s="8">
        <v>34</v>
      </c>
      <c r="L214" s="8">
        <v>24</v>
      </c>
      <c r="M214" s="8">
        <v>14</v>
      </c>
      <c r="N214" s="8">
        <v>3</v>
      </c>
      <c r="O214" s="8">
        <v>75</v>
      </c>
      <c r="P214" s="8">
        <v>9</v>
      </c>
      <c r="Q214" s="8">
        <v>11</v>
      </c>
      <c r="R214" s="8">
        <v>3</v>
      </c>
      <c r="S214" s="8">
        <v>1</v>
      </c>
      <c r="T214" s="8">
        <v>24</v>
      </c>
      <c r="U214" s="8">
        <v>11</v>
      </c>
      <c r="V214" s="8">
        <v>11</v>
      </c>
      <c r="W214" s="8">
        <v>5</v>
      </c>
      <c r="X214" s="8">
        <v>1</v>
      </c>
      <c r="Y214" s="8">
        <v>28</v>
      </c>
      <c r="Z214" s="8">
        <v>53</v>
      </c>
      <c r="AA214" s="8">
        <v>47</v>
      </c>
      <c r="AB214" s="8">
        <v>23</v>
      </c>
      <c r="AC214" s="8">
        <v>5</v>
      </c>
      <c r="AD214" s="8">
        <v>127</v>
      </c>
      <c r="AE214" s="8">
        <v>135</v>
      </c>
      <c r="AF214" s="45">
        <v>2.8</v>
      </c>
      <c r="AG214" s="45">
        <v>2.2999999999999998</v>
      </c>
      <c r="AH214" s="45">
        <v>1.1000000000000001</v>
      </c>
      <c r="AI214" s="45">
        <v>0.3</v>
      </c>
      <c r="AJ214" s="45">
        <v>6.4</v>
      </c>
      <c r="AK214" s="45">
        <v>4.8</v>
      </c>
      <c r="AL214" s="8">
        <v>1379</v>
      </c>
      <c r="AM214" s="8">
        <v>28</v>
      </c>
      <c r="AN214" s="8">
        <v>26</v>
      </c>
      <c r="AO214" s="8">
        <v>14</v>
      </c>
      <c r="AP214" s="8">
        <v>1446</v>
      </c>
      <c r="AQ214" s="8">
        <v>224</v>
      </c>
      <c r="AR214" s="8">
        <v>1670</v>
      </c>
    </row>
    <row r="215" spans="1:44">
      <c r="A215" s="7" t="s">
        <v>202</v>
      </c>
      <c r="B215" s="7">
        <v>2011</v>
      </c>
      <c r="C215" s="7">
        <v>12</v>
      </c>
      <c r="D215" s="7" t="s">
        <v>122</v>
      </c>
      <c r="E215" s="8">
        <v>66</v>
      </c>
      <c r="F215" s="8">
        <v>21</v>
      </c>
      <c r="G215" s="8">
        <v>15</v>
      </c>
      <c r="H215" s="8">
        <v>2</v>
      </c>
      <c r="I215" s="8">
        <v>104</v>
      </c>
      <c r="J215" s="45">
        <v>98.1</v>
      </c>
      <c r="K215" s="8">
        <v>26</v>
      </c>
      <c r="L215" s="8">
        <v>8</v>
      </c>
      <c r="M215" s="8">
        <v>7</v>
      </c>
      <c r="N215" s="8">
        <v>1</v>
      </c>
      <c r="O215" s="8">
        <v>42</v>
      </c>
      <c r="P215" s="8">
        <v>7</v>
      </c>
      <c r="Q215" s="8">
        <v>4</v>
      </c>
      <c r="R215" s="8">
        <v>2</v>
      </c>
      <c r="S215" s="8">
        <v>0</v>
      </c>
      <c r="T215" s="8">
        <v>13</v>
      </c>
      <c r="U215" s="8">
        <v>8</v>
      </c>
      <c r="V215" s="8">
        <v>4</v>
      </c>
      <c r="W215" s="8">
        <v>3</v>
      </c>
      <c r="X215" s="8">
        <v>0</v>
      </c>
      <c r="Y215" s="8">
        <v>15</v>
      </c>
      <c r="Z215" s="8">
        <v>41</v>
      </c>
      <c r="AA215" s="8">
        <v>16</v>
      </c>
      <c r="AB215" s="8">
        <v>12</v>
      </c>
      <c r="AC215" s="8">
        <v>2</v>
      </c>
      <c r="AD215" s="8">
        <v>71</v>
      </c>
      <c r="AE215" s="8">
        <v>116</v>
      </c>
      <c r="AF215" s="45">
        <v>3.1</v>
      </c>
      <c r="AG215" s="45">
        <v>1.1000000000000001</v>
      </c>
      <c r="AH215" s="45">
        <v>0.9</v>
      </c>
      <c r="AI215" s="45">
        <v>0.2</v>
      </c>
      <c r="AJ215" s="45">
        <v>5.2</v>
      </c>
      <c r="AK215" s="45">
        <v>4.5</v>
      </c>
      <c r="AL215" s="8">
        <v>888</v>
      </c>
      <c r="AM215" s="8">
        <v>45</v>
      </c>
      <c r="AN215" s="8">
        <v>49</v>
      </c>
      <c r="AO215" s="8">
        <v>7</v>
      </c>
      <c r="AP215" s="8">
        <v>989</v>
      </c>
      <c r="AQ215" s="8">
        <v>355</v>
      </c>
      <c r="AR215" s="8">
        <v>1344</v>
      </c>
    </row>
    <row r="216" spans="1:44">
      <c r="A216" s="7" t="s">
        <v>202</v>
      </c>
      <c r="B216" s="7">
        <v>2011</v>
      </c>
      <c r="C216" s="7">
        <v>10</v>
      </c>
      <c r="D216" s="7" t="s">
        <v>123</v>
      </c>
      <c r="E216" s="8">
        <v>28</v>
      </c>
      <c r="F216" s="8">
        <v>21</v>
      </c>
      <c r="G216" s="8">
        <v>12</v>
      </c>
      <c r="H216" s="8">
        <v>3</v>
      </c>
      <c r="I216" s="8">
        <v>63</v>
      </c>
      <c r="J216" s="45">
        <v>96</v>
      </c>
      <c r="K216" s="8">
        <v>11</v>
      </c>
      <c r="L216" s="8">
        <v>8</v>
      </c>
      <c r="M216" s="8">
        <v>6</v>
      </c>
      <c r="N216" s="8">
        <v>1</v>
      </c>
      <c r="O216" s="8">
        <v>26</v>
      </c>
      <c r="P216" s="8">
        <v>3</v>
      </c>
      <c r="Q216" s="8">
        <v>4</v>
      </c>
      <c r="R216" s="8">
        <v>1</v>
      </c>
      <c r="S216" s="8">
        <v>0</v>
      </c>
      <c r="T216" s="8">
        <v>9</v>
      </c>
      <c r="U216" s="8">
        <v>4</v>
      </c>
      <c r="V216" s="8">
        <v>4</v>
      </c>
      <c r="W216" s="8">
        <v>2</v>
      </c>
      <c r="X216" s="8">
        <v>1</v>
      </c>
      <c r="Y216" s="8">
        <v>10</v>
      </c>
      <c r="Z216" s="8">
        <v>18</v>
      </c>
      <c r="AA216" s="8">
        <v>16</v>
      </c>
      <c r="AB216" s="8">
        <v>10</v>
      </c>
      <c r="AC216" s="8">
        <v>2</v>
      </c>
      <c r="AD216" s="8">
        <v>45</v>
      </c>
      <c r="AE216" s="8">
        <v>123</v>
      </c>
      <c r="AF216" s="45">
        <v>2.7</v>
      </c>
      <c r="AG216" s="45">
        <v>2</v>
      </c>
      <c r="AH216" s="45">
        <v>1.1000000000000001</v>
      </c>
      <c r="AI216" s="45">
        <v>0.3</v>
      </c>
      <c r="AJ216" s="45">
        <v>6.2</v>
      </c>
      <c r="AK216" s="45">
        <v>5</v>
      </c>
      <c r="AL216" s="8">
        <v>507</v>
      </c>
      <c r="AM216" s="8">
        <v>20</v>
      </c>
      <c r="AN216" s="8">
        <v>28</v>
      </c>
      <c r="AO216" s="8">
        <v>4</v>
      </c>
      <c r="AP216" s="8">
        <v>559</v>
      </c>
      <c r="AQ216" s="8">
        <v>216</v>
      </c>
      <c r="AR216" s="8">
        <v>775</v>
      </c>
    </row>
    <row r="217" spans="1:44">
      <c r="A217" s="7" t="s">
        <v>202</v>
      </c>
      <c r="B217" s="7">
        <v>2011</v>
      </c>
      <c r="C217" s="7">
        <v>3</v>
      </c>
      <c r="D217" s="7" t="s">
        <v>124</v>
      </c>
      <c r="E217" s="8">
        <v>23</v>
      </c>
      <c r="F217" s="8">
        <v>6</v>
      </c>
      <c r="G217" s="8">
        <v>6</v>
      </c>
      <c r="H217" s="8">
        <v>1</v>
      </c>
      <c r="I217" s="8">
        <v>35</v>
      </c>
      <c r="J217" s="45">
        <v>95.2</v>
      </c>
      <c r="K217" s="8">
        <v>9</v>
      </c>
      <c r="L217" s="8">
        <v>2</v>
      </c>
      <c r="M217" s="8">
        <v>3</v>
      </c>
      <c r="N217" s="8">
        <v>0</v>
      </c>
      <c r="O217" s="8">
        <v>14</v>
      </c>
      <c r="P217" s="8">
        <v>3</v>
      </c>
      <c r="Q217" s="8">
        <v>1</v>
      </c>
      <c r="R217" s="8">
        <v>1</v>
      </c>
      <c r="S217" s="8">
        <v>0</v>
      </c>
      <c r="T217" s="8">
        <v>5</v>
      </c>
      <c r="U217" s="8">
        <v>3</v>
      </c>
      <c r="V217" s="8">
        <v>1</v>
      </c>
      <c r="W217" s="8">
        <v>1</v>
      </c>
      <c r="X217" s="8">
        <v>0</v>
      </c>
      <c r="Y217" s="8">
        <v>5</v>
      </c>
      <c r="Z217" s="8">
        <v>14</v>
      </c>
      <c r="AA217" s="8">
        <v>4</v>
      </c>
      <c r="AB217" s="8">
        <v>5</v>
      </c>
      <c r="AC217" s="8">
        <v>1</v>
      </c>
      <c r="AD217" s="8">
        <v>24</v>
      </c>
      <c r="AE217" s="8">
        <v>104</v>
      </c>
      <c r="AF217" s="45">
        <v>3</v>
      </c>
      <c r="AG217" s="45">
        <v>1</v>
      </c>
      <c r="AH217" s="45">
        <v>0.9</v>
      </c>
      <c r="AI217" s="45">
        <v>0.2</v>
      </c>
      <c r="AJ217" s="45">
        <v>5.0999999999999996</v>
      </c>
      <c r="AK217" s="45">
        <v>4.9000000000000004</v>
      </c>
      <c r="AL217" s="8">
        <v>333</v>
      </c>
      <c r="AM217" s="8">
        <v>25</v>
      </c>
      <c r="AN217" s="8">
        <v>42</v>
      </c>
      <c r="AO217" s="8">
        <v>3</v>
      </c>
      <c r="AP217" s="8">
        <v>403</v>
      </c>
      <c r="AQ217" s="8">
        <v>98</v>
      </c>
      <c r="AR217" s="8">
        <v>502</v>
      </c>
    </row>
    <row r="218" spans="1:44">
      <c r="A218" s="7" t="s">
        <v>202</v>
      </c>
      <c r="B218" s="7">
        <v>2011</v>
      </c>
      <c r="C218" s="7">
        <v>19</v>
      </c>
      <c r="D218" s="7" t="s">
        <v>125</v>
      </c>
      <c r="E218" s="8">
        <v>144</v>
      </c>
      <c r="F218" s="8">
        <v>45</v>
      </c>
      <c r="G218" s="8">
        <v>46</v>
      </c>
      <c r="H218" s="8">
        <v>6</v>
      </c>
      <c r="I218" s="8">
        <v>240</v>
      </c>
      <c r="J218" s="45">
        <v>91.1</v>
      </c>
      <c r="K218" s="8">
        <v>56</v>
      </c>
      <c r="L218" s="8">
        <v>18</v>
      </c>
      <c r="M218" s="8">
        <v>23</v>
      </c>
      <c r="N218" s="8">
        <v>3</v>
      </c>
      <c r="O218" s="8">
        <v>99</v>
      </c>
      <c r="P218" s="8">
        <v>19</v>
      </c>
      <c r="Q218" s="8">
        <v>10</v>
      </c>
      <c r="R218" s="8">
        <v>6</v>
      </c>
      <c r="S218" s="8">
        <v>1</v>
      </c>
      <c r="T218" s="8">
        <v>36</v>
      </c>
      <c r="U218" s="8">
        <v>19</v>
      </c>
      <c r="V218" s="8">
        <v>9</v>
      </c>
      <c r="W218" s="8">
        <v>9</v>
      </c>
      <c r="X218" s="8">
        <v>1</v>
      </c>
      <c r="Y218" s="8">
        <v>39</v>
      </c>
      <c r="Z218" s="8">
        <v>93</v>
      </c>
      <c r="AA218" s="8">
        <v>37</v>
      </c>
      <c r="AB218" s="8">
        <v>38</v>
      </c>
      <c r="AC218" s="8">
        <v>5</v>
      </c>
      <c r="AD218" s="8">
        <v>174</v>
      </c>
      <c r="AE218" s="8">
        <v>92</v>
      </c>
      <c r="AF218" s="45">
        <v>2.4</v>
      </c>
      <c r="AG218" s="45">
        <v>0.8</v>
      </c>
      <c r="AH218" s="45">
        <v>0.8</v>
      </c>
      <c r="AI218" s="45">
        <v>0.1</v>
      </c>
      <c r="AJ218" s="45">
        <v>4.0999999999999996</v>
      </c>
      <c r="AK218" s="45">
        <v>4.5</v>
      </c>
      <c r="AL218" s="8">
        <v>2538</v>
      </c>
      <c r="AM218" s="8">
        <v>348</v>
      </c>
      <c r="AN218" s="8">
        <v>331</v>
      </c>
      <c r="AO218" s="8">
        <v>27</v>
      </c>
      <c r="AP218" s="8">
        <v>3244</v>
      </c>
      <c r="AQ218" s="8">
        <v>437</v>
      </c>
      <c r="AR218" s="8">
        <v>3681</v>
      </c>
    </row>
    <row r="219" spans="1:44">
      <c r="A219" s="7" t="s">
        <v>202</v>
      </c>
      <c r="B219" s="7">
        <v>2011</v>
      </c>
      <c r="C219" s="7">
        <v>16</v>
      </c>
      <c r="D219" s="7" t="s">
        <v>126</v>
      </c>
      <c r="E219" s="8">
        <v>96</v>
      </c>
      <c r="F219" s="8">
        <v>37</v>
      </c>
      <c r="G219" s="8">
        <v>26</v>
      </c>
      <c r="H219" s="8">
        <v>3</v>
      </c>
      <c r="I219" s="8">
        <v>163</v>
      </c>
      <c r="J219" s="45">
        <v>86.7</v>
      </c>
      <c r="K219" s="8">
        <v>37</v>
      </c>
      <c r="L219" s="8">
        <v>14</v>
      </c>
      <c r="M219" s="8">
        <v>13</v>
      </c>
      <c r="N219" s="8">
        <v>2</v>
      </c>
      <c r="O219" s="8">
        <v>66</v>
      </c>
      <c r="P219" s="8">
        <v>12</v>
      </c>
      <c r="Q219" s="8">
        <v>8</v>
      </c>
      <c r="R219" s="8">
        <v>4</v>
      </c>
      <c r="S219" s="8">
        <v>0</v>
      </c>
      <c r="T219" s="8">
        <v>24</v>
      </c>
      <c r="U219" s="8">
        <v>13</v>
      </c>
      <c r="V219" s="8">
        <v>7</v>
      </c>
      <c r="W219" s="8">
        <v>5</v>
      </c>
      <c r="X219" s="8">
        <v>1</v>
      </c>
      <c r="Y219" s="8">
        <v>26</v>
      </c>
      <c r="Z219" s="8">
        <v>62</v>
      </c>
      <c r="AA219" s="8">
        <v>30</v>
      </c>
      <c r="AB219" s="8">
        <v>22</v>
      </c>
      <c r="AC219" s="8">
        <v>3</v>
      </c>
      <c r="AD219" s="8">
        <v>117</v>
      </c>
      <c r="AE219" s="8">
        <v>98</v>
      </c>
      <c r="AF219" s="45">
        <v>2.4</v>
      </c>
      <c r="AG219" s="45">
        <v>0.9</v>
      </c>
      <c r="AH219" s="45">
        <v>0.7</v>
      </c>
      <c r="AI219" s="45">
        <v>0.1</v>
      </c>
      <c r="AJ219" s="45">
        <v>4.2</v>
      </c>
      <c r="AK219" s="45">
        <v>4.3</v>
      </c>
      <c r="AL219" s="8">
        <v>1624</v>
      </c>
      <c r="AM219" s="8">
        <v>153</v>
      </c>
      <c r="AN219" s="8">
        <v>139</v>
      </c>
      <c r="AO219" s="8">
        <v>13</v>
      </c>
      <c r="AP219" s="8">
        <v>1930</v>
      </c>
      <c r="AQ219" s="8">
        <v>90</v>
      </c>
      <c r="AR219" s="8">
        <v>2020</v>
      </c>
    </row>
    <row r="220" spans="1:44">
      <c r="A220" s="7" t="s">
        <v>202</v>
      </c>
      <c r="B220" s="7">
        <v>2011</v>
      </c>
      <c r="C220" s="7">
        <v>8</v>
      </c>
      <c r="D220" s="7" t="s">
        <v>127</v>
      </c>
      <c r="E220" s="8">
        <v>248</v>
      </c>
      <c r="F220" s="8">
        <v>74</v>
      </c>
      <c r="G220" s="8">
        <v>63</v>
      </c>
      <c r="H220" s="8">
        <v>4</v>
      </c>
      <c r="I220" s="8">
        <v>389</v>
      </c>
      <c r="J220" s="45">
        <v>67</v>
      </c>
      <c r="K220" s="8">
        <v>96</v>
      </c>
      <c r="L220" s="8">
        <v>29</v>
      </c>
      <c r="M220" s="8">
        <v>31</v>
      </c>
      <c r="N220" s="8">
        <v>2</v>
      </c>
      <c r="O220" s="8">
        <v>158</v>
      </c>
      <c r="P220" s="8">
        <v>39</v>
      </c>
      <c r="Q220" s="8">
        <v>19</v>
      </c>
      <c r="R220" s="8">
        <v>12</v>
      </c>
      <c r="S220" s="8">
        <v>1</v>
      </c>
      <c r="T220" s="8">
        <v>70</v>
      </c>
      <c r="U220" s="8">
        <v>36</v>
      </c>
      <c r="V220" s="8">
        <v>17</v>
      </c>
      <c r="W220" s="8">
        <v>14</v>
      </c>
      <c r="X220" s="8">
        <v>1</v>
      </c>
      <c r="Y220" s="8">
        <v>69</v>
      </c>
      <c r="Z220" s="8">
        <v>171</v>
      </c>
      <c r="AA220" s="8">
        <v>66</v>
      </c>
      <c r="AB220" s="8">
        <v>57</v>
      </c>
      <c r="AC220" s="8">
        <v>4</v>
      </c>
      <c r="AD220" s="8">
        <v>297</v>
      </c>
      <c r="AE220" s="8">
        <v>71</v>
      </c>
      <c r="AF220" s="45">
        <v>1.6</v>
      </c>
      <c r="AG220" s="45">
        <v>0.4</v>
      </c>
      <c r="AH220" s="45">
        <v>0.4</v>
      </c>
      <c r="AI220" s="45">
        <v>0</v>
      </c>
      <c r="AJ220" s="45">
        <v>2.5</v>
      </c>
      <c r="AK220" s="45">
        <v>3.5</v>
      </c>
      <c r="AL220" s="8">
        <v>4961</v>
      </c>
      <c r="AM220" s="8">
        <v>1636</v>
      </c>
      <c r="AN220" s="8">
        <v>2408</v>
      </c>
      <c r="AO220" s="8">
        <v>49</v>
      </c>
      <c r="AP220" s="8">
        <v>9053</v>
      </c>
      <c r="AQ220" s="8">
        <v>213</v>
      </c>
      <c r="AR220" s="8">
        <v>9266</v>
      </c>
    </row>
    <row r="221" spans="1:44">
      <c r="A221" s="7" t="s">
        <v>202</v>
      </c>
      <c r="B221" s="7">
        <v>2011</v>
      </c>
      <c r="C221" s="7">
        <v>2</v>
      </c>
      <c r="D221" s="7" t="s">
        <v>128</v>
      </c>
      <c r="E221" s="8">
        <v>6</v>
      </c>
      <c r="F221" s="8">
        <v>2</v>
      </c>
      <c r="G221" s="8">
        <v>1</v>
      </c>
      <c r="H221" s="8">
        <v>1</v>
      </c>
      <c r="I221" s="8">
        <v>11</v>
      </c>
      <c r="J221" s="45">
        <v>92.2</v>
      </c>
      <c r="K221" s="8">
        <v>2</v>
      </c>
      <c r="L221" s="8">
        <v>1</v>
      </c>
      <c r="M221" s="8">
        <v>1</v>
      </c>
      <c r="N221" s="8">
        <v>1</v>
      </c>
      <c r="O221" s="8">
        <v>4</v>
      </c>
      <c r="P221" s="8">
        <v>1</v>
      </c>
      <c r="Q221" s="8">
        <v>0</v>
      </c>
      <c r="R221" s="8">
        <v>0</v>
      </c>
      <c r="S221" s="8">
        <v>0</v>
      </c>
      <c r="T221" s="8">
        <v>2</v>
      </c>
      <c r="U221" s="8">
        <v>1</v>
      </c>
      <c r="V221" s="8">
        <v>0</v>
      </c>
      <c r="W221" s="8">
        <v>0</v>
      </c>
      <c r="X221" s="8">
        <v>0</v>
      </c>
      <c r="Y221" s="8">
        <v>2</v>
      </c>
      <c r="Z221" s="8">
        <v>4</v>
      </c>
      <c r="AA221" s="8">
        <v>2</v>
      </c>
      <c r="AB221" s="8">
        <v>1</v>
      </c>
      <c r="AC221" s="8">
        <v>1</v>
      </c>
      <c r="AD221" s="8">
        <v>8</v>
      </c>
      <c r="AE221" s="8">
        <v>143</v>
      </c>
      <c r="AF221" s="45">
        <v>2.8</v>
      </c>
      <c r="AG221" s="45">
        <v>1.4</v>
      </c>
      <c r="AH221" s="45">
        <v>1.1000000000000001</v>
      </c>
      <c r="AI221" s="45">
        <v>0.7</v>
      </c>
      <c r="AJ221" s="45">
        <v>6</v>
      </c>
      <c r="AK221" s="45">
        <v>4.2</v>
      </c>
      <c r="AL221" s="8">
        <v>69</v>
      </c>
      <c r="AM221" s="8">
        <v>21</v>
      </c>
      <c r="AN221" s="8">
        <v>27</v>
      </c>
      <c r="AO221" s="8">
        <v>1</v>
      </c>
      <c r="AP221" s="8">
        <v>117</v>
      </c>
      <c r="AQ221" s="8">
        <v>38</v>
      </c>
      <c r="AR221" s="8">
        <v>155</v>
      </c>
    </row>
    <row r="222" spans="1:44">
      <c r="A222" s="7" t="s">
        <v>203</v>
      </c>
      <c r="B222" s="7">
        <v>2016</v>
      </c>
      <c r="C222" s="7">
        <v>0</v>
      </c>
      <c r="D222" s="7" t="s">
        <v>11</v>
      </c>
      <c r="E222" s="8">
        <v>1244</v>
      </c>
      <c r="F222" s="8">
        <v>740</v>
      </c>
      <c r="G222" s="8">
        <v>411</v>
      </c>
      <c r="H222" s="8">
        <v>81</v>
      </c>
      <c r="I222" s="8">
        <v>2475</v>
      </c>
      <c r="J222" s="45">
        <v>89.9</v>
      </c>
      <c r="K222" s="8">
        <v>484</v>
      </c>
      <c r="L222" s="8">
        <v>280</v>
      </c>
      <c r="M222" s="8">
        <v>204</v>
      </c>
      <c r="N222" s="8">
        <v>40</v>
      </c>
      <c r="O222" s="8">
        <v>1008</v>
      </c>
      <c r="P222" s="8">
        <v>142</v>
      </c>
      <c r="Q222" s="8">
        <v>139</v>
      </c>
      <c r="R222" s="8">
        <v>51</v>
      </c>
      <c r="S222" s="8">
        <v>10</v>
      </c>
      <c r="T222" s="8">
        <v>342</v>
      </c>
      <c r="U222" s="8">
        <v>163</v>
      </c>
      <c r="V222" s="8">
        <v>130</v>
      </c>
      <c r="W222" s="8">
        <v>83</v>
      </c>
      <c r="X222" s="8">
        <v>17</v>
      </c>
      <c r="Y222" s="8">
        <v>393</v>
      </c>
      <c r="Z222" s="8">
        <v>789</v>
      </c>
      <c r="AA222" s="8">
        <v>550</v>
      </c>
      <c r="AB222" s="8">
        <v>338</v>
      </c>
      <c r="AC222" s="8">
        <v>67</v>
      </c>
      <c r="AD222" s="8">
        <v>1744</v>
      </c>
      <c r="AE222" s="8">
        <v>119</v>
      </c>
      <c r="AF222" s="45">
        <v>2.4</v>
      </c>
      <c r="AG222" s="45">
        <v>1.7</v>
      </c>
      <c r="AH222" s="45">
        <v>1</v>
      </c>
      <c r="AI222" s="45">
        <v>0.2</v>
      </c>
      <c r="AJ222" s="45">
        <v>5.2</v>
      </c>
      <c r="AK222" s="45">
        <v>4.4000000000000004</v>
      </c>
      <c r="AL222" s="8">
        <v>20276</v>
      </c>
      <c r="AM222" s="8">
        <v>2536</v>
      </c>
      <c r="AN222" s="8">
        <v>3224</v>
      </c>
      <c r="AO222" s="8">
        <v>210</v>
      </c>
      <c r="AP222" s="8">
        <v>26246</v>
      </c>
      <c r="AQ222" s="8">
        <v>4144</v>
      </c>
      <c r="AR222" s="8">
        <v>30391</v>
      </c>
    </row>
    <row r="223" spans="1:44">
      <c r="A223" s="7" t="s">
        <v>203</v>
      </c>
      <c r="B223" s="7">
        <v>2016</v>
      </c>
      <c r="C223" s="7">
        <v>101</v>
      </c>
      <c r="D223" s="7" t="s">
        <v>191</v>
      </c>
      <c r="E223" s="8">
        <v>713</v>
      </c>
      <c r="F223" s="8">
        <v>572</v>
      </c>
      <c r="G223" s="8">
        <v>269</v>
      </c>
      <c r="H223" s="8">
        <v>70</v>
      </c>
      <c r="I223" s="8">
        <v>1624</v>
      </c>
      <c r="J223" s="45">
        <v>95</v>
      </c>
      <c r="K223" s="8">
        <v>279</v>
      </c>
      <c r="L223" s="8">
        <v>214</v>
      </c>
      <c r="M223" s="8">
        <v>133</v>
      </c>
      <c r="N223" s="8">
        <v>35</v>
      </c>
      <c r="O223" s="8">
        <v>660</v>
      </c>
      <c r="P223" s="8">
        <v>71</v>
      </c>
      <c r="Q223" s="8">
        <v>100</v>
      </c>
      <c r="R223" s="8">
        <v>29</v>
      </c>
      <c r="S223" s="8">
        <v>9</v>
      </c>
      <c r="T223" s="8">
        <v>208</v>
      </c>
      <c r="U223" s="8">
        <v>89</v>
      </c>
      <c r="V223" s="8">
        <v>94</v>
      </c>
      <c r="W223" s="8">
        <v>51</v>
      </c>
      <c r="X223" s="8">
        <v>15</v>
      </c>
      <c r="Y223" s="8">
        <v>249</v>
      </c>
      <c r="Z223" s="8">
        <v>438</v>
      </c>
      <c r="AA223" s="8">
        <v>408</v>
      </c>
      <c r="AB223" s="8">
        <v>214</v>
      </c>
      <c r="AC223" s="8">
        <v>58</v>
      </c>
      <c r="AD223" s="8">
        <v>1118</v>
      </c>
      <c r="AE223" s="8">
        <v>144</v>
      </c>
      <c r="AF223" s="45">
        <v>2.7</v>
      </c>
      <c r="AG223" s="45">
        <v>2.5</v>
      </c>
      <c r="AH223" s="45">
        <v>1.3</v>
      </c>
      <c r="AI223" s="45">
        <v>0.3</v>
      </c>
      <c r="AJ223" s="45">
        <v>6.9</v>
      </c>
      <c r="AK223" s="45">
        <v>4.8</v>
      </c>
      <c r="AL223" s="8">
        <v>11196</v>
      </c>
      <c r="AM223" s="8">
        <v>318</v>
      </c>
      <c r="AN223" s="8">
        <v>363</v>
      </c>
      <c r="AO223" s="8">
        <v>123</v>
      </c>
      <c r="AP223" s="8">
        <v>12001</v>
      </c>
      <c r="AQ223" s="8">
        <v>3422</v>
      </c>
      <c r="AR223" s="8">
        <v>15423</v>
      </c>
    </row>
    <row r="224" spans="1:44">
      <c r="A224" s="7" t="s">
        <v>203</v>
      </c>
      <c r="B224" s="7">
        <v>2016</v>
      </c>
      <c r="C224" s="7">
        <v>102</v>
      </c>
      <c r="D224" s="7" t="s">
        <v>192</v>
      </c>
      <c r="E224" s="8">
        <v>530</v>
      </c>
      <c r="F224" s="8">
        <v>168</v>
      </c>
      <c r="G224" s="8">
        <v>142</v>
      </c>
      <c r="H224" s="8">
        <v>11</v>
      </c>
      <c r="I224" s="8">
        <v>852</v>
      </c>
      <c r="J224" s="45">
        <v>80</v>
      </c>
      <c r="K224" s="8">
        <v>206</v>
      </c>
      <c r="L224" s="8">
        <v>66</v>
      </c>
      <c r="M224" s="8">
        <v>71</v>
      </c>
      <c r="N224" s="8">
        <v>6</v>
      </c>
      <c r="O224" s="8">
        <v>348</v>
      </c>
      <c r="P224" s="8">
        <v>71</v>
      </c>
      <c r="Q224" s="8">
        <v>40</v>
      </c>
      <c r="R224" s="8">
        <v>22</v>
      </c>
      <c r="S224" s="8">
        <v>2</v>
      </c>
      <c r="T224" s="8">
        <v>134</v>
      </c>
      <c r="U224" s="8">
        <v>74</v>
      </c>
      <c r="V224" s="8">
        <v>36</v>
      </c>
      <c r="W224" s="8">
        <v>32</v>
      </c>
      <c r="X224" s="8">
        <v>2</v>
      </c>
      <c r="Y224" s="8">
        <v>144</v>
      </c>
      <c r="Z224" s="8">
        <v>350</v>
      </c>
      <c r="AA224" s="8">
        <v>142</v>
      </c>
      <c r="AB224" s="8">
        <v>124</v>
      </c>
      <c r="AC224" s="8">
        <v>10</v>
      </c>
      <c r="AD224" s="8">
        <v>626</v>
      </c>
      <c r="AE224" s="8">
        <v>88</v>
      </c>
      <c r="AF224" s="45">
        <v>2</v>
      </c>
      <c r="AG224" s="45">
        <v>0.6</v>
      </c>
      <c r="AH224" s="45">
        <v>0.5</v>
      </c>
      <c r="AI224" s="45">
        <v>0.1</v>
      </c>
      <c r="AJ224" s="45">
        <v>3.2</v>
      </c>
      <c r="AK224" s="45">
        <v>3.7</v>
      </c>
      <c r="AL224" s="8">
        <v>9080</v>
      </c>
      <c r="AM224" s="8">
        <v>2218</v>
      </c>
      <c r="AN224" s="8">
        <v>2861</v>
      </c>
      <c r="AO224" s="8">
        <v>87</v>
      </c>
      <c r="AP224" s="8">
        <v>14246</v>
      </c>
      <c r="AQ224" s="8">
        <v>722</v>
      </c>
      <c r="AR224" s="8">
        <v>14968</v>
      </c>
    </row>
    <row r="225" spans="1:44">
      <c r="A225" s="7" t="s">
        <v>203</v>
      </c>
      <c r="B225" s="7">
        <v>2016</v>
      </c>
      <c r="C225" s="7">
        <v>1</v>
      </c>
      <c r="D225" s="7" t="s">
        <v>110</v>
      </c>
      <c r="E225" s="8">
        <v>28</v>
      </c>
      <c r="F225" s="8">
        <v>34</v>
      </c>
      <c r="G225" s="8">
        <v>16</v>
      </c>
      <c r="H225" s="8">
        <v>8</v>
      </c>
      <c r="I225" s="8">
        <v>86</v>
      </c>
      <c r="J225" s="45">
        <v>92.3</v>
      </c>
      <c r="K225" s="8">
        <v>11</v>
      </c>
      <c r="L225" s="8">
        <v>13</v>
      </c>
      <c r="M225" s="8">
        <v>8</v>
      </c>
      <c r="N225" s="8">
        <v>4</v>
      </c>
      <c r="O225" s="8">
        <v>36</v>
      </c>
      <c r="P225" s="8">
        <v>3</v>
      </c>
      <c r="Q225" s="8">
        <v>6</v>
      </c>
      <c r="R225" s="8">
        <v>2</v>
      </c>
      <c r="S225" s="8">
        <v>1</v>
      </c>
      <c r="T225" s="8">
        <v>11</v>
      </c>
      <c r="U225" s="8">
        <v>4</v>
      </c>
      <c r="V225" s="8">
        <v>5</v>
      </c>
      <c r="W225" s="8">
        <v>3</v>
      </c>
      <c r="X225" s="8">
        <v>1</v>
      </c>
      <c r="Y225" s="8">
        <v>13</v>
      </c>
      <c r="Z225" s="8">
        <v>18</v>
      </c>
      <c r="AA225" s="8">
        <v>24</v>
      </c>
      <c r="AB225" s="8">
        <v>13</v>
      </c>
      <c r="AC225" s="8">
        <v>6</v>
      </c>
      <c r="AD225" s="8">
        <v>61</v>
      </c>
      <c r="AE225" s="8">
        <v>163</v>
      </c>
      <c r="AF225" s="45">
        <v>1.9</v>
      </c>
      <c r="AG225" s="45">
        <v>2.9</v>
      </c>
      <c r="AH225" s="45">
        <v>1.6</v>
      </c>
      <c r="AI225" s="45">
        <v>0.7</v>
      </c>
      <c r="AJ225" s="45">
        <v>7.2</v>
      </c>
      <c r="AK225" s="45">
        <v>4.4000000000000004</v>
      </c>
      <c r="AL225" s="8">
        <v>521</v>
      </c>
      <c r="AM225" s="8">
        <v>24</v>
      </c>
      <c r="AN225" s="8">
        <v>14</v>
      </c>
      <c r="AO225" s="8">
        <v>4</v>
      </c>
      <c r="AP225" s="8">
        <v>564</v>
      </c>
      <c r="AQ225" s="8">
        <v>346</v>
      </c>
      <c r="AR225" s="8">
        <v>910</v>
      </c>
    </row>
    <row r="226" spans="1:44">
      <c r="A226" s="7" t="s">
        <v>203</v>
      </c>
      <c r="B226" s="7">
        <v>2016</v>
      </c>
      <c r="C226" s="7">
        <v>11</v>
      </c>
      <c r="D226" s="7" t="s">
        <v>209</v>
      </c>
      <c r="E226" s="8">
        <v>46</v>
      </c>
      <c r="F226" s="8">
        <v>29</v>
      </c>
      <c r="G226" s="8">
        <v>12</v>
      </c>
      <c r="H226" s="8">
        <v>4</v>
      </c>
      <c r="I226" s="8">
        <v>91</v>
      </c>
      <c r="J226" s="45">
        <v>93.7</v>
      </c>
      <c r="K226" s="8">
        <v>18</v>
      </c>
      <c r="L226" s="8">
        <v>11</v>
      </c>
      <c r="M226" s="8">
        <v>6</v>
      </c>
      <c r="N226" s="8">
        <v>2</v>
      </c>
      <c r="O226" s="8">
        <v>37</v>
      </c>
      <c r="P226" s="8">
        <v>5</v>
      </c>
      <c r="Q226" s="8">
        <v>5</v>
      </c>
      <c r="R226" s="8">
        <v>1</v>
      </c>
      <c r="S226" s="8">
        <v>1</v>
      </c>
      <c r="T226" s="8">
        <v>12</v>
      </c>
      <c r="U226" s="8">
        <v>6</v>
      </c>
      <c r="V226" s="8">
        <v>5</v>
      </c>
      <c r="W226" s="8">
        <v>2</v>
      </c>
      <c r="X226" s="8">
        <v>1</v>
      </c>
      <c r="Y226" s="8">
        <v>14</v>
      </c>
      <c r="Z226" s="8">
        <v>30</v>
      </c>
      <c r="AA226" s="8">
        <v>21</v>
      </c>
      <c r="AB226" s="8">
        <v>10</v>
      </c>
      <c r="AC226" s="8">
        <v>3</v>
      </c>
      <c r="AD226" s="8">
        <v>64</v>
      </c>
      <c r="AE226" s="8">
        <v>157</v>
      </c>
      <c r="AF226" s="45">
        <v>2.4</v>
      </c>
      <c r="AG226" s="45">
        <v>2.6</v>
      </c>
      <c r="AH226" s="45">
        <v>0.9</v>
      </c>
      <c r="AI226" s="45">
        <v>0.3</v>
      </c>
      <c r="AJ226" s="45">
        <v>6.1</v>
      </c>
      <c r="AK226" s="45">
        <v>3.9</v>
      </c>
      <c r="AL226" s="8">
        <v>566</v>
      </c>
      <c r="AM226" s="8">
        <v>50</v>
      </c>
      <c r="AN226" s="8">
        <v>26</v>
      </c>
      <c r="AO226" s="8">
        <v>6</v>
      </c>
      <c r="AP226" s="8">
        <v>648</v>
      </c>
      <c r="AQ226" s="8">
        <v>419</v>
      </c>
      <c r="AR226" s="8">
        <v>1066</v>
      </c>
    </row>
    <row r="227" spans="1:44">
      <c r="A227" s="7" t="s">
        <v>203</v>
      </c>
      <c r="B227" s="7">
        <v>2016</v>
      </c>
      <c r="C227" s="7">
        <v>14</v>
      </c>
      <c r="D227" s="7" t="s">
        <v>112</v>
      </c>
      <c r="E227" s="8">
        <v>34</v>
      </c>
      <c r="F227" s="8">
        <v>27</v>
      </c>
      <c r="G227" s="8">
        <v>11</v>
      </c>
      <c r="H227" s="8">
        <v>3</v>
      </c>
      <c r="I227" s="8">
        <v>76</v>
      </c>
      <c r="J227" s="45">
        <v>95.4</v>
      </c>
      <c r="K227" s="8">
        <v>13</v>
      </c>
      <c r="L227" s="8">
        <v>10</v>
      </c>
      <c r="M227" s="8">
        <v>6</v>
      </c>
      <c r="N227" s="8">
        <v>2</v>
      </c>
      <c r="O227" s="8">
        <v>31</v>
      </c>
      <c r="P227" s="8">
        <v>3</v>
      </c>
      <c r="Q227" s="8">
        <v>5</v>
      </c>
      <c r="R227" s="8">
        <v>1</v>
      </c>
      <c r="S227" s="8">
        <v>0</v>
      </c>
      <c r="T227" s="8">
        <v>10</v>
      </c>
      <c r="U227" s="8">
        <v>4</v>
      </c>
      <c r="V227" s="8">
        <v>5</v>
      </c>
      <c r="W227" s="8">
        <v>2</v>
      </c>
      <c r="X227" s="8">
        <v>1</v>
      </c>
      <c r="Y227" s="8">
        <v>12</v>
      </c>
      <c r="Z227" s="8">
        <v>21</v>
      </c>
      <c r="AA227" s="8">
        <v>20</v>
      </c>
      <c r="AB227" s="8">
        <v>9</v>
      </c>
      <c r="AC227" s="8">
        <v>3</v>
      </c>
      <c r="AD227" s="8">
        <v>53</v>
      </c>
      <c r="AE227" s="8">
        <v>145</v>
      </c>
      <c r="AF227" s="45">
        <v>2.5</v>
      </c>
      <c r="AG227" s="45">
        <v>2.4</v>
      </c>
      <c r="AH227" s="45">
        <v>1.3</v>
      </c>
      <c r="AI227" s="45">
        <v>0.2</v>
      </c>
      <c r="AJ227" s="45">
        <v>6.4</v>
      </c>
      <c r="AK227" s="45">
        <v>4.4000000000000004</v>
      </c>
      <c r="AL227" s="8">
        <v>523</v>
      </c>
      <c r="AM227" s="8">
        <v>11</v>
      </c>
      <c r="AN227" s="8">
        <v>23</v>
      </c>
      <c r="AO227" s="8">
        <v>5</v>
      </c>
      <c r="AP227" s="8">
        <v>562</v>
      </c>
      <c r="AQ227" s="8">
        <v>220</v>
      </c>
      <c r="AR227" s="8">
        <v>782</v>
      </c>
    </row>
    <row r="228" spans="1:44">
      <c r="A228" s="7" t="s">
        <v>203</v>
      </c>
      <c r="B228" s="7">
        <v>2016</v>
      </c>
      <c r="C228" s="7">
        <v>9</v>
      </c>
      <c r="D228" s="7" t="s">
        <v>205</v>
      </c>
      <c r="E228" s="8">
        <v>17</v>
      </c>
      <c r="F228" s="8">
        <v>31</v>
      </c>
      <c r="G228" s="8">
        <v>10</v>
      </c>
      <c r="H228" s="8">
        <v>4</v>
      </c>
      <c r="I228" s="8">
        <v>62</v>
      </c>
      <c r="J228" s="45">
        <v>91.2</v>
      </c>
      <c r="K228" s="8">
        <v>7</v>
      </c>
      <c r="L228" s="8">
        <v>11</v>
      </c>
      <c r="M228" s="8">
        <v>5</v>
      </c>
      <c r="N228" s="8">
        <v>2</v>
      </c>
      <c r="O228" s="8">
        <v>25</v>
      </c>
      <c r="P228" s="8">
        <v>2</v>
      </c>
      <c r="Q228" s="8">
        <v>5</v>
      </c>
      <c r="R228" s="8">
        <v>1</v>
      </c>
      <c r="S228" s="8">
        <v>0</v>
      </c>
      <c r="T228" s="8">
        <v>8</v>
      </c>
      <c r="U228" s="8">
        <v>2</v>
      </c>
      <c r="V228" s="8">
        <v>5</v>
      </c>
      <c r="W228" s="8">
        <v>2</v>
      </c>
      <c r="X228" s="8">
        <v>1</v>
      </c>
      <c r="Y228" s="8">
        <v>9</v>
      </c>
      <c r="Z228" s="8">
        <v>10</v>
      </c>
      <c r="AA228" s="8">
        <v>21</v>
      </c>
      <c r="AB228" s="8">
        <v>8</v>
      </c>
      <c r="AC228" s="8">
        <v>3</v>
      </c>
      <c r="AD228" s="8">
        <v>42</v>
      </c>
      <c r="AE228" s="8">
        <v>177</v>
      </c>
      <c r="AF228" s="45">
        <v>1.8</v>
      </c>
      <c r="AG228" s="45">
        <v>4.4000000000000004</v>
      </c>
      <c r="AH228" s="45">
        <v>1.4</v>
      </c>
      <c r="AI228" s="45">
        <v>0.7</v>
      </c>
      <c r="AJ228" s="45">
        <v>8.3000000000000007</v>
      </c>
      <c r="AK228" s="45">
        <v>4.7</v>
      </c>
      <c r="AL228" s="8">
        <v>349</v>
      </c>
      <c r="AM228" s="8">
        <v>6</v>
      </c>
      <c r="AN228" s="8">
        <v>5</v>
      </c>
      <c r="AO228" s="8">
        <v>3</v>
      </c>
      <c r="AP228" s="8">
        <v>363</v>
      </c>
      <c r="AQ228" s="8">
        <v>157</v>
      </c>
      <c r="AR228" s="8">
        <v>520</v>
      </c>
    </row>
    <row r="229" spans="1:44">
      <c r="A229" s="7" t="s">
        <v>203</v>
      </c>
      <c r="B229" s="7">
        <v>2016</v>
      </c>
      <c r="C229" s="7">
        <v>4</v>
      </c>
      <c r="D229" s="7" t="s">
        <v>114</v>
      </c>
      <c r="E229" s="8">
        <v>52</v>
      </c>
      <c r="F229" s="8">
        <v>61</v>
      </c>
      <c r="G229" s="8">
        <v>23</v>
      </c>
      <c r="H229" s="8">
        <v>6</v>
      </c>
      <c r="I229" s="8">
        <v>143</v>
      </c>
      <c r="J229" s="45">
        <v>96.1</v>
      </c>
      <c r="K229" s="8">
        <v>20</v>
      </c>
      <c r="L229" s="8">
        <v>23</v>
      </c>
      <c r="M229" s="8">
        <v>12</v>
      </c>
      <c r="N229" s="8">
        <v>3</v>
      </c>
      <c r="O229" s="8">
        <v>58</v>
      </c>
      <c r="P229" s="8">
        <v>5</v>
      </c>
      <c r="Q229" s="8">
        <v>10</v>
      </c>
      <c r="R229" s="8">
        <v>2</v>
      </c>
      <c r="S229" s="8">
        <v>1</v>
      </c>
      <c r="T229" s="8">
        <v>18</v>
      </c>
      <c r="U229" s="8">
        <v>6</v>
      </c>
      <c r="V229" s="8">
        <v>10</v>
      </c>
      <c r="W229" s="8">
        <v>4</v>
      </c>
      <c r="X229" s="8">
        <v>1</v>
      </c>
      <c r="Y229" s="8">
        <v>22</v>
      </c>
      <c r="Z229" s="8">
        <v>32</v>
      </c>
      <c r="AA229" s="8">
        <v>43</v>
      </c>
      <c r="AB229" s="8">
        <v>18</v>
      </c>
      <c r="AC229" s="8">
        <v>5</v>
      </c>
      <c r="AD229" s="8">
        <v>98</v>
      </c>
      <c r="AE229" s="8">
        <v>157</v>
      </c>
      <c r="AF229" s="45">
        <v>2.6</v>
      </c>
      <c r="AG229" s="45">
        <v>3.1</v>
      </c>
      <c r="AH229" s="45">
        <v>1.3</v>
      </c>
      <c r="AI229" s="45">
        <v>0.2</v>
      </c>
      <c r="AJ229" s="45">
        <v>7.2</v>
      </c>
      <c r="AK229" s="45">
        <v>4.5999999999999996</v>
      </c>
      <c r="AL229" s="8">
        <v>910</v>
      </c>
      <c r="AM229" s="8">
        <v>11</v>
      </c>
      <c r="AN229" s="8">
        <v>14</v>
      </c>
      <c r="AO229" s="8">
        <v>12</v>
      </c>
      <c r="AP229" s="8">
        <v>947</v>
      </c>
      <c r="AQ229" s="8">
        <v>311</v>
      </c>
      <c r="AR229" s="8">
        <v>1259</v>
      </c>
    </row>
    <row r="230" spans="1:44">
      <c r="A230" s="7" t="s">
        <v>203</v>
      </c>
      <c r="B230" s="7">
        <v>2016</v>
      </c>
      <c r="C230" s="7">
        <v>13</v>
      </c>
      <c r="D230" s="7" t="s">
        <v>206</v>
      </c>
      <c r="E230" s="8">
        <v>14</v>
      </c>
      <c r="F230" s="8">
        <v>30</v>
      </c>
      <c r="G230" s="8">
        <v>10</v>
      </c>
      <c r="H230" s="8">
        <v>3</v>
      </c>
      <c r="I230" s="8">
        <v>58</v>
      </c>
      <c r="J230" s="45">
        <v>96.8</v>
      </c>
      <c r="K230" s="8">
        <v>6</v>
      </c>
      <c r="L230" s="8">
        <v>11</v>
      </c>
      <c r="M230" s="8">
        <v>5</v>
      </c>
      <c r="N230" s="8">
        <v>2</v>
      </c>
      <c r="O230" s="8">
        <v>23</v>
      </c>
      <c r="P230" s="8">
        <v>1</v>
      </c>
      <c r="Q230" s="8">
        <v>5</v>
      </c>
      <c r="R230" s="8">
        <v>1</v>
      </c>
      <c r="S230" s="8">
        <v>0</v>
      </c>
      <c r="T230" s="8">
        <v>8</v>
      </c>
      <c r="U230" s="8">
        <v>2</v>
      </c>
      <c r="V230" s="8">
        <v>5</v>
      </c>
      <c r="W230" s="8">
        <v>2</v>
      </c>
      <c r="X230" s="8">
        <v>1</v>
      </c>
      <c r="Y230" s="8">
        <v>9</v>
      </c>
      <c r="Z230" s="8">
        <v>9</v>
      </c>
      <c r="AA230" s="8">
        <v>21</v>
      </c>
      <c r="AB230" s="8">
        <v>8</v>
      </c>
      <c r="AC230" s="8">
        <v>3</v>
      </c>
      <c r="AD230" s="8">
        <v>40</v>
      </c>
      <c r="AE230" s="8">
        <v>159</v>
      </c>
      <c r="AF230" s="45">
        <v>1.8</v>
      </c>
      <c r="AG230" s="45">
        <v>4</v>
      </c>
      <c r="AH230" s="45">
        <v>1.7</v>
      </c>
      <c r="AI230" s="45">
        <v>0.7</v>
      </c>
      <c r="AJ230" s="45">
        <v>8.1999999999999993</v>
      </c>
      <c r="AK230" s="45">
        <v>5.0999999999999996</v>
      </c>
      <c r="AL230" s="8">
        <v>363</v>
      </c>
      <c r="AM230" s="8">
        <v>2</v>
      </c>
      <c r="AN230" s="8">
        <v>2</v>
      </c>
      <c r="AO230" s="8">
        <v>2</v>
      </c>
      <c r="AP230" s="8">
        <v>369</v>
      </c>
      <c r="AQ230" s="8">
        <v>144</v>
      </c>
      <c r="AR230" s="8">
        <v>512</v>
      </c>
    </row>
    <row r="231" spans="1:44">
      <c r="A231" s="7" t="s">
        <v>203</v>
      </c>
      <c r="B231" s="7">
        <v>2016</v>
      </c>
      <c r="C231" s="7">
        <v>15</v>
      </c>
      <c r="D231" s="7" t="s">
        <v>116</v>
      </c>
      <c r="E231" s="8">
        <v>24</v>
      </c>
      <c r="F231" s="8">
        <v>18</v>
      </c>
      <c r="G231" s="8">
        <v>9</v>
      </c>
      <c r="H231" s="8">
        <v>3</v>
      </c>
      <c r="I231" s="8">
        <v>53</v>
      </c>
      <c r="J231" s="45">
        <v>96.1</v>
      </c>
      <c r="K231" s="8">
        <v>9</v>
      </c>
      <c r="L231" s="8">
        <v>7</v>
      </c>
      <c r="M231" s="8">
        <v>4</v>
      </c>
      <c r="N231" s="8">
        <v>1</v>
      </c>
      <c r="O231" s="8">
        <v>22</v>
      </c>
      <c r="P231" s="8">
        <v>2</v>
      </c>
      <c r="Q231" s="8">
        <v>3</v>
      </c>
      <c r="R231" s="8">
        <v>1</v>
      </c>
      <c r="S231" s="8">
        <v>0</v>
      </c>
      <c r="T231" s="8">
        <v>7</v>
      </c>
      <c r="U231" s="8">
        <v>3</v>
      </c>
      <c r="V231" s="8">
        <v>3</v>
      </c>
      <c r="W231" s="8">
        <v>2</v>
      </c>
      <c r="X231" s="8">
        <v>1</v>
      </c>
      <c r="Y231" s="8">
        <v>8</v>
      </c>
      <c r="Z231" s="8">
        <v>15</v>
      </c>
      <c r="AA231" s="8">
        <v>12</v>
      </c>
      <c r="AB231" s="8">
        <v>7</v>
      </c>
      <c r="AC231" s="8">
        <v>2</v>
      </c>
      <c r="AD231" s="8">
        <v>36</v>
      </c>
      <c r="AE231" s="8">
        <v>154</v>
      </c>
      <c r="AF231" s="45">
        <v>2.8</v>
      </c>
      <c r="AG231" s="45">
        <v>2.6</v>
      </c>
      <c r="AH231" s="45">
        <v>1.3</v>
      </c>
      <c r="AI231" s="45">
        <v>0.3</v>
      </c>
      <c r="AJ231" s="45">
        <v>7</v>
      </c>
      <c r="AK231" s="45">
        <v>4.5</v>
      </c>
      <c r="AL231" s="8">
        <v>341</v>
      </c>
      <c r="AM231" s="8">
        <v>6</v>
      </c>
      <c r="AN231" s="8">
        <v>8</v>
      </c>
      <c r="AO231" s="8">
        <v>5</v>
      </c>
      <c r="AP231" s="8">
        <v>360</v>
      </c>
      <c r="AQ231" s="8">
        <v>154</v>
      </c>
      <c r="AR231" s="8">
        <v>515</v>
      </c>
    </row>
    <row r="232" spans="1:44">
      <c r="A232" s="7" t="s">
        <v>203</v>
      </c>
      <c r="B232" s="7">
        <v>2016</v>
      </c>
      <c r="C232" s="7">
        <v>5</v>
      </c>
      <c r="D232" s="7" t="s">
        <v>117</v>
      </c>
      <c r="E232" s="8">
        <v>27</v>
      </c>
      <c r="F232" s="8">
        <v>21</v>
      </c>
      <c r="G232" s="8">
        <v>9</v>
      </c>
      <c r="H232" s="8">
        <v>3</v>
      </c>
      <c r="I232" s="8">
        <v>60</v>
      </c>
      <c r="J232" s="45">
        <v>96.6</v>
      </c>
      <c r="K232" s="8">
        <v>10</v>
      </c>
      <c r="L232" s="8">
        <v>8</v>
      </c>
      <c r="M232" s="8">
        <v>5</v>
      </c>
      <c r="N232" s="8">
        <v>1</v>
      </c>
      <c r="O232" s="8">
        <v>24</v>
      </c>
      <c r="P232" s="8">
        <v>3</v>
      </c>
      <c r="Q232" s="8">
        <v>3</v>
      </c>
      <c r="R232" s="8">
        <v>1</v>
      </c>
      <c r="S232" s="8">
        <v>0</v>
      </c>
      <c r="T232" s="8">
        <v>7</v>
      </c>
      <c r="U232" s="8">
        <v>3</v>
      </c>
      <c r="V232" s="8">
        <v>3</v>
      </c>
      <c r="W232" s="8">
        <v>2</v>
      </c>
      <c r="X232" s="8">
        <v>1</v>
      </c>
      <c r="Y232" s="8">
        <v>9</v>
      </c>
      <c r="Z232" s="8">
        <v>16</v>
      </c>
      <c r="AA232" s="8">
        <v>14</v>
      </c>
      <c r="AB232" s="8">
        <v>7</v>
      </c>
      <c r="AC232" s="8">
        <v>3</v>
      </c>
      <c r="AD232" s="8">
        <v>41</v>
      </c>
      <c r="AE232" s="8">
        <v>148</v>
      </c>
      <c r="AF232" s="45">
        <v>2.9</v>
      </c>
      <c r="AG232" s="45">
        <v>2.9</v>
      </c>
      <c r="AH232" s="45">
        <v>1.3</v>
      </c>
      <c r="AI232" s="45">
        <v>0.4</v>
      </c>
      <c r="AJ232" s="45">
        <v>7.5</v>
      </c>
      <c r="AK232" s="45">
        <v>5.0999999999999996</v>
      </c>
      <c r="AL232" s="8">
        <v>404</v>
      </c>
      <c r="AM232" s="8">
        <v>3</v>
      </c>
      <c r="AN232" s="8">
        <v>2</v>
      </c>
      <c r="AO232" s="8">
        <v>4</v>
      </c>
      <c r="AP232" s="8">
        <v>414</v>
      </c>
      <c r="AQ232" s="8">
        <v>119</v>
      </c>
      <c r="AR232" s="8">
        <v>533</v>
      </c>
    </row>
    <row r="233" spans="1:44">
      <c r="A233" s="7" t="s">
        <v>203</v>
      </c>
      <c r="B233" s="7">
        <v>2016</v>
      </c>
      <c r="C233" s="7">
        <v>17</v>
      </c>
      <c r="D233" s="7" t="s">
        <v>207</v>
      </c>
      <c r="E233" s="8">
        <v>79</v>
      </c>
      <c r="F233" s="8">
        <v>65</v>
      </c>
      <c r="G233" s="8">
        <v>33</v>
      </c>
      <c r="H233" s="8">
        <v>7</v>
      </c>
      <c r="I233" s="8">
        <v>184</v>
      </c>
      <c r="J233" s="45">
        <v>94.1</v>
      </c>
      <c r="K233" s="8">
        <v>31</v>
      </c>
      <c r="L233" s="8">
        <v>24</v>
      </c>
      <c r="M233" s="8">
        <v>16</v>
      </c>
      <c r="N233" s="8">
        <v>4</v>
      </c>
      <c r="O233" s="8">
        <v>75</v>
      </c>
      <c r="P233" s="8">
        <v>7</v>
      </c>
      <c r="Q233" s="8">
        <v>11</v>
      </c>
      <c r="R233" s="8">
        <v>3</v>
      </c>
      <c r="S233" s="8">
        <v>1</v>
      </c>
      <c r="T233" s="8">
        <v>23</v>
      </c>
      <c r="U233" s="8">
        <v>9</v>
      </c>
      <c r="V233" s="8">
        <v>11</v>
      </c>
      <c r="W233" s="8">
        <v>6</v>
      </c>
      <c r="X233" s="8">
        <v>2</v>
      </c>
      <c r="Y233" s="8">
        <v>27</v>
      </c>
      <c r="Z233" s="8">
        <v>47</v>
      </c>
      <c r="AA233" s="8">
        <v>46</v>
      </c>
      <c r="AB233" s="8">
        <v>25</v>
      </c>
      <c r="AC233" s="8">
        <v>6</v>
      </c>
      <c r="AD233" s="8">
        <v>125</v>
      </c>
      <c r="AE233" s="8">
        <v>152</v>
      </c>
      <c r="AF233" s="45">
        <v>2.9</v>
      </c>
      <c r="AG233" s="45">
        <v>2.8</v>
      </c>
      <c r="AH233" s="45">
        <v>1.5</v>
      </c>
      <c r="AI233" s="45">
        <v>0.3</v>
      </c>
      <c r="AJ233" s="45">
        <v>7.5</v>
      </c>
      <c r="AK233" s="45">
        <v>5</v>
      </c>
      <c r="AL233" s="8">
        <v>1210</v>
      </c>
      <c r="AM233" s="8">
        <v>11</v>
      </c>
      <c r="AN233" s="8">
        <v>10</v>
      </c>
      <c r="AO233" s="8">
        <v>10</v>
      </c>
      <c r="AP233" s="8">
        <v>1242</v>
      </c>
      <c r="AQ233" s="8">
        <v>184</v>
      </c>
      <c r="AR233" s="8">
        <v>1426</v>
      </c>
    </row>
    <row r="234" spans="1:44">
      <c r="A234" s="7" t="s">
        <v>203</v>
      </c>
      <c r="B234" s="7">
        <v>2016</v>
      </c>
      <c r="C234" s="7">
        <v>7</v>
      </c>
      <c r="D234" s="7" t="s">
        <v>193</v>
      </c>
      <c r="E234" s="8">
        <v>69</v>
      </c>
      <c r="F234" s="8">
        <v>78</v>
      </c>
      <c r="G234" s="8">
        <v>34</v>
      </c>
      <c r="H234" s="8">
        <v>7</v>
      </c>
      <c r="I234" s="8">
        <v>189</v>
      </c>
      <c r="J234" s="45">
        <v>96.5</v>
      </c>
      <c r="K234" s="8">
        <v>27</v>
      </c>
      <c r="L234" s="8">
        <v>29</v>
      </c>
      <c r="M234" s="8">
        <v>17</v>
      </c>
      <c r="N234" s="8">
        <v>4</v>
      </c>
      <c r="O234" s="8">
        <v>76</v>
      </c>
      <c r="P234" s="8">
        <v>7</v>
      </c>
      <c r="Q234" s="8">
        <v>14</v>
      </c>
      <c r="R234" s="8">
        <v>4</v>
      </c>
      <c r="S234" s="8">
        <v>1</v>
      </c>
      <c r="T234" s="8">
        <v>25</v>
      </c>
      <c r="U234" s="8">
        <v>8</v>
      </c>
      <c r="V234" s="8">
        <v>13</v>
      </c>
      <c r="W234" s="8">
        <v>6</v>
      </c>
      <c r="X234" s="8">
        <v>2</v>
      </c>
      <c r="Y234" s="8">
        <v>29</v>
      </c>
      <c r="Z234" s="8">
        <v>42</v>
      </c>
      <c r="AA234" s="8">
        <v>56</v>
      </c>
      <c r="AB234" s="8">
        <v>27</v>
      </c>
      <c r="AC234" s="8">
        <v>6</v>
      </c>
      <c r="AD234" s="8">
        <v>131</v>
      </c>
      <c r="AE234" s="8">
        <v>143</v>
      </c>
      <c r="AF234" s="45">
        <v>2.5</v>
      </c>
      <c r="AG234" s="45">
        <v>3</v>
      </c>
      <c r="AH234" s="45">
        <v>1.5</v>
      </c>
      <c r="AI234" s="45">
        <v>0.4</v>
      </c>
      <c r="AJ234" s="45">
        <v>7.4</v>
      </c>
      <c r="AK234" s="45">
        <v>5.2</v>
      </c>
      <c r="AL234" s="8">
        <v>1319</v>
      </c>
      <c r="AM234" s="8">
        <v>19</v>
      </c>
      <c r="AN234" s="8">
        <v>27</v>
      </c>
      <c r="AO234" s="8">
        <v>20</v>
      </c>
      <c r="AP234" s="8">
        <v>1384</v>
      </c>
      <c r="AQ234" s="8">
        <v>293</v>
      </c>
      <c r="AR234" s="8">
        <v>1677</v>
      </c>
    </row>
    <row r="235" spans="1:44">
      <c r="A235" s="7" t="s">
        <v>203</v>
      </c>
      <c r="B235" s="7">
        <v>2016</v>
      </c>
      <c r="C235" s="7">
        <v>18</v>
      </c>
      <c r="D235" s="7" t="s">
        <v>120</v>
      </c>
      <c r="E235" s="8">
        <v>99</v>
      </c>
      <c r="F235" s="8">
        <v>55</v>
      </c>
      <c r="G235" s="8">
        <v>35</v>
      </c>
      <c r="H235" s="8">
        <v>6</v>
      </c>
      <c r="I235" s="8">
        <v>195</v>
      </c>
      <c r="J235" s="45">
        <v>94.2</v>
      </c>
      <c r="K235" s="8">
        <v>39</v>
      </c>
      <c r="L235" s="8">
        <v>21</v>
      </c>
      <c r="M235" s="8">
        <v>17</v>
      </c>
      <c r="N235" s="8">
        <v>3</v>
      </c>
      <c r="O235" s="8">
        <v>80</v>
      </c>
      <c r="P235" s="8">
        <v>10</v>
      </c>
      <c r="Q235" s="8">
        <v>10</v>
      </c>
      <c r="R235" s="8">
        <v>4</v>
      </c>
      <c r="S235" s="8">
        <v>1</v>
      </c>
      <c r="T235" s="8">
        <v>25</v>
      </c>
      <c r="U235" s="8">
        <v>12</v>
      </c>
      <c r="V235" s="8">
        <v>10</v>
      </c>
      <c r="W235" s="8">
        <v>7</v>
      </c>
      <c r="X235" s="8">
        <v>1</v>
      </c>
      <c r="Y235" s="8">
        <v>30</v>
      </c>
      <c r="Z235" s="8">
        <v>60</v>
      </c>
      <c r="AA235" s="8">
        <v>40</v>
      </c>
      <c r="AB235" s="8">
        <v>28</v>
      </c>
      <c r="AC235" s="8">
        <v>5</v>
      </c>
      <c r="AD235" s="8">
        <v>134</v>
      </c>
      <c r="AE235" s="8">
        <v>132</v>
      </c>
      <c r="AF235" s="45">
        <v>2.8</v>
      </c>
      <c r="AG235" s="45">
        <v>1.7</v>
      </c>
      <c r="AH235" s="45">
        <v>1.3</v>
      </c>
      <c r="AI235" s="45">
        <v>0.2</v>
      </c>
      <c r="AJ235" s="45">
        <v>6</v>
      </c>
      <c r="AK235" s="45">
        <v>4.5999999999999996</v>
      </c>
      <c r="AL235" s="8">
        <v>1477</v>
      </c>
      <c r="AM235" s="8">
        <v>45</v>
      </c>
      <c r="AN235" s="8">
        <v>60</v>
      </c>
      <c r="AO235" s="8">
        <v>18</v>
      </c>
      <c r="AP235" s="8">
        <v>1600</v>
      </c>
      <c r="AQ235" s="8">
        <v>176</v>
      </c>
      <c r="AR235" s="8">
        <v>1776</v>
      </c>
    </row>
    <row r="236" spans="1:44">
      <c r="A236" s="7" t="s">
        <v>203</v>
      </c>
      <c r="B236" s="7">
        <v>2016</v>
      </c>
      <c r="C236" s="7">
        <v>6</v>
      </c>
      <c r="D236" s="7" t="s">
        <v>121</v>
      </c>
      <c r="E236" s="8">
        <v>89</v>
      </c>
      <c r="F236" s="8">
        <v>68</v>
      </c>
      <c r="G236" s="8">
        <v>31</v>
      </c>
      <c r="H236" s="8">
        <v>7</v>
      </c>
      <c r="I236" s="8">
        <v>196</v>
      </c>
      <c r="J236" s="45">
        <v>94.6</v>
      </c>
      <c r="K236" s="8">
        <v>35</v>
      </c>
      <c r="L236" s="8">
        <v>26</v>
      </c>
      <c r="M236" s="8">
        <v>16</v>
      </c>
      <c r="N236" s="8">
        <v>4</v>
      </c>
      <c r="O236" s="8">
        <v>79</v>
      </c>
      <c r="P236" s="8">
        <v>9</v>
      </c>
      <c r="Q236" s="8">
        <v>12</v>
      </c>
      <c r="R236" s="8">
        <v>3</v>
      </c>
      <c r="S236" s="8">
        <v>1</v>
      </c>
      <c r="T236" s="8">
        <v>25</v>
      </c>
      <c r="U236" s="8">
        <v>11</v>
      </c>
      <c r="V236" s="8">
        <v>11</v>
      </c>
      <c r="W236" s="8">
        <v>6</v>
      </c>
      <c r="X236" s="8">
        <v>2</v>
      </c>
      <c r="Y236" s="8">
        <v>30</v>
      </c>
      <c r="Z236" s="8">
        <v>54</v>
      </c>
      <c r="AA236" s="8">
        <v>49</v>
      </c>
      <c r="AB236" s="8">
        <v>25</v>
      </c>
      <c r="AC236" s="8">
        <v>6</v>
      </c>
      <c r="AD236" s="8">
        <v>134</v>
      </c>
      <c r="AE236" s="8">
        <v>142</v>
      </c>
      <c r="AF236" s="45">
        <v>3</v>
      </c>
      <c r="AG236" s="45">
        <v>2.5</v>
      </c>
      <c r="AH236" s="45">
        <v>1.3</v>
      </c>
      <c r="AI236" s="45">
        <v>0.3</v>
      </c>
      <c r="AJ236" s="45">
        <v>7.1</v>
      </c>
      <c r="AK236" s="45">
        <v>5</v>
      </c>
      <c r="AL236" s="8">
        <v>1373</v>
      </c>
      <c r="AM236" s="8">
        <v>24</v>
      </c>
      <c r="AN236" s="8">
        <v>26</v>
      </c>
      <c r="AO236" s="8">
        <v>14</v>
      </c>
      <c r="AP236" s="8">
        <v>1437</v>
      </c>
      <c r="AQ236" s="8">
        <v>233</v>
      </c>
      <c r="AR236" s="8">
        <v>1670</v>
      </c>
    </row>
    <row r="237" spans="1:44">
      <c r="A237" s="7" t="s">
        <v>203</v>
      </c>
      <c r="B237" s="7">
        <v>2016</v>
      </c>
      <c r="C237" s="7">
        <v>12</v>
      </c>
      <c r="D237" s="7" t="s">
        <v>122</v>
      </c>
      <c r="E237" s="8">
        <v>69</v>
      </c>
      <c r="F237" s="8">
        <v>25</v>
      </c>
      <c r="G237" s="8">
        <v>15</v>
      </c>
      <c r="H237" s="8">
        <v>2</v>
      </c>
      <c r="I237" s="8">
        <v>111</v>
      </c>
      <c r="J237" s="45">
        <v>97.3</v>
      </c>
      <c r="K237" s="8">
        <v>27</v>
      </c>
      <c r="L237" s="8">
        <v>9</v>
      </c>
      <c r="M237" s="8">
        <v>7</v>
      </c>
      <c r="N237" s="8">
        <v>1</v>
      </c>
      <c r="O237" s="8">
        <v>45</v>
      </c>
      <c r="P237" s="8">
        <v>7</v>
      </c>
      <c r="Q237" s="8">
        <v>5</v>
      </c>
      <c r="R237" s="8">
        <v>2</v>
      </c>
      <c r="S237" s="8">
        <v>0</v>
      </c>
      <c r="T237" s="8">
        <v>14</v>
      </c>
      <c r="U237" s="8">
        <v>9</v>
      </c>
      <c r="V237" s="8">
        <v>4</v>
      </c>
      <c r="W237" s="8">
        <v>3</v>
      </c>
      <c r="X237" s="8">
        <v>1</v>
      </c>
      <c r="Y237" s="8">
        <v>17</v>
      </c>
      <c r="Z237" s="8">
        <v>43</v>
      </c>
      <c r="AA237" s="8">
        <v>18</v>
      </c>
      <c r="AB237" s="8">
        <v>12</v>
      </c>
      <c r="AC237" s="8">
        <v>2</v>
      </c>
      <c r="AD237" s="8">
        <v>76</v>
      </c>
      <c r="AE237" s="8">
        <v>119</v>
      </c>
      <c r="AF237" s="45">
        <v>3.5</v>
      </c>
      <c r="AG237" s="45">
        <v>1.2</v>
      </c>
      <c r="AH237" s="45">
        <v>1.3</v>
      </c>
      <c r="AI237" s="45">
        <v>0.1</v>
      </c>
      <c r="AJ237" s="45">
        <v>6.1</v>
      </c>
      <c r="AK237" s="45">
        <v>5.0999999999999996</v>
      </c>
      <c r="AL237" s="8">
        <v>922</v>
      </c>
      <c r="AM237" s="8">
        <v>36</v>
      </c>
      <c r="AN237" s="8">
        <v>51</v>
      </c>
      <c r="AO237" s="8">
        <v>9</v>
      </c>
      <c r="AP237" s="8">
        <v>1018</v>
      </c>
      <c r="AQ237" s="8">
        <v>326</v>
      </c>
      <c r="AR237" s="8">
        <v>1344</v>
      </c>
    </row>
    <row r="238" spans="1:44">
      <c r="A238" s="7" t="s">
        <v>203</v>
      </c>
      <c r="B238" s="7">
        <v>2016</v>
      </c>
      <c r="C238" s="7">
        <v>10</v>
      </c>
      <c r="D238" s="7" t="s">
        <v>123</v>
      </c>
      <c r="E238" s="8">
        <v>33</v>
      </c>
      <c r="F238" s="8">
        <v>22</v>
      </c>
      <c r="G238" s="8">
        <v>12</v>
      </c>
      <c r="H238" s="8">
        <v>3</v>
      </c>
      <c r="I238" s="8">
        <v>69</v>
      </c>
      <c r="J238" s="45">
        <v>96.7</v>
      </c>
      <c r="K238" s="8">
        <v>13</v>
      </c>
      <c r="L238" s="8">
        <v>8</v>
      </c>
      <c r="M238" s="8">
        <v>6</v>
      </c>
      <c r="N238" s="8">
        <v>1</v>
      </c>
      <c r="O238" s="8">
        <v>28</v>
      </c>
      <c r="P238" s="8">
        <v>3</v>
      </c>
      <c r="Q238" s="8">
        <v>4</v>
      </c>
      <c r="R238" s="8">
        <v>1</v>
      </c>
      <c r="S238" s="8">
        <v>0</v>
      </c>
      <c r="T238" s="8">
        <v>9</v>
      </c>
      <c r="U238" s="8">
        <v>4</v>
      </c>
      <c r="V238" s="8">
        <v>4</v>
      </c>
      <c r="W238" s="8">
        <v>3</v>
      </c>
      <c r="X238" s="8">
        <v>1</v>
      </c>
      <c r="Y238" s="8">
        <v>11</v>
      </c>
      <c r="Z238" s="8">
        <v>20</v>
      </c>
      <c r="AA238" s="8">
        <v>17</v>
      </c>
      <c r="AB238" s="8">
        <v>10</v>
      </c>
      <c r="AC238" s="8">
        <v>2</v>
      </c>
      <c r="AD238" s="8">
        <v>49</v>
      </c>
      <c r="AE238" s="8">
        <v>133</v>
      </c>
      <c r="AF238" s="45">
        <v>3.3</v>
      </c>
      <c r="AG238" s="45">
        <v>2</v>
      </c>
      <c r="AH238" s="45">
        <v>1.1000000000000001</v>
      </c>
      <c r="AI238" s="45">
        <v>0.2</v>
      </c>
      <c r="AJ238" s="45">
        <v>6.6</v>
      </c>
      <c r="AK238" s="45">
        <v>5</v>
      </c>
      <c r="AL238" s="8">
        <v>516</v>
      </c>
      <c r="AM238" s="8">
        <v>21</v>
      </c>
      <c r="AN238" s="8">
        <v>26</v>
      </c>
      <c r="AO238" s="8">
        <v>5</v>
      </c>
      <c r="AP238" s="8">
        <v>568</v>
      </c>
      <c r="AQ238" s="8">
        <v>208</v>
      </c>
      <c r="AR238" s="8">
        <v>776</v>
      </c>
    </row>
    <row r="239" spans="1:44">
      <c r="A239" s="7" t="s">
        <v>203</v>
      </c>
      <c r="B239" s="7">
        <v>2016</v>
      </c>
      <c r="C239" s="7">
        <v>3</v>
      </c>
      <c r="D239" s="7" t="s">
        <v>124</v>
      </c>
      <c r="E239" s="8">
        <v>24</v>
      </c>
      <c r="F239" s="8">
        <v>7</v>
      </c>
      <c r="G239" s="8">
        <v>6</v>
      </c>
      <c r="H239" s="8">
        <v>1</v>
      </c>
      <c r="I239" s="8">
        <v>38</v>
      </c>
      <c r="J239" s="45">
        <v>94.3</v>
      </c>
      <c r="K239" s="8">
        <v>9</v>
      </c>
      <c r="L239" s="8">
        <v>3</v>
      </c>
      <c r="M239" s="8">
        <v>3</v>
      </c>
      <c r="N239" s="8">
        <v>0</v>
      </c>
      <c r="O239" s="8">
        <v>16</v>
      </c>
      <c r="P239" s="8">
        <v>3</v>
      </c>
      <c r="Q239" s="8">
        <v>1</v>
      </c>
      <c r="R239" s="8">
        <v>1</v>
      </c>
      <c r="S239" s="8">
        <v>0</v>
      </c>
      <c r="T239" s="8">
        <v>5</v>
      </c>
      <c r="U239" s="8">
        <v>3</v>
      </c>
      <c r="V239" s="8">
        <v>1</v>
      </c>
      <c r="W239" s="8">
        <v>1</v>
      </c>
      <c r="X239" s="8">
        <v>0</v>
      </c>
      <c r="Y239" s="8">
        <v>6</v>
      </c>
      <c r="Z239" s="8">
        <v>15</v>
      </c>
      <c r="AA239" s="8">
        <v>5</v>
      </c>
      <c r="AB239" s="8">
        <v>5</v>
      </c>
      <c r="AC239" s="8">
        <v>1</v>
      </c>
      <c r="AD239" s="8">
        <v>26</v>
      </c>
      <c r="AE239" s="8">
        <v>112</v>
      </c>
      <c r="AF239" s="45">
        <v>2.8</v>
      </c>
      <c r="AG239" s="45">
        <v>1.2</v>
      </c>
      <c r="AH239" s="45">
        <v>0.8</v>
      </c>
      <c r="AI239" s="45">
        <v>0.1</v>
      </c>
      <c r="AJ239" s="45">
        <v>4.9000000000000004</v>
      </c>
      <c r="AK239" s="45">
        <v>4.4000000000000004</v>
      </c>
      <c r="AL239" s="8">
        <v>339</v>
      </c>
      <c r="AM239" s="8">
        <v>22</v>
      </c>
      <c r="AN239" s="8">
        <v>43</v>
      </c>
      <c r="AO239" s="8">
        <v>4</v>
      </c>
      <c r="AP239" s="8">
        <v>408</v>
      </c>
      <c r="AQ239" s="8">
        <v>94</v>
      </c>
      <c r="AR239" s="8">
        <v>502</v>
      </c>
    </row>
    <row r="240" spans="1:44">
      <c r="A240" s="7" t="s">
        <v>203</v>
      </c>
      <c r="B240" s="7">
        <v>2016</v>
      </c>
      <c r="C240" s="7">
        <v>19</v>
      </c>
      <c r="D240" s="7" t="s">
        <v>125</v>
      </c>
      <c r="E240" s="8">
        <v>163</v>
      </c>
      <c r="F240" s="8">
        <v>51</v>
      </c>
      <c r="G240" s="8">
        <v>45</v>
      </c>
      <c r="H240" s="8">
        <v>5</v>
      </c>
      <c r="I240" s="8">
        <v>263</v>
      </c>
      <c r="J240" s="45">
        <v>92.9</v>
      </c>
      <c r="K240" s="8">
        <v>64</v>
      </c>
      <c r="L240" s="8">
        <v>20</v>
      </c>
      <c r="M240" s="8">
        <v>22</v>
      </c>
      <c r="N240" s="8">
        <v>2</v>
      </c>
      <c r="O240" s="8">
        <v>108</v>
      </c>
      <c r="P240" s="8">
        <v>20</v>
      </c>
      <c r="Q240" s="8">
        <v>11</v>
      </c>
      <c r="R240" s="8">
        <v>6</v>
      </c>
      <c r="S240" s="8">
        <v>1</v>
      </c>
      <c r="T240" s="8">
        <v>37</v>
      </c>
      <c r="U240" s="8">
        <v>21</v>
      </c>
      <c r="V240" s="8">
        <v>10</v>
      </c>
      <c r="W240" s="8">
        <v>10</v>
      </c>
      <c r="X240" s="8">
        <v>1</v>
      </c>
      <c r="Y240" s="8">
        <v>42</v>
      </c>
      <c r="Z240" s="8">
        <v>104</v>
      </c>
      <c r="AA240" s="8">
        <v>41</v>
      </c>
      <c r="AB240" s="8">
        <v>38</v>
      </c>
      <c r="AC240" s="8">
        <v>4</v>
      </c>
      <c r="AD240" s="8">
        <v>187</v>
      </c>
      <c r="AE240" s="8">
        <v>102</v>
      </c>
      <c r="AF240" s="45">
        <v>2.5</v>
      </c>
      <c r="AG240" s="45">
        <v>0.9</v>
      </c>
      <c r="AH240" s="45">
        <v>0.8</v>
      </c>
      <c r="AI240" s="45">
        <v>0.1</v>
      </c>
      <c r="AJ240" s="45">
        <v>4.3</v>
      </c>
      <c r="AK240" s="45">
        <v>4.2</v>
      </c>
      <c r="AL240" s="8">
        <v>2487</v>
      </c>
      <c r="AM240" s="8">
        <v>366</v>
      </c>
      <c r="AN240" s="8">
        <v>355</v>
      </c>
      <c r="AO240" s="8">
        <v>26</v>
      </c>
      <c r="AP240" s="8">
        <v>3235</v>
      </c>
      <c r="AQ240" s="8">
        <v>447</v>
      </c>
      <c r="AR240" s="8">
        <v>3682</v>
      </c>
    </row>
    <row r="241" spans="1:44">
      <c r="A241" s="7" t="s">
        <v>203</v>
      </c>
      <c r="B241" s="7">
        <v>2016</v>
      </c>
      <c r="C241" s="7">
        <v>16</v>
      </c>
      <c r="D241" s="7" t="s">
        <v>126</v>
      </c>
      <c r="E241" s="8">
        <v>102</v>
      </c>
      <c r="F241" s="8">
        <v>39</v>
      </c>
      <c r="G241" s="8">
        <v>28</v>
      </c>
      <c r="H241" s="8">
        <v>3</v>
      </c>
      <c r="I241" s="8">
        <v>172</v>
      </c>
      <c r="J241" s="45">
        <v>86.1</v>
      </c>
      <c r="K241" s="8">
        <v>39</v>
      </c>
      <c r="L241" s="8">
        <v>15</v>
      </c>
      <c r="M241" s="8">
        <v>14</v>
      </c>
      <c r="N241" s="8">
        <v>1</v>
      </c>
      <c r="O241" s="8">
        <v>70</v>
      </c>
      <c r="P241" s="8">
        <v>12</v>
      </c>
      <c r="Q241" s="8">
        <v>8</v>
      </c>
      <c r="R241" s="8">
        <v>4</v>
      </c>
      <c r="S241" s="8">
        <v>0</v>
      </c>
      <c r="T241" s="8">
        <v>24</v>
      </c>
      <c r="U241" s="8">
        <v>13</v>
      </c>
      <c r="V241" s="8">
        <v>8</v>
      </c>
      <c r="W241" s="8">
        <v>6</v>
      </c>
      <c r="X241" s="8">
        <v>1</v>
      </c>
      <c r="Y241" s="8">
        <v>28</v>
      </c>
      <c r="Z241" s="8">
        <v>65</v>
      </c>
      <c r="AA241" s="8">
        <v>31</v>
      </c>
      <c r="AB241" s="8">
        <v>24</v>
      </c>
      <c r="AC241" s="8">
        <v>2</v>
      </c>
      <c r="AD241" s="8">
        <v>122</v>
      </c>
      <c r="AE241" s="8">
        <v>103</v>
      </c>
      <c r="AF241" s="45">
        <v>2.6</v>
      </c>
      <c r="AG241" s="45">
        <v>0.9</v>
      </c>
      <c r="AH241" s="45">
        <v>0.8</v>
      </c>
      <c r="AI241" s="45">
        <v>0.1</v>
      </c>
      <c r="AJ241" s="45">
        <v>4.4000000000000004</v>
      </c>
      <c r="AK241" s="45">
        <v>4.3</v>
      </c>
      <c r="AL241" s="8">
        <v>1631</v>
      </c>
      <c r="AM241" s="8">
        <v>156</v>
      </c>
      <c r="AN241" s="8">
        <v>123</v>
      </c>
      <c r="AO241" s="8">
        <v>18</v>
      </c>
      <c r="AP241" s="8">
        <v>1928</v>
      </c>
      <c r="AQ241" s="8">
        <v>92</v>
      </c>
      <c r="AR241" s="8">
        <v>2020</v>
      </c>
    </row>
    <row r="242" spans="1:44">
      <c r="A242" s="7" t="s">
        <v>203</v>
      </c>
      <c r="B242" s="7">
        <v>2016</v>
      </c>
      <c r="C242" s="7">
        <v>8</v>
      </c>
      <c r="D242" s="7" t="s">
        <v>127</v>
      </c>
      <c r="E242" s="8">
        <v>266</v>
      </c>
      <c r="F242" s="8">
        <v>78</v>
      </c>
      <c r="G242" s="8">
        <v>69</v>
      </c>
      <c r="H242" s="8">
        <v>4</v>
      </c>
      <c r="I242" s="8">
        <v>417</v>
      </c>
      <c r="J242" s="45">
        <v>69.3</v>
      </c>
      <c r="K242" s="8">
        <v>103</v>
      </c>
      <c r="L242" s="8">
        <v>31</v>
      </c>
      <c r="M242" s="8">
        <v>34</v>
      </c>
      <c r="N242" s="8">
        <v>2</v>
      </c>
      <c r="O242" s="8">
        <v>170</v>
      </c>
      <c r="P242" s="8">
        <v>39</v>
      </c>
      <c r="Q242" s="8">
        <v>20</v>
      </c>
      <c r="R242" s="8">
        <v>12</v>
      </c>
      <c r="S242" s="8">
        <v>1</v>
      </c>
      <c r="T242" s="8">
        <v>72</v>
      </c>
      <c r="U242" s="8">
        <v>39</v>
      </c>
      <c r="V242" s="8">
        <v>18</v>
      </c>
      <c r="W242" s="8">
        <v>16</v>
      </c>
      <c r="X242" s="8">
        <v>1</v>
      </c>
      <c r="Y242" s="8">
        <v>74</v>
      </c>
      <c r="Z242" s="8">
        <v>181</v>
      </c>
      <c r="AA242" s="8">
        <v>70</v>
      </c>
      <c r="AB242" s="8">
        <v>62</v>
      </c>
      <c r="AC242" s="8">
        <v>3</v>
      </c>
      <c r="AD242" s="8">
        <v>316</v>
      </c>
      <c r="AE242" s="8">
        <v>75</v>
      </c>
      <c r="AF242" s="45">
        <v>1.5</v>
      </c>
      <c r="AG242" s="45">
        <v>0.3</v>
      </c>
      <c r="AH242" s="45">
        <v>0.4</v>
      </c>
      <c r="AI242" s="45">
        <v>0</v>
      </c>
      <c r="AJ242" s="45">
        <v>2.2999999999999998</v>
      </c>
      <c r="AK242" s="45">
        <v>3</v>
      </c>
      <c r="AL242" s="8">
        <v>4962</v>
      </c>
      <c r="AM242" s="8">
        <v>1696</v>
      </c>
      <c r="AN242" s="8">
        <v>2383</v>
      </c>
      <c r="AO242" s="8">
        <v>43</v>
      </c>
      <c r="AP242" s="8">
        <v>9083</v>
      </c>
      <c r="AQ242" s="8">
        <v>183</v>
      </c>
      <c r="AR242" s="8">
        <v>9266</v>
      </c>
    </row>
    <row r="243" spans="1:44">
      <c r="A243" s="7" t="s">
        <v>203</v>
      </c>
      <c r="B243" s="7">
        <v>2016</v>
      </c>
      <c r="C243" s="7">
        <v>2</v>
      </c>
      <c r="D243" s="7" t="s">
        <v>128</v>
      </c>
      <c r="E243" s="8">
        <v>7</v>
      </c>
      <c r="F243" s="8">
        <v>2</v>
      </c>
      <c r="G243" s="8">
        <v>1</v>
      </c>
      <c r="H243" s="8">
        <v>1</v>
      </c>
      <c r="I243" s="8">
        <v>12</v>
      </c>
      <c r="J243" s="45">
        <v>93</v>
      </c>
      <c r="K243" s="8">
        <v>3</v>
      </c>
      <c r="L243" s="8">
        <v>1</v>
      </c>
      <c r="M243" s="8">
        <v>1</v>
      </c>
      <c r="N243" s="8">
        <v>1</v>
      </c>
      <c r="O243" s="8">
        <v>5</v>
      </c>
      <c r="P243" s="8">
        <v>1</v>
      </c>
      <c r="Q243" s="8">
        <v>0</v>
      </c>
      <c r="R243" s="8">
        <v>0</v>
      </c>
      <c r="S243" s="8">
        <v>0</v>
      </c>
      <c r="T243" s="8">
        <v>2</v>
      </c>
      <c r="U243" s="8">
        <v>1</v>
      </c>
      <c r="V243" s="8">
        <v>0</v>
      </c>
      <c r="W243" s="8">
        <v>0</v>
      </c>
      <c r="X243" s="8">
        <v>0</v>
      </c>
      <c r="Y243" s="8">
        <v>2</v>
      </c>
      <c r="Z243" s="8">
        <v>5</v>
      </c>
      <c r="AA243" s="8">
        <v>1</v>
      </c>
      <c r="AB243" s="8">
        <v>1</v>
      </c>
      <c r="AC243" s="8">
        <v>1</v>
      </c>
      <c r="AD243" s="8">
        <v>9</v>
      </c>
      <c r="AE243" s="8">
        <v>161</v>
      </c>
      <c r="AF243" s="45">
        <v>2.9</v>
      </c>
      <c r="AG243" s="45">
        <v>1.3</v>
      </c>
      <c r="AH243" s="45">
        <v>1</v>
      </c>
      <c r="AI243" s="45">
        <v>0.8</v>
      </c>
      <c r="AJ243" s="45">
        <v>6</v>
      </c>
      <c r="AK243" s="45">
        <v>3.7</v>
      </c>
      <c r="AL243" s="8">
        <v>64</v>
      </c>
      <c r="AM243" s="8">
        <v>25</v>
      </c>
      <c r="AN243" s="8">
        <v>27</v>
      </c>
      <c r="AO243" s="8">
        <v>1</v>
      </c>
      <c r="AP243" s="8">
        <v>117</v>
      </c>
      <c r="AQ243" s="8">
        <v>39</v>
      </c>
      <c r="AR243" s="8">
        <v>155</v>
      </c>
    </row>
    <row r="244" spans="1:44">
      <c r="A244" s="7" t="s">
        <v>204</v>
      </c>
      <c r="B244" s="7">
        <v>2017</v>
      </c>
      <c r="C244" s="7">
        <v>0</v>
      </c>
      <c r="D244" s="7" t="s">
        <v>11</v>
      </c>
      <c r="E244" s="8">
        <v>1250</v>
      </c>
      <c r="F244" s="8">
        <v>741</v>
      </c>
      <c r="G244" s="8">
        <v>410</v>
      </c>
      <c r="H244" s="8">
        <v>81</v>
      </c>
      <c r="I244" s="8">
        <v>2482</v>
      </c>
      <c r="J244" s="45">
        <v>89.6</v>
      </c>
      <c r="K244" s="8">
        <v>485</v>
      </c>
      <c r="L244" s="8">
        <v>279</v>
      </c>
      <c r="M244" s="8">
        <v>201</v>
      </c>
      <c r="N244" s="8">
        <v>40</v>
      </c>
      <c r="O244" s="8">
        <v>1004</v>
      </c>
      <c r="P244" s="8">
        <v>141</v>
      </c>
      <c r="Q244" s="8">
        <v>138</v>
      </c>
      <c r="R244" s="8">
        <v>50</v>
      </c>
      <c r="S244" s="8">
        <v>10</v>
      </c>
      <c r="T244" s="8">
        <v>339</v>
      </c>
      <c r="U244" s="8">
        <v>163</v>
      </c>
      <c r="V244" s="8">
        <v>129</v>
      </c>
      <c r="W244" s="8">
        <v>81</v>
      </c>
      <c r="X244" s="8">
        <v>17</v>
      </c>
      <c r="Y244" s="8">
        <v>390</v>
      </c>
      <c r="Z244" s="8">
        <v>788</v>
      </c>
      <c r="AA244" s="8">
        <v>546</v>
      </c>
      <c r="AB244" s="8">
        <v>332</v>
      </c>
      <c r="AC244" s="8">
        <v>67</v>
      </c>
      <c r="AD244" s="8">
        <v>1733</v>
      </c>
      <c r="AE244" s="10" t="s">
        <v>153</v>
      </c>
      <c r="AF244" s="10" t="s">
        <v>153</v>
      </c>
      <c r="AG244" s="10" t="s">
        <v>153</v>
      </c>
      <c r="AH244" s="10" t="s">
        <v>153</v>
      </c>
      <c r="AI244" s="10" t="s">
        <v>153</v>
      </c>
      <c r="AJ244" s="10" t="s">
        <v>153</v>
      </c>
      <c r="AK244" s="10" t="s">
        <v>153</v>
      </c>
      <c r="AL244" s="8">
        <v>20225</v>
      </c>
      <c r="AM244" s="8">
        <v>2562</v>
      </c>
      <c r="AN244" s="8">
        <v>3250</v>
      </c>
      <c r="AO244" s="8">
        <v>214</v>
      </c>
      <c r="AP244" s="8">
        <v>26251</v>
      </c>
      <c r="AQ244" s="8">
        <v>4141</v>
      </c>
      <c r="AR244" s="8">
        <v>30392</v>
      </c>
    </row>
    <row r="245" spans="1:44">
      <c r="A245" s="7" t="s">
        <v>204</v>
      </c>
      <c r="B245" s="7">
        <v>2017</v>
      </c>
      <c r="C245" s="7">
        <v>101</v>
      </c>
      <c r="D245" s="7" t="s">
        <v>191</v>
      </c>
      <c r="E245" s="8">
        <v>719</v>
      </c>
      <c r="F245" s="8">
        <v>573</v>
      </c>
      <c r="G245" s="8">
        <v>270</v>
      </c>
      <c r="H245" s="8">
        <v>70</v>
      </c>
      <c r="I245" s="8">
        <v>1631</v>
      </c>
      <c r="J245" s="45">
        <v>94.8</v>
      </c>
      <c r="K245" s="8">
        <v>280</v>
      </c>
      <c r="L245" s="8">
        <v>213</v>
      </c>
      <c r="M245" s="8">
        <v>133</v>
      </c>
      <c r="N245" s="8">
        <v>34</v>
      </c>
      <c r="O245" s="8">
        <v>660</v>
      </c>
      <c r="P245" s="8">
        <v>70</v>
      </c>
      <c r="Q245" s="8">
        <v>99</v>
      </c>
      <c r="R245" s="8">
        <v>29</v>
      </c>
      <c r="S245" s="8">
        <v>9</v>
      </c>
      <c r="T245" s="8">
        <v>207</v>
      </c>
      <c r="U245" s="8">
        <v>89</v>
      </c>
      <c r="V245" s="8">
        <v>94</v>
      </c>
      <c r="W245" s="8">
        <v>50</v>
      </c>
      <c r="X245" s="8">
        <v>14</v>
      </c>
      <c r="Y245" s="8">
        <v>248</v>
      </c>
      <c r="Z245" s="8">
        <v>440</v>
      </c>
      <c r="AA245" s="8">
        <v>406</v>
      </c>
      <c r="AB245" s="8">
        <v>212</v>
      </c>
      <c r="AC245" s="8">
        <v>57</v>
      </c>
      <c r="AD245" s="8">
        <v>1115</v>
      </c>
      <c r="AE245" s="10" t="s">
        <v>153</v>
      </c>
      <c r="AF245" s="10" t="s">
        <v>153</v>
      </c>
      <c r="AG245" s="10" t="s">
        <v>153</v>
      </c>
      <c r="AH245" s="10" t="s">
        <v>153</v>
      </c>
      <c r="AI245" s="10" t="s">
        <v>153</v>
      </c>
      <c r="AJ245" s="10" t="s">
        <v>153</v>
      </c>
      <c r="AK245" s="10" t="s">
        <v>153</v>
      </c>
      <c r="AL245" s="8">
        <v>11205</v>
      </c>
      <c r="AM245" s="8">
        <v>320</v>
      </c>
      <c r="AN245" s="8">
        <v>364</v>
      </c>
      <c r="AO245" s="8">
        <v>125</v>
      </c>
      <c r="AP245" s="8">
        <v>12014</v>
      </c>
      <c r="AQ245" s="8">
        <v>3409</v>
      </c>
      <c r="AR245" s="8">
        <v>15423</v>
      </c>
    </row>
    <row r="246" spans="1:44">
      <c r="A246" s="7" t="s">
        <v>204</v>
      </c>
      <c r="B246" s="7">
        <v>2017</v>
      </c>
      <c r="C246" s="7">
        <v>102</v>
      </c>
      <c r="D246" s="7" t="s">
        <v>192</v>
      </c>
      <c r="E246" s="8">
        <v>531</v>
      </c>
      <c r="F246" s="8">
        <v>168</v>
      </c>
      <c r="G246" s="8">
        <v>140</v>
      </c>
      <c r="H246" s="8">
        <v>12</v>
      </c>
      <c r="I246" s="8">
        <v>851</v>
      </c>
      <c r="J246" s="45">
        <v>79.599999999999994</v>
      </c>
      <c r="K246" s="8">
        <v>205</v>
      </c>
      <c r="L246" s="8">
        <v>66</v>
      </c>
      <c r="M246" s="8">
        <v>68</v>
      </c>
      <c r="N246" s="8">
        <v>6</v>
      </c>
      <c r="O246" s="8">
        <v>344</v>
      </c>
      <c r="P246" s="8">
        <v>70</v>
      </c>
      <c r="Q246" s="8">
        <v>39</v>
      </c>
      <c r="R246" s="8">
        <v>21</v>
      </c>
      <c r="S246" s="8">
        <v>2</v>
      </c>
      <c r="T246" s="8">
        <v>132</v>
      </c>
      <c r="U246" s="8">
        <v>73</v>
      </c>
      <c r="V246" s="8">
        <v>36</v>
      </c>
      <c r="W246" s="8">
        <v>30</v>
      </c>
      <c r="X246" s="8">
        <v>2</v>
      </c>
      <c r="Y246" s="8">
        <v>142</v>
      </c>
      <c r="Z246" s="8">
        <v>348</v>
      </c>
      <c r="AA246" s="8">
        <v>141</v>
      </c>
      <c r="AB246" s="8">
        <v>120</v>
      </c>
      <c r="AC246" s="8">
        <v>10</v>
      </c>
      <c r="AD246" s="8">
        <v>619</v>
      </c>
      <c r="AE246" s="10" t="s">
        <v>153</v>
      </c>
      <c r="AF246" s="10" t="s">
        <v>153</v>
      </c>
      <c r="AG246" s="10" t="s">
        <v>153</v>
      </c>
      <c r="AH246" s="10" t="s">
        <v>153</v>
      </c>
      <c r="AI246" s="10" t="s">
        <v>153</v>
      </c>
      <c r="AJ246" s="10" t="s">
        <v>153</v>
      </c>
      <c r="AK246" s="10" t="s">
        <v>153</v>
      </c>
      <c r="AL246" s="8">
        <v>9021</v>
      </c>
      <c r="AM246" s="8">
        <v>2242</v>
      </c>
      <c r="AN246" s="8">
        <v>2886</v>
      </c>
      <c r="AO246" s="8">
        <v>89</v>
      </c>
      <c r="AP246" s="8">
        <v>14237</v>
      </c>
      <c r="AQ246" s="8">
        <v>732</v>
      </c>
      <c r="AR246" s="8">
        <v>14969</v>
      </c>
    </row>
    <row r="247" spans="1:44">
      <c r="A247" s="7" t="s">
        <v>204</v>
      </c>
      <c r="B247" s="7">
        <v>2017</v>
      </c>
      <c r="C247" s="7">
        <v>1</v>
      </c>
      <c r="D247" s="7" t="s">
        <v>110</v>
      </c>
      <c r="E247" s="8">
        <v>28</v>
      </c>
      <c r="F247" s="8">
        <v>34</v>
      </c>
      <c r="G247" s="8">
        <v>16</v>
      </c>
      <c r="H247" s="8">
        <v>8</v>
      </c>
      <c r="I247" s="8">
        <v>86</v>
      </c>
      <c r="J247" s="45">
        <v>92.5</v>
      </c>
      <c r="K247" s="8">
        <v>11</v>
      </c>
      <c r="L247" s="8">
        <v>12</v>
      </c>
      <c r="M247" s="8">
        <v>8</v>
      </c>
      <c r="N247" s="8">
        <v>4</v>
      </c>
      <c r="O247" s="8">
        <v>36</v>
      </c>
      <c r="P247" s="8">
        <v>3</v>
      </c>
      <c r="Q247" s="8">
        <v>6</v>
      </c>
      <c r="R247" s="8">
        <v>2</v>
      </c>
      <c r="S247" s="8">
        <v>1</v>
      </c>
      <c r="T247" s="8">
        <v>11</v>
      </c>
      <c r="U247" s="8">
        <v>4</v>
      </c>
      <c r="V247" s="8">
        <v>5</v>
      </c>
      <c r="W247" s="8">
        <v>3</v>
      </c>
      <c r="X247" s="8">
        <v>1</v>
      </c>
      <c r="Y247" s="8">
        <v>13</v>
      </c>
      <c r="Z247" s="8">
        <v>18</v>
      </c>
      <c r="AA247" s="8">
        <v>23</v>
      </c>
      <c r="AB247" s="8">
        <v>13</v>
      </c>
      <c r="AC247" s="8">
        <v>6</v>
      </c>
      <c r="AD247" s="8">
        <v>60</v>
      </c>
      <c r="AE247" s="10" t="s">
        <v>153</v>
      </c>
      <c r="AF247" s="10" t="s">
        <v>153</v>
      </c>
      <c r="AG247" s="10" t="s">
        <v>153</v>
      </c>
      <c r="AH247" s="10" t="s">
        <v>153</v>
      </c>
      <c r="AI247" s="10" t="s">
        <v>153</v>
      </c>
      <c r="AJ247" s="10" t="s">
        <v>153</v>
      </c>
      <c r="AK247" s="10" t="s">
        <v>153</v>
      </c>
      <c r="AL247" s="8">
        <v>513</v>
      </c>
      <c r="AM247" s="8">
        <v>26</v>
      </c>
      <c r="AN247" s="8">
        <v>15</v>
      </c>
      <c r="AO247" s="8">
        <v>4</v>
      </c>
      <c r="AP247" s="8">
        <v>559</v>
      </c>
      <c r="AQ247" s="8">
        <v>351</v>
      </c>
      <c r="AR247" s="8">
        <v>910</v>
      </c>
    </row>
    <row r="248" spans="1:44">
      <c r="A248" s="7" t="s">
        <v>204</v>
      </c>
      <c r="B248" s="7">
        <v>2017</v>
      </c>
      <c r="C248" s="7">
        <v>11</v>
      </c>
      <c r="D248" s="7" t="s">
        <v>209</v>
      </c>
      <c r="E248" s="8">
        <v>46</v>
      </c>
      <c r="F248" s="8">
        <v>29</v>
      </c>
      <c r="G248" s="8">
        <v>12</v>
      </c>
      <c r="H248" s="8">
        <v>4</v>
      </c>
      <c r="I248" s="8">
        <v>91</v>
      </c>
      <c r="J248" s="45">
        <v>93.1</v>
      </c>
      <c r="K248" s="8">
        <v>18</v>
      </c>
      <c r="L248" s="8">
        <v>11</v>
      </c>
      <c r="M248" s="8">
        <v>6</v>
      </c>
      <c r="N248" s="8">
        <v>2</v>
      </c>
      <c r="O248" s="8">
        <v>37</v>
      </c>
      <c r="P248" s="8">
        <v>5</v>
      </c>
      <c r="Q248" s="8">
        <v>5</v>
      </c>
      <c r="R248" s="8">
        <v>1</v>
      </c>
      <c r="S248" s="8">
        <v>1</v>
      </c>
      <c r="T248" s="8">
        <v>12</v>
      </c>
      <c r="U248" s="8">
        <v>6</v>
      </c>
      <c r="V248" s="8">
        <v>5</v>
      </c>
      <c r="W248" s="8">
        <v>2</v>
      </c>
      <c r="X248" s="8">
        <v>1</v>
      </c>
      <c r="Y248" s="8">
        <v>14</v>
      </c>
      <c r="Z248" s="8">
        <v>30</v>
      </c>
      <c r="AA248" s="8">
        <v>20</v>
      </c>
      <c r="AB248" s="8">
        <v>9</v>
      </c>
      <c r="AC248" s="8">
        <v>3</v>
      </c>
      <c r="AD248" s="8">
        <v>63</v>
      </c>
      <c r="AE248" s="10" t="s">
        <v>153</v>
      </c>
      <c r="AF248" s="10" t="s">
        <v>153</v>
      </c>
      <c r="AG248" s="10" t="s">
        <v>153</v>
      </c>
      <c r="AH248" s="10" t="s">
        <v>153</v>
      </c>
      <c r="AI248" s="10" t="s">
        <v>153</v>
      </c>
      <c r="AJ248" s="10" t="s">
        <v>153</v>
      </c>
      <c r="AK248" s="10" t="s">
        <v>153</v>
      </c>
      <c r="AL248" s="8">
        <v>562</v>
      </c>
      <c r="AM248" s="8">
        <v>52</v>
      </c>
      <c r="AN248" s="8">
        <v>25</v>
      </c>
      <c r="AO248" s="8">
        <v>5</v>
      </c>
      <c r="AP248" s="8">
        <v>645</v>
      </c>
      <c r="AQ248" s="8">
        <v>422</v>
      </c>
      <c r="AR248" s="8">
        <v>1067</v>
      </c>
    </row>
    <row r="249" spans="1:44">
      <c r="A249" s="7" t="s">
        <v>204</v>
      </c>
      <c r="B249" s="7">
        <v>2017</v>
      </c>
      <c r="C249" s="7">
        <v>14</v>
      </c>
      <c r="D249" s="7" t="s">
        <v>112</v>
      </c>
      <c r="E249" s="8">
        <v>35</v>
      </c>
      <c r="F249" s="8">
        <v>28</v>
      </c>
      <c r="G249" s="8">
        <v>11</v>
      </c>
      <c r="H249" s="8">
        <v>3</v>
      </c>
      <c r="I249" s="8">
        <v>77</v>
      </c>
      <c r="J249" s="45">
        <v>94.5</v>
      </c>
      <c r="K249" s="8">
        <v>14</v>
      </c>
      <c r="L249" s="8">
        <v>10</v>
      </c>
      <c r="M249" s="8">
        <v>5</v>
      </c>
      <c r="N249" s="8">
        <v>2</v>
      </c>
      <c r="O249" s="8">
        <v>31</v>
      </c>
      <c r="P249" s="8">
        <v>3</v>
      </c>
      <c r="Q249" s="8">
        <v>5</v>
      </c>
      <c r="R249" s="8">
        <v>1</v>
      </c>
      <c r="S249" s="8">
        <v>0</v>
      </c>
      <c r="T249" s="8">
        <v>10</v>
      </c>
      <c r="U249" s="8">
        <v>4</v>
      </c>
      <c r="V249" s="8">
        <v>5</v>
      </c>
      <c r="W249" s="8">
        <v>2</v>
      </c>
      <c r="X249" s="8">
        <v>1</v>
      </c>
      <c r="Y249" s="8">
        <v>12</v>
      </c>
      <c r="Z249" s="8">
        <v>21</v>
      </c>
      <c r="AA249" s="8">
        <v>20</v>
      </c>
      <c r="AB249" s="8">
        <v>9</v>
      </c>
      <c r="AC249" s="8">
        <v>3</v>
      </c>
      <c r="AD249" s="8">
        <v>52</v>
      </c>
      <c r="AE249" s="10" t="s">
        <v>153</v>
      </c>
      <c r="AF249" s="10" t="s">
        <v>153</v>
      </c>
      <c r="AG249" s="10" t="s">
        <v>153</v>
      </c>
      <c r="AH249" s="10" t="s">
        <v>153</v>
      </c>
      <c r="AI249" s="10" t="s">
        <v>153</v>
      </c>
      <c r="AJ249" s="10" t="s">
        <v>153</v>
      </c>
      <c r="AK249" s="10" t="s">
        <v>153</v>
      </c>
      <c r="AL249" s="8">
        <v>522</v>
      </c>
      <c r="AM249" s="8">
        <v>12</v>
      </c>
      <c r="AN249" s="8">
        <v>23</v>
      </c>
      <c r="AO249" s="8">
        <v>4</v>
      </c>
      <c r="AP249" s="8">
        <v>561</v>
      </c>
      <c r="AQ249" s="8">
        <v>221</v>
      </c>
      <c r="AR249" s="8">
        <v>782</v>
      </c>
    </row>
    <row r="250" spans="1:44">
      <c r="A250" s="7" t="s">
        <v>204</v>
      </c>
      <c r="B250" s="7">
        <v>2017</v>
      </c>
      <c r="C250" s="7">
        <v>9</v>
      </c>
      <c r="D250" s="7" t="s">
        <v>205</v>
      </c>
      <c r="E250" s="8">
        <v>17</v>
      </c>
      <c r="F250" s="8">
        <v>30</v>
      </c>
      <c r="G250" s="8">
        <v>11</v>
      </c>
      <c r="H250" s="8">
        <v>4</v>
      </c>
      <c r="I250" s="8">
        <v>61</v>
      </c>
      <c r="J250" s="45">
        <v>90.9</v>
      </c>
      <c r="K250" s="8">
        <v>7</v>
      </c>
      <c r="L250" s="8">
        <v>11</v>
      </c>
      <c r="M250" s="8">
        <v>5</v>
      </c>
      <c r="N250" s="8">
        <v>2</v>
      </c>
      <c r="O250" s="8">
        <v>25</v>
      </c>
      <c r="P250" s="8">
        <v>2</v>
      </c>
      <c r="Q250" s="8">
        <v>5</v>
      </c>
      <c r="R250" s="8">
        <v>1</v>
      </c>
      <c r="S250" s="8">
        <v>0</v>
      </c>
      <c r="T250" s="8">
        <v>8</v>
      </c>
      <c r="U250" s="8">
        <v>2</v>
      </c>
      <c r="V250" s="8">
        <v>5</v>
      </c>
      <c r="W250" s="8">
        <v>2</v>
      </c>
      <c r="X250" s="8">
        <v>1</v>
      </c>
      <c r="Y250" s="8">
        <v>9</v>
      </c>
      <c r="Z250" s="8">
        <v>10</v>
      </c>
      <c r="AA250" s="8">
        <v>21</v>
      </c>
      <c r="AB250" s="8">
        <v>8</v>
      </c>
      <c r="AC250" s="8">
        <v>3</v>
      </c>
      <c r="AD250" s="8">
        <v>42</v>
      </c>
      <c r="AE250" s="10" t="s">
        <v>153</v>
      </c>
      <c r="AF250" s="10" t="s">
        <v>153</v>
      </c>
      <c r="AG250" s="10" t="s">
        <v>153</v>
      </c>
      <c r="AH250" s="10" t="s">
        <v>153</v>
      </c>
      <c r="AI250" s="10" t="s">
        <v>153</v>
      </c>
      <c r="AJ250" s="10" t="s">
        <v>153</v>
      </c>
      <c r="AK250" s="10" t="s">
        <v>153</v>
      </c>
      <c r="AL250" s="8">
        <v>354</v>
      </c>
      <c r="AM250" s="8">
        <v>4</v>
      </c>
      <c r="AN250" s="8">
        <v>4</v>
      </c>
      <c r="AO250" s="8">
        <v>3</v>
      </c>
      <c r="AP250" s="8">
        <v>365</v>
      </c>
      <c r="AQ250" s="8">
        <v>155</v>
      </c>
      <c r="AR250" s="8">
        <v>520</v>
      </c>
    </row>
    <row r="251" spans="1:44">
      <c r="A251" s="7" t="s">
        <v>204</v>
      </c>
      <c r="B251" s="7">
        <v>2017</v>
      </c>
      <c r="C251" s="7">
        <v>4</v>
      </c>
      <c r="D251" s="7" t="s">
        <v>114</v>
      </c>
      <c r="E251" s="8">
        <v>52</v>
      </c>
      <c r="F251" s="8">
        <v>60</v>
      </c>
      <c r="G251" s="8">
        <v>24</v>
      </c>
      <c r="H251" s="8">
        <v>6</v>
      </c>
      <c r="I251" s="8">
        <v>141</v>
      </c>
      <c r="J251" s="45">
        <v>96.1</v>
      </c>
      <c r="K251" s="8">
        <v>20</v>
      </c>
      <c r="L251" s="8">
        <v>22</v>
      </c>
      <c r="M251" s="8">
        <v>12</v>
      </c>
      <c r="N251" s="8">
        <v>3</v>
      </c>
      <c r="O251" s="8">
        <v>57</v>
      </c>
      <c r="P251" s="8">
        <v>5</v>
      </c>
      <c r="Q251" s="8">
        <v>10</v>
      </c>
      <c r="R251" s="8">
        <v>2</v>
      </c>
      <c r="S251" s="8">
        <v>1</v>
      </c>
      <c r="T251" s="8">
        <v>18</v>
      </c>
      <c r="U251" s="8">
        <v>6</v>
      </c>
      <c r="V251" s="8">
        <v>9</v>
      </c>
      <c r="W251" s="8">
        <v>4</v>
      </c>
      <c r="X251" s="8">
        <v>1</v>
      </c>
      <c r="Y251" s="8">
        <v>21</v>
      </c>
      <c r="Z251" s="8">
        <v>31</v>
      </c>
      <c r="AA251" s="8">
        <v>42</v>
      </c>
      <c r="AB251" s="8">
        <v>18</v>
      </c>
      <c r="AC251" s="8">
        <v>5</v>
      </c>
      <c r="AD251" s="8">
        <v>96</v>
      </c>
      <c r="AE251" s="10" t="s">
        <v>153</v>
      </c>
      <c r="AF251" s="10" t="s">
        <v>153</v>
      </c>
      <c r="AG251" s="10" t="s">
        <v>153</v>
      </c>
      <c r="AH251" s="10" t="s">
        <v>153</v>
      </c>
      <c r="AI251" s="10" t="s">
        <v>153</v>
      </c>
      <c r="AJ251" s="10" t="s">
        <v>153</v>
      </c>
      <c r="AK251" s="10" t="s">
        <v>153</v>
      </c>
      <c r="AL251" s="8">
        <v>908</v>
      </c>
      <c r="AM251" s="8">
        <v>11</v>
      </c>
      <c r="AN251" s="8">
        <v>15</v>
      </c>
      <c r="AO251" s="8">
        <v>12</v>
      </c>
      <c r="AP251" s="8">
        <v>945</v>
      </c>
      <c r="AQ251" s="8">
        <v>313</v>
      </c>
      <c r="AR251" s="8">
        <v>1259</v>
      </c>
    </row>
    <row r="252" spans="1:44">
      <c r="A252" s="7" t="s">
        <v>204</v>
      </c>
      <c r="B252" s="7">
        <v>2017</v>
      </c>
      <c r="C252" s="7">
        <v>13</v>
      </c>
      <c r="D252" s="7" t="s">
        <v>206</v>
      </c>
      <c r="E252" s="8">
        <v>15</v>
      </c>
      <c r="F252" s="8">
        <v>31</v>
      </c>
      <c r="G252" s="8">
        <v>10</v>
      </c>
      <c r="H252" s="8">
        <v>3</v>
      </c>
      <c r="I252" s="8">
        <v>59</v>
      </c>
      <c r="J252" s="45">
        <v>96.8</v>
      </c>
      <c r="K252" s="8">
        <v>6</v>
      </c>
      <c r="L252" s="8">
        <v>11</v>
      </c>
      <c r="M252" s="8">
        <v>5</v>
      </c>
      <c r="N252" s="8">
        <v>2</v>
      </c>
      <c r="O252" s="8">
        <v>24</v>
      </c>
      <c r="P252" s="8">
        <v>1</v>
      </c>
      <c r="Q252" s="8">
        <v>5</v>
      </c>
      <c r="R252" s="8">
        <v>1</v>
      </c>
      <c r="S252" s="8">
        <v>0</v>
      </c>
      <c r="T252" s="8">
        <v>8</v>
      </c>
      <c r="U252" s="8">
        <v>2</v>
      </c>
      <c r="V252" s="8">
        <v>5</v>
      </c>
      <c r="W252" s="8">
        <v>2</v>
      </c>
      <c r="X252" s="8">
        <v>1</v>
      </c>
      <c r="Y252" s="8">
        <v>9</v>
      </c>
      <c r="Z252" s="8">
        <v>9</v>
      </c>
      <c r="AA252" s="8">
        <v>21</v>
      </c>
      <c r="AB252" s="8">
        <v>7</v>
      </c>
      <c r="AC252" s="8">
        <v>3</v>
      </c>
      <c r="AD252" s="8">
        <v>40</v>
      </c>
      <c r="AE252" s="10" t="s">
        <v>153</v>
      </c>
      <c r="AF252" s="10" t="s">
        <v>153</v>
      </c>
      <c r="AG252" s="10" t="s">
        <v>153</v>
      </c>
      <c r="AH252" s="10" t="s">
        <v>153</v>
      </c>
      <c r="AI252" s="10" t="s">
        <v>153</v>
      </c>
      <c r="AJ252" s="10" t="s">
        <v>153</v>
      </c>
      <c r="AK252" s="10" t="s">
        <v>153</v>
      </c>
      <c r="AL252" s="8">
        <v>361</v>
      </c>
      <c r="AM252" s="8">
        <v>2</v>
      </c>
      <c r="AN252" s="8">
        <v>2</v>
      </c>
      <c r="AO252" s="8">
        <v>2</v>
      </c>
      <c r="AP252" s="8">
        <v>367</v>
      </c>
      <c r="AQ252" s="8">
        <v>146</v>
      </c>
      <c r="AR252" s="8">
        <v>512</v>
      </c>
    </row>
    <row r="253" spans="1:44">
      <c r="A253" s="7" t="s">
        <v>204</v>
      </c>
      <c r="B253" s="7">
        <v>2017</v>
      </c>
      <c r="C253" s="7">
        <v>15</v>
      </c>
      <c r="D253" s="7" t="s">
        <v>116</v>
      </c>
      <c r="E253" s="8">
        <v>25</v>
      </c>
      <c r="F253" s="8">
        <v>17</v>
      </c>
      <c r="G253" s="8">
        <v>9</v>
      </c>
      <c r="H253" s="8">
        <v>3</v>
      </c>
      <c r="I253" s="8">
        <v>53</v>
      </c>
      <c r="J253" s="45">
        <v>95.9</v>
      </c>
      <c r="K253" s="8">
        <v>10</v>
      </c>
      <c r="L253" s="8">
        <v>6</v>
      </c>
      <c r="M253" s="8">
        <v>4</v>
      </c>
      <c r="N253" s="8">
        <v>1</v>
      </c>
      <c r="O253" s="8">
        <v>22</v>
      </c>
      <c r="P253" s="8">
        <v>2</v>
      </c>
      <c r="Q253" s="8">
        <v>3</v>
      </c>
      <c r="R253" s="8">
        <v>1</v>
      </c>
      <c r="S253" s="8">
        <v>0</v>
      </c>
      <c r="T253" s="8">
        <v>7</v>
      </c>
      <c r="U253" s="8">
        <v>3</v>
      </c>
      <c r="V253" s="8">
        <v>3</v>
      </c>
      <c r="W253" s="8">
        <v>2</v>
      </c>
      <c r="X253" s="8">
        <v>1</v>
      </c>
      <c r="Y253" s="8">
        <v>8</v>
      </c>
      <c r="Z253" s="8">
        <v>15</v>
      </c>
      <c r="AA253" s="8">
        <v>12</v>
      </c>
      <c r="AB253" s="8">
        <v>7</v>
      </c>
      <c r="AC253" s="8">
        <v>2</v>
      </c>
      <c r="AD253" s="8">
        <v>36</v>
      </c>
      <c r="AE253" s="10" t="s">
        <v>153</v>
      </c>
      <c r="AF253" s="10" t="s">
        <v>153</v>
      </c>
      <c r="AG253" s="10" t="s">
        <v>153</v>
      </c>
      <c r="AH253" s="10" t="s">
        <v>153</v>
      </c>
      <c r="AI253" s="10" t="s">
        <v>153</v>
      </c>
      <c r="AJ253" s="10" t="s">
        <v>153</v>
      </c>
      <c r="AK253" s="10" t="s">
        <v>153</v>
      </c>
      <c r="AL253" s="8">
        <v>348</v>
      </c>
      <c r="AM253" s="8">
        <v>8</v>
      </c>
      <c r="AN253" s="8">
        <v>10</v>
      </c>
      <c r="AO253" s="8">
        <v>6</v>
      </c>
      <c r="AP253" s="8">
        <v>371</v>
      </c>
      <c r="AQ253" s="8">
        <v>144</v>
      </c>
      <c r="AR253" s="8">
        <v>515</v>
      </c>
    </row>
    <row r="254" spans="1:44">
      <c r="A254" s="7" t="s">
        <v>204</v>
      </c>
      <c r="B254" s="7">
        <v>2017</v>
      </c>
      <c r="C254" s="7">
        <v>5</v>
      </c>
      <c r="D254" s="7" t="s">
        <v>117</v>
      </c>
      <c r="E254" s="8">
        <v>27</v>
      </c>
      <c r="F254" s="8">
        <v>20</v>
      </c>
      <c r="G254" s="8">
        <v>9</v>
      </c>
      <c r="H254" s="8">
        <v>3</v>
      </c>
      <c r="I254" s="8">
        <v>60</v>
      </c>
      <c r="J254" s="45">
        <v>96.5</v>
      </c>
      <c r="K254" s="8">
        <v>11</v>
      </c>
      <c r="L254" s="8">
        <v>7</v>
      </c>
      <c r="M254" s="8">
        <v>5</v>
      </c>
      <c r="N254" s="8">
        <v>2</v>
      </c>
      <c r="O254" s="8">
        <v>24</v>
      </c>
      <c r="P254" s="8">
        <v>3</v>
      </c>
      <c r="Q254" s="8">
        <v>3</v>
      </c>
      <c r="R254" s="8">
        <v>1</v>
      </c>
      <c r="S254" s="8">
        <v>0</v>
      </c>
      <c r="T254" s="8">
        <v>7</v>
      </c>
      <c r="U254" s="8">
        <v>3</v>
      </c>
      <c r="V254" s="8">
        <v>3</v>
      </c>
      <c r="W254" s="8">
        <v>2</v>
      </c>
      <c r="X254" s="8">
        <v>1</v>
      </c>
      <c r="Y254" s="8">
        <v>9</v>
      </c>
      <c r="Z254" s="8">
        <v>17</v>
      </c>
      <c r="AA254" s="8">
        <v>14</v>
      </c>
      <c r="AB254" s="8">
        <v>7</v>
      </c>
      <c r="AC254" s="8">
        <v>3</v>
      </c>
      <c r="AD254" s="8">
        <v>41</v>
      </c>
      <c r="AE254" s="10" t="s">
        <v>153</v>
      </c>
      <c r="AF254" s="10" t="s">
        <v>153</v>
      </c>
      <c r="AG254" s="10" t="s">
        <v>153</v>
      </c>
      <c r="AH254" s="10" t="s">
        <v>153</v>
      </c>
      <c r="AI254" s="10" t="s">
        <v>153</v>
      </c>
      <c r="AJ254" s="10" t="s">
        <v>153</v>
      </c>
      <c r="AK254" s="10" t="s">
        <v>153</v>
      </c>
      <c r="AL254" s="8">
        <v>406</v>
      </c>
      <c r="AM254" s="8">
        <v>3</v>
      </c>
      <c r="AN254" s="8">
        <v>3</v>
      </c>
      <c r="AO254" s="8">
        <v>4</v>
      </c>
      <c r="AP254" s="8">
        <v>416</v>
      </c>
      <c r="AQ254" s="8">
        <v>116</v>
      </c>
      <c r="AR254" s="8">
        <v>533</v>
      </c>
    </row>
    <row r="255" spans="1:44">
      <c r="A255" s="7" t="s">
        <v>204</v>
      </c>
      <c r="B255" s="7">
        <v>2017</v>
      </c>
      <c r="C255" s="7">
        <v>17</v>
      </c>
      <c r="D255" s="7" t="s">
        <v>207</v>
      </c>
      <c r="E255" s="8">
        <v>80</v>
      </c>
      <c r="F255" s="8">
        <v>66</v>
      </c>
      <c r="G255" s="8">
        <v>33</v>
      </c>
      <c r="H255" s="8">
        <v>7</v>
      </c>
      <c r="I255" s="8">
        <v>186</v>
      </c>
      <c r="J255" s="45">
        <v>93.9</v>
      </c>
      <c r="K255" s="8">
        <v>31</v>
      </c>
      <c r="L255" s="8">
        <v>24</v>
      </c>
      <c r="M255" s="8">
        <v>16</v>
      </c>
      <c r="N255" s="8">
        <v>4</v>
      </c>
      <c r="O255" s="8">
        <v>75</v>
      </c>
      <c r="P255" s="8">
        <v>7</v>
      </c>
      <c r="Q255" s="8">
        <v>11</v>
      </c>
      <c r="R255" s="8">
        <v>3</v>
      </c>
      <c r="S255" s="8">
        <v>1</v>
      </c>
      <c r="T255" s="8">
        <v>23</v>
      </c>
      <c r="U255" s="8">
        <v>9</v>
      </c>
      <c r="V255" s="8">
        <v>11</v>
      </c>
      <c r="W255" s="8">
        <v>6</v>
      </c>
      <c r="X255" s="8">
        <v>2</v>
      </c>
      <c r="Y255" s="8">
        <v>27</v>
      </c>
      <c r="Z255" s="8">
        <v>48</v>
      </c>
      <c r="AA255" s="8">
        <v>46</v>
      </c>
      <c r="AB255" s="8">
        <v>25</v>
      </c>
      <c r="AC255" s="8">
        <v>6</v>
      </c>
      <c r="AD255" s="8">
        <v>125</v>
      </c>
      <c r="AE255" s="10" t="s">
        <v>153</v>
      </c>
      <c r="AF255" s="10" t="s">
        <v>153</v>
      </c>
      <c r="AG255" s="10" t="s">
        <v>153</v>
      </c>
      <c r="AH255" s="10" t="s">
        <v>153</v>
      </c>
      <c r="AI255" s="10" t="s">
        <v>153</v>
      </c>
      <c r="AJ255" s="10" t="s">
        <v>153</v>
      </c>
      <c r="AK255" s="10" t="s">
        <v>153</v>
      </c>
      <c r="AL255" s="8">
        <v>1210</v>
      </c>
      <c r="AM255" s="8">
        <v>12</v>
      </c>
      <c r="AN255" s="8">
        <v>10</v>
      </c>
      <c r="AO255" s="8">
        <v>10</v>
      </c>
      <c r="AP255" s="8">
        <v>1242</v>
      </c>
      <c r="AQ255" s="8">
        <v>184</v>
      </c>
      <c r="AR255" s="8">
        <v>1426</v>
      </c>
    </row>
    <row r="256" spans="1:44">
      <c r="A256" s="7" t="s">
        <v>204</v>
      </c>
      <c r="B256" s="7">
        <v>2017</v>
      </c>
      <c r="C256" s="7">
        <v>7</v>
      </c>
      <c r="D256" s="7" t="s">
        <v>193</v>
      </c>
      <c r="E256" s="8">
        <v>69</v>
      </c>
      <c r="F256" s="8">
        <v>79</v>
      </c>
      <c r="G256" s="8">
        <v>35</v>
      </c>
      <c r="H256" s="8">
        <v>7</v>
      </c>
      <c r="I256" s="8">
        <v>190</v>
      </c>
      <c r="J256" s="45">
        <v>96.6</v>
      </c>
      <c r="K256" s="8">
        <v>27</v>
      </c>
      <c r="L256" s="8">
        <v>29</v>
      </c>
      <c r="M256" s="8">
        <v>17</v>
      </c>
      <c r="N256" s="8">
        <v>4</v>
      </c>
      <c r="O256" s="8">
        <v>76</v>
      </c>
      <c r="P256" s="8">
        <v>7</v>
      </c>
      <c r="Q256" s="8">
        <v>14</v>
      </c>
      <c r="R256" s="8">
        <v>4</v>
      </c>
      <c r="S256" s="8">
        <v>1</v>
      </c>
      <c r="T256" s="8">
        <v>25</v>
      </c>
      <c r="U256" s="8">
        <v>8</v>
      </c>
      <c r="V256" s="8">
        <v>13</v>
      </c>
      <c r="W256" s="8">
        <v>6</v>
      </c>
      <c r="X256" s="8">
        <v>2</v>
      </c>
      <c r="Y256" s="8">
        <v>30</v>
      </c>
      <c r="Z256" s="8">
        <v>41</v>
      </c>
      <c r="AA256" s="8">
        <v>56</v>
      </c>
      <c r="AB256" s="8">
        <v>27</v>
      </c>
      <c r="AC256" s="8">
        <v>6</v>
      </c>
      <c r="AD256" s="8">
        <v>131</v>
      </c>
      <c r="AE256" s="10" t="s">
        <v>153</v>
      </c>
      <c r="AF256" s="10" t="s">
        <v>153</v>
      </c>
      <c r="AG256" s="10" t="s">
        <v>153</v>
      </c>
      <c r="AH256" s="10" t="s">
        <v>153</v>
      </c>
      <c r="AI256" s="10" t="s">
        <v>153</v>
      </c>
      <c r="AJ256" s="10" t="s">
        <v>153</v>
      </c>
      <c r="AK256" s="10" t="s">
        <v>153</v>
      </c>
      <c r="AL256" s="8">
        <v>1322</v>
      </c>
      <c r="AM256" s="8">
        <v>17</v>
      </c>
      <c r="AN256" s="8">
        <v>25</v>
      </c>
      <c r="AO256" s="8">
        <v>19</v>
      </c>
      <c r="AP256" s="8">
        <v>1384</v>
      </c>
      <c r="AQ256" s="8">
        <v>293</v>
      </c>
      <c r="AR256" s="8">
        <v>1677</v>
      </c>
    </row>
    <row r="257" spans="1:44">
      <c r="A257" s="7" t="s">
        <v>204</v>
      </c>
      <c r="B257" s="7">
        <v>2017</v>
      </c>
      <c r="C257" s="7">
        <v>18</v>
      </c>
      <c r="D257" s="7" t="s">
        <v>120</v>
      </c>
      <c r="E257" s="8">
        <v>100</v>
      </c>
      <c r="F257" s="8">
        <v>55</v>
      </c>
      <c r="G257" s="8">
        <v>36</v>
      </c>
      <c r="H257" s="8">
        <v>6</v>
      </c>
      <c r="I257" s="8">
        <v>197</v>
      </c>
      <c r="J257" s="45">
        <v>94</v>
      </c>
      <c r="K257" s="8">
        <v>39</v>
      </c>
      <c r="L257" s="8">
        <v>21</v>
      </c>
      <c r="M257" s="8">
        <v>18</v>
      </c>
      <c r="N257" s="8">
        <v>3</v>
      </c>
      <c r="O257" s="8">
        <v>80</v>
      </c>
      <c r="P257" s="8">
        <v>10</v>
      </c>
      <c r="Q257" s="8">
        <v>10</v>
      </c>
      <c r="R257" s="8">
        <v>4</v>
      </c>
      <c r="S257" s="8">
        <v>1</v>
      </c>
      <c r="T257" s="8">
        <v>25</v>
      </c>
      <c r="U257" s="8">
        <v>12</v>
      </c>
      <c r="V257" s="8">
        <v>10</v>
      </c>
      <c r="W257" s="8">
        <v>7</v>
      </c>
      <c r="X257" s="8">
        <v>1</v>
      </c>
      <c r="Y257" s="8">
        <v>30</v>
      </c>
      <c r="Z257" s="8">
        <v>61</v>
      </c>
      <c r="AA257" s="8">
        <v>41</v>
      </c>
      <c r="AB257" s="8">
        <v>28</v>
      </c>
      <c r="AC257" s="8">
        <v>5</v>
      </c>
      <c r="AD257" s="8">
        <v>134</v>
      </c>
      <c r="AE257" s="10" t="s">
        <v>153</v>
      </c>
      <c r="AF257" s="10" t="s">
        <v>153</v>
      </c>
      <c r="AG257" s="10" t="s">
        <v>153</v>
      </c>
      <c r="AH257" s="10" t="s">
        <v>153</v>
      </c>
      <c r="AI257" s="10" t="s">
        <v>153</v>
      </c>
      <c r="AJ257" s="10" t="s">
        <v>153</v>
      </c>
      <c r="AK257" s="10" t="s">
        <v>153</v>
      </c>
      <c r="AL257" s="8">
        <v>1479</v>
      </c>
      <c r="AM257" s="8">
        <v>45</v>
      </c>
      <c r="AN257" s="8">
        <v>56</v>
      </c>
      <c r="AO257" s="8">
        <v>19</v>
      </c>
      <c r="AP257" s="8">
        <v>1598</v>
      </c>
      <c r="AQ257" s="8">
        <v>178</v>
      </c>
      <c r="AR257" s="8">
        <v>1776</v>
      </c>
    </row>
    <row r="258" spans="1:44">
      <c r="A258" s="7" t="s">
        <v>204</v>
      </c>
      <c r="B258" s="7">
        <v>2017</v>
      </c>
      <c r="C258" s="7">
        <v>6</v>
      </c>
      <c r="D258" s="7" t="s">
        <v>121</v>
      </c>
      <c r="E258" s="8">
        <v>91</v>
      </c>
      <c r="F258" s="8">
        <v>69</v>
      </c>
      <c r="G258" s="8">
        <v>31</v>
      </c>
      <c r="H258" s="8">
        <v>7</v>
      </c>
      <c r="I258" s="8">
        <v>198</v>
      </c>
      <c r="J258" s="45">
        <v>94</v>
      </c>
      <c r="K258" s="8">
        <v>35</v>
      </c>
      <c r="L258" s="8">
        <v>26</v>
      </c>
      <c r="M258" s="8">
        <v>15</v>
      </c>
      <c r="N258" s="8">
        <v>3</v>
      </c>
      <c r="O258" s="8">
        <v>80</v>
      </c>
      <c r="P258" s="8">
        <v>9</v>
      </c>
      <c r="Q258" s="8">
        <v>12</v>
      </c>
      <c r="R258" s="8">
        <v>3</v>
      </c>
      <c r="S258" s="8">
        <v>1</v>
      </c>
      <c r="T258" s="8">
        <v>25</v>
      </c>
      <c r="U258" s="8">
        <v>11</v>
      </c>
      <c r="V258" s="8">
        <v>11</v>
      </c>
      <c r="W258" s="8">
        <v>6</v>
      </c>
      <c r="X258" s="8">
        <v>2</v>
      </c>
      <c r="Y258" s="8">
        <v>30</v>
      </c>
      <c r="Z258" s="8">
        <v>55</v>
      </c>
      <c r="AA258" s="8">
        <v>48</v>
      </c>
      <c r="AB258" s="8">
        <v>24</v>
      </c>
      <c r="AC258" s="8">
        <v>6</v>
      </c>
      <c r="AD258" s="8">
        <v>134</v>
      </c>
      <c r="AE258" s="10" t="s">
        <v>153</v>
      </c>
      <c r="AF258" s="10" t="s">
        <v>153</v>
      </c>
      <c r="AG258" s="10" t="s">
        <v>153</v>
      </c>
      <c r="AH258" s="10" t="s">
        <v>153</v>
      </c>
      <c r="AI258" s="10" t="s">
        <v>153</v>
      </c>
      <c r="AJ258" s="10" t="s">
        <v>153</v>
      </c>
      <c r="AK258" s="10" t="s">
        <v>153</v>
      </c>
      <c r="AL258" s="8">
        <v>1382</v>
      </c>
      <c r="AM258" s="8">
        <v>24</v>
      </c>
      <c r="AN258" s="8">
        <v>24</v>
      </c>
      <c r="AO258" s="8">
        <v>16</v>
      </c>
      <c r="AP258" s="8">
        <v>1445</v>
      </c>
      <c r="AQ258" s="8">
        <v>226</v>
      </c>
      <c r="AR258" s="8">
        <v>1670</v>
      </c>
    </row>
    <row r="259" spans="1:44">
      <c r="A259" s="7" t="s">
        <v>204</v>
      </c>
      <c r="B259" s="7">
        <v>2017</v>
      </c>
      <c r="C259" s="7">
        <v>12</v>
      </c>
      <c r="D259" s="7" t="s">
        <v>122</v>
      </c>
      <c r="E259" s="8">
        <v>70</v>
      </c>
      <c r="F259" s="8">
        <v>24</v>
      </c>
      <c r="G259" s="8">
        <v>14</v>
      </c>
      <c r="H259" s="8">
        <v>2</v>
      </c>
      <c r="I259" s="8">
        <v>112</v>
      </c>
      <c r="J259" s="45">
        <v>97.2</v>
      </c>
      <c r="K259" s="8">
        <v>27</v>
      </c>
      <c r="L259" s="8">
        <v>9</v>
      </c>
      <c r="M259" s="8">
        <v>7</v>
      </c>
      <c r="N259" s="8">
        <v>1</v>
      </c>
      <c r="O259" s="8">
        <v>45</v>
      </c>
      <c r="P259" s="8">
        <v>7</v>
      </c>
      <c r="Q259" s="8">
        <v>4</v>
      </c>
      <c r="R259" s="8">
        <v>2</v>
      </c>
      <c r="S259" s="8">
        <v>0</v>
      </c>
      <c r="T259" s="8">
        <v>14</v>
      </c>
      <c r="U259" s="8">
        <v>9</v>
      </c>
      <c r="V259" s="8">
        <v>4</v>
      </c>
      <c r="W259" s="8">
        <v>3</v>
      </c>
      <c r="X259" s="8">
        <v>1</v>
      </c>
      <c r="Y259" s="8">
        <v>17</v>
      </c>
      <c r="Z259" s="8">
        <v>44</v>
      </c>
      <c r="AA259" s="8">
        <v>18</v>
      </c>
      <c r="AB259" s="8">
        <v>12</v>
      </c>
      <c r="AC259" s="8">
        <v>2</v>
      </c>
      <c r="AD259" s="8">
        <v>75</v>
      </c>
      <c r="AE259" s="10" t="s">
        <v>153</v>
      </c>
      <c r="AF259" s="10" t="s">
        <v>153</v>
      </c>
      <c r="AG259" s="10" t="s">
        <v>153</v>
      </c>
      <c r="AH259" s="10" t="s">
        <v>153</v>
      </c>
      <c r="AI259" s="10" t="s">
        <v>153</v>
      </c>
      <c r="AJ259" s="10" t="s">
        <v>153</v>
      </c>
      <c r="AK259" s="10" t="s">
        <v>153</v>
      </c>
      <c r="AL259" s="8">
        <v>919</v>
      </c>
      <c r="AM259" s="8">
        <v>37</v>
      </c>
      <c r="AN259" s="8">
        <v>52</v>
      </c>
      <c r="AO259" s="8">
        <v>10</v>
      </c>
      <c r="AP259" s="8">
        <v>1018</v>
      </c>
      <c r="AQ259" s="8">
        <v>327</v>
      </c>
      <c r="AR259" s="8">
        <v>1344</v>
      </c>
    </row>
    <row r="260" spans="1:44">
      <c r="A260" s="7" t="s">
        <v>204</v>
      </c>
      <c r="B260" s="7">
        <v>2017</v>
      </c>
      <c r="C260" s="7">
        <v>10</v>
      </c>
      <c r="D260" s="7" t="s">
        <v>123</v>
      </c>
      <c r="E260" s="8">
        <v>34</v>
      </c>
      <c r="F260" s="8">
        <v>22</v>
      </c>
      <c r="G260" s="8">
        <v>12</v>
      </c>
      <c r="H260" s="8">
        <v>3</v>
      </c>
      <c r="I260" s="8">
        <v>71</v>
      </c>
      <c r="J260" s="45">
        <v>96.7</v>
      </c>
      <c r="K260" s="8">
        <v>13</v>
      </c>
      <c r="L260" s="8">
        <v>8</v>
      </c>
      <c r="M260" s="8">
        <v>6</v>
      </c>
      <c r="N260" s="8">
        <v>1</v>
      </c>
      <c r="O260" s="8">
        <v>29</v>
      </c>
      <c r="P260" s="8">
        <v>3</v>
      </c>
      <c r="Q260" s="8">
        <v>4</v>
      </c>
      <c r="R260" s="8">
        <v>1</v>
      </c>
      <c r="S260" s="8">
        <v>0</v>
      </c>
      <c r="T260" s="8">
        <v>9</v>
      </c>
      <c r="U260" s="8">
        <v>4</v>
      </c>
      <c r="V260" s="8">
        <v>4</v>
      </c>
      <c r="W260" s="8">
        <v>3</v>
      </c>
      <c r="X260" s="8">
        <v>1</v>
      </c>
      <c r="Y260" s="8">
        <v>11</v>
      </c>
      <c r="Z260" s="8">
        <v>21</v>
      </c>
      <c r="AA260" s="8">
        <v>16</v>
      </c>
      <c r="AB260" s="8">
        <v>10</v>
      </c>
      <c r="AC260" s="8">
        <v>2</v>
      </c>
      <c r="AD260" s="8">
        <v>50</v>
      </c>
      <c r="AE260" s="10" t="s">
        <v>153</v>
      </c>
      <c r="AF260" s="10" t="s">
        <v>153</v>
      </c>
      <c r="AG260" s="10" t="s">
        <v>153</v>
      </c>
      <c r="AH260" s="10" t="s">
        <v>153</v>
      </c>
      <c r="AI260" s="10" t="s">
        <v>153</v>
      </c>
      <c r="AJ260" s="10" t="s">
        <v>153</v>
      </c>
      <c r="AK260" s="10" t="s">
        <v>153</v>
      </c>
      <c r="AL260" s="8">
        <v>517</v>
      </c>
      <c r="AM260" s="8">
        <v>22</v>
      </c>
      <c r="AN260" s="8">
        <v>27</v>
      </c>
      <c r="AO260" s="8">
        <v>4</v>
      </c>
      <c r="AP260" s="8">
        <v>570</v>
      </c>
      <c r="AQ260" s="8">
        <v>205</v>
      </c>
      <c r="AR260" s="8">
        <v>776</v>
      </c>
    </row>
    <row r="261" spans="1:44">
      <c r="A261" s="7" t="s">
        <v>204</v>
      </c>
      <c r="B261" s="7">
        <v>2017</v>
      </c>
      <c r="C261" s="7">
        <v>3</v>
      </c>
      <c r="D261" s="7" t="s">
        <v>124</v>
      </c>
      <c r="E261" s="8">
        <v>24</v>
      </c>
      <c r="F261" s="8">
        <v>7</v>
      </c>
      <c r="G261" s="8">
        <v>6</v>
      </c>
      <c r="H261" s="8">
        <v>1</v>
      </c>
      <c r="I261" s="8">
        <v>39</v>
      </c>
      <c r="J261" s="45">
        <v>93.2</v>
      </c>
      <c r="K261" s="8">
        <v>9</v>
      </c>
      <c r="L261" s="8">
        <v>3</v>
      </c>
      <c r="M261" s="8">
        <v>3</v>
      </c>
      <c r="N261" s="8">
        <v>0</v>
      </c>
      <c r="O261" s="8">
        <v>16</v>
      </c>
      <c r="P261" s="8">
        <v>3</v>
      </c>
      <c r="Q261" s="8">
        <v>1</v>
      </c>
      <c r="R261" s="8">
        <v>1</v>
      </c>
      <c r="S261" s="8">
        <v>0</v>
      </c>
      <c r="T261" s="8">
        <v>5</v>
      </c>
      <c r="U261" s="8">
        <v>3</v>
      </c>
      <c r="V261" s="8">
        <v>1</v>
      </c>
      <c r="W261" s="8">
        <v>1</v>
      </c>
      <c r="X261" s="8">
        <v>0</v>
      </c>
      <c r="Y261" s="8">
        <v>6</v>
      </c>
      <c r="Z261" s="8">
        <v>15</v>
      </c>
      <c r="AA261" s="8">
        <v>6</v>
      </c>
      <c r="AB261" s="8">
        <v>5</v>
      </c>
      <c r="AC261" s="8">
        <v>1</v>
      </c>
      <c r="AD261" s="8">
        <v>26</v>
      </c>
      <c r="AE261" s="10" t="s">
        <v>153</v>
      </c>
      <c r="AF261" s="10" t="s">
        <v>153</v>
      </c>
      <c r="AG261" s="10" t="s">
        <v>153</v>
      </c>
      <c r="AH261" s="10" t="s">
        <v>153</v>
      </c>
      <c r="AI261" s="10" t="s">
        <v>153</v>
      </c>
      <c r="AJ261" s="10" t="s">
        <v>153</v>
      </c>
      <c r="AK261" s="10" t="s">
        <v>153</v>
      </c>
      <c r="AL261" s="8">
        <v>339</v>
      </c>
      <c r="AM261" s="8">
        <v>21</v>
      </c>
      <c r="AN261" s="8">
        <v>47</v>
      </c>
      <c r="AO261" s="8">
        <v>5</v>
      </c>
      <c r="AP261" s="8">
        <v>411</v>
      </c>
      <c r="AQ261" s="8">
        <v>91</v>
      </c>
      <c r="AR261" s="8">
        <v>502</v>
      </c>
    </row>
    <row r="262" spans="1:44">
      <c r="A262" s="7" t="s">
        <v>204</v>
      </c>
      <c r="B262" s="7">
        <v>2017</v>
      </c>
      <c r="C262" s="7">
        <v>19</v>
      </c>
      <c r="D262" s="7" t="s">
        <v>125</v>
      </c>
      <c r="E262" s="8">
        <v>162</v>
      </c>
      <c r="F262" s="8">
        <v>52</v>
      </c>
      <c r="G262" s="8">
        <v>44</v>
      </c>
      <c r="H262" s="8">
        <v>5</v>
      </c>
      <c r="I262" s="8">
        <v>262</v>
      </c>
      <c r="J262" s="45">
        <v>92.8</v>
      </c>
      <c r="K262" s="8">
        <v>63</v>
      </c>
      <c r="L262" s="8">
        <v>20</v>
      </c>
      <c r="M262" s="8">
        <v>22</v>
      </c>
      <c r="N262" s="8">
        <v>2</v>
      </c>
      <c r="O262" s="8">
        <v>107</v>
      </c>
      <c r="P262" s="8">
        <v>19</v>
      </c>
      <c r="Q262" s="8">
        <v>11</v>
      </c>
      <c r="R262" s="8">
        <v>6</v>
      </c>
      <c r="S262" s="8">
        <v>1</v>
      </c>
      <c r="T262" s="8">
        <v>37</v>
      </c>
      <c r="U262" s="8">
        <v>21</v>
      </c>
      <c r="V262" s="8">
        <v>10</v>
      </c>
      <c r="W262" s="8">
        <v>9</v>
      </c>
      <c r="X262" s="8">
        <v>1</v>
      </c>
      <c r="Y262" s="8">
        <v>42</v>
      </c>
      <c r="Z262" s="8">
        <v>103</v>
      </c>
      <c r="AA262" s="8">
        <v>41</v>
      </c>
      <c r="AB262" s="8">
        <v>37</v>
      </c>
      <c r="AC262" s="8">
        <v>4</v>
      </c>
      <c r="AD262" s="8">
        <v>185</v>
      </c>
      <c r="AE262" s="10" t="s">
        <v>153</v>
      </c>
      <c r="AF262" s="10" t="s">
        <v>153</v>
      </c>
      <c r="AG262" s="10" t="s">
        <v>153</v>
      </c>
      <c r="AH262" s="10" t="s">
        <v>153</v>
      </c>
      <c r="AI262" s="10" t="s">
        <v>153</v>
      </c>
      <c r="AJ262" s="10" t="s">
        <v>153</v>
      </c>
      <c r="AK262" s="10" t="s">
        <v>153</v>
      </c>
      <c r="AL262" s="8">
        <v>2489</v>
      </c>
      <c r="AM262" s="8">
        <v>368</v>
      </c>
      <c r="AN262" s="8">
        <v>353</v>
      </c>
      <c r="AO262" s="8">
        <v>26</v>
      </c>
      <c r="AP262" s="8">
        <v>3237</v>
      </c>
      <c r="AQ262" s="8">
        <v>446</v>
      </c>
      <c r="AR262" s="8">
        <v>3683</v>
      </c>
    </row>
    <row r="263" spans="1:44">
      <c r="A263" s="7" t="s">
        <v>204</v>
      </c>
      <c r="B263" s="7">
        <v>2017</v>
      </c>
      <c r="C263" s="7">
        <v>16</v>
      </c>
      <c r="D263" s="7" t="s">
        <v>126</v>
      </c>
      <c r="E263" s="8">
        <v>101</v>
      </c>
      <c r="F263" s="8">
        <v>39</v>
      </c>
      <c r="G263" s="8">
        <v>28</v>
      </c>
      <c r="H263" s="8">
        <v>3</v>
      </c>
      <c r="I263" s="8">
        <v>171</v>
      </c>
      <c r="J263" s="45">
        <v>85.7</v>
      </c>
      <c r="K263" s="8">
        <v>39</v>
      </c>
      <c r="L263" s="8">
        <v>15</v>
      </c>
      <c r="M263" s="8">
        <v>14</v>
      </c>
      <c r="N263" s="8">
        <v>1</v>
      </c>
      <c r="O263" s="8">
        <v>69</v>
      </c>
      <c r="P263" s="8">
        <v>12</v>
      </c>
      <c r="Q263" s="8">
        <v>8</v>
      </c>
      <c r="R263" s="8">
        <v>4</v>
      </c>
      <c r="S263" s="8">
        <v>0</v>
      </c>
      <c r="T263" s="8">
        <v>24</v>
      </c>
      <c r="U263" s="8">
        <v>13</v>
      </c>
      <c r="V263" s="8">
        <v>7</v>
      </c>
      <c r="W263" s="8">
        <v>6</v>
      </c>
      <c r="X263" s="8">
        <v>1</v>
      </c>
      <c r="Y263" s="8">
        <v>27</v>
      </c>
      <c r="Z263" s="8">
        <v>64</v>
      </c>
      <c r="AA263" s="8">
        <v>30</v>
      </c>
      <c r="AB263" s="8">
        <v>23</v>
      </c>
      <c r="AC263" s="8">
        <v>2</v>
      </c>
      <c r="AD263" s="8">
        <v>120</v>
      </c>
      <c r="AE263" s="10" t="s">
        <v>153</v>
      </c>
      <c r="AF263" s="10" t="s">
        <v>153</v>
      </c>
      <c r="AG263" s="10" t="s">
        <v>153</v>
      </c>
      <c r="AH263" s="10" t="s">
        <v>153</v>
      </c>
      <c r="AI263" s="10" t="s">
        <v>153</v>
      </c>
      <c r="AJ263" s="10" t="s">
        <v>153</v>
      </c>
      <c r="AK263" s="10" t="s">
        <v>153</v>
      </c>
      <c r="AL263" s="8">
        <v>1623</v>
      </c>
      <c r="AM263" s="8">
        <v>163</v>
      </c>
      <c r="AN263" s="8">
        <v>124</v>
      </c>
      <c r="AO263" s="8">
        <v>18</v>
      </c>
      <c r="AP263" s="8">
        <v>1928</v>
      </c>
      <c r="AQ263" s="8">
        <v>92</v>
      </c>
      <c r="AR263" s="8">
        <v>2020</v>
      </c>
    </row>
    <row r="264" spans="1:44">
      <c r="A264" s="7" t="s">
        <v>204</v>
      </c>
      <c r="B264" s="7">
        <v>2017</v>
      </c>
      <c r="C264" s="7">
        <v>8</v>
      </c>
      <c r="D264" s="7" t="s">
        <v>127</v>
      </c>
      <c r="E264" s="8">
        <v>268</v>
      </c>
      <c r="F264" s="8">
        <v>78</v>
      </c>
      <c r="G264" s="8">
        <v>67</v>
      </c>
      <c r="H264" s="8">
        <v>4</v>
      </c>
      <c r="I264" s="8">
        <v>417</v>
      </c>
      <c r="J264" s="45">
        <v>68.8</v>
      </c>
      <c r="K264" s="8">
        <v>103</v>
      </c>
      <c r="L264" s="8">
        <v>31</v>
      </c>
      <c r="M264" s="8">
        <v>33</v>
      </c>
      <c r="N264" s="8">
        <v>2</v>
      </c>
      <c r="O264" s="8">
        <v>169</v>
      </c>
      <c r="P264" s="8">
        <v>39</v>
      </c>
      <c r="Q264" s="8">
        <v>20</v>
      </c>
      <c r="R264" s="8">
        <v>12</v>
      </c>
      <c r="S264" s="8">
        <v>1</v>
      </c>
      <c r="T264" s="8">
        <v>71</v>
      </c>
      <c r="U264" s="8">
        <v>39</v>
      </c>
      <c r="V264" s="8">
        <v>18</v>
      </c>
      <c r="W264" s="8">
        <v>15</v>
      </c>
      <c r="X264" s="8">
        <v>1</v>
      </c>
      <c r="Y264" s="8">
        <v>73</v>
      </c>
      <c r="Z264" s="8">
        <v>181</v>
      </c>
      <c r="AA264" s="8">
        <v>69</v>
      </c>
      <c r="AB264" s="8">
        <v>60</v>
      </c>
      <c r="AC264" s="8">
        <v>4</v>
      </c>
      <c r="AD264" s="8">
        <v>313</v>
      </c>
      <c r="AE264" s="10" t="s">
        <v>153</v>
      </c>
      <c r="AF264" s="10" t="s">
        <v>153</v>
      </c>
      <c r="AG264" s="10" t="s">
        <v>153</v>
      </c>
      <c r="AH264" s="10" t="s">
        <v>153</v>
      </c>
      <c r="AI264" s="10" t="s">
        <v>153</v>
      </c>
      <c r="AJ264" s="10" t="s">
        <v>153</v>
      </c>
      <c r="AK264" s="10" t="s">
        <v>153</v>
      </c>
      <c r="AL264" s="8">
        <v>4909</v>
      </c>
      <c r="AM264" s="8">
        <v>1711</v>
      </c>
      <c r="AN264" s="8">
        <v>2408</v>
      </c>
      <c r="AO264" s="8">
        <v>45</v>
      </c>
      <c r="AP264" s="8">
        <v>9073</v>
      </c>
      <c r="AQ264" s="8">
        <v>194</v>
      </c>
      <c r="AR264" s="8">
        <v>9266</v>
      </c>
    </row>
    <row r="265" spans="1:44">
      <c r="A265" s="7" t="s">
        <v>204</v>
      </c>
      <c r="B265" s="7">
        <v>2017</v>
      </c>
      <c r="C265" s="7">
        <v>2</v>
      </c>
      <c r="D265" s="7" t="s">
        <v>128</v>
      </c>
      <c r="E265" s="8">
        <v>7</v>
      </c>
      <c r="F265" s="8">
        <v>2</v>
      </c>
      <c r="G265" s="8">
        <v>1</v>
      </c>
      <c r="H265" s="8">
        <v>1</v>
      </c>
      <c r="I265" s="8">
        <v>12</v>
      </c>
      <c r="J265" s="45">
        <v>93</v>
      </c>
      <c r="K265" s="8">
        <v>3</v>
      </c>
      <c r="L265" s="8">
        <v>1</v>
      </c>
      <c r="M265" s="8">
        <v>1</v>
      </c>
      <c r="N265" s="8">
        <v>1</v>
      </c>
      <c r="O265" s="8">
        <v>5</v>
      </c>
      <c r="P265" s="8">
        <v>1</v>
      </c>
      <c r="Q265" s="8">
        <v>0</v>
      </c>
      <c r="R265" s="8">
        <v>0</v>
      </c>
      <c r="S265" s="8">
        <v>0</v>
      </c>
      <c r="T265" s="8">
        <v>2</v>
      </c>
      <c r="U265" s="8">
        <v>1</v>
      </c>
      <c r="V265" s="8">
        <v>0</v>
      </c>
      <c r="W265" s="8">
        <v>0</v>
      </c>
      <c r="X265" s="8">
        <v>0</v>
      </c>
      <c r="Y265" s="8">
        <v>2</v>
      </c>
      <c r="Z265" s="8">
        <v>5</v>
      </c>
      <c r="AA265" s="8">
        <v>1</v>
      </c>
      <c r="AB265" s="8">
        <v>1</v>
      </c>
      <c r="AC265" s="8">
        <v>1</v>
      </c>
      <c r="AD265" s="8">
        <v>9</v>
      </c>
      <c r="AE265" s="10" t="s">
        <v>153</v>
      </c>
      <c r="AF265" s="10" t="s">
        <v>153</v>
      </c>
      <c r="AG265" s="10" t="s">
        <v>153</v>
      </c>
      <c r="AH265" s="10" t="s">
        <v>153</v>
      </c>
      <c r="AI265" s="10" t="s">
        <v>153</v>
      </c>
      <c r="AJ265" s="10" t="s">
        <v>153</v>
      </c>
      <c r="AK265" s="10" t="s">
        <v>153</v>
      </c>
      <c r="AL265" s="8">
        <v>64</v>
      </c>
      <c r="AM265" s="8">
        <v>25</v>
      </c>
      <c r="AN265" s="8">
        <v>27</v>
      </c>
      <c r="AO265" s="8">
        <v>1</v>
      </c>
      <c r="AP265" s="8">
        <v>117</v>
      </c>
      <c r="AQ265" s="8">
        <v>39</v>
      </c>
      <c r="AR265" s="8">
        <v>155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ED15-DD60-4FF2-A682-3C8729989155}">
  <dimension ref="A1:N21"/>
  <sheetViews>
    <sheetView workbookViewId="0">
      <selection activeCell="G5" sqref="G5"/>
    </sheetView>
  </sheetViews>
  <sheetFormatPr defaultColWidth="8.85546875" defaultRowHeight="15"/>
  <cols>
    <col min="1" max="16384" width="8.85546875" style="63"/>
  </cols>
  <sheetData>
    <row r="1" spans="1:14">
      <c r="A1" s="63" t="s">
        <v>130</v>
      </c>
      <c r="B1" s="63" t="s">
        <v>129</v>
      </c>
      <c r="C1" s="63">
        <v>2015</v>
      </c>
      <c r="D1" s="63">
        <v>2016</v>
      </c>
      <c r="E1" s="63">
        <v>2017</v>
      </c>
      <c r="F1" s="63">
        <v>2018</v>
      </c>
      <c r="G1" s="63">
        <v>2019</v>
      </c>
      <c r="H1" s="63">
        <v>2020</v>
      </c>
      <c r="I1" s="63">
        <v>2021</v>
      </c>
      <c r="J1" s="63" t="s">
        <v>217</v>
      </c>
      <c r="K1" s="63" t="s">
        <v>92</v>
      </c>
      <c r="L1" s="63" t="s">
        <v>93</v>
      </c>
      <c r="M1" s="63" t="s">
        <v>94</v>
      </c>
      <c r="N1" s="63" t="s">
        <v>95</v>
      </c>
    </row>
    <row r="2" spans="1:14">
      <c r="A2" s="63">
        <v>0</v>
      </c>
      <c r="B2" s="64" t="s">
        <v>11</v>
      </c>
      <c r="C2" s="65">
        <f>SUM(C3:C21)</f>
        <v>92045.594039585791</v>
      </c>
      <c r="D2" s="65">
        <f t="shared" ref="D2:I2" si="0">SUM(D3:D21)</f>
        <v>78360.063190943096</v>
      </c>
      <c r="E2" s="65">
        <f t="shared" si="0"/>
        <v>86226.686582867071</v>
      </c>
      <c r="F2" s="65">
        <f t="shared" si="0"/>
        <v>84786</v>
      </c>
      <c r="G2" s="65">
        <f t="shared" si="0"/>
        <v>86437.522655607114</v>
      </c>
      <c r="H2" s="65">
        <f t="shared" si="0"/>
        <v>96881.371184955904</v>
      </c>
      <c r="I2" s="65">
        <f t="shared" si="0"/>
        <v>96735.48997645035</v>
      </c>
      <c r="J2" s="65">
        <f>AVERAGE(C2:I2)</f>
        <v>88781.818232915612</v>
      </c>
      <c r="K2" s="63">
        <f>$J2*('forestCenters harvests'!E$2+'forestCenters harvests'!E$5+'forestCenters harvests'!E$8)/('forestCenters harvests'!$D$2+'forestCenters harvests'!$D$5+'forestCenters harvests'!$D$8)</f>
        <v>94119.419464344348</v>
      </c>
      <c r="L2" s="63">
        <f>$J2*('forestCenters harvests'!F$2+'forestCenters harvests'!F$5+'forestCenters harvests'!F$8)/('forestCenters harvests'!$D$2+'forestCenters harvests'!$D$5+'forestCenters harvests'!$D$8)</f>
        <v>93776.485898062034</v>
      </c>
      <c r="M2" s="63">
        <f>$J2*('forestCenters harvests'!G$2+'forestCenters harvests'!G$5+'forestCenters harvests'!G$8)/('forestCenters harvests'!$D$2+'forestCenters harvests'!$D$5+'forestCenters harvests'!$D$8)</f>
        <v>93130.390335099946</v>
      </c>
      <c r="N2" s="63">
        <f>$J2*('forestCenters harvests'!H$2+'forestCenters harvests'!H$5+'forestCenters harvests'!H$8)/('forestCenters harvests'!$D$2+'forestCenters harvests'!$D$5+'forestCenters harvests'!$D$8)</f>
        <v>92201.403446416749</v>
      </c>
    </row>
    <row r="3" spans="1:14">
      <c r="A3" s="63">
        <v>1</v>
      </c>
      <c r="B3" s="64" t="s">
        <v>110</v>
      </c>
      <c r="C3" s="65">
        <f>harvestAreas2018!$D3*energyWoodRoundWood!C3/energyWoodRoundWood!$F3</f>
        <v>2603.2270531400968</v>
      </c>
      <c r="D3" s="65">
        <f>harvestAreas2018!$D3*energyWoodRoundWood!D3/energyWoodRoundWood!$F3</f>
        <v>2229.0531400966183</v>
      </c>
      <c r="E3" s="65">
        <f>harvestAreas2018!$D3*energyWoodRoundWood!E3/energyWoodRoundWood!$F3</f>
        <v>2622.4154589371979</v>
      </c>
      <c r="F3" s="65">
        <f>harvestAreas2018!$D3*energyWoodRoundWood!F3/energyWoodRoundWood!$F3</f>
        <v>2648</v>
      </c>
      <c r="G3" s="65">
        <f>harvestAreas2018!$D3*energyWoodRoundWood!G3/energyWoodRoundWood!$F3</f>
        <v>2663.9903381642512</v>
      </c>
      <c r="H3" s="65">
        <f>harvestAreas2018!$D3*energyWoodRoundWood!H3/energyWoodRoundWood!$F3</f>
        <v>2887.855072463768</v>
      </c>
      <c r="I3" s="65">
        <f>harvestAreas2018!$D3*energyWoodRoundWood!I3/energyWoodRoundWood!$F3</f>
        <v>3054.1545893719808</v>
      </c>
      <c r="J3" s="65">
        <f t="shared" ref="J3:J21" si="1">AVERAGE(C3:H3)</f>
        <v>2609.0901771336553</v>
      </c>
      <c r="K3" s="63">
        <f>$J3*('forestCenters harvests'!E$2+'forestCenters harvests'!E$5+'forestCenters harvests'!E$8)/('forestCenters harvests'!$D$2+'forestCenters harvests'!$D$5+'forestCenters harvests'!$D$8)</f>
        <v>2765.9498046966114</v>
      </c>
      <c r="L3" s="63">
        <f>$J3*('forestCenters harvests'!F$2+'forestCenters harvests'!F$5+'forestCenters harvests'!F$8)/('forestCenters harvests'!$D$2+'forestCenters harvests'!$D$5+'forestCenters harvests'!$D$8)</f>
        <v>2755.8717885328824</v>
      </c>
      <c r="M3" s="63">
        <f>$J3*('forestCenters harvests'!G$2+'forestCenters harvests'!G$5+'forestCenters harvests'!G$8)/('forestCenters harvests'!$D$2+'forestCenters harvests'!$D$5+'forestCenters harvests'!$D$8)</f>
        <v>2736.8845496999088</v>
      </c>
      <c r="N3" s="63">
        <f>$J3*('forestCenters harvests'!H$2+'forestCenters harvests'!H$5+'forestCenters harvests'!H$8)/('forestCenters harvests'!$D$2+'forestCenters harvests'!$D$5+'forestCenters harvests'!$D$8)</f>
        <v>2709.5837958497173</v>
      </c>
    </row>
    <row r="4" spans="1:14">
      <c r="A4" s="63">
        <v>11</v>
      </c>
      <c r="B4" s="64" t="s">
        <v>111</v>
      </c>
      <c r="C4" s="65">
        <f>harvestAreas2018!$D4*energyWoodRoundWood!C4/energyWoodRoundWood!$F4</f>
        <v>3260.5405405405404</v>
      </c>
      <c r="D4" s="65">
        <f>harvestAreas2018!$D4*energyWoodRoundWood!D4/energyWoodRoundWood!$F4</f>
        <v>3519.135135135135</v>
      </c>
      <c r="E4" s="65">
        <f>harvestAreas2018!$D4*energyWoodRoundWood!E4/energyWoodRoundWood!$F4</f>
        <v>3485.4054054054054</v>
      </c>
      <c r="F4" s="65">
        <f>harvestAreas2018!$D4*energyWoodRoundWood!F4/energyWoodRoundWood!$F4</f>
        <v>3328</v>
      </c>
      <c r="G4" s="65">
        <f>harvestAreas2018!$D4*energyWoodRoundWood!G4/energyWoodRoundWood!$F4</f>
        <v>3687.7837837837837</v>
      </c>
      <c r="H4" s="65">
        <f>harvestAreas2018!$D4*energyWoodRoundWood!H4/energyWoodRoundWood!$F4</f>
        <v>4379.2432432432433</v>
      </c>
      <c r="I4" s="65">
        <f>harvestAreas2018!$D4*energyWoodRoundWood!I4/energyWoodRoundWood!$F4</f>
        <v>4075.6756756756758</v>
      </c>
      <c r="J4" s="65">
        <f t="shared" si="1"/>
        <v>3610.0180180180178</v>
      </c>
      <c r="K4" s="63">
        <f>$J4*('forestCenters harvests'!E$2+'forestCenters harvests'!E$5+'forestCenters harvests'!E$8)/('forestCenters harvests'!$D$2+'forestCenters harvests'!$D$5+'forestCenters harvests'!$D$8)</f>
        <v>3827.0538593870451</v>
      </c>
      <c r="L4" s="63">
        <f>$J4*('forestCenters harvests'!F$2+'forestCenters harvests'!F$5+'forestCenters harvests'!F$8)/('forestCenters harvests'!$D$2+'forestCenters harvests'!$D$5+'forestCenters harvests'!$D$8)</f>
        <v>3813.1096039313338</v>
      </c>
      <c r="M4" s="63">
        <f>$J4*('forestCenters harvests'!G$2+'forestCenters harvests'!G$5+'forestCenters harvests'!G$8)/('forestCenters harvests'!$D$2+'forestCenters harvests'!$D$5+'forestCenters harvests'!$D$8)</f>
        <v>3786.838271916758</v>
      </c>
      <c r="N4" s="63">
        <f>$J4*('forestCenters harvests'!H$2+'forestCenters harvests'!H$5+'forestCenters harvests'!H$8)/('forestCenters harvests'!$D$2+'forestCenters harvests'!$D$5+'forestCenters harvests'!$D$8)</f>
        <v>3749.0641029100966</v>
      </c>
    </row>
    <row r="5" spans="1:14">
      <c r="A5" s="63">
        <v>14</v>
      </c>
      <c r="B5" s="64" t="s">
        <v>112</v>
      </c>
      <c r="C5" s="65">
        <f>harvestAreas2018!$D5*energyWoodRoundWood!C5/energyWoodRoundWood!$F5</f>
        <v>1866.9554655870445</v>
      </c>
      <c r="D5" s="65">
        <f>harvestAreas2018!$D5*energyWoodRoundWood!D5/energyWoodRoundWood!$F5</f>
        <v>2223.0242914979758</v>
      </c>
      <c r="E5" s="65">
        <f>harvestAreas2018!$D5*energyWoodRoundWood!E5/energyWoodRoundWood!$F5</f>
        <v>2603.1518218623482</v>
      </c>
      <c r="F5" s="65">
        <f>harvestAreas2018!$D5*energyWoodRoundWood!F5/energyWoodRoundWood!$F5</f>
        <v>2377</v>
      </c>
      <c r="G5" s="65">
        <f>harvestAreas2018!$D5*energyWoodRoundWood!G5/energyWoodRoundWood!$F5</f>
        <v>2785.9979757085021</v>
      </c>
      <c r="H5" s="65">
        <f>harvestAreas2018!$D5*energyWoodRoundWood!H5/energyWoodRoundWood!$F5</f>
        <v>3527.0060728744938</v>
      </c>
      <c r="I5" s="65">
        <f>harvestAreas2018!$D5*energyWoodRoundWood!I5/energyWoodRoundWood!$F5</f>
        <v>3296.0425101214573</v>
      </c>
      <c r="J5" s="65">
        <f t="shared" si="1"/>
        <v>2563.8559379217272</v>
      </c>
      <c r="K5" s="63">
        <f>$J5*('forestCenters harvests'!E$2+'forestCenters harvests'!E$5+'forestCenters harvests'!E$8)/('forestCenters harvests'!$D$2+'forestCenters harvests'!$D$5+'forestCenters harvests'!$D$8)</f>
        <v>2717.9960634996382</v>
      </c>
      <c r="L5" s="63">
        <f>$J5*('forestCenters harvests'!F$2+'forestCenters harvests'!F$5+'forestCenters harvests'!F$8)/('forestCenters harvests'!$D$2+'forestCenters harvests'!$D$5+'forestCenters harvests'!$D$8)</f>
        <v>2708.0927716125657</v>
      </c>
      <c r="M5" s="63">
        <f>$J5*('forestCenters harvests'!G$2+'forestCenters harvests'!G$5+'forestCenters harvests'!G$8)/('forestCenters harvests'!$D$2+'forestCenters harvests'!$D$5+'forestCenters harvests'!$D$8)</f>
        <v>2689.434717761726</v>
      </c>
      <c r="N5" s="63">
        <f>$J5*('forestCenters harvests'!H$2+'forestCenters harvests'!H$5+'forestCenters harvests'!H$8)/('forestCenters harvests'!$D$2+'forestCenters harvests'!$D$5+'forestCenters harvests'!$D$8)</f>
        <v>2662.6072817144791</v>
      </c>
    </row>
    <row r="6" spans="1:14">
      <c r="A6" s="63">
        <v>9</v>
      </c>
      <c r="B6" s="64" t="s">
        <v>113</v>
      </c>
      <c r="C6" s="65">
        <f>harvestAreas2018!$D6*energyWoodRoundWood!C6/energyWoodRoundWood!$F6</f>
        <v>1756.8676056338029</v>
      </c>
      <c r="D6" s="65">
        <f>harvestAreas2018!$D6*energyWoodRoundWood!D6/energyWoodRoundWood!$F6</f>
        <v>1368.3295774647888</v>
      </c>
      <c r="E6" s="65">
        <f>harvestAreas2018!$D6*energyWoodRoundWood!E6/energyWoodRoundWood!$F6</f>
        <v>1942.6901408450703</v>
      </c>
      <c r="F6" s="65">
        <f>harvestAreas2018!$D6*energyWoodRoundWood!F6/energyWoodRoundWood!$F6</f>
        <v>1999</v>
      </c>
      <c r="G6" s="65">
        <f>harvestAreas2018!$D6*energyWoodRoundWood!G6/energyWoodRoundWood!$F6</f>
        <v>2083.4647887323945</v>
      </c>
      <c r="H6" s="65">
        <f>harvestAreas2018!$D6*energyWoodRoundWood!H6/energyWoodRoundWood!$F6</f>
        <v>2156.6676056338029</v>
      </c>
      <c r="I6" s="65">
        <f>harvestAreas2018!$D6*energyWoodRoundWood!I6/energyWoodRoundWood!$F6</f>
        <v>2196.0845070422533</v>
      </c>
      <c r="J6" s="65">
        <f t="shared" si="1"/>
        <v>1884.5032863849767</v>
      </c>
      <c r="K6" s="63">
        <f>$J6*('forestCenters harvests'!E$2+'forestCenters harvests'!E$5+'forestCenters harvests'!E$8)/('forestCenters harvests'!$D$2+'forestCenters harvests'!$D$5+'forestCenters harvests'!$D$8)</f>
        <v>1997.8004373359886</v>
      </c>
      <c r="L6" s="63">
        <f>$J6*('forestCenters harvests'!F$2+'forestCenters harvests'!F$5+'forestCenters harvests'!F$8)/('forestCenters harvests'!$D$2+'forestCenters harvests'!$D$5+'forestCenters harvests'!$D$8)</f>
        <v>1990.5212506113453</v>
      </c>
      <c r="M6" s="63">
        <f>$J6*('forestCenters harvests'!G$2+'forestCenters harvests'!G$5+'forestCenters harvests'!G$8)/('forestCenters harvests'!$D$2+'forestCenters harvests'!$D$5+'forestCenters harvests'!$D$8)</f>
        <v>1976.8070776426578</v>
      </c>
      <c r="N6" s="63">
        <f>$J6*('forestCenters harvests'!H$2+'forestCenters harvests'!H$5+'forestCenters harvests'!H$8)/('forestCenters harvests'!$D$2+'forestCenters harvests'!$D$5+'forestCenters harvests'!$D$8)</f>
        <v>1957.0881883522941</v>
      </c>
    </row>
    <row r="7" spans="1:14">
      <c r="A7" s="63">
        <v>4</v>
      </c>
      <c r="B7" s="64" t="s">
        <v>114</v>
      </c>
      <c r="C7" s="65">
        <f>harvestAreas2018!$D7*energyWoodRoundWood!C7/energyWoodRoundWood!$F7</f>
        <v>6188.6658986175116</v>
      </c>
      <c r="D7" s="65">
        <f>harvestAreas2018!$D7*energyWoodRoundWood!D7/energyWoodRoundWood!$F7</f>
        <v>5543.0115207373274</v>
      </c>
      <c r="E7" s="65">
        <f>harvestAreas2018!$D7*energyWoodRoundWood!E7/energyWoodRoundWood!$F7</f>
        <v>6477.1497695852531</v>
      </c>
      <c r="F7" s="65">
        <f>harvestAreas2018!$D7*energyWoodRoundWood!F7/energyWoodRoundWood!$F7</f>
        <v>5962</v>
      </c>
      <c r="G7" s="65">
        <f>harvestAreas2018!$D7*energyWoodRoundWood!G7/energyWoodRoundWood!$F7</f>
        <v>6854.9262672811055</v>
      </c>
      <c r="H7" s="65">
        <f>harvestAreas2018!$D7*energyWoodRoundWood!H7/energyWoodRoundWood!$F7</f>
        <v>7335.7327188940089</v>
      </c>
      <c r="I7" s="65">
        <f>harvestAreas2018!$D7*energyWoodRoundWood!I7/energyWoodRoundWood!$F7</f>
        <v>7026.6428571428569</v>
      </c>
      <c r="J7" s="65">
        <f t="shared" si="1"/>
        <v>6393.5810291858679</v>
      </c>
      <c r="K7" s="63">
        <f>$J7*('forestCenters harvests'!E$2+'forestCenters harvests'!E$5+'forestCenters harvests'!E$8)/('forestCenters harvests'!$D$2+'forestCenters harvests'!$D$5+'forestCenters harvests'!$D$8)</f>
        <v>6777.9658802044924</v>
      </c>
      <c r="L7" s="63">
        <f>$J7*('forestCenters harvests'!F$2+'forestCenters harvests'!F$5+'forestCenters harvests'!F$8)/('forestCenters harvests'!$D$2+'forestCenters harvests'!$D$5+'forestCenters harvests'!$D$8)</f>
        <v>6753.2696801570746</v>
      </c>
      <c r="M7" s="63">
        <f>$J7*('forestCenters harvests'!G$2+'forestCenters harvests'!G$5+'forestCenters harvests'!G$8)/('forestCenters harvests'!$D$2+'forestCenters harvests'!$D$5+'forestCenters harvests'!$D$8)</f>
        <v>6706.7414110067575</v>
      </c>
      <c r="N7" s="63">
        <f>$J7*('forestCenters harvests'!H$2+'forestCenters harvests'!H$5+'forestCenters harvests'!H$8)/('forestCenters harvests'!$D$2+'forestCenters harvests'!$D$5+'forestCenters harvests'!$D$8)</f>
        <v>6639.8408556220384</v>
      </c>
    </row>
    <row r="8" spans="1:14">
      <c r="A8" s="63">
        <v>13</v>
      </c>
      <c r="B8" s="64" t="s">
        <v>115</v>
      </c>
      <c r="C8" s="65">
        <f>harvestAreas2018!$D8*energyWoodRoundWood!C8/energyWoodRoundWood!$F8</f>
        <v>1338.7440633245383</v>
      </c>
      <c r="D8" s="65">
        <f>harvestAreas2018!$D8*energyWoodRoundWood!D8/energyWoodRoundWood!$F8</f>
        <v>1760.2005277044855</v>
      </c>
      <c r="E8" s="65">
        <f>harvestAreas2018!$D8*energyWoodRoundWood!E8/energyWoodRoundWood!$F8</f>
        <v>2522.5408970976255</v>
      </c>
      <c r="F8" s="65">
        <f>harvestAreas2018!$D8*energyWoodRoundWood!F8/energyWoodRoundWood!$F8</f>
        <v>2349</v>
      </c>
      <c r="G8" s="65">
        <f>harvestAreas2018!$D8*energyWoodRoundWood!G8/energyWoodRoundWood!$F8</f>
        <v>2448.1662269129288</v>
      </c>
      <c r="H8" s="65">
        <f>harvestAreas2018!$D8*energyWoodRoundWood!H8/energyWoodRoundWood!$F8</f>
        <v>2615.5092348284961</v>
      </c>
      <c r="I8" s="65">
        <f>harvestAreas2018!$D8*energyWoodRoundWood!I8/energyWoodRoundWood!$F8</f>
        <v>2838.6332453825858</v>
      </c>
      <c r="J8" s="65">
        <f t="shared" si="1"/>
        <v>2172.3601583113455</v>
      </c>
      <c r="K8" s="63">
        <f>$J8*('forestCenters harvests'!E$2+'forestCenters harvests'!E$5+'forestCenters harvests'!E$8)/('forestCenters harvests'!$D$2+'forestCenters harvests'!$D$5+'forestCenters harvests'!$D$8)</f>
        <v>2302.9633886449465</v>
      </c>
      <c r="L8" s="63">
        <f>$J8*('forestCenters harvests'!F$2+'forestCenters harvests'!F$5+'forestCenters harvests'!F$8)/('forestCenters harvests'!$D$2+'forestCenters harvests'!$D$5+'forestCenters harvests'!$D$8)</f>
        <v>2294.5723100303489</v>
      </c>
      <c r="M8" s="63">
        <f>$J8*('forestCenters harvests'!G$2+'forestCenters harvests'!G$5+'forestCenters harvests'!G$8)/('forestCenters harvests'!$D$2+'forestCenters harvests'!$D$5+'forestCenters harvests'!$D$8)</f>
        <v>2278.7633044549234</v>
      </c>
      <c r="N8" s="63">
        <f>$J8*('forestCenters harvests'!H$2+'forestCenters harvests'!H$5+'forestCenters harvests'!H$8)/('forestCenters harvests'!$D$2+'forestCenters harvests'!$D$5+'forestCenters harvests'!$D$8)</f>
        <v>2256.0323653422033</v>
      </c>
    </row>
    <row r="9" spans="1:14">
      <c r="A9" s="63">
        <v>15</v>
      </c>
      <c r="B9" s="64" t="s">
        <v>116</v>
      </c>
      <c r="C9" s="65">
        <f>harvestAreas2018!$D9*energyWoodRoundWood!C9/energyWoodRoundWood!$F9</f>
        <v>2325.0216450216449</v>
      </c>
      <c r="D9" s="65">
        <f>harvestAreas2018!$D9*energyWoodRoundWood!D9/energyWoodRoundWood!$F9</f>
        <v>2276.9177489177491</v>
      </c>
      <c r="E9" s="65">
        <f>harvestAreas2018!$D9*energyWoodRoundWood!E9/energyWoodRoundWood!$F9</f>
        <v>1884.0692640692641</v>
      </c>
      <c r="F9" s="65">
        <f>harvestAreas2018!$D9*energyWoodRoundWood!F9/energyWoodRoundWood!$F9</f>
        <v>1852</v>
      </c>
      <c r="G9" s="65">
        <f>harvestAreas2018!$D9*energyWoodRoundWood!G9/energyWoodRoundWood!$F9</f>
        <v>1940.1904761904761</v>
      </c>
      <c r="H9" s="65">
        <f>harvestAreas2018!$D9*energyWoodRoundWood!H9/energyWoodRoundWood!$F9</f>
        <v>2220.7965367965367</v>
      </c>
      <c r="I9" s="65">
        <f>harvestAreas2018!$D9*energyWoodRoundWood!I9/energyWoodRoundWood!$F9</f>
        <v>2228.8138528138529</v>
      </c>
      <c r="J9" s="65">
        <f t="shared" si="1"/>
        <v>2083.1659451659452</v>
      </c>
      <c r="K9" s="63">
        <f>$J9*('forestCenters harvests'!E$2+'forestCenters harvests'!E$5+'forestCenters harvests'!E$8)/('forestCenters harvests'!$D$2+'forestCenters harvests'!$D$5+'forestCenters harvests'!$D$8)</f>
        <v>2208.4067809079843</v>
      </c>
      <c r="L9" s="63">
        <f>$J9*('forestCenters harvests'!F$2+'forestCenters harvests'!F$5+'forestCenters harvests'!F$8)/('forestCenters harvests'!$D$2+'forestCenters harvests'!$D$5+'forestCenters harvests'!$D$8)</f>
        <v>2200.3602287990893</v>
      </c>
      <c r="M9" s="63">
        <f>$J9*('forestCenters harvests'!G$2+'forestCenters harvests'!G$5+'forestCenters harvests'!G$8)/('forestCenters harvests'!$D$2+'forestCenters harvests'!$D$5+'forestCenters harvests'!$D$8)</f>
        <v>2185.2003199250171</v>
      </c>
      <c r="N9" s="63">
        <f>$J9*('forestCenters harvests'!H$2+'forestCenters harvests'!H$5+'forestCenters harvests'!H$8)/('forestCenters harvests'!$D$2+'forestCenters harvests'!$D$5+'forestCenters harvests'!$D$8)</f>
        <v>2163.4026828803071</v>
      </c>
    </row>
    <row r="10" spans="1:14">
      <c r="A10" s="63">
        <v>5</v>
      </c>
      <c r="B10" s="64" t="s">
        <v>117</v>
      </c>
      <c r="C10" s="65">
        <f>harvestAreas2018!$D10*energyWoodRoundWood!C10/energyWoodRoundWood!$F10</f>
        <v>1302.1377049180328</v>
      </c>
      <c r="D10" s="65">
        <f>harvestAreas2018!$D10*energyWoodRoundWood!D10/energyWoodRoundWood!$F10</f>
        <v>1267.2590163934426</v>
      </c>
      <c r="E10" s="65">
        <f>harvestAreas2018!$D10*energyWoodRoundWood!E10/energyWoodRoundWood!$F10</f>
        <v>1860.1967213114754</v>
      </c>
      <c r="F10" s="65">
        <f>harvestAreas2018!$D10*energyWoodRoundWood!F10/energyWoodRoundWood!$F10</f>
        <v>1773</v>
      </c>
      <c r="G10" s="65">
        <f>harvestAreas2018!$D10*energyWoodRoundWood!G10/energyWoodRoundWood!$F10</f>
        <v>1679.9901639344262</v>
      </c>
      <c r="H10" s="65">
        <f>harvestAreas2018!$D10*energyWoodRoundWood!H10/energyWoodRoundWood!$F10</f>
        <v>1703.2426229508196</v>
      </c>
      <c r="I10" s="65">
        <f>harvestAreas2018!$D10*energyWoodRoundWood!I10/energyWoodRoundWood!$F10</f>
        <v>1836.9442622950819</v>
      </c>
      <c r="J10" s="65">
        <f t="shared" si="1"/>
        <v>1597.6377049180328</v>
      </c>
      <c r="K10" s="63">
        <f>$J10*('forestCenters harvests'!E$2+'forestCenters harvests'!E$5+'forestCenters harvests'!E$8)/('forestCenters harvests'!$D$2+'forestCenters harvests'!$D$5+'forestCenters harvests'!$D$8)</f>
        <v>1693.6883732967292</v>
      </c>
      <c r="L10" s="63">
        <f>$J10*('forestCenters harvests'!F$2+'forestCenters harvests'!F$5+'forestCenters harvests'!F$8)/('forestCenters harvests'!$D$2+'forestCenters harvests'!$D$5+'forestCenters harvests'!$D$8)</f>
        <v>1687.5172494486314</v>
      </c>
      <c r="M10" s="63">
        <f>$J10*('forestCenters harvests'!G$2+'forestCenters harvests'!G$5+'forestCenters harvests'!G$8)/('forestCenters harvests'!$D$2+'forestCenters harvests'!$D$5+'forestCenters harvests'!$D$8)</f>
        <v>1675.8906951280105</v>
      </c>
      <c r="N10" s="63">
        <f>$J10*('forestCenters harvests'!H$2+'forestCenters harvests'!H$5+'forestCenters harvests'!H$8)/('forestCenters harvests'!$D$2+'forestCenters harvests'!$D$5+'forestCenters harvests'!$D$8)</f>
        <v>1659.1734830875782</v>
      </c>
    </row>
    <row r="11" spans="1:14">
      <c r="A11" s="63">
        <v>17</v>
      </c>
      <c r="B11" s="64" t="s">
        <v>118</v>
      </c>
      <c r="C11" s="65">
        <f>harvestAreas2018!$D11*energyWoodRoundWood!C11/energyWoodRoundWood!$F11</f>
        <v>5341.666666666667</v>
      </c>
      <c r="D11" s="65">
        <f>harvestAreas2018!$D11*energyWoodRoundWood!D11/energyWoodRoundWood!$F11</f>
        <v>4545.4559748427673</v>
      </c>
      <c r="E11" s="65">
        <f>harvestAreas2018!$D11*energyWoodRoundWood!E11/energyWoodRoundWood!$F11</f>
        <v>6268.8993710691821</v>
      </c>
      <c r="F11" s="65">
        <f>harvestAreas2018!$D11*energyWoodRoundWood!F11/energyWoodRoundWood!$F11</f>
        <v>6410</v>
      </c>
      <c r="G11" s="65">
        <f>harvestAreas2018!$D11*energyWoodRoundWood!G11/energyWoodRoundWood!$F11</f>
        <v>5966.5408805031448</v>
      </c>
      <c r="H11" s="65">
        <f>harvestAreas2018!$D11*energyWoodRoundWood!H11/energyWoodRoundWood!$F11</f>
        <v>6631.7295597484281</v>
      </c>
      <c r="I11" s="65">
        <f>harvestAreas2018!$D11*energyWoodRoundWood!I11/energyWoodRoundWood!$F11</f>
        <v>6399.9213836477984</v>
      </c>
      <c r="J11" s="65">
        <f t="shared" si="1"/>
        <v>5860.7154088050311</v>
      </c>
      <c r="K11" s="63">
        <f>$J11*('forestCenters harvests'!E$2+'forestCenters harvests'!E$5+'forestCenters harvests'!E$8)/('forestCenters harvests'!$D$2+'forestCenters harvests'!$D$5+'forestCenters harvests'!$D$8)</f>
        <v>6213.0641487353578</v>
      </c>
      <c r="L11" s="63">
        <f>$J11*('forestCenters harvests'!F$2+'forestCenters harvests'!F$5+'forestCenters harvests'!F$8)/('forestCenters harvests'!$D$2+'forestCenters harvests'!$D$5+'forestCenters harvests'!$D$8)</f>
        <v>6190.4262249339499</v>
      </c>
      <c r="M11" s="63">
        <f>$J11*('forestCenters harvests'!G$2+'forestCenters harvests'!G$5+'forestCenters harvests'!G$8)/('forestCenters harvests'!$D$2+'forestCenters harvests'!$D$5+'forestCenters harvests'!$D$8)</f>
        <v>6147.7758005928017</v>
      </c>
      <c r="N11" s="63">
        <f>$J11*('forestCenters harvests'!H$2+'forestCenters harvests'!H$5+'forestCenters harvests'!H$8)/('forestCenters harvests'!$D$2+'forestCenters harvests'!$D$5+'forestCenters harvests'!$D$8)</f>
        <v>6086.450994664634</v>
      </c>
    </row>
    <row r="12" spans="1:14">
      <c r="A12" s="63">
        <v>7</v>
      </c>
      <c r="B12" s="64" t="s">
        <v>119</v>
      </c>
      <c r="C12" s="65">
        <f>harvestAreas2018!$D12*energyWoodRoundWood!C12/energyWoodRoundWood!$F12</f>
        <v>7331.9865092748732</v>
      </c>
      <c r="D12" s="65">
        <f>harvestAreas2018!$D12*energyWoodRoundWood!D12/energyWoodRoundWood!$F12</f>
        <v>6423.5042158516017</v>
      </c>
      <c r="E12" s="65">
        <f>harvestAreas2018!$D12*energyWoodRoundWood!E12/energyWoodRoundWood!$F12</f>
        <v>6295.2478920741987</v>
      </c>
      <c r="F12" s="65">
        <f>harvestAreas2018!$D12*energyWoodRoundWood!F12/energyWoodRoundWood!$F12</f>
        <v>6338</v>
      </c>
      <c r="G12" s="65">
        <f>harvestAreas2018!$D12*energyWoodRoundWood!G12/energyWoodRoundWood!$F12</f>
        <v>6391.4401349072514</v>
      </c>
      <c r="H12" s="65">
        <f>harvestAreas2018!$D12*energyWoodRoundWood!H12/energyWoodRoundWood!$F12</f>
        <v>6883.089376053963</v>
      </c>
      <c r="I12" s="65">
        <f>harvestAreas2018!$D12*energyWoodRoundWood!I12/energyWoodRoundWood!$F12</f>
        <v>7460.2428330522762</v>
      </c>
      <c r="J12" s="65">
        <f t="shared" si="1"/>
        <v>6610.544688026981</v>
      </c>
      <c r="K12" s="63">
        <f>$J12*('forestCenters harvests'!E$2+'forestCenters harvests'!E$5+'forestCenters harvests'!E$8)/('forestCenters harvests'!$D$2+'forestCenters harvests'!$D$5+'forestCenters harvests'!$D$8)</f>
        <v>7007.9734878591726</v>
      </c>
      <c r="L12" s="63">
        <f>$J12*('forestCenters harvests'!F$2+'forestCenters harvests'!F$5+'forestCenters harvests'!F$8)/('forestCenters harvests'!$D$2+'forestCenters harvests'!$D$5+'forestCenters harvests'!$D$8)</f>
        <v>6982.4392319714825</v>
      </c>
      <c r="M12" s="63">
        <f>$J12*('forestCenters harvests'!G$2+'forestCenters harvests'!G$5+'forestCenters harvests'!G$8)/('forestCenters harvests'!$D$2+'forestCenters harvests'!$D$5+'forestCenters harvests'!$D$8)</f>
        <v>6934.3320442983058</v>
      </c>
      <c r="N12" s="63">
        <f>$J12*('forestCenters harvests'!H$2+'forestCenters harvests'!H$5+'forestCenters harvests'!H$8)/('forestCenters harvests'!$D$2+'forestCenters harvests'!$D$5+'forestCenters harvests'!$D$8)</f>
        <v>6865.1612448659216</v>
      </c>
    </row>
    <row r="13" spans="1:14">
      <c r="A13" s="63">
        <v>18</v>
      </c>
      <c r="B13" s="64" t="s">
        <v>120</v>
      </c>
      <c r="C13" s="65">
        <f>harvestAreas2018!$D13*energyWoodRoundWood!C13/energyWoodRoundWood!$F13</f>
        <v>6388.8360655737706</v>
      </c>
      <c r="D13" s="65">
        <f>harvestAreas2018!$D13*energyWoodRoundWood!D13/energyWoodRoundWood!$F13</f>
        <v>4844.1174863387978</v>
      </c>
      <c r="E13" s="65">
        <f>harvestAreas2018!$D13*energyWoodRoundWood!E13/energyWoodRoundWood!$F13</f>
        <v>5339.0273224043713</v>
      </c>
      <c r="F13" s="65">
        <f>harvestAreas2018!$D13*energyWoodRoundWood!F13/energyWoodRoundWood!$F13</f>
        <v>5489</v>
      </c>
      <c r="G13" s="65">
        <f>harvestAreas2018!$D13*energyWoodRoundWood!G13/energyWoodRoundWood!$F13</f>
        <v>5324.0300546448088</v>
      </c>
      <c r="H13" s="65">
        <f>harvestAreas2018!$D13*energyWoodRoundWood!H13/energyWoodRoundWood!$F13</f>
        <v>5354.0245901639346</v>
      </c>
      <c r="I13" s="65">
        <f>harvestAreas2018!$D13*energyWoodRoundWood!I13/energyWoodRoundWood!$F13</f>
        <v>6058.8961748633883</v>
      </c>
      <c r="J13" s="65">
        <f t="shared" si="1"/>
        <v>5456.5059198542804</v>
      </c>
      <c r="K13" s="63">
        <f>$J13*('forestCenters harvests'!E$2+'forestCenters harvests'!E$5+'forestCenters harvests'!E$8)/('forestCenters harvests'!$D$2+'forestCenters harvests'!$D$5+'forestCenters harvests'!$D$8)</f>
        <v>5784.5534108473685</v>
      </c>
      <c r="L13" s="63">
        <f>$J13*('forestCenters harvests'!F$2+'forestCenters harvests'!F$5+'forestCenters harvests'!F$8)/('forestCenters harvests'!$D$2+'forestCenters harvests'!$D$5+'forestCenters harvests'!$D$8)</f>
        <v>5763.4768089959953</v>
      </c>
      <c r="M13" s="63">
        <f>$J13*('forestCenters harvests'!G$2+'forestCenters harvests'!G$5+'forestCenters harvests'!G$8)/('forestCenters harvests'!$D$2+'forestCenters harvests'!$D$5+'forestCenters harvests'!$D$8)</f>
        <v>5723.7679549280892</v>
      </c>
      <c r="N13" s="63">
        <f>$J13*('forestCenters harvests'!H$2+'forestCenters harvests'!H$5+'forestCenters harvests'!H$8)/('forestCenters harvests'!$D$2+'forestCenters harvests'!$D$5+'forestCenters harvests'!$D$8)</f>
        <v>5666.6726784575339</v>
      </c>
    </row>
    <row r="14" spans="1:14">
      <c r="A14" s="63">
        <v>6</v>
      </c>
      <c r="B14" s="64" t="s">
        <v>121</v>
      </c>
      <c r="C14" s="65">
        <f>harvestAreas2018!$D14*energyWoodRoundWood!C14/energyWoodRoundWood!$F14</f>
        <v>14872.338461538462</v>
      </c>
      <c r="D14" s="65">
        <f>harvestAreas2018!$D14*energyWoodRoundWood!D14/energyWoodRoundWood!$F14</f>
        <v>10079.046153846153</v>
      </c>
      <c r="E14" s="65">
        <f>harvestAreas2018!$D14*energyWoodRoundWood!E14/energyWoodRoundWood!$F14</f>
        <v>9914.8923076923074</v>
      </c>
      <c r="F14" s="65">
        <f>harvestAreas2018!$D14*energyWoodRoundWood!F14/energyWoodRoundWood!$F14</f>
        <v>9603</v>
      </c>
      <c r="G14" s="65">
        <f>harvestAreas2018!$D14*energyWoodRoundWood!G14/energyWoodRoundWood!$F14</f>
        <v>10111.876923076923</v>
      </c>
      <c r="H14" s="65">
        <f>harvestAreas2018!$D14*energyWoodRoundWood!H14/energyWoodRoundWood!$F14</f>
        <v>13050.23076923077</v>
      </c>
      <c r="I14" s="65">
        <f>harvestAreas2018!$D14*energyWoodRoundWood!I14/energyWoodRoundWood!$F14</f>
        <v>12278.707692307693</v>
      </c>
      <c r="J14" s="65">
        <f t="shared" si="1"/>
        <v>11271.897435897437</v>
      </c>
      <c r="K14" s="63">
        <f>$J14*('forestCenters harvests'!E$2+'forestCenters harvests'!E$5+'forestCenters harvests'!E$8)/('forestCenters harvests'!$D$2+'forestCenters harvests'!$D$5+'forestCenters harvests'!$D$8)</f>
        <v>11949.56877482569</v>
      </c>
      <c r="L14" s="63">
        <f>$J14*('forestCenters harvests'!F$2+'forestCenters harvests'!F$5+'forestCenters harvests'!F$8)/('forestCenters harvests'!$D$2+'forestCenters harvests'!$D$5+'forestCenters harvests'!$D$8)</f>
        <v>11906.029319750329</v>
      </c>
      <c r="M14" s="63">
        <f>$J14*('forestCenters harvests'!G$2+'forestCenters harvests'!G$5+'forestCenters harvests'!G$8)/('forestCenters harvests'!$D$2+'forestCenters harvests'!$D$5+'forestCenters harvests'!$D$8)</f>
        <v>11823.999878762861</v>
      </c>
      <c r="N14" s="63">
        <f>$J14*('forestCenters harvests'!H$2+'forestCenters harvests'!H$5+'forestCenters harvests'!H$8)/('forestCenters harvests'!$D$2+'forestCenters harvests'!$D$5+'forestCenters harvests'!$D$8)</f>
        <v>11706.054052275516</v>
      </c>
    </row>
    <row r="15" spans="1:14">
      <c r="A15" s="63">
        <v>12</v>
      </c>
      <c r="B15" s="64" t="s">
        <v>122</v>
      </c>
      <c r="C15" s="65">
        <f>harvestAreas2018!$D15*energyWoodRoundWood!C15/energyWoodRoundWood!$F15</f>
        <v>4910.1010830324913</v>
      </c>
      <c r="D15" s="65">
        <f>harvestAreas2018!$D15*energyWoodRoundWood!D15/energyWoodRoundWood!$F15</f>
        <v>5153.0036101083033</v>
      </c>
      <c r="E15" s="65">
        <f>harvestAreas2018!$D15*energyWoodRoundWood!E15/energyWoodRoundWood!$F15</f>
        <v>5005.5270758122742</v>
      </c>
      <c r="F15" s="65">
        <f>harvestAreas2018!$D15*energyWoodRoundWood!F15/energyWoodRoundWood!$F15</f>
        <v>4806</v>
      </c>
      <c r="G15" s="65">
        <f>harvestAreas2018!$D15*energyWoodRoundWood!G15/energyWoodRoundWood!$F15</f>
        <v>4545.7472924187723</v>
      </c>
      <c r="H15" s="65">
        <f>harvestAreas2018!$D15*energyWoodRoundWood!H15/energyWoodRoundWood!$F15</f>
        <v>5031.5523465703973</v>
      </c>
      <c r="I15" s="65">
        <f>harvestAreas2018!$D15*energyWoodRoundWood!I15/energyWoodRoundWood!$F15</f>
        <v>5057.5776173285194</v>
      </c>
      <c r="J15" s="65">
        <f t="shared" si="1"/>
        <v>4908.6552346570397</v>
      </c>
      <c r="K15" s="63">
        <f>$J15*('forestCenters harvests'!E$2+'forestCenters harvests'!E$5+'forestCenters harvests'!E$8)/('forestCenters harvests'!$D$2+'forestCenters harvests'!$D$5+'forestCenters harvests'!$D$8)</f>
        <v>5203.765705997339</v>
      </c>
      <c r="L15" s="63">
        <f>$J15*('forestCenters harvests'!F$2+'forestCenters harvests'!F$5+'forestCenters harvests'!F$8)/('forestCenters harvests'!$D$2+'forestCenters harvests'!$D$5+'forestCenters harvests'!$D$8)</f>
        <v>5184.8052625329456</v>
      </c>
      <c r="M15" s="63">
        <f>$J15*('forestCenters harvests'!G$2+'forestCenters harvests'!G$5+'forestCenters harvests'!G$8)/('forestCenters harvests'!$D$2+'forestCenters harvests'!$D$5+'forestCenters harvests'!$D$8)</f>
        <v>5149.0833047002916</v>
      </c>
      <c r="N15" s="63">
        <f>$J15*('forestCenters harvests'!H$2+'forestCenters harvests'!H$5+'forestCenters harvests'!H$8)/('forestCenters harvests'!$D$2+'forestCenters harvests'!$D$5+'forestCenters harvests'!$D$8)</f>
        <v>5097.7205770064375</v>
      </c>
    </row>
    <row r="16" spans="1:14">
      <c r="A16" s="63">
        <v>10</v>
      </c>
      <c r="B16" s="64" t="s">
        <v>123</v>
      </c>
      <c r="C16" s="65">
        <f>harvestAreas2018!$D16*energyWoodRoundWood!C16/energyWoodRoundWood!$F16</f>
        <v>1309.6168674698795</v>
      </c>
      <c r="D16" s="65">
        <f>harvestAreas2018!$D16*energyWoodRoundWood!D16/energyWoodRoundWood!$F16</f>
        <v>1194.1518072289157</v>
      </c>
      <c r="E16" s="65">
        <f>harvestAreas2018!$D16*energyWoodRoundWood!E16/energyWoodRoundWood!$F16</f>
        <v>1333.9253012048193</v>
      </c>
      <c r="F16" s="65">
        <f>harvestAreas2018!$D16*energyWoodRoundWood!F16/energyWoodRoundWood!$F16</f>
        <v>1261</v>
      </c>
      <c r="G16" s="65">
        <f>harvestAreas2018!$D16*energyWoodRoundWood!G16/energyWoodRoundWood!$F16</f>
        <v>1257.9614457831326</v>
      </c>
      <c r="H16" s="65">
        <f>harvestAreas2018!$D16*energyWoodRoundWood!H16/energyWoodRoundWood!$F16</f>
        <v>1343.0409638554218</v>
      </c>
      <c r="I16" s="65">
        <f>harvestAreas2018!$D16*energyWoodRoundWood!I16/energyWoodRoundWood!$F16</f>
        <v>1355.1951807228916</v>
      </c>
      <c r="J16" s="65">
        <f t="shared" si="1"/>
        <v>1283.2827309236948</v>
      </c>
      <c r="K16" s="63">
        <f>$J16*('forestCenters harvests'!E$2+'forestCenters harvests'!E$5+'forestCenters harvests'!E$8)/('forestCenters harvests'!$D$2+'forestCenters harvests'!$D$5+'forestCenters harvests'!$D$8)</f>
        <v>1360.4342425865866</v>
      </c>
      <c r="L16" s="63">
        <f>$J16*('forestCenters harvests'!F$2+'forestCenters harvests'!F$5+'forestCenters harvests'!F$8)/('forestCenters harvests'!$D$2+'forestCenters harvests'!$D$5+'forestCenters harvests'!$D$8)</f>
        <v>1355.47736366449</v>
      </c>
      <c r="M16" s="63">
        <f>$J16*('forestCenters harvests'!G$2+'forestCenters harvests'!G$5+'forestCenters harvests'!G$8)/('forestCenters harvests'!$D$2+'forestCenters harvests'!$D$5+'forestCenters harvests'!$D$8)</f>
        <v>1346.1384776743373</v>
      </c>
      <c r="N16" s="63">
        <f>$J16*('forestCenters harvests'!H$2+'forestCenters harvests'!H$5+'forestCenters harvests'!H$8)/('forestCenters harvests'!$D$2+'forestCenters harvests'!$D$5+'forestCenters harvests'!$D$8)</f>
        <v>1332.7105838191549</v>
      </c>
    </row>
    <row r="17" spans="1:14">
      <c r="A17" s="63">
        <v>3</v>
      </c>
      <c r="B17" s="64" t="s">
        <v>124</v>
      </c>
      <c r="C17" s="65">
        <f>harvestAreas2018!$D17*energyWoodRoundWood!C17/energyWoodRoundWood!$F17</f>
        <v>1771</v>
      </c>
      <c r="D17" s="65">
        <f>harvestAreas2018!$D17*energyWoodRoundWood!D17/energyWoodRoundWood!$F17</f>
        <v>1309</v>
      </c>
      <c r="E17" s="65">
        <f>harvestAreas2018!$D17*energyWoodRoundWood!E17/energyWoodRoundWood!$F17</f>
        <v>1518</v>
      </c>
      <c r="F17" s="65">
        <f>harvestAreas2018!$D17*energyWoodRoundWood!F17/energyWoodRoundWood!$F17</f>
        <v>1485</v>
      </c>
      <c r="G17" s="65">
        <f>harvestAreas2018!$D17*energyWoodRoundWood!G17/energyWoodRoundWood!$F17</f>
        <v>1628</v>
      </c>
      <c r="H17" s="65">
        <f>harvestAreas2018!$D17*energyWoodRoundWood!H17/energyWoodRoundWood!$F17</f>
        <v>1694</v>
      </c>
      <c r="I17" s="65">
        <f>harvestAreas2018!$D17*energyWoodRoundWood!I17/energyWoodRoundWood!$F17</f>
        <v>1518</v>
      </c>
      <c r="J17" s="65">
        <f t="shared" si="1"/>
        <v>1567.5</v>
      </c>
      <c r="K17" s="63">
        <f>$J17*('forestCenters harvests'!E$2+'forestCenters harvests'!E$5+'forestCenters harvests'!E$8)/('forestCenters harvests'!$D$2+'forestCenters harvests'!$D$5+'forestCenters harvests'!$D$8)</f>
        <v>1661.7387765512401</v>
      </c>
      <c r="L17" s="63">
        <f>$J17*('forestCenters harvests'!F$2+'forestCenters harvests'!F$5+'forestCenters harvests'!F$8)/('forestCenters harvests'!$D$2+'forestCenters harvests'!$D$5+'forestCenters harvests'!$D$8)</f>
        <v>1655.684064270655</v>
      </c>
      <c r="M17" s="63">
        <f>$J17*('forestCenters harvests'!G$2+'forestCenters harvests'!G$5+'forestCenters harvests'!G$8)/('forestCenters harvests'!$D$2+'forestCenters harvests'!$D$5+'forestCenters harvests'!$D$8)</f>
        <v>1644.2768323046892</v>
      </c>
      <c r="N17" s="63">
        <f>$J17*('forestCenters harvests'!H$2+'forestCenters harvests'!H$5+'forestCenters harvests'!H$8)/('forestCenters harvests'!$D$2+'forestCenters harvests'!$D$5+'forestCenters harvests'!$D$8)</f>
        <v>1627.8749723631563</v>
      </c>
    </row>
    <row r="18" spans="1:14">
      <c r="A18" s="63">
        <v>19</v>
      </c>
      <c r="B18" s="64" t="s">
        <v>125</v>
      </c>
      <c r="C18" s="65">
        <f>harvestAreas2018!$D18*energyWoodRoundWood!C18/energyWoodRoundWood!$F18</f>
        <v>10715.728624535315</v>
      </c>
      <c r="D18" s="65">
        <f>harvestAreas2018!$D18*energyWoodRoundWood!D18/energyWoodRoundWood!$F18</f>
        <v>9266.9516728624531</v>
      </c>
      <c r="E18" s="65">
        <f>harvestAreas2018!$D18*energyWoodRoundWood!E18/energyWoodRoundWood!$F18</f>
        <v>10363.32342007435</v>
      </c>
      <c r="F18" s="65">
        <f>harvestAreas2018!$D18*energyWoodRoundWood!F18/energyWoodRoundWood!$F18</f>
        <v>10533</v>
      </c>
      <c r="G18" s="65">
        <f>harvestAreas2018!$D18*energyWoodRoundWood!G18/energyWoodRoundWood!$F18</f>
        <v>11433.591078066915</v>
      </c>
      <c r="H18" s="65">
        <f>harvestAreas2018!$D18*energyWoodRoundWood!H18/energyWoodRoundWood!$F18</f>
        <v>11694.631970260223</v>
      </c>
      <c r="I18" s="65">
        <f>harvestAreas2018!$D18*energyWoodRoundWood!I18/energyWoodRoundWood!$F18</f>
        <v>11694.631970260223</v>
      </c>
      <c r="J18" s="65">
        <f t="shared" si="1"/>
        <v>10667.871127633211</v>
      </c>
      <c r="K18" s="63">
        <f>$J18*('forestCenters harvests'!E$2+'forestCenters harvests'!E$5+'forestCenters harvests'!E$8)/('forestCenters harvests'!$D$2+'forestCenters harvests'!$D$5+'forestCenters harvests'!$D$8)</f>
        <v>11309.228144203833</v>
      </c>
      <c r="L18" s="63">
        <f>$J18*('forestCenters harvests'!F$2+'forestCenters harvests'!F$5+'forestCenters harvests'!F$8)/('forestCenters harvests'!$D$2+'forestCenters harvests'!$D$5+'forestCenters harvests'!$D$8)</f>
        <v>11268.021834587131</v>
      </c>
      <c r="M18" s="63">
        <f>$J18*('forestCenters harvests'!G$2+'forestCenters harvests'!G$5+'forestCenters harvests'!G$8)/('forestCenters harvests'!$D$2+'forestCenters harvests'!$D$5+'forestCenters harvests'!$D$8)</f>
        <v>11190.388098998013</v>
      </c>
      <c r="N18" s="63">
        <f>$J18*('forestCenters harvests'!H$2+'forestCenters harvests'!H$5+'forestCenters harvests'!H$8)/('forestCenters harvests'!$D$2+'forestCenters harvests'!$D$5+'forestCenters harvests'!$D$8)</f>
        <v>11078.762626519698</v>
      </c>
    </row>
    <row r="19" spans="1:14">
      <c r="A19" s="63">
        <v>16</v>
      </c>
      <c r="B19" s="64" t="s">
        <v>126</v>
      </c>
      <c r="C19" s="65">
        <f>harvestAreas2018!$D19*energyWoodRoundWood!C19/energyWoodRoundWood!$F19</f>
        <v>8688.782608695652</v>
      </c>
      <c r="D19" s="65">
        <f>harvestAreas2018!$D19*energyWoodRoundWood!D19/energyWoodRoundWood!$F19</f>
        <v>7202.54347826087</v>
      </c>
      <c r="E19" s="65">
        <f>harvestAreas2018!$D19*energyWoodRoundWood!E19/energyWoodRoundWood!$F19</f>
        <v>8574.45652173913</v>
      </c>
      <c r="F19" s="65">
        <f>harvestAreas2018!$D19*energyWoodRoundWood!F19/energyWoodRoundWood!$F19</f>
        <v>8765</v>
      </c>
      <c r="G19" s="65">
        <f>harvestAreas2018!$D19*energyWoodRoundWood!G19/energyWoodRoundWood!$F19</f>
        <v>8460.1304347826081</v>
      </c>
      <c r="H19" s="65">
        <f>harvestAreas2018!$D19*energyWoodRoundWood!H19/energyWoodRoundWood!$F19</f>
        <v>9069.8695652173919</v>
      </c>
      <c r="I19" s="65">
        <f>harvestAreas2018!$D19*energyWoodRoundWood!I19/energyWoodRoundWood!$F19</f>
        <v>9222.3043478260861</v>
      </c>
      <c r="J19" s="65">
        <f t="shared" si="1"/>
        <v>8460.1304347826081</v>
      </c>
      <c r="K19" s="63">
        <f>$J19*('forestCenters harvests'!E$2+'forestCenters harvests'!E$5+'forestCenters harvests'!E$8)/('forestCenters harvests'!$D$2+'forestCenters harvests'!$D$5+'forestCenters harvests'!$D$8)</f>
        <v>8968.7571280124794</v>
      </c>
      <c r="L19" s="63">
        <f>$J19*('forestCenters harvests'!F$2+'forestCenters harvests'!F$5+'forestCenters harvests'!F$8)/('forestCenters harvests'!$D$2+'forestCenters harvests'!$D$5+'forestCenters harvests'!$D$8)</f>
        <v>8936.078559821839</v>
      </c>
      <c r="M19" s="63">
        <f>$J19*('forestCenters harvests'!G$2+'forestCenters harvests'!G$5+'forestCenters harvests'!G$8)/('forestCenters harvests'!$D$2+'forestCenters harvests'!$D$5+'forestCenters harvests'!$D$8)</f>
        <v>8874.5113060215881</v>
      </c>
      <c r="N19" s="63">
        <f>$J19*('forestCenters harvests'!H$2+'forestCenters harvests'!H$5+'forestCenters harvests'!H$8)/('forestCenters harvests'!$D$2+'forestCenters harvests'!$D$5+'forestCenters harvests'!$D$8)</f>
        <v>8785.9869841852851</v>
      </c>
    </row>
    <row r="20" spans="1:14">
      <c r="A20" s="63">
        <v>8</v>
      </c>
      <c r="B20" s="64" t="s">
        <v>127</v>
      </c>
      <c r="C20" s="65">
        <f>harvestAreas2018!$D20*energyWoodRoundWood!C20/energyWoodRoundWood!$F20</f>
        <v>10073.377176015474</v>
      </c>
      <c r="D20" s="65">
        <f>harvestAreas2018!$D20*energyWoodRoundWood!D20/energyWoodRoundWood!$F20</f>
        <v>8155.3578336557057</v>
      </c>
      <c r="E20" s="65">
        <f>harvestAreas2018!$D20*energyWoodRoundWood!E20/energyWoodRoundWood!$F20</f>
        <v>8215.7678916827845</v>
      </c>
      <c r="F20" s="65">
        <f>harvestAreas2018!$D20*energyWoodRoundWood!F20/energyWoodRoundWood!$F20</f>
        <v>7808</v>
      </c>
      <c r="G20" s="65">
        <f>harvestAreas2018!$D20*energyWoodRoundWood!G20/energyWoodRoundWood!$F20</f>
        <v>7173.6943907156674</v>
      </c>
      <c r="H20" s="65">
        <f>harvestAreas2018!$D20*energyWoodRoundWood!H20/energyWoodRoundWood!$F20</f>
        <v>9303.1489361702133</v>
      </c>
      <c r="I20" s="65">
        <f>harvestAreas2018!$D20*energyWoodRoundWood!I20/energyWoodRoundWood!$F20</f>
        <v>9137.021276595744</v>
      </c>
      <c r="J20" s="65">
        <f t="shared" si="1"/>
        <v>8454.8910380399739</v>
      </c>
      <c r="K20" s="63">
        <f>$J20*('forestCenters harvests'!E$2+'forestCenters harvests'!E$5+'forestCenters harvests'!E$8)/('forestCenters harvests'!$D$2+'forestCenters harvests'!$D$5+'forestCenters harvests'!$D$8)</f>
        <v>8963.2027364762944</v>
      </c>
      <c r="L20" s="63">
        <f>$J20*('forestCenters harvests'!F$2+'forestCenters harvests'!F$5+'forestCenters harvests'!F$8)/('forestCenters harvests'!$D$2+'forestCenters harvests'!$D$5+'forestCenters harvests'!$D$8)</f>
        <v>8930.5444062695751</v>
      </c>
      <c r="M20" s="63">
        <f>$J20*('forestCenters harvests'!G$2+'forestCenters harvests'!G$5+'forestCenters harvests'!G$8)/('forestCenters harvests'!$D$2+'forestCenters harvests'!$D$5+'forestCenters harvests'!$D$8)</f>
        <v>8869.0152813458844</v>
      </c>
      <c r="N20" s="63">
        <f>$J20*('forestCenters harvests'!H$2+'forestCenters harvests'!H$5+'forestCenters harvests'!H$8)/('forestCenters harvests'!$D$2+'forestCenters harvests'!$D$5+'forestCenters harvests'!$D$8)</f>
        <v>8780.5457830193427</v>
      </c>
    </row>
    <row r="21" spans="1:14">
      <c r="A21" s="63">
        <v>2</v>
      </c>
      <c r="B21" s="64" t="s">
        <v>128</v>
      </c>
      <c r="C21" s="65">
        <v>0</v>
      </c>
      <c r="D21" s="65">
        <v>0</v>
      </c>
      <c r="E21" s="65">
        <v>0</v>
      </c>
      <c r="F21" s="65">
        <v>0</v>
      </c>
      <c r="G21" s="65">
        <v>0</v>
      </c>
      <c r="H21" s="65">
        <v>0</v>
      </c>
      <c r="I21" s="65">
        <v>0</v>
      </c>
      <c r="J21" s="65">
        <f t="shared" si="1"/>
        <v>0</v>
      </c>
      <c r="K21" s="63">
        <f>$J21*('forestCenters harvests'!E$2+'forestCenters harvests'!E$5+'forestCenters harvests'!E$8)/('forestCenters harvests'!$D$2+'forestCenters harvests'!$D$5+'forestCenters harvests'!$D$8)</f>
        <v>0</v>
      </c>
      <c r="L21" s="63">
        <f>$J21*('forestCenters harvests'!F$2+'forestCenters harvests'!F$5+'forestCenters harvests'!F$8)/('forestCenters harvests'!$D$2+'forestCenters harvests'!$D$5+'forestCenters harvests'!$D$8)</f>
        <v>0</v>
      </c>
      <c r="M21" s="63">
        <f>$J21*('forestCenters harvests'!G$2+'forestCenters harvests'!G$5+'forestCenters harvests'!G$8)/('forestCenters harvests'!$D$2+'forestCenters harvests'!$D$5+'forestCenters harvests'!$D$8)</f>
        <v>0</v>
      </c>
      <c r="N21" s="63">
        <f>$J21*('forestCenters harvests'!H$2+'forestCenters harvests'!H$5+'forestCenters harvests'!H$8)/('forestCenters harvests'!$D$2+'forestCenters harvests'!$D$5+'forestCenters harvests'!$D$8)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21F6-F6D3-44F1-9782-25C08A86E95F}">
  <dimension ref="A1:N21"/>
  <sheetViews>
    <sheetView workbookViewId="0">
      <selection activeCell="E6" sqref="E6"/>
    </sheetView>
  </sheetViews>
  <sheetFormatPr defaultColWidth="8.85546875" defaultRowHeight="15"/>
  <sheetData>
    <row r="1" spans="1:14">
      <c r="A1" t="s">
        <v>130</v>
      </c>
      <c r="B1" t="s">
        <v>129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 t="s">
        <v>217</v>
      </c>
      <c r="K1" t="s">
        <v>92</v>
      </c>
      <c r="L1" t="s">
        <v>93</v>
      </c>
      <c r="M1" t="s">
        <v>94</v>
      </c>
      <c r="N1" t="s">
        <v>95</v>
      </c>
    </row>
    <row r="2" spans="1:14">
      <c r="A2">
        <v>0</v>
      </c>
      <c r="B2" s="2" t="s">
        <v>11</v>
      </c>
      <c r="C2" s="3">
        <v>114236</v>
      </c>
      <c r="D2" s="3">
        <v>116149</v>
      </c>
      <c r="E2" s="3">
        <v>124989</v>
      </c>
      <c r="F2" s="3">
        <v>135947</v>
      </c>
      <c r="G2" s="3">
        <v>138568</v>
      </c>
      <c r="H2" s="3">
        <v>140682</v>
      </c>
      <c r="I2" s="3">
        <v>120184</v>
      </c>
      <c r="J2" s="3">
        <v>141783</v>
      </c>
      <c r="K2">
        <v>163456</v>
      </c>
      <c r="L2">
        <f>$J2*('forestCenters harvests'!F$2+'forestCenters harvests'!F$5+'forestCenters harvests'!F$8)/('forestCenters harvests'!$D$2+'forestCenters harvests'!$D$5+'forestCenters harvests'!$D$8)</f>
        <v>149759.3962899434</v>
      </c>
      <c r="M2">
        <f>$J2*('forestCenters harvests'!G$2+'forestCenters harvests'!G$5+'forestCenters harvests'!G$8)/('forestCenters harvests'!$D$2+'forestCenters harvests'!$D$5+'forestCenters harvests'!$D$8)</f>
        <v>148727.59305560176</v>
      </c>
      <c r="N2">
        <f>$J2*('forestCenters harvests'!H$2+'forestCenters harvests'!H$5+'forestCenters harvests'!H$8)/('forestCenters harvests'!$D$2+'forestCenters harvests'!$D$5+'forestCenters harvests'!$D$8)</f>
        <v>147244.01735666054</v>
      </c>
    </row>
    <row r="3" spans="1:14">
      <c r="A3">
        <v>1</v>
      </c>
      <c r="B3" s="2" t="s">
        <v>110</v>
      </c>
      <c r="C3" s="3">
        <v>2817</v>
      </c>
      <c r="D3" s="3">
        <v>3065</v>
      </c>
      <c r="E3" s="3">
        <v>3087</v>
      </c>
      <c r="F3" s="3">
        <v>3220</v>
      </c>
      <c r="G3" s="3">
        <v>3894</v>
      </c>
      <c r="H3" s="3">
        <v>3628</v>
      </c>
      <c r="I3" s="3">
        <v>3264</v>
      </c>
      <c r="J3" s="3">
        <v>3354</v>
      </c>
      <c r="K3">
        <v>4092</v>
      </c>
      <c r="L3">
        <f>$J3*('forestCenters harvests'!F$2+'forestCenters harvests'!F$5+'forestCenters harvests'!F$8)/('forestCenters harvests'!$D$2+'forestCenters harvests'!$D$5+'forestCenters harvests'!$D$8)</f>
        <v>3542.6885815398891</v>
      </c>
      <c r="M3">
        <f>$J3*('forestCenters harvests'!G$2+'forestCenters harvests'!G$5+'forestCenters harvests'!G$8)/('forestCenters harvests'!$D$2+'forestCenters harvests'!$D$5+'forestCenters harvests'!$D$8)</f>
        <v>3518.2803799361577</v>
      </c>
      <c r="N3">
        <f>$J3*('forestCenters harvests'!H$2+'forestCenters harvests'!H$5+'forestCenters harvests'!H$8)/('forestCenters harvests'!$D$2+'forestCenters harvests'!$D$5+'forestCenters harvests'!$D$8)</f>
        <v>3483.1851083292031</v>
      </c>
    </row>
    <row r="4" spans="1:14">
      <c r="A4">
        <v>11</v>
      </c>
      <c r="B4" s="2" t="s">
        <v>111</v>
      </c>
      <c r="C4" s="3">
        <v>2414</v>
      </c>
      <c r="D4" s="3">
        <v>2735</v>
      </c>
      <c r="E4" s="3">
        <v>2693</v>
      </c>
      <c r="F4" s="3">
        <v>2978</v>
      </c>
      <c r="G4" s="3">
        <v>3191</v>
      </c>
      <c r="H4" s="3">
        <v>3503</v>
      </c>
      <c r="I4" s="3">
        <v>2824</v>
      </c>
      <c r="J4" s="3">
        <v>3117</v>
      </c>
      <c r="K4">
        <v>3760</v>
      </c>
      <c r="L4">
        <f>$J4*('forestCenters harvests'!F$2+'forestCenters harvests'!F$5+'forestCenters harvests'!F$8)/('forestCenters harvests'!$D$2+'forestCenters harvests'!$D$5+'forestCenters harvests'!$D$8)</f>
        <v>3292.3554885688236</v>
      </c>
      <c r="M4">
        <f>$J4*('forestCenters harvests'!G$2+'forestCenters harvests'!G$5+'forestCenters harvests'!G$8)/('forestCenters harvests'!$D$2+'forestCenters harvests'!$D$5+'forestCenters harvests'!$D$8)</f>
        <v>3269.6720167743006</v>
      </c>
      <c r="N4">
        <f>$J4*('forestCenters harvests'!H$2+'forestCenters harvests'!H$5+'forestCenters harvests'!H$8)/('forestCenters harvests'!$D$2+'forestCenters harvests'!$D$5+'forestCenters harvests'!$D$8)</f>
        <v>3237.0566436082668</v>
      </c>
    </row>
    <row r="5" spans="1:14">
      <c r="A5">
        <v>14</v>
      </c>
      <c r="B5" s="2" t="s">
        <v>112</v>
      </c>
      <c r="C5" s="3">
        <v>3040</v>
      </c>
      <c r="D5" s="3">
        <v>2621</v>
      </c>
      <c r="E5" s="3">
        <v>2435</v>
      </c>
      <c r="F5" s="3">
        <v>2478</v>
      </c>
      <c r="G5" s="3">
        <v>2772</v>
      </c>
      <c r="H5" s="3">
        <v>3033</v>
      </c>
      <c r="I5" s="3">
        <v>2828</v>
      </c>
      <c r="J5" s="3">
        <v>2659</v>
      </c>
      <c r="K5">
        <v>3230</v>
      </c>
      <c r="L5">
        <f>$J5*('forestCenters harvests'!F$2+'forestCenters harvests'!F$5+'forestCenters harvests'!F$8)/('forestCenters harvests'!$D$2+'forestCenters harvests'!$D$5+'forestCenters harvests'!$D$8)</f>
        <v>2808.5894270466802</v>
      </c>
      <c r="M5">
        <f>$J5*('forestCenters harvests'!G$2+'forestCenters harvests'!G$5+'forestCenters harvests'!G$8)/('forestCenters harvests'!$D$2+'forestCenters harvests'!$D$5+'forestCenters harvests'!$D$8)</f>
        <v>2789.2389774150993</v>
      </c>
      <c r="N5">
        <f>$J5*('forestCenters harvests'!H$2+'forestCenters harvests'!H$5+'forestCenters harvests'!H$8)/('forestCenters harvests'!$D$2+'forestCenters harvests'!$D$5+'forestCenters harvests'!$D$8)</f>
        <v>2761.415981826879</v>
      </c>
    </row>
    <row r="6" spans="1:14">
      <c r="A6">
        <v>9</v>
      </c>
      <c r="B6" s="2" t="s">
        <v>113</v>
      </c>
      <c r="C6" s="3">
        <v>2455</v>
      </c>
      <c r="D6" s="3">
        <v>2171</v>
      </c>
      <c r="E6" s="3">
        <v>2367</v>
      </c>
      <c r="F6" s="3">
        <v>2759</v>
      </c>
      <c r="G6" s="3">
        <v>2475</v>
      </c>
      <c r="H6" s="3">
        <v>2788</v>
      </c>
      <c r="I6" s="3">
        <v>2105</v>
      </c>
      <c r="J6" s="3">
        <v>2313</v>
      </c>
      <c r="K6">
        <v>3340</v>
      </c>
      <c r="L6">
        <f>$J6*('forestCenters harvests'!F$2+'forestCenters harvests'!F$5+'forestCenters harvests'!F$8)/('forestCenters harvests'!$D$2+'forestCenters harvests'!$D$5+'forestCenters harvests'!$D$8)</f>
        <v>2443.1242364644495</v>
      </c>
      <c r="M6">
        <f>$J6*('forestCenters harvests'!G$2+'forestCenters harvests'!G$5+'forestCenters harvests'!G$8)/('forestCenters harvests'!$D$2+'forestCenters harvests'!$D$5+'forestCenters harvests'!$D$8)</f>
        <v>2426.2917468074934</v>
      </c>
      <c r="N6">
        <f>$J6*('forestCenters harvests'!H$2+'forestCenters harvests'!H$5+'forestCenters harvests'!H$8)/('forestCenters harvests'!$D$2+'forestCenters harvests'!$D$5+'forestCenters harvests'!$D$8)</f>
        <v>2402.0891936688872</v>
      </c>
    </row>
    <row r="7" spans="1:14">
      <c r="A7">
        <v>4</v>
      </c>
      <c r="B7" s="2" t="s">
        <v>114</v>
      </c>
      <c r="C7" s="3">
        <v>6736</v>
      </c>
      <c r="D7" s="3">
        <v>5912</v>
      </c>
      <c r="E7" s="3">
        <v>6792</v>
      </c>
      <c r="F7" s="3">
        <v>7393</v>
      </c>
      <c r="G7" s="3">
        <v>7908</v>
      </c>
      <c r="H7" s="3">
        <v>7854</v>
      </c>
      <c r="I7" s="3">
        <v>6796</v>
      </c>
      <c r="J7" s="3">
        <v>6383</v>
      </c>
      <c r="K7">
        <v>8728</v>
      </c>
      <c r="L7">
        <f>$J7*('forestCenters harvests'!F$2+'forestCenters harvests'!F$5+'forestCenters harvests'!F$8)/('forestCenters harvests'!$D$2+'forestCenters harvests'!$D$5+'forestCenters harvests'!$D$8)</f>
        <v>6742.0933857987811</v>
      </c>
      <c r="M7">
        <f>$J7*('forestCenters harvests'!G$2+'forestCenters harvests'!G$5+'forestCenters harvests'!G$8)/('forestCenters harvests'!$D$2+'forestCenters harvests'!$D$5+'forestCenters harvests'!$D$8)</f>
        <v>6695.6421184056335</v>
      </c>
      <c r="N7">
        <f>$J7*('forestCenters harvests'!H$2+'forestCenters harvests'!H$5+'forestCenters harvests'!H$8)/('forestCenters harvests'!$D$2+'forestCenters harvests'!$D$5+'forestCenters harvests'!$D$8)</f>
        <v>6628.8522798048016</v>
      </c>
    </row>
    <row r="8" spans="1:14">
      <c r="A8">
        <v>13</v>
      </c>
      <c r="B8" s="2" t="s">
        <v>115</v>
      </c>
      <c r="C8" s="3">
        <v>2381</v>
      </c>
      <c r="D8" s="3">
        <v>2261</v>
      </c>
      <c r="E8" s="3">
        <v>2620</v>
      </c>
      <c r="F8" s="3">
        <v>3036</v>
      </c>
      <c r="G8" s="3">
        <v>3407</v>
      </c>
      <c r="H8" s="3">
        <v>3473</v>
      </c>
      <c r="I8" s="3">
        <v>2726</v>
      </c>
      <c r="J8" s="3">
        <v>2646</v>
      </c>
      <c r="K8">
        <v>4229</v>
      </c>
      <c r="L8">
        <f>$J8*('forestCenters harvests'!F$2+'forestCenters harvests'!F$5+'forestCenters harvests'!F$8)/('forestCenters harvests'!$D$2+'forestCenters harvests'!$D$5+'forestCenters harvests'!$D$8)</f>
        <v>2794.8580759554402</v>
      </c>
      <c r="M8">
        <f>$J8*('forestCenters harvests'!G$2+'forestCenters harvests'!G$5+'forestCenters harvests'!G$8)/('forestCenters harvests'!$D$2+'forestCenters harvests'!$D$5+'forestCenters harvests'!$D$8)</f>
        <v>2775.6022317564325</v>
      </c>
      <c r="N8">
        <f>$J8*('forestCenters harvests'!H$2+'forestCenters harvests'!H$5+'forestCenters harvests'!H$8)/('forestCenters harvests'!$D$2+'forestCenters harvests'!$D$5+'forestCenters harvests'!$D$8)</f>
        <v>2747.9152643527345</v>
      </c>
    </row>
    <row r="9" spans="1:14">
      <c r="A9">
        <v>15</v>
      </c>
      <c r="B9" s="2" t="s">
        <v>116</v>
      </c>
      <c r="C9" s="3">
        <v>2291</v>
      </c>
      <c r="D9" s="3">
        <v>2372</v>
      </c>
      <c r="E9" s="3">
        <v>2158</v>
      </c>
      <c r="F9" s="3">
        <v>2274</v>
      </c>
      <c r="G9" s="3">
        <v>2447</v>
      </c>
      <c r="H9" s="3">
        <v>2821</v>
      </c>
      <c r="I9" s="3">
        <v>2366</v>
      </c>
      <c r="J9" s="3">
        <v>2636</v>
      </c>
      <c r="K9">
        <v>2822</v>
      </c>
      <c r="L9">
        <f>$J9*('forestCenters harvests'!F$2+'forestCenters harvests'!F$5+'forestCenters harvests'!F$8)/('forestCenters harvests'!$D$2+'forestCenters harvests'!$D$5+'forestCenters harvests'!$D$8)</f>
        <v>2784.2954981929479</v>
      </c>
      <c r="M9">
        <f>$J9*('forestCenters harvests'!G$2+'forestCenters harvests'!G$5+'forestCenters harvests'!G$8)/('forestCenters harvests'!$D$2+'forestCenters harvests'!$D$5+'forestCenters harvests'!$D$8)</f>
        <v>2765.1124274036115</v>
      </c>
      <c r="N9">
        <f>$J9*('forestCenters harvests'!H$2+'forestCenters harvests'!H$5+'forestCenters harvests'!H$8)/('forestCenters harvests'!$D$2+'forestCenters harvests'!$D$5+'forestCenters harvests'!$D$8)</f>
        <v>2737.5300970649314</v>
      </c>
    </row>
    <row r="10" spans="1:14">
      <c r="A10">
        <v>5</v>
      </c>
      <c r="B10" s="2" t="s">
        <v>117</v>
      </c>
      <c r="C10" s="3">
        <v>3758</v>
      </c>
      <c r="D10" s="3">
        <v>3298</v>
      </c>
      <c r="E10" s="3">
        <v>3261</v>
      </c>
      <c r="F10" s="3">
        <v>3248</v>
      </c>
      <c r="G10" s="3">
        <v>3296</v>
      </c>
      <c r="H10" s="3">
        <v>3780</v>
      </c>
      <c r="I10" s="3">
        <v>3029</v>
      </c>
      <c r="J10" s="3">
        <v>3423</v>
      </c>
      <c r="K10">
        <v>4351</v>
      </c>
      <c r="L10">
        <f>$J10*('forestCenters harvests'!F$2+'forestCenters harvests'!F$5+'forestCenters harvests'!F$8)/('forestCenters harvests'!$D$2+'forestCenters harvests'!$D$5+'forestCenters harvests'!$D$8)</f>
        <v>3615.5703681010855</v>
      </c>
      <c r="M10">
        <f>$J10*('forestCenters harvests'!G$2+'forestCenters harvests'!G$5+'forestCenters harvests'!G$8)/('forestCenters harvests'!$D$2+'forestCenters harvests'!$D$5+'forestCenters harvests'!$D$8)</f>
        <v>3590.6600299706224</v>
      </c>
      <c r="N10">
        <f>$J10*('forestCenters harvests'!H$2+'forestCenters harvests'!H$5+'forestCenters harvests'!H$8)/('forestCenters harvests'!$D$2+'forestCenters harvests'!$D$5+'forestCenters harvests'!$D$8)</f>
        <v>3554.8427626150456</v>
      </c>
    </row>
    <row r="11" spans="1:14">
      <c r="A11">
        <v>17</v>
      </c>
      <c r="B11" s="2" t="s">
        <v>118</v>
      </c>
      <c r="C11" s="3">
        <v>9006</v>
      </c>
      <c r="D11" s="3">
        <v>8844</v>
      </c>
      <c r="E11" s="3">
        <v>9055</v>
      </c>
      <c r="F11" s="3">
        <v>9120</v>
      </c>
      <c r="G11" s="3">
        <v>9980</v>
      </c>
      <c r="H11" s="3">
        <v>10712</v>
      </c>
      <c r="I11" s="3">
        <v>9718</v>
      </c>
      <c r="J11" s="3">
        <v>10420</v>
      </c>
      <c r="K11">
        <v>12193</v>
      </c>
      <c r="L11">
        <f>$J11*('forestCenters harvests'!F$2+'forestCenters harvests'!F$5+'forestCenters harvests'!F$8)/('forestCenters harvests'!$D$2+'forestCenters harvests'!$D$5+'forestCenters harvests'!$D$8)</f>
        <v>11006.20602851689</v>
      </c>
      <c r="M11">
        <f>$J11*('forestCenters harvests'!G$2+'forestCenters harvests'!G$5+'forestCenters harvests'!G$8)/('forestCenters harvests'!$D$2+'forestCenters harvests'!$D$5+'forestCenters harvests'!$D$8)</f>
        <v>10930.376135639466</v>
      </c>
      <c r="N11">
        <f>$J11*('forestCenters harvests'!H$2+'forestCenters harvests'!H$5+'forestCenters harvests'!H$8)/('forestCenters harvests'!$D$2+'forestCenters harvests'!$D$5+'forestCenters harvests'!$D$8)</f>
        <v>10821.344313890966</v>
      </c>
    </row>
    <row r="12" spans="1:14">
      <c r="A12">
        <v>7</v>
      </c>
      <c r="B12" s="2" t="s">
        <v>119</v>
      </c>
      <c r="C12" s="3">
        <v>11867</v>
      </c>
      <c r="D12" s="3">
        <v>11354</v>
      </c>
      <c r="E12" s="3">
        <v>12246</v>
      </c>
      <c r="F12" s="3">
        <v>12325</v>
      </c>
      <c r="G12" s="3">
        <v>12183</v>
      </c>
      <c r="H12" s="3">
        <v>11832</v>
      </c>
      <c r="I12" s="3">
        <v>10298</v>
      </c>
      <c r="J12" s="3">
        <v>12275</v>
      </c>
      <c r="K12">
        <v>14671</v>
      </c>
      <c r="L12">
        <f>$J12*('forestCenters harvests'!F$2+'forestCenters harvests'!F$5+'forestCenters harvests'!F$8)/('forestCenters harvests'!$D$2+'forestCenters harvests'!$D$5+'forestCenters harvests'!$D$8)</f>
        <v>12965.564203459195</v>
      </c>
      <c r="M12">
        <f>$J12*('forestCenters harvests'!G$2+'forestCenters harvests'!G$5+'forestCenters harvests'!G$8)/('forestCenters harvests'!$D$2+'forestCenters harvests'!$D$5+'forestCenters harvests'!$D$8)</f>
        <v>12876.234843087757</v>
      </c>
      <c r="N12">
        <f>$J12*('forestCenters harvests'!H$2+'forestCenters harvests'!H$5+'forestCenters harvests'!H$8)/('forestCenters harvests'!$D$2+'forestCenters harvests'!$D$5+'forestCenters harvests'!$D$8)</f>
        <v>12747.792845778466</v>
      </c>
    </row>
    <row r="13" spans="1:14">
      <c r="A13">
        <v>18</v>
      </c>
      <c r="B13" s="2" t="s">
        <v>120</v>
      </c>
      <c r="C13" s="3">
        <v>10380</v>
      </c>
      <c r="D13" s="3">
        <v>10538</v>
      </c>
      <c r="E13" s="3">
        <v>10896</v>
      </c>
      <c r="F13" s="3">
        <v>12290</v>
      </c>
      <c r="G13" s="3">
        <v>12074</v>
      </c>
      <c r="H13" s="3">
        <v>12196</v>
      </c>
      <c r="I13" s="3">
        <v>11007</v>
      </c>
      <c r="J13" s="3">
        <v>11784</v>
      </c>
      <c r="K13">
        <v>12960</v>
      </c>
      <c r="L13">
        <f>$J13*('forestCenters harvests'!F$2+'forestCenters harvests'!F$5+'forestCenters harvests'!F$8)/('forestCenters harvests'!$D$2+'forestCenters harvests'!$D$5+'forestCenters harvests'!$D$8)</f>
        <v>12446.941635320827</v>
      </c>
      <c r="M13">
        <f>$J13*('forestCenters harvests'!G$2+'forestCenters harvests'!G$5+'forestCenters harvests'!G$8)/('forestCenters harvests'!$D$2+'forestCenters harvests'!$D$5+'forestCenters harvests'!$D$8)</f>
        <v>12361.185449364248</v>
      </c>
      <c r="N13">
        <f>$J13*('forestCenters harvests'!H$2+'forestCenters harvests'!H$5+'forestCenters harvests'!H$8)/('forestCenters harvests'!$D$2+'forestCenters harvests'!$D$5+'forestCenters harvests'!$D$8)</f>
        <v>12237.881131947326</v>
      </c>
    </row>
    <row r="14" spans="1:14">
      <c r="A14">
        <v>6</v>
      </c>
      <c r="B14" s="2" t="s">
        <v>121</v>
      </c>
      <c r="C14" s="3">
        <v>10029</v>
      </c>
      <c r="D14" s="3">
        <v>10788</v>
      </c>
      <c r="E14" s="3">
        <v>12847</v>
      </c>
      <c r="F14" s="3">
        <v>11320</v>
      </c>
      <c r="G14" s="3">
        <v>11783</v>
      </c>
      <c r="H14" s="3">
        <v>11810</v>
      </c>
      <c r="I14" s="3">
        <v>10111</v>
      </c>
      <c r="J14" s="3">
        <v>11275</v>
      </c>
      <c r="K14">
        <v>13414</v>
      </c>
      <c r="L14">
        <f>$J14*('forestCenters harvests'!F$2+'forestCenters harvests'!F$5+'forestCenters harvests'!F$8)/('forestCenters harvests'!$D$2+'forestCenters harvests'!$D$5+'forestCenters harvests'!$D$8)</f>
        <v>11909.306427209973</v>
      </c>
      <c r="M14">
        <f>$J14*('forestCenters harvests'!G$2+'forestCenters harvests'!G$5+'forestCenters harvests'!G$8)/('forestCenters harvests'!$D$2+'forestCenters harvests'!$D$5+'forestCenters harvests'!$D$8)</f>
        <v>11827.25440780566</v>
      </c>
      <c r="N14">
        <f>$J14*('forestCenters harvests'!H$2+'forestCenters harvests'!H$5+'forestCenters harvests'!H$8)/('forestCenters harvests'!$D$2+'forestCenters harvests'!$D$5+'forestCenters harvests'!$D$8)</f>
        <v>11709.276116998142</v>
      </c>
    </row>
    <row r="15" spans="1:14">
      <c r="A15">
        <v>12</v>
      </c>
      <c r="B15" s="2" t="s">
        <v>122</v>
      </c>
      <c r="C15" s="3">
        <v>4558</v>
      </c>
      <c r="D15" s="3">
        <v>4537</v>
      </c>
      <c r="E15" s="3">
        <v>4649</v>
      </c>
      <c r="F15" s="3">
        <v>6011</v>
      </c>
      <c r="G15" s="3">
        <v>6199</v>
      </c>
      <c r="H15" s="3">
        <v>5447</v>
      </c>
      <c r="I15" s="3">
        <v>4586</v>
      </c>
      <c r="J15" s="3">
        <v>4410</v>
      </c>
      <c r="K15">
        <v>5629</v>
      </c>
      <c r="L15">
        <f>$J15*('forestCenters harvests'!F$2+'forestCenters harvests'!F$5+'forestCenters harvests'!F$8)/('forestCenters harvests'!$D$2+'forestCenters harvests'!$D$5+'forestCenters harvests'!$D$8)</f>
        <v>4658.0967932590675</v>
      </c>
      <c r="M15">
        <f>$J15*('forestCenters harvests'!G$2+'forestCenters harvests'!G$5+'forestCenters harvests'!G$8)/('forestCenters harvests'!$D$2+'forestCenters harvests'!$D$5+'forestCenters harvests'!$D$8)</f>
        <v>4626.0037195940531</v>
      </c>
      <c r="N15">
        <f>$J15*('forestCenters harvests'!H$2+'forestCenters harvests'!H$5+'forestCenters harvests'!H$8)/('forestCenters harvests'!$D$2+'forestCenters harvests'!$D$5+'forestCenters harvests'!$D$8)</f>
        <v>4579.8587739212244</v>
      </c>
    </row>
    <row r="16" spans="1:14">
      <c r="A16">
        <v>10</v>
      </c>
      <c r="B16" s="2" t="s">
        <v>123</v>
      </c>
      <c r="C16" s="3">
        <v>2693</v>
      </c>
      <c r="D16" s="3">
        <v>2418</v>
      </c>
      <c r="E16" s="3">
        <v>3000</v>
      </c>
      <c r="F16" s="3">
        <v>3122</v>
      </c>
      <c r="G16" s="3">
        <v>2685</v>
      </c>
      <c r="H16" s="3">
        <v>2931</v>
      </c>
      <c r="I16" s="3">
        <v>2956</v>
      </c>
      <c r="J16" s="3">
        <v>3415</v>
      </c>
      <c r="K16">
        <v>4060</v>
      </c>
      <c r="L16">
        <f>$J16*('forestCenters harvests'!F$2+'forestCenters harvests'!F$5+'forestCenters harvests'!F$8)/('forestCenters harvests'!$D$2+'forestCenters harvests'!$D$5+'forestCenters harvests'!$D$8)</f>
        <v>3607.1203058910919</v>
      </c>
      <c r="M16">
        <f>$J16*('forestCenters harvests'!G$2+'forestCenters harvests'!G$5+'forestCenters harvests'!G$8)/('forestCenters harvests'!$D$2+'forestCenters harvests'!$D$5+'forestCenters harvests'!$D$8)</f>
        <v>3582.2681864883662</v>
      </c>
      <c r="N16">
        <f>$J16*('forestCenters harvests'!H$2+'forestCenters harvests'!H$5+'forestCenters harvests'!H$8)/('forestCenters harvests'!$D$2+'forestCenters harvests'!$D$5+'forestCenters harvests'!$D$8)</f>
        <v>3546.5346287848029</v>
      </c>
    </row>
    <row r="17" spans="1:14">
      <c r="A17">
        <v>3</v>
      </c>
      <c r="B17" s="2" t="s">
        <v>124</v>
      </c>
      <c r="C17" s="3">
        <v>2341</v>
      </c>
      <c r="D17" s="3">
        <v>2898</v>
      </c>
      <c r="E17" s="3">
        <v>2987</v>
      </c>
      <c r="F17" s="3">
        <v>3440</v>
      </c>
      <c r="G17" s="3">
        <v>2847</v>
      </c>
      <c r="H17" s="3">
        <v>2578</v>
      </c>
      <c r="I17" s="3">
        <v>2162</v>
      </c>
      <c r="J17" s="3">
        <v>2574</v>
      </c>
      <c r="K17">
        <v>2570</v>
      </c>
      <c r="L17">
        <f>$J17*('forestCenters harvests'!F$2+'forestCenters harvests'!F$5+'forestCenters harvests'!F$8)/('forestCenters harvests'!$D$2+'forestCenters harvests'!$D$5+'forestCenters harvests'!$D$8)</f>
        <v>2718.8075160654962</v>
      </c>
      <c r="M17">
        <f>$J17*('forestCenters harvests'!G$2+'forestCenters harvests'!G$5+'forestCenters harvests'!G$8)/('forestCenters harvests'!$D$2+'forestCenters harvests'!$D$5+'forestCenters harvests'!$D$8)</f>
        <v>2700.0756404161211</v>
      </c>
      <c r="N17">
        <f>$J17*('forestCenters harvests'!H$2+'forestCenters harvests'!H$5+'forestCenters harvests'!H$8)/('forestCenters harvests'!$D$2+'forestCenters harvests'!$D$5+'forestCenters harvests'!$D$8)</f>
        <v>2673.1420598805512</v>
      </c>
    </row>
    <row r="18" spans="1:14">
      <c r="A18">
        <v>19</v>
      </c>
      <c r="B18" s="2" t="s">
        <v>125</v>
      </c>
      <c r="C18" s="3">
        <v>12950</v>
      </c>
      <c r="D18" s="3">
        <v>15441</v>
      </c>
      <c r="E18" s="3">
        <v>17384</v>
      </c>
      <c r="F18" s="3">
        <v>19336</v>
      </c>
      <c r="G18" s="3">
        <v>19714</v>
      </c>
      <c r="H18" s="3">
        <v>19026</v>
      </c>
      <c r="I18" s="3">
        <v>14163</v>
      </c>
      <c r="J18" s="3">
        <v>19799</v>
      </c>
      <c r="K18">
        <v>24545</v>
      </c>
      <c r="L18">
        <f>$J18*('forestCenters harvests'!F$2+'forestCenters harvests'!F$5+'forestCenters harvests'!F$8)/('forestCenters harvests'!$D$2+'forestCenters harvests'!$D$5+'forestCenters harvests'!$D$8)</f>
        <v>20912.847711958337</v>
      </c>
      <c r="M18">
        <f>$J18*('forestCenters harvests'!G$2+'forestCenters harvests'!G$5+'forestCenters harvests'!G$8)/('forestCenters harvests'!$D$2+'forestCenters harvests'!$D$5+'forestCenters harvests'!$D$8)</f>
        <v>20768.763638150263</v>
      </c>
      <c r="N18">
        <f>$J18*('forestCenters harvests'!H$2+'forestCenters harvests'!H$5+'forestCenters harvests'!H$8)/('forestCenters harvests'!$D$2+'forestCenters harvests'!$D$5+'forestCenters harvests'!$D$8)</f>
        <v>20561.592713121616</v>
      </c>
    </row>
    <row r="19" spans="1:14">
      <c r="A19">
        <v>16</v>
      </c>
      <c r="B19" s="2" t="s">
        <v>126</v>
      </c>
      <c r="C19" s="3">
        <v>10805</v>
      </c>
      <c r="D19" s="3">
        <v>10770</v>
      </c>
      <c r="E19" s="3">
        <v>11401</v>
      </c>
      <c r="F19" s="3">
        <v>15755</v>
      </c>
      <c r="G19" s="3">
        <v>15269</v>
      </c>
      <c r="H19" s="3">
        <v>13941</v>
      </c>
      <c r="I19" s="3">
        <v>12481</v>
      </c>
      <c r="J19" s="3">
        <v>14815</v>
      </c>
      <c r="K19">
        <v>14121</v>
      </c>
      <c r="L19">
        <f>$J19*('forestCenters harvests'!F$2+'forestCenters harvests'!F$5+'forestCenters harvests'!F$8)/('forestCenters harvests'!$D$2+'forestCenters harvests'!$D$5+'forestCenters harvests'!$D$8)</f>
        <v>15648.458955132219</v>
      </c>
      <c r="M19">
        <f>$J19*('forestCenters harvests'!G$2+'forestCenters harvests'!G$5+'forestCenters harvests'!G$8)/('forestCenters harvests'!$D$2+'forestCenters harvests'!$D$5+'forestCenters harvests'!$D$8)</f>
        <v>15540.645148704285</v>
      </c>
      <c r="N19">
        <f>$J19*('forestCenters harvests'!H$2+'forestCenters harvests'!H$5+'forestCenters harvests'!H$8)/('forestCenters harvests'!$D$2+'forestCenters harvests'!$D$5+'forestCenters harvests'!$D$8)</f>
        <v>15385.625336880485</v>
      </c>
    </row>
    <row r="20" spans="1:14">
      <c r="A20">
        <v>8</v>
      </c>
      <c r="B20" s="2" t="s">
        <v>127</v>
      </c>
      <c r="C20" s="3">
        <v>13717</v>
      </c>
      <c r="D20" s="3">
        <v>14127</v>
      </c>
      <c r="E20" s="3">
        <v>15112</v>
      </c>
      <c r="F20" s="3">
        <v>15843</v>
      </c>
      <c r="G20" s="3">
        <v>16444</v>
      </c>
      <c r="H20" s="3">
        <v>19331</v>
      </c>
      <c r="I20" s="3">
        <v>16763</v>
      </c>
      <c r="J20" s="3">
        <v>24483</v>
      </c>
      <c r="K20">
        <v>24742</v>
      </c>
      <c r="L20">
        <f>$J20*('forestCenters harvests'!F$2+'forestCenters harvests'!F$5+'forestCenters harvests'!F$8)/('forestCenters harvests'!$D$2+'forestCenters harvests'!$D$5+'forestCenters harvests'!$D$8)</f>
        <v>25860.35913590969</v>
      </c>
      <c r="M20">
        <f>$J20*('forestCenters harvests'!G$2+'forestCenters harvests'!G$5+'forestCenters harvests'!G$8)/('forestCenters harvests'!$D$2+'forestCenters harvests'!$D$5+'forestCenters harvests'!$D$8)</f>
        <v>25682.187997011613</v>
      </c>
      <c r="N20">
        <f>$J20*('forestCenters harvests'!H$2+'forestCenters harvests'!H$5+'forestCenters harvests'!H$8)/('forestCenters harvests'!$D$2+'forestCenters harvests'!$D$5+'forestCenters harvests'!$D$8)</f>
        <v>25426.005070728646</v>
      </c>
    </row>
    <row r="21" spans="1:14">
      <c r="A21">
        <v>2</v>
      </c>
      <c r="B21" s="2" t="s">
        <v>128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f t="shared" ref="J3:J21" si="0">AVERAGE(C21:H21)</f>
        <v>0</v>
      </c>
      <c r="K21">
        <f>$J21*('forestCenters harvests'!E$2+'forestCenters harvests'!E$5+'forestCenters harvests'!E$8)/('forestCenters harvests'!$D$2+'forestCenters harvests'!$D$5+'forestCenters harvests'!$D$8)</f>
        <v>0</v>
      </c>
      <c r="L21">
        <f>$J21*('forestCenters harvests'!F$2+'forestCenters harvests'!F$5+'forestCenters harvests'!F$8)/('forestCenters harvests'!$D$2+'forestCenters harvests'!$D$5+'forestCenters harvests'!$D$8)</f>
        <v>0</v>
      </c>
      <c r="M21">
        <f>$J21*('forestCenters harvests'!G$2+'forestCenters harvests'!G$5+'forestCenters harvests'!G$8)/('forestCenters harvests'!$D$2+'forestCenters harvests'!$D$5+'forestCenters harvests'!$D$8)</f>
        <v>0</v>
      </c>
      <c r="N21">
        <f>$J21*('forestCenters harvests'!H$2+'forestCenters harvests'!H$5+'forestCenters harvests'!H$8)/('forestCenters harvests'!$D$2+'forestCenters harvests'!$D$5+'forestCenters harvests'!$D$8)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ACC0-5F9E-4A42-AA26-E47AB279D389}">
  <dimension ref="A1:P21"/>
  <sheetViews>
    <sheetView zoomScale="81" workbookViewId="0">
      <selection activeCell="K1" sqref="C1:K12"/>
    </sheetView>
  </sheetViews>
  <sheetFormatPr defaultColWidth="8.85546875" defaultRowHeight="15"/>
  <cols>
    <col min="10" max="11" width="8.85546875" style="63"/>
  </cols>
  <sheetData>
    <row r="1" spans="1:16">
      <c r="A1" t="s">
        <v>130</v>
      </c>
      <c r="B1" t="s">
        <v>129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 s="63">
        <v>2022</v>
      </c>
      <c r="K1" s="63">
        <v>2023</v>
      </c>
      <c r="L1" t="s">
        <v>217</v>
      </c>
      <c r="M1" t="s">
        <v>92</v>
      </c>
      <c r="N1" t="s">
        <v>93</v>
      </c>
      <c r="O1" t="s">
        <v>94</v>
      </c>
      <c r="P1" t="s">
        <v>95</v>
      </c>
    </row>
    <row r="2" spans="1:16">
      <c r="A2">
        <v>0</v>
      </c>
      <c r="B2" s="2" t="s">
        <v>11</v>
      </c>
      <c r="C2" s="3">
        <f>SUM(C3:C21)</f>
        <v>52831.966227650206</v>
      </c>
      <c r="D2" s="3">
        <f t="shared" ref="D2:K2" si="0">SUM(D3:D21)</f>
        <v>45192.758975842327</v>
      </c>
      <c r="E2" s="3">
        <f t="shared" si="0"/>
        <v>50309.577452839818</v>
      </c>
      <c r="F2" s="3">
        <f t="shared" si="0"/>
        <v>49476</v>
      </c>
      <c r="G2" s="3">
        <f t="shared" si="0"/>
        <v>50606.268916528061</v>
      </c>
      <c r="H2" s="3">
        <f t="shared" si="0"/>
        <v>55948.61713416296</v>
      </c>
      <c r="I2" s="3">
        <f t="shared" si="0"/>
        <v>56093.663095793592</v>
      </c>
      <c r="J2" s="65">
        <f t="shared" si="0"/>
        <v>59967.286389809575</v>
      </c>
      <c r="K2" s="65">
        <f t="shared" si="0"/>
        <v>64475.882382231648</v>
      </c>
      <c r="L2" s="3">
        <f>AVERAGE(G2:K2)</f>
        <v>57418.343583705158</v>
      </c>
      <c r="M2">
        <f>$L2*('forestCenters harvests'!E$2+'forestCenters harvests'!E$5+'forestCenters harvests'!E$8)/('forestCenters harvests'!$D$2+'forestCenters harvests'!$D$5+'forestCenters harvests'!$D$8)</f>
        <v>60870.359182382745</v>
      </c>
      <c r="N2">
        <f>$L2*('forestCenters harvests'!F$2+'forestCenters harvests'!F$5+'forestCenters harvests'!F$8)/('forestCenters harvests'!$D$2+'forestCenters harvests'!$D$5+'forestCenters harvests'!$D$8)</f>
        <v>60648.571909638165</v>
      </c>
      <c r="O2">
        <f>$L2*('forestCenters harvests'!G$2+'forestCenters harvests'!G$5+'forestCenters harvests'!G$8)/('forestCenters harvests'!$D$2+'forestCenters harvests'!$D$5+'forestCenters harvests'!$D$8)</f>
        <v>60230.71904561211</v>
      </c>
      <c r="P2">
        <f>$L2*('forestCenters harvests'!H$2+'forestCenters harvests'!H$5+'forestCenters harvests'!H$8)/('forestCenters harvests'!$D$2+'forestCenters harvests'!$D$5+'forestCenters harvests'!$D$8)</f>
        <v>59629.910350534126</v>
      </c>
    </row>
    <row r="3" spans="1:16">
      <c r="A3">
        <v>1</v>
      </c>
      <c r="B3" s="2" t="s">
        <v>110</v>
      </c>
      <c r="C3" s="3">
        <f>harvestAreas2018!$C3*energyWoodRoundWood!C3/energyWoodRoundWood!$F3</f>
        <v>996.85507246376812</v>
      </c>
      <c r="D3" s="3">
        <f>harvestAreas2018!$C3*energyWoodRoundWood!D3/energyWoodRoundWood!$F3</f>
        <v>853.57246376811599</v>
      </c>
      <c r="E3" s="3">
        <f>harvestAreas2018!$C3*energyWoodRoundWood!E3/energyWoodRoundWood!$F3</f>
        <v>1004.2028985507246</v>
      </c>
      <c r="F3" s="3">
        <f>harvestAreas2018!$C3*energyWoodRoundWood!F3/energyWoodRoundWood!$F3</f>
        <v>1014</v>
      </c>
      <c r="G3" s="3">
        <f>harvestAreas2018!$C3*energyWoodRoundWood!G3/energyWoodRoundWood!$F3</f>
        <v>1020.1231884057971</v>
      </c>
      <c r="H3" s="3">
        <f>harvestAreas2018!$C3*energyWoodRoundWood!H3/energyWoodRoundWood!$F3</f>
        <v>1105.8478260869565</v>
      </c>
      <c r="I3" s="3">
        <f>harvestAreas2018!$C3*energyWoodRoundWood!I3/energyWoodRoundWood!$F3</f>
        <v>1169.5289855072465</v>
      </c>
      <c r="J3" s="65">
        <f>harvestAreas2018!$C3*energyWoodRoundWood!J3/energyWoodRoundWood!$F3</f>
        <v>1214.840579710145</v>
      </c>
      <c r="K3" s="65">
        <f>harvestAreas2018!$C3*energyWoodRoundWood!K3/energyWoodRoundWood!$F3</f>
        <v>1250.355072463768</v>
      </c>
      <c r="L3" s="65">
        <f t="shared" ref="L3:L21" si="1">AVERAGE(G3:K3)</f>
        <v>1152.1391304347826</v>
      </c>
      <c r="M3">
        <f>$L3*('forestCenters harvests'!E$2+'forestCenters harvests'!E$5+'forestCenters harvests'!E$8)/('forestCenters harvests'!$D$2+'forestCenters harvests'!$D$5+'forestCenters harvests'!$D$8)</f>
        <v>1221.4062322331772</v>
      </c>
      <c r="N3">
        <f>$L3*('forestCenters harvests'!F$2+'forestCenters harvests'!F$5+'forestCenters harvests'!F$8)/('forestCenters harvests'!$D$2+'forestCenters harvests'!$D$5+'forestCenters harvests'!$D$8)</f>
        <v>1216.9559158427553</v>
      </c>
      <c r="O3">
        <f>$L3*('forestCenters harvests'!G$2+'forestCenters harvests'!G$5+'forestCenters harvests'!G$8)/('forestCenters harvests'!$D$2+'forestCenters harvests'!$D$5+'forestCenters harvests'!$D$8)</f>
        <v>1208.5714065490165</v>
      </c>
      <c r="P3">
        <f>$L3*('forestCenters harvests'!H$2+'forestCenters harvests'!H$5+'forestCenters harvests'!H$8)/('forestCenters harvests'!$D$2+'forestCenters harvests'!$D$5+'forestCenters harvests'!$D$8)</f>
        <v>1196.5157608389363</v>
      </c>
    </row>
    <row r="4" spans="1:16">
      <c r="A4">
        <v>11</v>
      </c>
      <c r="B4" s="2" t="s">
        <v>111</v>
      </c>
      <c r="C4" s="3">
        <f>harvestAreas2018!$C4*energyWoodRoundWood!C4/energyWoodRoundWood!$F4</f>
        <v>1362.8040540540539</v>
      </c>
      <c r="D4" s="3">
        <f>harvestAreas2018!$C4*energyWoodRoundWood!D4/energyWoodRoundWood!$F4</f>
        <v>1470.8885135135135</v>
      </c>
      <c r="E4" s="3">
        <f>harvestAreas2018!$C4*energyWoodRoundWood!E4/energyWoodRoundWood!$F4</f>
        <v>1456.7905405405406</v>
      </c>
      <c r="F4" s="3">
        <f>harvestAreas2018!$C4*energyWoodRoundWood!F4/energyWoodRoundWood!$F4</f>
        <v>1391</v>
      </c>
      <c r="G4" s="3">
        <f>harvestAreas2018!$C4*energyWoodRoundWood!G4/energyWoodRoundWood!$F4</f>
        <v>1541.3783783783783</v>
      </c>
      <c r="H4" s="3">
        <f>harvestAreas2018!$C4*energyWoodRoundWood!H4/energyWoodRoundWood!$F4</f>
        <v>1830.3868243243244</v>
      </c>
      <c r="I4" s="3">
        <f>harvestAreas2018!$C4*energyWoodRoundWood!I4/energyWoodRoundWood!$F4</f>
        <v>1703.5050675675675</v>
      </c>
      <c r="J4" s="65">
        <f>harvestAreas2018!$C4*energyWoodRoundWood!J4/energyWoodRoundWood!$F4</f>
        <v>1792.7922297297298</v>
      </c>
      <c r="K4" s="65">
        <f>harvestAreas2018!$C4*energyWoodRoundWood!K4/energyWoodRoundWood!$F4</f>
        <v>1788.0929054054054</v>
      </c>
      <c r="L4" s="65">
        <f t="shared" si="1"/>
        <v>1731.2310810810809</v>
      </c>
      <c r="M4">
        <f>$L4*('forestCenters harvests'!E$2+'forestCenters harvests'!E$5+'forestCenters harvests'!E$8)/('forestCenters harvests'!$D$2+'forestCenters harvests'!$D$5+'forestCenters harvests'!$D$8)</f>
        <v>1835.3134408951553</v>
      </c>
      <c r="N4">
        <f>$L4*('forestCenters harvests'!F$2+'forestCenters harvests'!F$5+'forestCenters harvests'!F$8)/('forestCenters harvests'!$D$2+'forestCenters harvests'!$D$5+'forestCenters harvests'!$D$8)</f>
        <v>1828.6262918762382</v>
      </c>
      <c r="O4">
        <f>$L4*('forestCenters harvests'!G$2+'forestCenters harvests'!G$5+'forestCenters harvests'!G$8)/('forestCenters harvests'!$D$2+'forestCenters harvests'!$D$5+'forestCenters harvests'!$D$8)</f>
        <v>1816.02753300633</v>
      </c>
      <c r="P4">
        <f>$L4*('forestCenters harvests'!H$2+'forestCenters harvests'!H$5+'forestCenters harvests'!H$8)/('forestCenters harvests'!$D$2+'forestCenters harvests'!$D$5+'forestCenters harvests'!$D$8)</f>
        <v>1797.9124390871461</v>
      </c>
    </row>
    <row r="5" spans="1:16">
      <c r="A5">
        <v>14</v>
      </c>
      <c r="B5" s="2" t="s">
        <v>112</v>
      </c>
      <c r="C5" s="3">
        <f>harvestAreas2018!$C5*energyWoodRoundWood!C5/energyWoodRoundWood!$F5</f>
        <v>953.50607287449395</v>
      </c>
      <c r="D5" s="3">
        <f>harvestAreas2018!$C5*energyWoodRoundWood!D5/energyWoodRoundWood!$F5</f>
        <v>1135.3603238866397</v>
      </c>
      <c r="E5" s="3">
        <f>harvestAreas2018!$C5*energyWoodRoundWood!E5/energyWoodRoundWood!$F5</f>
        <v>1329.5020242914979</v>
      </c>
      <c r="F5" s="3">
        <f>harvestAreas2018!$C5*energyWoodRoundWood!F5/energyWoodRoundWood!$F5</f>
        <v>1214</v>
      </c>
      <c r="G5" s="3">
        <f>harvestAreas2018!$C5*energyWoodRoundWood!G5/energyWoodRoundWood!$F5</f>
        <v>1422.8866396761134</v>
      </c>
      <c r="H5" s="3">
        <f>harvestAreas2018!$C5*energyWoodRoundWood!H5/energyWoodRoundWood!$F5</f>
        <v>1801.34008097166</v>
      </c>
      <c r="I5" s="3">
        <f>harvestAreas2018!$C5*energyWoodRoundWood!I5/energyWoodRoundWood!$F5</f>
        <v>1683.3805668016194</v>
      </c>
      <c r="J5" s="65">
        <f>harvestAreas2018!$C5*energyWoodRoundWood!J5/energyWoodRoundWood!$F5</f>
        <v>1609.6558704453441</v>
      </c>
      <c r="K5" s="65">
        <f>harvestAreas2018!$C5*energyWoodRoundWood!K5/energyWoodRoundWood!$F5</f>
        <v>1739.9028340080972</v>
      </c>
      <c r="L5" s="65">
        <f t="shared" si="1"/>
        <v>1651.4331983805666</v>
      </c>
      <c r="M5">
        <f>$L5*('forestCenters harvests'!E$2+'forestCenters harvests'!E$5+'forestCenters harvests'!E$8)/('forestCenters harvests'!$D$2+'forestCenters harvests'!$D$5+'forestCenters harvests'!$D$8)</f>
        <v>1750.7180750449913</v>
      </c>
      <c r="N5">
        <f>$L5*('forestCenters harvests'!F$2+'forestCenters harvests'!F$5+'forestCenters harvests'!F$8)/('forestCenters harvests'!$D$2+'forestCenters harvests'!$D$5+'forestCenters harvests'!$D$8)</f>
        <v>1744.3391577455968</v>
      </c>
      <c r="O5">
        <f>$L5*('forestCenters harvests'!G$2+'forestCenters harvests'!G$5+'forestCenters harvests'!G$8)/('forestCenters harvests'!$D$2+'forestCenters harvests'!$D$5+'forestCenters harvests'!$D$8)</f>
        <v>1732.3211152765546</v>
      </c>
      <c r="P5">
        <f>$L5*('forestCenters harvests'!H$2+'forestCenters harvests'!H$5+'forestCenters harvests'!H$8)/('forestCenters harvests'!$D$2+'forestCenters harvests'!$D$5+'forestCenters harvests'!$D$8)</f>
        <v>1715.0410029814122</v>
      </c>
    </row>
    <row r="6" spans="1:16">
      <c r="A6">
        <v>9</v>
      </c>
      <c r="B6" s="2" t="s">
        <v>113</v>
      </c>
      <c r="C6" s="3">
        <f>harvestAreas2018!$C6*energyWoodRoundWood!C6/energyWoodRoundWood!$F6</f>
        <v>881.50985915492959</v>
      </c>
      <c r="D6" s="3">
        <f>harvestAreas2018!$C6*energyWoodRoundWood!D6/energyWoodRoundWood!$F6</f>
        <v>686.56056338028168</v>
      </c>
      <c r="E6" s="3">
        <f>harvestAreas2018!$C6*energyWoodRoundWood!E6/energyWoodRoundWood!$F6</f>
        <v>974.74647887323943</v>
      </c>
      <c r="F6" s="3">
        <f>harvestAreas2018!$C6*energyWoodRoundWood!F6/energyWoodRoundWood!$F6</f>
        <v>1003</v>
      </c>
      <c r="G6" s="3">
        <f>harvestAreas2018!$C6*energyWoodRoundWood!G6/energyWoodRoundWood!$F6</f>
        <v>1045.3802816901409</v>
      </c>
      <c r="H6" s="3">
        <f>harvestAreas2018!$C6*energyWoodRoundWood!H6/energyWoodRoundWood!$F6</f>
        <v>1082.1098591549296</v>
      </c>
      <c r="I6" s="3">
        <f>harvestAreas2018!$C6*energyWoodRoundWood!I6/energyWoodRoundWood!$F6</f>
        <v>1101.8873239436621</v>
      </c>
      <c r="J6" s="65">
        <f>harvestAreas2018!$C6*energyWoodRoundWood!J6/energyWoodRoundWood!$F6</f>
        <v>1118.8394366197183</v>
      </c>
      <c r="K6" s="65">
        <f>harvestAreas2018!$C6*energyWoodRoundWood!K6/energyWoodRoundWood!$F6</f>
        <v>1206.4253521126761</v>
      </c>
      <c r="L6" s="65">
        <f t="shared" si="1"/>
        <v>1110.9284507042255</v>
      </c>
      <c r="M6">
        <f>$L6*('forestCenters harvests'!E$2+'forestCenters harvests'!E$5+'forestCenters harvests'!E$8)/('forestCenters harvests'!$D$2+'forestCenters harvests'!$D$5+'forestCenters harvests'!$D$8)</f>
        <v>1177.7179486502102</v>
      </c>
      <c r="N6">
        <f>$L6*('forestCenters harvests'!F$2+'forestCenters harvests'!F$5+'forestCenters harvests'!F$8)/('forestCenters harvests'!$D$2+'forestCenters harvests'!$D$5+'forestCenters harvests'!$D$8)</f>
        <v>1173.4268149128382</v>
      </c>
      <c r="O6">
        <f>$L6*('forestCenters harvests'!G$2+'forestCenters harvests'!G$5+'forestCenters harvests'!G$8)/('forestCenters harvests'!$D$2+'forestCenters harvests'!$D$5+'forestCenters harvests'!$D$8)</f>
        <v>1165.3422097869857</v>
      </c>
      <c r="P6">
        <f>$L6*('forestCenters harvests'!H$2+'forestCenters harvests'!H$5+'forestCenters harvests'!H$8)/('forestCenters harvests'!$D$2+'forestCenters harvests'!$D$5+'forestCenters harvests'!$D$8)</f>
        <v>1153.7177805343447</v>
      </c>
    </row>
    <row r="7" spans="1:16">
      <c r="A7">
        <v>4</v>
      </c>
      <c r="B7" s="2" t="s">
        <v>114</v>
      </c>
      <c r="C7" s="3">
        <f>harvestAreas2018!$C7*energyWoodRoundWood!C7/energyWoodRoundWood!$F7</f>
        <v>5800.4470046082952</v>
      </c>
      <c r="D7" s="3">
        <f>harvestAreas2018!$C7*energyWoodRoundWood!D7/energyWoodRoundWood!$F7</f>
        <v>5195.294930875576</v>
      </c>
      <c r="E7" s="3">
        <f>harvestAreas2018!$C7*energyWoodRoundWood!E7/energyWoodRoundWood!$F7</f>
        <v>6070.8341013824884</v>
      </c>
      <c r="F7" s="3">
        <f>harvestAreas2018!$C7*energyWoodRoundWood!F7/energyWoodRoundWood!$F7</f>
        <v>5588</v>
      </c>
      <c r="G7" s="3">
        <f>harvestAreas2018!$C7*energyWoodRoundWood!G7/energyWoodRoundWood!$F7</f>
        <v>6424.9124423963131</v>
      </c>
      <c r="H7" s="3">
        <f>harvestAreas2018!$C7*energyWoodRoundWood!H7/energyWoodRoundWood!$F7</f>
        <v>6875.557603686636</v>
      </c>
      <c r="I7" s="3">
        <f>harvestAreas2018!$C7*energyWoodRoundWood!I7/energyWoodRoundWood!$F7</f>
        <v>6585.8571428571431</v>
      </c>
      <c r="J7" s="65">
        <f>harvestAreas2018!$C7*energyWoodRoundWood!J7/energyWoodRoundWood!$F7</f>
        <v>7712.470046082949</v>
      </c>
      <c r="K7" s="65">
        <f>harvestAreas2018!$C7*energyWoodRoundWood!K7/energyWoodRoundWood!$F7</f>
        <v>7821.9124423963131</v>
      </c>
      <c r="L7" s="65">
        <f t="shared" si="1"/>
        <v>7084.1419354838708</v>
      </c>
      <c r="M7">
        <f>$L7*('forestCenters harvests'!E$2+'forestCenters harvests'!E$5+'forestCenters harvests'!E$8)/('forestCenters harvests'!$D$2+'forestCenters harvests'!$D$5+'forestCenters harvests'!$D$8)</f>
        <v>7510.0436062432536</v>
      </c>
      <c r="N7">
        <f>$L7*('forestCenters harvests'!F$2+'forestCenters harvests'!F$5+'forestCenters harvests'!F$8)/('forestCenters harvests'!$D$2+'forestCenters harvests'!$D$5+'forestCenters harvests'!$D$8)</f>
        <v>7482.6800074080502</v>
      </c>
      <c r="O7">
        <f>$L7*('forestCenters harvests'!G$2+'forestCenters harvests'!G$5+'forestCenters harvests'!G$8)/('forestCenters harvests'!$D$2+'forestCenters harvests'!$D$5+'forestCenters harvests'!$D$8)</f>
        <v>7431.1262910840378</v>
      </c>
      <c r="P7">
        <f>$L7*('forestCenters harvests'!H$2+'forestCenters harvests'!H$5+'forestCenters harvests'!H$8)/('forestCenters harvests'!$D$2+'forestCenters harvests'!$D$5+'forestCenters harvests'!$D$8)</f>
        <v>7356.9999090542151</v>
      </c>
    </row>
    <row r="8" spans="1:16">
      <c r="A8">
        <v>13</v>
      </c>
      <c r="B8" s="2" t="s">
        <v>115</v>
      </c>
      <c r="C8" s="3">
        <f>harvestAreas2018!$C8*energyWoodRoundWood!C8/energyWoodRoundWood!$F8</f>
        <v>725.50923482849601</v>
      </c>
      <c r="D8" s="3">
        <f>harvestAreas2018!$C8*energyWoodRoundWood!D8/energyWoodRoundWood!$F8</f>
        <v>953.91029023746705</v>
      </c>
      <c r="E8" s="3">
        <f>harvestAreas2018!$C8*energyWoodRoundWood!E8/energyWoodRoundWood!$F8</f>
        <v>1367.047493403694</v>
      </c>
      <c r="F8" s="3">
        <f>harvestAreas2018!$C8*energyWoodRoundWood!F8/energyWoodRoundWood!$F8</f>
        <v>1273</v>
      </c>
      <c r="G8" s="3">
        <f>harvestAreas2018!$C8*energyWoodRoundWood!G8/energyWoodRoundWood!$F8</f>
        <v>1326.7414248021107</v>
      </c>
      <c r="H8" s="3">
        <f>harvestAreas2018!$C8*energyWoodRoundWood!H8/energyWoodRoundWood!$F8</f>
        <v>1417.4300791556727</v>
      </c>
      <c r="I8" s="3">
        <f>harvestAreas2018!$C8*energyWoodRoundWood!I8/energyWoodRoundWood!$F8</f>
        <v>1538.3482849604222</v>
      </c>
      <c r="J8" s="65">
        <f>harvestAreas2018!$C8*energyWoodRoundWood!J8/energyWoodRoundWood!$F8</f>
        <v>1696.2137203166226</v>
      </c>
      <c r="K8" s="65">
        <f>harvestAreas2018!$C8*energyWoodRoundWood!K8/energyWoodRoundWood!$F8</f>
        <v>1689.4960422163588</v>
      </c>
      <c r="L8" s="65">
        <f t="shared" si="1"/>
        <v>1533.6459102902372</v>
      </c>
      <c r="M8">
        <f>$L8*('forestCenters harvests'!E$2+'forestCenters harvests'!E$5+'forestCenters harvests'!E$8)/('forestCenters harvests'!$D$2+'forestCenters harvests'!$D$5+'forestCenters harvests'!$D$8)</f>
        <v>1625.8493643563072</v>
      </c>
      <c r="N8">
        <f>$L8*('forestCenters harvests'!F$2+'forestCenters harvests'!F$5+'forestCenters harvests'!F$8)/('forestCenters harvests'!$D$2+'forestCenters harvests'!$D$5+'forestCenters harvests'!$D$8)</f>
        <v>1619.925418756879</v>
      </c>
      <c r="O8">
        <f>$L8*('forestCenters harvests'!G$2+'forestCenters harvests'!G$5+'forestCenters harvests'!G$8)/('forestCenters harvests'!$D$2+'forestCenters harvests'!$D$5+'forestCenters harvests'!$D$8)</f>
        <v>1608.7645545448629</v>
      </c>
      <c r="P8">
        <f>$L8*('forestCenters harvests'!H$2+'forestCenters harvests'!H$5+'forestCenters harvests'!H$8)/('forestCenters harvests'!$D$2+'forestCenters harvests'!$D$5+'forestCenters harvests'!$D$8)</f>
        <v>1592.7169338619378</v>
      </c>
    </row>
    <row r="9" spans="1:16">
      <c r="A9">
        <v>15</v>
      </c>
      <c r="B9" s="2" t="s">
        <v>116</v>
      </c>
      <c r="C9" s="3">
        <f>harvestAreas2018!$C9*energyWoodRoundWood!C9/energyWoodRoundWood!$F9</f>
        <v>1896.926406926407</v>
      </c>
      <c r="D9" s="3">
        <f>harvestAreas2018!$C9*energyWoodRoundWood!D9/energyWoodRoundWood!$F9</f>
        <v>1857.6796536796537</v>
      </c>
      <c r="E9" s="3">
        <f>harvestAreas2018!$C9*energyWoodRoundWood!E9/energyWoodRoundWood!$F9</f>
        <v>1537.1645021645022</v>
      </c>
      <c r="F9" s="3">
        <f>harvestAreas2018!$C9*energyWoodRoundWood!F9/energyWoodRoundWood!$F9</f>
        <v>1511</v>
      </c>
      <c r="G9" s="3">
        <f>harvestAreas2018!$C9*energyWoodRoundWood!G9/energyWoodRoundWood!$F9</f>
        <v>1582.952380952381</v>
      </c>
      <c r="H9" s="3">
        <f>harvestAreas2018!$C9*energyWoodRoundWood!H9/energyWoodRoundWood!$F9</f>
        <v>1811.891774891775</v>
      </c>
      <c r="I9" s="3">
        <f>harvestAreas2018!$C9*energyWoodRoundWood!I9/energyWoodRoundWood!$F9</f>
        <v>1818.4329004329004</v>
      </c>
      <c r="J9" s="65">
        <f>harvestAreas2018!$C9*energyWoodRoundWood!J9/energyWoodRoundWood!$F9</f>
        <v>1687.6103896103896</v>
      </c>
      <c r="K9" s="65">
        <f>harvestAreas2018!$C9*energyWoodRoundWood!K9/energyWoodRoundWood!$F9</f>
        <v>2112.7835497835499</v>
      </c>
      <c r="L9" s="65">
        <f t="shared" si="1"/>
        <v>1802.7341991341993</v>
      </c>
      <c r="M9">
        <f>$L9*('forestCenters harvests'!E$2+'forestCenters harvests'!E$5+'forestCenters harvests'!E$8)/('forestCenters harvests'!$D$2+'forestCenters harvests'!$D$5+'forestCenters harvests'!$D$8)</f>
        <v>1911.1153572672049</v>
      </c>
      <c r="N9">
        <f>$L9*('forestCenters harvests'!F$2+'forestCenters harvests'!F$5+'forestCenters harvests'!F$8)/('forestCenters harvests'!$D$2+'forestCenters harvests'!$D$5+'forestCenters harvests'!$D$8)</f>
        <v>1904.1520163459109</v>
      </c>
      <c r="O9">
        <f>$L9*('forestCenters harvests'!G$2+'forestCenters harvests'!G$5+'forestCenters harvests'!G$8)/('forestCenters harvests'!$D$2+'forestCenters harvests'!$D$5+'forestCenters harvests'!$D$8)</f>
        <v>1891.0329049057173</v>
      </c>
      <c r="P9">
        <f>$L9*('forestCenters harvests'!H$2+'forestCenters harvests'!H$5+'forestCenters harvests'!H$8)/('forestCenters harvests'!$D$2+'forestCenters harvests'!$D$5+'forestCenters harvests'!$D$8)</f>
        <v>1872.169623345264</v>
      </c>
    </row>
    <row r="10" spans="1:16">
      <c r="A10">
        <v>5</v>
      </c>
      <c r="B10" s="2" t="s">
        <v>117</v>
      </c>
      <c r="C10" s="3">
        <f>harvestAreas2018!$C10*energyWoodRoundWood!C10/energyWoodRoundWood!$F10</f>
        <v>1335.1868852459017</v>
      </c>
      <c r="D10" s="3">
        <f>harvestAreas2018!$C10*energyWoodRoundWood!D10/energyWoodRoundWood!$F10</f>
        <v>1299.4229508196722</v>
      </c>
      <c r="E10" s="3">
        <f>harvestAreas2018!$C10*energyWoodRoundWood!E10/energyWoodRoundWood!$F10</f>
        <v>1907.4098360655737</v>
      </c>
      <c r="F10" s="3">
        <f>harvestAreas2018!$C10*energyWoodRoundWood!F10/energyWoodRoundWood!$F10</f>
        <v>1818</v>
      </c>
      <c r="G10" s="3">
        <f>harvestAreas2018!$C10*energyWoodRoundWood!G10/energyWoodRoundWood!$F10</f>
        <v>1722.6295081967214</v>
      </c>
      <c r="H10" s="3">
        <f>harvestAreas2018!$C10*energyWoodRoundWood!H10/energyWoodRoundWood!$F10</f>
        <v>1746.4721311475409</v>
      </c>
      <c r="I10" s="3">
        <f>harvestAreas2018!$C10*energyWoodRoundWood!I10/energyWoodRoundWood!$F10</f>
        <v>1883.5672131147542</v>
      </c>
      <c r="J10" s="65">
        <f>harvestAreas2018!$C10*energyWoodRoundWood!J10/energyWoodRoundWood!$F10</f>
        <v>2038.544262295082</v>
      </c>
      <c r="K10" s="65">
        <f>harvestAreas2018!$C10*energyWoodRoundWood!K10/energyWoodRoundWood!$F10</f>
        <v>2181.6</v>
      </c>
      <c r="L10" s="65">
        <f t="shared" si="1"/>
        <v>1914.5626229508198</v>
      </c>
      <c r="M10">
        <f>$L10*('forestCenters harvests'!E$2+'forestCenters harvests'!E$5+'forestCenters harvests'!E$8)/('forestCenters harvests'!$D$2+'forestCenters harvests'!$D$5+'forestCenters harvests'!$D$8)</f>
        <v>2029.6669541901297</v>
      </c>
      <c r="N10">
        <f>$L10*('forestCenters harvests'!F$2+'forestCenters harvests'!F$5+'forestCenters harvests'!F$8)/('forestCenters harvests'!$D$2+'forestCenters harvests'!$D$5+'forestCenters harvests'!$D$8)</f>
        <v>2022.27165860791</v>
      </c>
      <c r="O10">
        <f>$L10*('forestCenters harvests'!G$2+'forestCenters harvests'!G$5+'forestCenters harvests'!G$8)/('forestCenters harvests'!$D$2+'forestCenters harvests'!$D$5+'forestCenters harvests'!$D$8)</f>
        <v>2008.3387335977868</v>
      </c>
      <c r="P10">
        <f>$L10*('forestCenters harvests'!H$2+'forestCenters harvests'!H$5+'forestCenters harvests'!H$8)/('forestCenters harvests'!$D$2+'forestCenters harvests'!$D$5+'forestCenters harvests'!$D$8)</f>
        <v>1988.3053122319602</v>
      </c>
    </row>
    <row r="11" spans="1:16">
      <c r="A11">
        <v>17</v>
      </c>
      <c r="B11" s="2" t="s">
        <v>118</v>
      </c>
      <c r="C11" s="3">
        <f>harvestAreas2018!$C11*energyWoodRoundWood!C11/energyWoodRoundWood!$F11</f>
        <v>4328.333333333333</v>
      </c>
      <c r="D11" s="3">
        <f>harvestAreas2018!$C11*energyWoodRoundWood!D11/energyWoodRoundWood!$F11</f>
        <v>3683.1666666666665</v>
      </c>
      <c r="E11" s="3">
        <f>harvestAreas2018!$C11*energyWoodRoundWood!E11/energyWoodRoundWood!$F11</f>
        <v>5079.666666666667</v>
      </c>
      <c r="F11" s="3">
        <f>harvestAreas2018!$C11*energyWoodRoundWood!F11/energyWoodRoundWood!$F11</f>
        <v>5194</v>
      </c>
      <c r="G11" s="3">
        <f>harvestAreas2018!$C11*energyWoodRoundWood!G11/energyWoodRoundWood!$F11</f>
        <v>4834.666666666667</v>
      </c>
      <c r="H11" s="3">
        <f>harvestAreas2018!$C11*energyWoodRoundWood!H11/energyWoodRoundWood!$F11</f>
        <v>5373.666666666667</v>
      </c>
      <c r="I11" s="3">
        <f>harvestAreas2018!$C11*energyWoodRoundWood!I11/energyWoodRoundWood!$F11</f>
        <v>5185.833333333333</v>
      </c>
      <c r="J11" s="65">
        <f>harvestAreas2018!$C11*energyWoodRoundWood!J11/energyWoodRoundWood!$F11</f>
        <v>5316.5</v>
      </c>
      <c r="K11" s="65">
        <f>harvestAreas2018!$C11*energyWoodRoundWood!K11/energyWoodRoundWood!$F11</f>
        <v>5994.333333333333</v>
      </c>
      <c r="L11" s="65">
        <f t="shared" si="1"/>
        <v>5341</v>
      </c>
      <c r="M11">
        <f>$L11*('forestCenters harvests'!E$2+'forestCenters harvests'!E$5+'forestCenters harvests'!E$8)/('forestCenters harvests'!$D$2+'forestCenters harvests'!$D$5+'forestCenters harvests'!$D$8)</f>
        <v>5662.1032252377499</v>
      </c>
      <c r="N11">
        <f>$L11*('forestCenters harvests'!F$2+'forestCenters harvests'!F$5+'forestCenters harvests'!F$8)/('forestCenters harvests'!$D$2+'forestCenters harvests'!$D$5+'forestCenters harvests'!$D$8)</f>
        <v>5641.4727829470921</v>
      </c>
      <c r="O11">
        <f>$L11*('forestCenters harvests'!G$2+'forestCenters harvests'!G$5+'forestCenters harvests'!G$8)/('forestCenters harvests'!$D$2+'forestCenters harvests'!$D$5+'forestCenters harvests'!$D$8)</f>
        <v>5602.6045048416872</v>
      </c>
      <c r="P11">
        <f>$L11*('forestCenters harvests'!H$2+'forestCenters harvests'!H$5+'forestCenters harvests'!H$8)/('forestCenters harvests'!$D$2+'forestCenters harvests'!$D$5+'forestCenters harvests'!$D$8)</f>
        <v>5546.7178484157048</v>
      </c>
    </row>
    <row r="12" spans="1:16">
      <c r="A12">
        <v>7</v>
      </c>
      <c r="B12" s="2" t="s">
        <v>119</v>
      </c>
      <c r="C12" s="3">
        <f>harvestAreas2018!$C12*energyWoodRoundWood!C12/energyWoodRoundWood!$F12</f>
        <v>5293.6526138279933</v>
      </c>
      <c r="D12" s="3">
        <f>harvestAreas2018!$C12*energyWoodRoundWood!D12/energyWoodRoundWood!$F12</f>
        <v>4637.733558178752</v>
      </c>
      <c r="E12" s="3">
        <f>harvestAreas2018!$C12*energyWoodRoundWood!E12/energyWoodRoundWood!$F12</f>
        <v>4545.133220910624</v>
      </c>
      <c r="F12" s="3">
        <f>harvestAreas2018!$C12*energyWoodRoundWood!F12/energyWoodRoundWood!$F12</f>
        <v>4576</v>
      </c>
      <c r="G12" s="3">
        <f>harvestAreas2018!$C12*energyWoodRoundWood!G12/energyWoodRoundWood!$F12</f>
        <v>4614.5834738617204</v>
      </c>
      <c r="H12" s="3">
        <f>harvestAreas2018!$C12*energyWoodRoundWood!H12/energyWoodRoundWood!$F12</f>
        <v>4969.5514333895444</v>
      </c>
      <c r="I12" s="3">
        <f>harvestAreas2018!$C12*energyWoodRoundWood!I12/energyWoodRoundWood!$F12</f>
        <v>5386.2529510961213</v>
      </c>
      <c r="J12" s="65">
        <f>harvestAreas2018!$C12*energyWoodRoundWood!J12/energyWoodRoundWood!$F12</f>
        <v>5725.7875210792581</v>
      </c>
      <c r="K12" s="65">
        <f>harvestAreas2018!$C12*energyWoodRoundWood!K12/energyWoodRoundWood!$F12</f>
        <v>6219.655986509275</v>
      </c>
      <c r="L12" s="65">
        <f t="shared" si="1"/>
        <v>5383.1662731871838</v>
      </c>
      <c r="M12">
        <f>$L12*('forestCenters harvests'!E$2+'forestCenters harvests'!E$5+'forestCenters harvests'!E$8)/('forestCenters harvests'!$D$2+'forestCenters harvests'!$D$5+'forestCenters harvests'!$D$8)</f>
        <v>5706.8045529684014</v>
      </c>
      <c r="N12">
        <f>$L12*('forestCenters harvests'!F$2+'forestCenters harvests'!F$5+'forestCenters harvests'!F$8)/('forestCenters harvests'!$D$2+'forestCenters harvests'!$D$5+'forestCenters harvests'!$D$8)</f>
        <v>5686.0112368965047</v>
      </c>
      <c r="O12">
        <f>$L12*('forestCenters harvests'!G$2+'forestCenters harvests'!G$5+'forestCenters harvests'!G$8)/('forestCenters harvests'!$D$2+'forestCenters harvests'!$D$5+'forestCenters harvests'!$D$8)</f>
        <v>5646.8361004438029</v>
      </c>
      <c r="P12">
        <f>$L12*('forestCenters harvests'!H$2+'forestCenters harvests'!H$5+'forestCenters harvests'!H$8)/('forestCenters harvests'!$D$2+'forestCenters harvests'!$D$5+'forestCenters harvests'!$D$8)</f>
        <v>5590.5082285109165</v>
      </c>
    </row>
    <row r="13" spans="1:16">
      <c r="A13">
        <v>18</v>
      </c>
      <c r="B13" s="2" t="s">
        <v>120</v>
      </c>
      <c r="C13" s="3">
        <f>harvestAreas2018!$C13*energyWoodRoundWood!C13/energyWoodRoundWood!$F13</f>
        <v>5114.3278688524588</v>
      </c>
      <c r="D13" s="3">
        <f>harvestAreas2018!$C13*energyWoodRoundWood!D13/energyWoodRoundWood!$F13</f>
        <v>3877.7650273224044</v>
      </c>
      <c r="E13" s="3">
        <f>harvestAreas2018!$C13*energyWoodRoundWood!E13/energyWoodRoundWood!$F13</f>
        <v>4273.9453551912566</v>
      </c>
      <c r="F13" s="3">
        <f>harvestAreas2018!$C13*energyWoodRoundWood!F13/energyWoodRoundWood!$F13</f>
        <v>4394</v>
      </c>
      <c r="G13" s="3">
        <f>harvestAreas2018!$C13*energyWoodRoundWood!G13/energyWoodRoundWood!$F13</f>
        <v>4261.9398907103823</v>
      </c>
      <c r="H13" s="3">
        <f>harvestAreas2018!$C13*energyWoodRoundWood!H13/energyWoodRoundWood!$F13</f>
        <v>4285.9508196721308</v>
      </c>
      <c r="I13" s="3">
        <f>harvestAreas2018!$C13*energyWoodRoundWood!I13/energyWoodRoundWood!$F13</f>
        <v>4850.2076502732243</v>
      </c>
      <c r="J13" s="65">
        <f>harvestAreas2018!$C13*energyWoodRoundWood!J13/energyWoodRoundWood!$F13</f>
        <v>4982.2677595628411</v>
      </c>
      <c r="K13" s="65">
        <f>harvestAreas2018!$C13*energyWoodRoundWood!K13/energyWoodRoundWood!$F13</f>
        <v>5750.6174863387978</v>
      </c>
      <c r="L13" s="65">
        <f t="shared" si="1"/>
        <v>4826.1967213114749</v>
      </c>
      <c r="M13">
        <f>$L13*('forestCenters harvests'!E$2+'forestCenters harvests'!E$5+'forestCenters harvests'!E$8)/('forestCenters harvests'!$D$2+'forestCenters harvests'!$D$5+'forestCenters harvests'!$D$8)</f>
        <v>5116.3497512393851</v>
      </c>
      <c r="N13">
        <f>$L13*('forestCenters harvests'!F$2+'forestCenters harvests'!F$5+'forestCenters harvests'!F$8)/('forestCenters harvests'!$D$2+'forestCenters harvests'!$D$5+'forestCenters harvests'!$D$8)</f>
        <v>5097.7078165937419</v>
      </c>
      <c r="O13">
        <f>$L13*('forestCenters harvests'!G$2+'forestCenters harvests'!G$5+'forestCenters harvests'!G$8)/('forestCenters harvests'!$D$2+'forestCenters harvests'!$D$5+'forestCenters harvests'!$D$8)</f>
        <v>5062.5859374783468</v>
      </c>
      <c r="P13">
        <f>$L13*('forestCenters harvests'!H$2+'forestCenters harvests'!H$5+'forestCenters harvests'!H$8)/('forestCenters harvests'!$D$2+'forestCenters harvests'!$D$5+'forestCenters harvests'!$D$8)</f>
        <v>5012.0860314667134</v>
      </c>
    </row>
    <row r="14" spans="1:16">
      <c r="A14">
        <v>6</v>
      </c>
      <c r="B14" s="2" t="s">
        <v>121</v>
      </c>
      <c r="C14" s="3">
        <f>harvestAreas2018!$C14*energyWoodRoundWood!C14/energyWoodRoundWood!$F14</f>
        <v>8480.7794871794868</v>
      </c>
      <c r="D14" s="3">
        <f>harvestAreas2018!$C14*energyWoodRoundWood!D14/energyWoodRoundWood!$F14</f>
        <v>5747.4598290598287</v>
      </c>
      <c r="E14" s="3">
        <f>harvestAreas2018!$C14*energyWoodRoundWood!E14/energyWoodRoundWood!$F14</f>
        <v>5653.8529914529918</v>
      </c>
      <c r="F14" s="3">
        <f>harvestAreas2018!$C14*energyWoodRoundWood!F14/energyWoodRoundWood!$F14</f>
        <v>5476</v>
      </c>
      <c r="G14" s="3">
        <f>harvestAreas2018!$C14*energyWoodRoundWood!G14/energyWoodRoundWood!$F14</f>
        <v>5766.1811965811967</v>
      </c>
      <c r="H14" s="3">
        <f>harvestAreas2018!$C14*energyWoodRoundWood!H14/energyWoodRoundWood!$F14</f>
        <v>7441.7435897435898</v>
      </c>
      <c r="I14" s="3">
        <f>harvestAreas2018!$C14*energyWoodRoundWood!I14/energyWoodRoundWood!$F14</f>
        <v>7001.7914529914533</v>
      </c>
      <c r="J14" s="65">
        <f>harvestAreas2018!$C14*energyWoodRoundWood!J14/energyWoodRoundWood!$F14</f>
        <v>6908.1846153846154</v>
      </c>
      <c r="K14" s="65">
        <f>harvestAreas2018!$C14*energyWoodRoundWood!K14/energyWoodRoundWood!$F14</f>
        <v>6983.0700854700854</v>
      </c>
      <c r="L14" s="65">
        <f t="shared" si="1"/>
        <v>6820.1941880341883</v>
      </c>
      <c r="M14">
        <f>$L14*('forestCenters harvests'!E$2+'forestCenters harvests'!E$5+'forestCenters harvests'!E$8)/('forestCenters harvests'!$D$2+'forestCenters harvests'!$D$5+'forestCenters harvests'!$D$8)</f>
        <v>7230.2272062939774</v>
      </c>
      <c r="N14">
        <f>$L14*('forestCenters harvests'!F$2+'forestCenters harvests'!F$5+'forestCenters harvests'!F$8)/('forestCenters harvests'!$D$2+'forestCenters harvests'!$D$5+'forestCenters harvests'!$D$8)</f>
        <v>7203.8831466408565</v>
      </c>
      <c r="O14">
        <f>$L14*('forestCenters harvests'!G$2+'forestCenters harvests'!G$5+'forestCenters harvests'!G$8)/('forestCenters harvests'!$D$2+'forestCenters harvests'!$D$5+'forestCenters harvests'!$D$8)</f>
        <v>7154.2502680725402</v>
      </c>
      <c r="P14">
        <f>$L14*('forestCenters harvests'!H$2+'forestCenters harvests'!H$5+'forestCenters harvests'!H$8)/('forestCenters harvests'!$D$2+'forestCenters harvests'!$D$5+'forestCenters harvests'!$D$8)</f>
        <v>7082.8857578038369</v>
      </c>
    </row>
    <row r="15" spans="1:16">
      <c r="A15">
        <v>12</v>
      </c>
      <c r="B15" s="2" t="s">
        <v>122</v>
      </c>
      <c r="C15" s="3">
        <f>harvestAreas2018!$C15*energyWoodRoundWood!C15/energyWoodRoundWood!$F15</f>
        <v>3215.1660649819496</v>
      </c>
      <c r="D15" s="3">
        <f>harvestAreas2018!$C15*energyWoodRoundWood!D15/energyWoodRoundWood!$F15</f>
        <v>3374.2202166064981</v>
      </c>
      <c r="E15" s="3">
        <f>harvestAreas2018!$C15*energyWoodRoundWood!E15/energyWoodRoundWood!$F15</f>
        <v>3277.6516245487364</v>
      </c>
      <c r="F15" s="3">
        <f>harvestAreas2018!$C15*energyWoodRoundWood!F15/energyWoodRoundWood!$F15</f>
        <v>3147</v>
      </c>
      <c r="G15" s="3">
        <f>harvestAreas2018!$C15*energyWoodRoundWood!G15/energyWoodRoundWood!$F15</f>
        <v>2976.5848375451264</v>
      </c>
      <c r="H15" s="3">
        <f>harvestAreas2018!$C15*energyWoodRoundWood!H15/energyWoodRoundWood!$F15</f>
        <v>3294.6931407942238</v>
      </c>
      <c r="I15" s="3">
        <f>harvestAreas2018!$C15*energyWoodRoundWood!I15/energyWoodRoundWood!$F15</f>
        <v>3311.7346570397112</v>
      </c>
      <c r="J15" s="65">
        <f>harvestAreas2018!$C15*energyWoodRoundWood!J15/energyWoodRoundWood!$F15</f>
        <v>3601.4404332129966</v>
      </c>
      <c r="K15" s="65">
        <f>harvestAreas2018!$C15*energyWoodRoundWood!K15/energyWoodRoundWood!$F15</f>
        <v>3828.6606498194947</v>
      </c>
      <c r="L15" s="65">
        <f t="shared" si="1"/>
        <v>3402.622743682311</v>
      </c>
      <c r="M15">
        <f>$L15*('forestCenters harvests'!E$2+'forestCenters harvests'!E$5+'forestCenters harvests'!E$8)/('forestCenters harvests'!$D$2+'forestCenters harvests'!$D$5+'forestCenters harvests'!$D$8)</f>
        <v>3607.1898916440618</v>
      </c>
      <c r="N15">
        <f>$L15*('forestCenters harvests'!F$2+'forestCenters harvests'!F$5+'forestCenters harvests'!F$8)/('forestCenters harvests'!$D$2+'forestCenters harvests'!$D$5+'forestCenters harvests'!$D$8)</f>
        <v>3594.0467326569028</v>
      </c>
      <c r="O15">
        <f>$L15*('forestCenters harvests'!G$2+'forestCenters harvests'!G$5+'forestCenters harvests'!G$8)/('forestCenters harvests'!$D$2+'forestCenters harvests'!$D$5+'forestCenters harvests'!$D$8)</f>
        <v>3569.284686768638</v>
      </c>
      <c r="P15">
        <f>$L15*('forestCenters harvests'!H$2+'forestCenters harvests'!H$5+'forestCenters harvests'!H$8)/('forestCenters harvests'!$D$2+'forestCenters harvests'!$D$5+'forestCenters harvests'!$D$8)</f>
        <v>3533.6806410424811</v>
      </c>
    </row>
    <row r="16" spans="1:16">
      <c r="A16">
        <v>10</v>
      </c>
      <c r="B16" s="2" t="s">
        <v>123</v>
      </c>
      <c r="C16" s="3">
        <f>harvestAreas2018!$C16*energyWoodRoundWood!C16/energyWoodRoundWood!$F16</f>
        <v>839.15180722891569</v>
      </c>
      <c r="D16" s="3">
        <f>harvestAreas2018!$C16*energyWoodRoundWood!D16/energyWoodRoundWood!$F16</f>
        <v>765.16626506024102</v>
      </c>
      <c r="E16" s="3">
        <f>harvestAreas2018!$C16*energyWoodRoundWood!E16/energyWoodRoundWood!$F16</f>
        <v>854.72771084337353</v>
      </c>
      <c r="F16" s="3">
        <f>harvestAreas2018!$C16*energyWoodRoundWood!F16/energyWoodRoundWood!$F16</f>
        <v>808</v>
      </c>
      <c r="G16" s="3">
        <f>harvestAreas2018!$C16*energyWoodRoundWood!G16/energyWoodRoundWood!$F16</f>
        <v>806.05301204819273</v>
      </c>
      <c r="H16" s="3">
        <f>harvestAreas2018!$C16*energyWoodRoundWood!H16/energyWoodRoundWood!$F16</f>
        <v>860.56867469879523</v>
      </c>
      <c r="I16" s="3">
        <f>harvestAreas2018!$C16*energyWoodRoundWood!I16/energyWoodRoundWood!$F16</f>
        <v>868.3566265060241</v>
      </c>
      <c r="J16" s="65">
        <f>harvestAreas2018!$C16*energyWoodRoundWood!J16/energyWoodRoundWood!$F16</f>
        <v>852.78072289156626</v>
      </c>
      <c r="K16" s="65">
        <f>harvestAreas2018!$C16*energyWoodRoundWood!K16/energyWoodRoundWood!$F16</f>
        <v>837.20481927710841</v>
      </c>
      <c r="L16" s="65">
        <f t="shared" si="1"/>
        <v>844.99277108433728</v>
      </c>
      <c r="M16">
        <f>$L16*('forestCenters harvests'!E$2+'forestCenters harvests'!E$5+'forestCenters harvests'!E$8)/('forestCenters harvests'!$D$2+'forestCenters harvests'!$D$5+'forestCenters harvests'!$D$8)</f>
        <v>895.79410119064028</v>
      </c>
      <c r="N16">
        <f>$L16*('forestCenters harvests'!F$2+'forestCenters harvests'!F$5+'forestCenters harvests'!F$8)/('forestCenters harvests'!$D$2+'forestCenters harvests'!$D$5+'forestCenters harvests'!$D$8)</f>
        <v>892.53018533220961</v>
      </c>
      <c r="O16">
        <f>$L16*('forestCenters harvests'!G$2+'forestCenters harvests'!G$5+'forestCenters harvests'!G$8)/('forestCenters harvests'!$D$2+'forestCenters harvests'!$D$5+'forestCenters harvests'!$D$8)</f>
        <v>886.38088482227454</v>
      </c>
      <c r="P16">
        <f>$L16*('forestCenters harvests'!H$2+'forestCenters harvests'!H$5+'forestCenters harvests'!H$8)/('forestCenters harvests'!$D$2+'forestCenters harvests'!$D$5+'forestCenters harvests'!$D$8)</f>
        <v>877.5391284695263</v>
      </c>
    </row>
    <row r="17" spans="1:16">
      <c r="A17">
        <v>3</v>
      </c>
      <c r="B17" s="2" t="s">
        <v>124</v>
      </c>
      <c r="C17" s="3">
        <f>harvestAreas2018!$C17*energyWoodRoundWood!C17/energyWoodRoundWood!$F17</f>
        <v>1051.8666666666666</v>
      </c>
      <c r="D17" s="3">
        <f>harvestAreas2018!$C17*energyWoodRoundWood!D17/energyWoodRoundWood!$F17</f>
        <v>777.4666666666667</v>
      </c>
      <c r="E17" s="3">
        <f>harvestAreas2018!$C17*energyWoodRoundWood!E17/energyWoodRoundWood!$F17</f>
        <v>901.6</v>
      </c>
      <c r="F17" s="3">
        <f>harvestAreas2018!$C17*energyWoodRoundWood!F17/energyWoodRoundWood!$F17</f>
        <v>882</v>
      </c>
      <c r="G17" s="3">
        <f>harvestAreas2018!$C17*energyWoodRoundWood!G17/energyWoodRoundWood!$F17</f>
        <v>966.93333333333328</v>
      </c>
      <c r="H17" s="3">
        <f>harvestAreas2018!$C17*energyWoodRoundWood!H17/energyWoodRoundWood!$F17</f>
        <v>1006.1333333333333</v>
      </c>
      <c r="I17" s="3">
        <f>harvestAreas2018!$C17*energyWoodRoundWood!I17/energyWoodRoundWood!$F17</f>
        <v>901.6</v>
      </c>
      <c r="J17" s="65">
        <f>harvestAreas2018!$C17*energyWoodRoundWood!J17/energyWoodRoundWood!$F17</f>
        <v>1078</v>
      </c>
      <c r="K17" s="65">
        <f>harvestAreas2018!$C17*energyWoodRoundWood!K17/energyWoodRoundWood!$F17</f>
        <v>1025.7333333333333</v>
      </c>
      <c r="L17" s="65">
        <f t="shared" si="1"/>
        <v>995.68</v>
      </c>
      <c r="M17">
        <f>$L17*('forestCenters harvests'!E$2+'forestCenters harvests'!E$5+'forestCenters harvests'!E$8)/('forestCenters harvests'!$D$2+'forestCenters harvests'!$D$5+'forestCenters harvests'!$D$8)</f>
        <v>1055.540711347074</v>
      </c>
      <c r="N17">
        <f>$L17*('forestCenters harvests'!F$2+'forestCenters harvests'!F$5+'forestCenters harvests'!F$8)/('forestCenters harvests'!$D$2+'forestCenters harvests'!$D$5+'forestCenters harvests'!$D$8)</f>
        <v>1051.6947426558249</v>
      </c>
      <c r="O17">
        <f>$L17*('forestCenters harvests'!G$2+'forestCenters harvests'!G$5+'forestCenters harvests'!G$8)/('forestCenters harvests'!$D$2+'forestCenters harvests'!$D$5+'forestCenters harvests'!$D$8)</f>
        <v>1044.4488398016795</v>
      </c>
      <c r="P17">
        <f>$L17*('forestCenters harvests'!H$2+'forestCenters harvests'!H$5+'forestCenters harvests'!H$8)/('forestCenters harvests'!$D$2+'forestCenters harvests'!$D$5+'forestCenters harvests'!$D$8)</f>
        <v>1034.0303365119919</v>
      </c>
    </row>
    <row r="18" spans="1:16">
      <c r="A18">
        <v>19</v>
      </c>
      <c r="B18" s="2" t="s">
        <v>125</v>
      </c>
      <c r="C18" s="3">
        <f>harvestAreas2018!$C18*energyWoodRoundWood!C18/energyWoodRoundWood!$F18</f>
        <v>4343.0594795539037</v>
      </c>
      <c r="D18" s="3">
        <f>harvestAreas2018!$C18*energyWoodRoundWood!D18/energyWoodRoundWood!$F18</f>
        <v>3755.8736059479552</v>
      </c>
      <c r="E18" s="3">
        <f>harvestAreas2018!$C18*energyWoodRoundWood!E18/energyWoodRoundWood!$F18</f>
        <v>4200.2304832713753</v>
      </c>
      <c r="F18" s="3">
        <f>harvestAreas2018!$C18*energyWoodRoundWood!F18/energyWoodRoundWood!$F18</f>
        <v>4269</v>
      </c>
      <c r="G18" s="3">
        <f>harvestAreas2018!$C18*energyWoodRoundWood!G18/energyWoodRoundWood!$F18</f>
        <v>4634.0074349442375</v>
      </c>
      <c r="H18" s="3">
        <f>harvestAreas2018!$C18*energyWoodRoundWood!H18/energyWoodRoundWood!$F18</f>
        <v>4739.806691449814</v>
      </c>
      <c r="I18" s="3">
        <f>harvestAreas2018!$C18*energyWoodRoundWood!I18/energyWoodRoundWood!$F18</f>
        <v>4739.806691449814</v>
      </c>
      <c r="J18" s="65">
        <f>harvestAreas2018!$C18*energyWoodRoundWood!J18/energyWoodRoundWood!$F18</f>
        <v>5110.1040892193305</v>
      </c>
      <c r="K18" s="65">
        <f>harvestAreas2018!$C18*energyWoodRoundWood!K18/energyWoodRoundWood!$F18</f>
        <v>5480.4014869888479</v>
      </c>
      <c r="L18" s="65">
        <f t="shared" si="1"/>
        <v>4940.8252788104091</v>
      </c>
      <c r="M18">
        <f>$L18*('forestCenters harvests'!E$2+'forestCenters harvests'!E$5+'forestCenters harvests'!E$8)/('forestCenters harvests'!$D$2+'forestCenters harvests'!$D$5+'forestCenters harvests'!$D$8)</f>
        <v>5237.8698270901741</v>
      </c>
      <c r="N18">
        <f>$L18*('forestCenters harvests'!F$2+'forestCenters harvests'!F$5+'forestCenters harvests'!F$8)/('forestCenters harvests'!$D$2+'forestCenters harvests'!$D$5+'forestCenters harvests'!$D$8)</f>
        <v>5218.785121832223</v>
      </c>
      <c r="O18">
        <f>$L18*('forestCenters harvests'!G$2+'forestCenters harvests'!G$5+'forestCenters harvests'!G$8)/('forestCenters harvests'!$D$2+'forestCenters harvests'!$D$5+'forestCenters harvests'!$D$8)</f>
        <v>5182.8290516193383</v>
      </c>
      <c r="P18">
        <f>$L18*('forestCenters harvests'!H$2+'forestCenters harvests'!H$5+'forestCenters harvests'!H$8)/('forestCenters harvests'!$D$2+'forestCenters harvests'!$D$5+'forestCenters harvests'!$D$8)</f>
        <v>5131.1297060253137</v>
      </c>
    </row>
    <row r="19" spans="1:16">
      <c r="A19">
        <v>16</v>
      </c>
      <c r="B19" s="2" t="s">
        <v>126</v>
      </c>
      <c r="C19" s="3">
        <f>harvestAreas2018!$C19*energyWoodRoundWood!C19/energyWoodRoundWood!$F19</f>
        <v>4717.6173913043476</v>
      </c>
      <c r="D19" s="3">
        <f>harvestAreas2018!$C19*energyWoodRoundWood!D19/energyWoodRoundWood!$F19</f>
        <v>3910.6565217391303</v>
      </c>
      <c r="E19" s="3">
        <f>harvestAreas2018!$C19*energyWoodRoundWood!E19/energyWoodRoundWood!$F19</f>
        <v>4655.54347826087</v>
      </c>
      <c r="F19" s="3">
        <f>harvestAreas2018!$C19*energyWoodRoundWood!F19/energyWoodRoundWood!$F19</f>
        <v>4759</v>
      </c>
      <c r="G19" s="3">
        <f>harvestAreas2018!$C19*energyWoodRoundWood!G19/energyWoodRoundWood!$F19</f>
        <v>4593.4695652173914</v>
      </c>
      <c r="H19" s="3">
        <f>harvestAreas2018!$C19*energyWoodRoundWood!H19/energyWoodRoundWood!$F19</f>
        <v>4924.5304347826086</v>
      </c>
      <c r="I19" s="3">
        <f>harvestAreas2018!$C19*energyWoodRoundWood!I19/energyWoodRoundWood!$F19</f>
        <v>5007.2956521739134</v>
      </c>
      <c r="J19" s="65">
        <f>harvestAreas2018!$C19*energyWoodRoundWood!J19/energyWoodRoundWood!$F19</f>
        <v>6124.6260869565222</v>
      </c>
      <c r="K19" s="65">
        <f>harvestAreas2018!$C19*energyWoodRoundWood!K19/energyWoodRoundWood!$F19</f>
        <v>7283.3391304347824</v>
      </c>
      <c r="L19" s="65">
        <f t="shared" si="1"/>
        <v>5586.652173913044</v>
      </c>
      <c r="M19">
        <f>$L19*('forestCenters harvests'!E$2+'forestCenters harvests'!E$5+'forestCenters harvests'!E$8)/('forestCenters harvests'!$D$2+'forestCenters harvests'!$D$5+'forestCenters harvests'!$D$8)</f>
        <v>5922.5241138727824</v>
      </c>
      <c r="N19">
        <f>$L19*('forestCenters harvests'!F$2+'forestCenters harvests'!F$5+'forestCenters harvests'!F$8)/('forestCenters harvests'!$D$2+'forestCenters harvests'!$D$5+'forestCenters harvests'!$D$8)</f>
        <v>5900.9448018952708</v>
      </c>
      <c r="O19">
        <f>$L19*('forestCenters harvests'!G$2+'forestCenters harvests'!G$5+'forestCenters harvests'!G$8)/('forestCenters harvests'!$D$2+'forestCenters harvests'!$D$5+'forestCenters harvests'!$D$8)</f>
        <v>5860.2888291609861</v>
      </c>
      <c r="P19">
        <f>$L19*('forestCenters harvests'!H$2+'forestCenters harvests'!H$5+'forestCenters harvests'!H$8)/('forestCenters harvests'!$D$2+'forestCenters harvests'!$D$5+'forestCenters harvests'!$D$8)</f>
        <v>5801.8317404856543</v>
      </c>
    </row>
    <row r="20" spans="1:16">
      <c r="A20">
        <v>8</v>
      </c>
      <c r="B20" s="2" t="s">
        <v>127</v>
      </c>
      <c r="C20" s="3">
        <f>harvestAreas2018!$C20*energyWoodRoundWood!C20/energyWoodRoundWood!$F20</f>
        <v>1495.2669245647969</v>
      </c>
      <c r="D20" s="3">
        <f>harvestAreas2018!$C20*energyWoodRoundWood!D20/energyWoodRoundWood!$F20</f>
        <v>1210.5609284332688</v>
      </c>
      <c r="E20" s="3">
        <f>harvestAreas2018!$C20*energyWoodRoundWood!E20/energyWoodRoundWood!$F20</f>
        <v>1219.5280464216635</v>
      </c>
      <c r="F20" s="3">
        <f>harvestAreas2018!$C20*energyWoodRoundWood!F20/energyWoodRoundWood!$F20</f>
        <v>1159</v>
      </c>
      <c r="G20" s="3">
        <f>harvestAreas2018!$C20*energyWoodRoundWood!G20/energyWoodRoundWood!$F20</f>
        <v>1064.8452611218568</v>
      </c>
      <c r="H20" s="3">
        <f>harvestAreas2018!$C20*energyWoodRoundWood!H20/energyWoodRoundWood!$F20</f>
        <v>1380.936170212766</v>
      </c>
      <c r="I20" s="3">
        <f>harvestAreas2018!$C20*energyWoodRoundWood!I20/energyWoodRoundWood!$F20</f>
        <v>1356.2765957446809</v>
      </c>
      <c r="J20" s="65">
        <f>harvestAreas2018!$C20*energyWoodRoundWood!J20/energyWoodRoundWood!$F20</f>
        <v>1396.6286266924565</v>
      </c>
      <c r="K20" s="65">
        <f>harvestAreas2018!$C20*energyWoodRoundWood!K20/energyWoodRoundWood!$F20</f>
        <v>1282.2978723404256</v>
      </c>
      <c r="L20" s="65">
        <f t="shared" si="1"/>
        <v>1296.1969052224372</v>
      </c>
      <c r="M20">
        <f>$L20*('forestCenters harvests'!E$2+'forestCenters harvests'!E$5+'forestCenters harvests'!E$8)/('forestCenters harvests'!$D$2+'forestCenters harvests'!$D$5+'forestCenters harvests'!$D$8)</f>
        <v>1374.1248226180774</v>
      </c>
      <c r="N20">
        <f>$L20*('forestCenters harvests'!F$2+'forestCenters harvests'!F$5+'forestCenters harvests'!F$8)/('forestCenters harvests'!$D$2+'forestCenters harvests'!$D$5+'forestCenters harvests'!$D$8)</f>
        <v>1369.1180606913745</v>
      </c>
      <c r="O20">
        <f>$L20*('forestCenters harvests'!G$2+'forestCenters harvests'!G$5+'forestCenters harvests'!G$8)/('forestCenters harvests'!$D$2+'forestCenters harvests'!$D$5+'forestCenters harvests'!$D$8)</f>
        <v>1359.6851938515408</v>
      </c>
      <c r="P20">
        <f>$L20*('forestCenters harvests'!H$2+'forestCenters harvests'!H$5+'forestCenters harvests'!H$8)/('forestCenters harvests'!$D$2+'forestCenters harvests'!$D$5+'forestCenters harvests'!$D$8)</f>
        <v>1346.1221698667837</v>
      </c>
    </row>
    <row r="21" spans="1:16">
      <c r="A21">
        <v>2</v>
      </c>
      <c r="B21" s="2" t="s">
        <v>128</v>
      </c>
      <c r="C21" s="3">
        <v>0</v>
      </c>
      <c r="D21" s="3">
        <f t="shared" ref="D21:G21" si="2">C21</f>
        <v>0</v>
      </c>
      <c r="E21" s="3">
        <f t="shared" si="2"/>
        <v>0</v>
      </c>
      <c r="F21" s="3">
        <f t="shared" si="2"/>
        <v>0</v>
      </c>
      <c r="G21" s="3">
        <f t="shared" si="2"/>
        <v>0</v>
      </c>
      <c r="H21" s="3">
        <f t="shared" ref="H21" si="3">AVERAGE(C21:G21)</f>
        <v>0</v>
      </c>
      <c r="I21">
        <v>0</v>
      </c>
      <c r="J21" s="65">
        <v>0</v>
      </c>
      <c r="K21" s="65">
        <v>0</v>
      </c>
      <c r="L21" s="65">
        <f t="shared" si="1"/>
        <v>0</v>
      </c>
      <c r="M21">
        <f>$L21*('forestCenters harvests'!E$2+'forestCenters harvests'!E$5+'forestCenters harvests'!E$8)/('forestCenters harvests'!$D$2+'forestCenters harvests'!$D$5+'forestCenters harvests'!$D$8)</f>
        <v>0</v>
      </c>
      <c r="N21">
        <f>$L21*('forestCenters harvests'!F$2+'forestCenters harvests'!F$5+'forestCenters harvests'!F$8)/('forestCenters harvests'!$D$2+'forestCenters harvests'!$D$5+'forestCenters harvests'!$D$8)</f>
        <v>0</v>
      </c>
      <c r="O21">
        <f>$L21*('forestCenters harvests'!G$2+'forestCenters harvests'!G$5+'forestCenters harvests'!G$8)/('forestCenters harvests'!$D$2+'forestCenters harvests'!$D$5+'forestCenters harvests'!$D$8)</f>
        <v>0</v>
      </c>
      <c r="P21">
        <f>$L21*('forestCenters harvests'!H$2+'forestCenters harvests'!H$5+'forestCenters harvests'!H$8)/('forestCenters harvests'!$D$2+'forestCenters harvests'!$D$5+'forestCenters harvests'!$D$8)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1225-FDFA-4706-9FEE-47908F929850}">
  <dimension ref="A1:P21"/>
  <sheetViews>
    <sheetView tabSelected="1" zoomScale="67" workbookViewId="0">
      <selection activeCell="K2" sqref="K2"/>
    </sheetView>
  </sheetViews>
  <sheetFormatPr defaultColWidth="8.85546875" defaultRowHeight="15"/>
  <cols>
    <col min="8" max="8" width="11.85546875" bestFit="1" customWidth="1"/>
    <col min="10" max="11" width="8.85546875" style="63"/>
  </cols>
  <sheetData>
    <row r="1" spans="1:16">
      <c r="A1" t="s">
        <v>130</v>
      </c>
      <c r="B1" t="s">
        <v>129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 s="63">
        <v>2022</v>
      </c>
      <c r="K1" s="63">
        <v>2023</v>
      </c>
      <c r="L1" t="s">
        <v>217</v>
      </c>
      <c r="M1" t="s">
        <v>92</v>
      </c>
      <c r="N1" t="s">
        <v>93</v>
      </c>
      <c r="O1" t="s">
        <v>94</v>
      </c>
      <c r="P1" t="s">
        <v>95</v>
      </c>
    </row>
    <row r="2" spans="1:16">
      <c r="A2">
        <v>0</v>
      </c>
      <c r="B2" s="2" t="s">
        <v>11</v>
      </c>
      <c r="C2" s="3">
        <f>Luke_Met_Hakkuut_01a!AP384-clearcutAreas_old!C2</f>
        <v>413466</v>
      </c>
      <c r="D2" s="3">
        <f>Luke_Met_Hakkuut_01a!AP404-clearcutAreas_old!D2</f>
        <v>440614</v>
      </c>
      <c r="E2" s="3">
        <f>Luke_Met_Hakkuut_01a!AP424-clearcutAreas_old!E2</f>
        <v>468540</v>
      </c>
      <c r="F2" s="3">
        <f>Luke_Met_Hakkuut_01a!AP444-clearcutAreas_old!F2</f>
        <v>542979</v>
      </c>
      <c r="G2" s="3">
        <f>Luke_Met_Hakkuut_01a!AP464-clearcutAreas_old!G2</f>
        <v>531045</v>
      </c>
      <c r="H2" s="3">
        <f>AVERAGE($C2:$G2)*AVERAGE(roundWood!$C2:$G2)/roundWood!H2</f>
        <v>518209.10772209725</v>
      </c>
      <c r="I2" s="3">
        <f>AVERAGE($C2:$G2)*AVERAGE(roundWood!$C2:$G2)/roundWood!I2</f>
        <v>460152.74605479039</v>
      </c>
      <c r="J2" s="65">
        <f>AVERAGE($C2:$G2)*AVERAGE(roundWood!$C2:$G2)/roundWood!J2</f>
        <v>472922.43928444764</v>
      </c>
      <c r="K2" s="65">
        <f>AVERAGE($C2:$G2)*AVERAGE(roundWood!$C2:$G2)/roundWood!K2</f>
        <v>495684.15449571202</v>
      </c>
      <c r="L2" s="3">
        <f>AVERAGE(C2:I2)</f>
        <v>482143.69339669822</v>
      </c>
      <c r="M2">
        <f>$L2*('forestCenters harvests'!E$2+'forestCenters harvests'!E$5+'forestCenters harvests'!E$8)/('forestCenters harvests'!$D$2+'forestCenters harvests'!$D$5+'forestCenters harvests'!$D$8)</f>
        <v>511130.38034253626</v>
      </c>
      <c r="N2">
        <f>$L2*('forestCenters harvests'!F$2+'forestCenters harvests'!F$5+'forestCenters harvests'!F$8)/('forestCenters harvests'!$D$2+'forestCenters harvests'!$D$5+'forestCenters harvests'!$D$8)</f>
        <v>509268.02541978296</v>
      </c>
      <c r="O2">
        <f>$L2*('forestCenters harvests'!G$2+'forestCenters harvests'!G$5+'forestCenters harvests'!G$8)/('forestCenters harvests'!$D$2+'forestCenters harvests'!$D$5+'forestCenters harvests'!$D$8)</f>
        <v>505759.301367787</v>
      </c>
      <c r="P2">
        <f>$L2*('forestCenters harvests'!H$2+'forestCenters harvests'!H$5+'forestCenters harvests'!H$8)/('forestCenters harvests'!$D$2+'forestCenters harvests'!$D$5+'forestCenters harvests'!$D$8)</f>
        <v>500714.29126840207</v>
      </c>
    </row>
    <row r="3" spans="1:16">
      <c r="A3">
        <v>1</v>
      </c>
      <c r="B3" s="2" t="s">
        <v>110</v>
      </c>
      <c r="C3" s="3">
        <f>Luke_Met_Hakkuut_01a!AP385-clearcutAreas_old!C3</f>
        <v>10912</v>
      </c>
      <c r="D3" s="3">
        <f>Luke_Met_Hakkuut_01a!AP405-clearcutAreas_old!D3</f>
        <v>10841</v>
      </c>
      <c r="E3" s="3">
        <f>Luke_Met_Hakkuut_01a!AP425-clearcutAreas_old!E3</f>
        <v>12060</v>
      </c>
      <c r="F3" s="3">
        <f>Luke_Met_Hakkuut_01a!AP445-clearcutAreas_old!F3</f>
        <v>11943</v>
      </c>
      <c r="G3" s="3">
        <f>Luke_Met_Hakkuut_01a!AP465-clearcutAreas_old!G3</f>
        <v>13601</v>
      </c>
      <c r="H3" s="3">
        <f>AVERAGE($C3:$G3)*AVERAGE(roundWood!$C3:$G3)/roundWood!H3</f>
        <v>15705.967256637168</v>
      </c>
      <c r="I3" s="3">
        <f>AVERAGE($C3:$G3)*AVERAGE(roundWood!$C3:$G3)/roundWood!I3</f>
        <v>13711.438338966684</v>
      </c>
      <c r="J3" s="65">
        <f>AVERAGE($C3:$G3)*AVERAGE(roundWood!$C3:$G3)/roundWood!J3</f>
        <v>13940.298870888562</v>
      </c>
      <c r="K3" s="65">
        <f>AVERAGE($C3:$G3)*AVERAGE(roundWood!$C3:$G3)/roundWood!K3</f>
        <v>15819.715208913649</v>
      </c>
      <c r="L3" s="3">
        <f t="shared" ref="L3:L21" si="0">AVERAGE(C3:I3)</f>
        <v>12682.057942229123</v>
      </c>
      <c r="M3">
        <f>$L3*('forestCenters harvests'!E$2+'forestCenters harvests'!E$5+'forestCenters harvests'!E$8)/('forestCenters harvests'!$D$2+'forestCenters harvests'!$D$5+'forestCenters harvests'!$D$8)</f>
        <v>13444.508739439718</v>
      </c>
      <c r="N3">
        <f>$L3*('forestCenters harvests'!F$2+'forestCenters harvests'!F$5+'forestCenters harvests'!F$8)/('forestCenters harvests'!$D$2+'forestCenters harvests'!$D$5+'forestCenters harvests'!$D$8)</f>
        <v>13395.522320322712</v>
      </c>
      <c r="O3">
        <f>$L3*('forestCenters harvests'!G$2+'forestCenters harvests'!G$5+'forestCenters harvests'!G$8)/('forestCenters harvests'!$D$2+'forestCenters harvests'!$D$5+'forestCenters harvests'!$D$8)</f>
        <v>13303.230660512298</v>
      </c>
      <c r="P3">
        <f>$L3*('forestCenters harvests'!H$2+'forestCenters harvests'!H$5+'forestCenters harvests'!H$8)/('forestCenters harvests'!$D$2+'forestCenters harvests'!$D$5+'forestCenters harvests'!$D$8)</f>
        <v>13170.529328366303</v>
      </c>
    </row>
    <row r="4" spans="1:16">
      <c r="A4">
        <v>11</v>
      </c>
      <c r="B4" s="2" t="s">
        <v>111</v>
      </c>
      <c r="C4" s="3">
        <f>Luke_Met_Hakkuut_01a!AP386-clearcutAreas_old!C4</f>
        <v>10202</v>
      </c>
      <c r="D4" s="3">
        <f>Luke_Met_Hakkuut_01a!AP406-clearcutAreas_old!D4</f>
        <v>11712</v>
      </c>
      <c r="E4" s="3">
        <f>Luke_Met_Hakkuut_01a!AP426-clearcutAreas_old!E4</f>
        <v>12839</v>
      </c>
      <c r="F4" s="3">
        <f>Luke_Met_Hakkuut_01a!AP446-clearcutAreas_old!F4</f>
        <v>14029</v>
      </c>
      <c r="G4" s="3">
        <f>Luke_Met_Hakkuut_01a!AP466-clearcutAreas_old!G4</f>
        <v>13180</v>
      </c>
      <c r="H4" s="3">
        <f>AVERAGE($C4:$G4)*AVERAGE(roundWood!$C4:$G4)/roundWood!H4</f>
        <v>14022.875473294554</v>
      </c>
      <c r="I4" s="3">
        <f>AVERAGE($C4:$G4)*AVERAGE(roundWood!$C4:$G4)/roundWood!I4</f>
        <v>12293.582531293465</v>
      </c>
      <c r="J4" s="65">
        <f>AVERAGE($C4:$G4)*AVERAGE(roundWood!$C4:$G4)/roundWood!J4</f>
        <v>12567.420625592418</v>
      </c>
      <c r="K4" s="65">
        <f>AVERAGE($C4:$G4)*AVERAGE(roundWood!$C4:$G4)/roundWood!K4</f>
        <v>13419.664736842107</v>
      </c>
      <c r="L4" s="3">
        <f t="shared" si="0"/>
        <v>12611.208286369716</v>
      </c>
      <c r="M4">
        <f>$L4*('forestCenters harvests'!E$2+'forestCenters harvests'!E$5+'forestCenters harvests'!E$8)/('forestCenters harvests'!$D$2+'forestCenters harvests'!$D$5+'forestCenters harvests'!$D$8)</f>
        <v>13369.399571690508</v>
      </c>
      <c r="N4">
        <f>$L4*('forestCenters harvests'!F$2+'forestCenters harvests'!F$5+'forestCenters harvests'!F$8)/('forestCenters harvests'!$D$2+'forestCenters harvests'!$D$5+'forestCenters harvests'!$D$8)</f>
        <v>13320.686820376633</v>
      </c>
      <c r="O4">
        <f>$L4*('forestCenters harvests'!G$2+'forestCenters harvests'!G$5+'forestCenters harvests'!G$8)/('forestCenters harvests'!$D$2+'forestCenters harvests'!$D$5+'forestCenters harvests'!$D$8)</f>
        <v>13228.91075766931</v>
      </c>
      <c r="P4">
        <f>$L4*('forestCenters harvests'!H$2+'forestCenters harvests'!H$5+'forestCenters harvests'!H$8)/('forestCenters harvests'!$D$2+'forestCenters harvests'!$D$5+'forestCenters harvests'!$D$8)</f>
        <v>13096.950775527981</v>
      </c>
    </row>
    <row r="5" spans="1:16">
      <c r="A5">
        <v>14</v>
      </c>
      <c r="B5" s="2" t="s">
        <v>112</v>
      </c>
      <c r="C5" s="3">
        <f>Luke_Met_Hakkuut_01a!AP387-clearcutAreas_old!C5</f>
        <v>12754</v>
      </c>
      <c r="D5" s="3">
        <f>Luke_Met_Hakkuut_01a!AP407-clearcutAreas_old!D5</f>
        <v>12324</v>
      </c>
      <c r="E5" s="3">
        <f>Luke_Met_Hakkuut_01a!AP427-clearcutAreas_old!E5</f>
        <v>12545</v>
      </c>
      <c r="F5" s="3">
        <f>Luke_Met_Hakkuut_01a!AP447-clearcutAreas_old!F5</f>
        <v>14085</v>
      </c>
      <c r="G5" s="3">
        <f>Luke_Met_Hakkuut_01a!AP467-clearcutAreas_old!G5</f>
        <v>13702</v>
      </c>
      <c r="H5" s="3">
        <f>AVERAGE($C5:$G5)*AVERAGE(roundWood!$C5:$G5)/roundWood!H5</f>
        <v>14090.191575663026</v>
      </c>
      <c r="I5" s="3">
        <f>AVERAGE($C5:$G5)*AVERAGE(roundWood!$C5:$G5)/roundWood!I5</f>
        <v>12074.616042780748</v>
      </c>
      <c r="J5" s="65">
        <f>AVERAGE($C5:$G5)*AVERAGE(roundWood!$C5:$G5)/roundWood!J5</f>
        <v>12349.789608021878</v>
      </c>
      <c r="K5" s="65">
        <f>AVERAGE($C5:$G5)*AVERAGE(roundWood!$C5:$G5)/roundWood!K5</f>
        <v>12720.863098591548</v>
      </c>
      <c r="L5" s="3">
        <f t="shared" si="0"/>
        <v>13082.115374063394</v>
      </c>
      <c r="M5">
        <f>$L5*('forestCenters harvests'!E$2+'forestCenters harvests'!E$5+'forestCenters harvests'!E$8)/('forestCenters harvests'!$D$2+'forestCenters harvests'!$D$5+'forestCenters harvests'!$D$8)</f>
        <v>13868.61779674531</v>
      </c>
      <c r="N5">
        <f>$L5*('forestCenters harvests'!F$2+'forestCenters harvests'!F$5+'forestCenters harvests'!F$8)/('forestCenters harvests'!$D$2+'forestCenters harvests'!$D$5+'forestCenters harvests'!$D$8)</f>
        <v>13818.086093643955</v>
      </c>
      <c r="O5">
        <f>$L5*('forestCenters harvests'!G$2+'forestCenters harvests'!G$5+'forestCenters harvests'!G$8)/('forestCenters harvests'!$D$2+'forestCenters harvests'!$D$5+'forestCenters harvests'!$D$8)</f>
        <v>13722.88307949565</v>
      </c>
      <c r="P5">
        <f>$L5*('forestCenters harvests'!H$2+'forestCenters harvests'!H$5+'forestCenters harvests'!H$8)/('forestCenters harvests'!$D$2+'forestCenters harvests'!$D$5+'forestCenters harvests'!$D$8)</f>
        <v>13585.995663799087</v>
      </c>
    </row>
    <row r="6" spans="1:16">
      <c r="A6">
        <v>9</v>
      </c>
      <c r="B6" s="2" t="s">
        <v>113</v>
      </c>
      <c r="C6" s="3">
        <f>Luke_Met_Hakkuut_01a!AP388-clearcutAreas_old!C6</f>
        <v>9456</v>
      </c>
      <c r="D6" s="3">
        <f>Luke_Met_Hakkuut_01a!AP408-clearcutAreas_old!D6</f>
        <v>9308</v>
      </c>
      <c r="E6" s="3">
        <f>Luke_Met_Hakkuut_01a!AP428-clearcutAreas_old!E6</f>
        <v>10283.104478091038</v>
      </c>
      <c r="F6" s="3">
        <f>Luke_Met_Hakkuut_01a!AP448-clearcutAreas_old!F6</f>
        <v>11315</v>
      </c>
      <c r="G6" s="3">
        <f>Luke_Met_Hakkuut_01a!AP468-clearcutAreas_old!G6</f>
        <v>10523</v>
      </c>
      <c r="H6" s="3">
        <f>AVERAGE($C6:$G6)*AVERAGE(roundWood!$C6:$G6)/roundWood!H6</f>
        <v>11915.13199740004</v>
      </c>
      <c r="I6" s="3">
        <f>AVERAGE($C6:$G6)*AVERAGE(roundWood!$C6:$G6)/roundWood!I6</f>
        <v>10422.743734144198</v>
      </c>
      <c r="J6" s="65">
        <f>AVERAGE($C6:$G6)*AVERAGE(roundWood!$C6:$G6)/roundWood!J6</f>
        <v>10934.255695767108</v>
      </c>
      <c r="K6" s="65">
        <f>AVERAGE($C6:$G6)*AVERAGE(roundWood!$C6:$G6)/roundWood!K6</f>
        <v>11726.324020078477</v>
      </c>
      <c r="L6" s="3">
        <f t="shared" si="0"/>
        <v>10460.425744233611</v>
      </c>
      <c r="M6">
        <f>$L6*('forestCenters harvests'!E$2+'forestCenters harvests'!E$5+'forestCenters harvests'!E$8)/('forestCenters harvests'!$D$2+'forestCenters harvests'!$D$5+'forestCenters harvests'!$D$8)</f>
        <v>11089.311054818409</v>
      </c>
      <c r="N6">
        <f>$L6*('forestCenters harvests'!F$2+'forestCenters harvests'!F$5+'forestCenters harvests'!F$8)/('forestCenters harvests'!$D$2+'forestCenters harvests'!$D$5+'forestCenters harvests'!$D$8)</f>
        <v>11048.906035224301</v>
      </c>
      <c r="O6">
        <f>$L6*('forestCenters harvests'!G$2+'forestCenters harvests'!G$5+'forestCenters harvests'!G$8)/('forestCenters harvests'!$D$2+'forestCenters harvests'!$D$5+'forestCenters harvests'!$D$8)</f>
        <v>10972.781950422241</v>
      </c>
      <c r="P6">
        <f>$L6*('forestCenters harvests'!H$2+'forestCenters harvests'!H$5+'forestCenters harvests'!H$8)/('forestCenters harvests'!$D$2+'forestCenters harvests'!$D$5+'forestCenters harvests'!$D$8)</f>
        <v>10863.327125550966</v>
      </c>
    </row>
    <row r="7" spans="1:16">
      <c r="A7">
        <v>4</v>
      </c>
      <c r="B7" s="2" t="s">
        <v>114</v>
      </c>
      <c r="C7" s="3">
        <f>Luke_Met_Hakkuut_01a!AP389-clearcutAreas_old!C7</f>
        <v>23477</v>
      </c>
      <c r="D7" s="3">
        <f>Luke_Met_Hakkuut_01a!AP409-clearcutAreas_old!D7</f>
        <v>24077</v>
      </c>
      <c r="E7" s="3">
        <f>Luke_Met_Hakkuut_01a!AP429-clearcutAreas_old!E7</f>
        <v>27330</v>
      </c>
      <c r="F7" s="3">
        <f>Luke_Met_Hakkuut_01a!AP449-clearcutAreas_old!F7</f>
        <v>29305</v>
      </c>
      <c r="G7" s="3">
        <f>Luke_Met_Hakkuut_01a!AP469-clearcutAreas_old!G7</f>
        <v>31154</v>
      </c>
      <c r="H7" s="3">
        <f>AVERAGE($C7:$G7)*AVERAGE(roundWood!$C7:$G7)/roundWood!H7</f>
        <v>30009.622163934426</v>
      </c>
      <c r="I7" s="3">
        <f>AVERAGE($C7:$G7)*AVERAGE(roundWood!$C7:$G7)/roundWood!I7</f>
        <v>24352.875947605404</v>
      </c>
      <c r="J7" s="65">
        <f>AVERAGE($C7:$G7)*AVERAGE(roundWood!$C7:$G7)/roundWood!J7</f>
        <v>25097.690757224213</v>
      </c>
      <c r="K7" s="65">
        <f>AVERAGE($C7:$G7)*AVERAGE(roundWood!$C7:$G7)/roundWood!K7</f>
        <v>27284.602586562713</v>
      </c>
      <c r="L7" s="3">
        <f t="shared" si="0"/>
        <v>27100.785444505691</v>
      </c>
      <c r="M7">
        <f>$L7*('forestCenters harvests'!E$2+'forestCenters harvests'!E$5+'forestCenters harvests'!E$8)/('forestCenters harvests'!$D$2+'forestCenters harvests'!$D$5+'forestCenters harvests'!$D$8)</f>
        <v>28730.096362443725</v>
      </c>
      <c r="N7">
        <f>$L7*('forestCenters harvests'!F$2+'forestCenters harvests'!F$5+'forestCenters harvests'!F$8)/('forestCenters harvests'!$D$2+'forestCenters harvests'!$D$5+'forestCenters harvests'!$D$8)</f>
        <v>28625.415368220853</v>
      </c>
      <c r="O7">
        <f>$L7*('forestCenters harvests'!G$2+'forestCenters harvests'!G$5+'forestCenters harvests'!G$8)/('forestCenters harvests'!$D$2+'forestCenters harvests'!$D$5+'forestCenters harvests'!$D$8)</f>
        <v>28428.193712064334</v>
      </c>
      <c r="P7">
        <f>$L7*('forestCenters harvests'!H$2+'forestCenters harvests'!H$5+'forestCenters harvests'!H$8)/('forestCenters harvests'!$D$2+'forestCenters harvests'!$D$5+'forestCenters harvests'!$D$8)</f>
        <v>28144.61904720544</v>
      </c>
    </row>
    <row r="8" spans="1:16">
      <c r="A8">
        <v>13</v>
      </c>
      <c r="B8" s="2" t="s">
        <v>115</v>
      </c>
      <c r="C8" s="3">
        <f>Luke_Met_Hakkuut_01a!AP390-clearcutAreas_old!C8</f>
        <v>9384</v>
      </c>
      <c r="D8" s="3">
        <f>Luke_Met_Hakkuut_01a!AP410-clearcutAreas_old!D8</f>
        <v>10235</v>
      </c>
      <c r="E8" s="3">
        <f>Luke_Met_Hakkuut_01a!AP430-clearcutAreas_old!E8</f>
        <v>10671</v>
      </c>
      <c r="F8" s="3">
        <f>Luke_Met_Hakkuut_01a!AP450-clearcutAreas_old!F8</f>
        <v>11520</v>
      </c>
      <c r="G8" s="3">
        <f>Luke_Met_Hakkuut_01a!AP470-clearcutAreas_old!G8</f>
        <v>12816</v>
      </c>
      <c r="H8" s="3">
        <f>AVERAGE($C8:$G8)*AVERAGE(roundWood!$C8:$G8)/roundWood!H8</f>
        <v>12481.177230098147</v>
      </c>
      <c r="I8" s="3">
        <f>AVERAGE($C8:$G8)*AVERAGE(roundWood!$C8:$G8)/roundWood!I8</f>
        <v>9617.8483361344533</v>
      </c>
      <c r="J8" s="65">
        <f>AVERAGE($C8:$G8)*AVERAGE(roundWood!$C8:$G8)/roundWood!J8</f>
        <v>10592.540046274873</v>
      </c>
      <c r="K8" s="65">
        <f>AVERAGE($C8:$G8)*AVERAGE(roundWood!$C8:$G8)/roundWood!K8</f>
        <v>11144.342278481012</v>
      </c>
      <c r="L8" s="3">
        <f t="shared" si="0"/>
        <v>10960.717938033227</v>
      </c>
      <c r="M8">
        <f>$L8*('forestCenters harvests'!E$2+'forestCenters harvests'!E$5+'forestCenters harvests'!E$8)/('forestCenters harvests'!$D$2+'forestCenters harvests'!$D$5+'forestCenters harvests'!$D$8)</f>
        <v>11619.681031241189</v>
      </c>
      <c r="N8">
        <f>$L8*('forestCenters harvests'!F$2+'forestCenters harvests'!F$5+'forestCenters harvests'!F$8)/('forestCenters harvests'!$D$2+'forestCenters harvests'!$D$5+'forestCenters harvests'!$D$8)</f>
        <v>11577.34355532193</v>
      </c>
      <c r="O8">
        <f>$L8*('forestCenters harvests'!G$2+'forestCenters harvests'!G$5+'forestCenters harvests'!G$8)/('forestCenters harvests'!$D$2+'forestCenters harvests'!$D$5+'forestCenters harvests'!$D$8)</f>
        <v>11497.578673642398</v>
      </c>
      <c r="P8">
        <f>$L8*('forestCenters harvests'!H$2+'forestCenters harvests'!H$5+'forestCenters harvests'!H$8)/('forestCenters harvests'!$D$2+'forestCenters harvests'!$D$5+'forestCenters harvests'!$D$8)</f>
        <v>11382.888938090075</v>
      </c>
    </row>
    <row r="9" spans="1:16">
      <c r="A9">
        <v>15</v>
      </c>
      <c r="B9" s="2" t="s">
        <v>116</v>
      </c>
      <c r="C9" s="3">
        <f>Luke_Met_Hakkuut_01a!AP391-clearcutAreas_old!C9</f>
        <v>9634</v>
      </c>
      <c r="D9" s="3">
        <f>Luke_Met_Hakkuut_01a!AP411-clearcutAreas_old!D9</f>
        <v>10327</v>
      </c>
      <c r="E9" s="3">
        <f>Luke_Met_Hakkuut_01a!AP431-clearcutAreas_old!E9</f>
        <v>11046</v>
      </c>
      <c r="F9" s="3">
        <f>Luke_Met_Hakkuut_01a!AP451-clearcutAreas_old!F9</f>
        <v>11364</v>
      </c>
      <c r="G9" s="3">
        <f>Luke_Met_Hakkuut_01a!AP471-clearcutAreas_old!G9</f>
        <v>10545</v>
      </c>
      <c r="H9" s="3">
        <f>AVERAGE($C9:$G9)*AVERAGE(roundWood!$C9:$G9)/roundWood!H9</f>
        <v>14582.232895957588</v>
      </c>
      <c r="I9" s="3">
        <f>AVERAGE($C9:$G9)*AVERAGE(roundWood!$C9:$G9)/roundWood!I9</f>
        <v>13215.969633633635</v>
      </c>
      <c r="J9" s="65">
        <f>AVERAGE($C9:$G9)*AVERAGE(roundWood!$C9:$G9)/roundWood!J9</f>
        <v>13761.469318323954</v>
      </c>
      <c r="K9" s="65">
        <f>AVERAGE($C9:$G9)*AVERAGE(roundWood!$C9:$G9)/roundWood!K9</f>
        <v>14486.233996050034</v>
      </c>
      <c r="L9" s="3">
        <f t="shared" si="0"/>
        <v>11530.600361370174</v>
      </c>
      <c r="M9">
        <f>$L9*('forestCenters harvests'!E$2+'forestCenters harvests'!E$5+'forestCenters harvests'!E$8)/('forestCenters harvests'!$D$2+'forestCenters harvests'!$D$5+'forestCenters harvests'!$D$8)</f>
        <v>12223.825031837039</v>
      </c>
      <c r="N9">
        <f>$L9*('forestCenters harvests'!F$2+'forestCenters harvests'!F$5+'forestCenters harvests'!F$8)/('forestCenters harvests'!$D$2+'forestCenters harvests'!$D$5+'forestCenters harvests'!$D$8)</f>
        <v>12179.286296519331</v>
      </c>
      <c r="O9">
        <f>$L9*('forestCenters harvests'!G$2+'forestCenters harvests'!G$5+'forestCenters harvests'!G$8)/('forestCenters harvests'!$D$2+'forestCenters harvests'!$D$5+'forestCenters harvests'!$D$8)</f>
        <v>12095.374186134006</v>
      </c>
      <c r="P9">
        <f>$L9*('forestCenters harvests'!H$2+'forestCenters harvests'!H$5+'forestCenters harvests'!H$8)/('forestCenters harvests'!$D$2+'forestCenters harvests'!$D$5+'forestCenters harvests'!$D$8)</f>
        <v>11974.721368163364</v>
      </c>
    </row>
    <row r="10" spans="1:16">
      <c r="A10">
        <v>5</v>
      </c>
      <c r="B10" s="2" t="s">
        <v>117</v>
      </c>
      <c r="C10" s="3">
        <f>Luke_Met_Hakkuut_01a!AP392-clearcutAreas_old!C10</f>
        <v>12786</v>
      </c>
      <c r="D10" s="3">
        <f>Luke_Met_Hakkuut_01a!AP412-clearcutAreas_old!D10</f>
        <v>13395</v>
      </c>
      <c r="E10" s="3">
        <f>Luke_Met_Hakkuut_01a!AP432-clearcutAreas_old!E10</f>
        <v>13993</v>
      </c>
      <c r="F10" s="3">
        <f>Luke_Met_Hakkuut_01a!AP452-clearcutAreas_old!F10</f>
        <v>14296</v>
      </c>
      <c r="G10" s="3">
        <f>Luke_Met_Hakkuut_01a!AP472-clearcutAreas_old!G10</f>
        <v>15187</v>
      </c>
      <c r="H10" s="3">
        <f>AVERAGE($C10:$G10)*AVERAGE(roundWood!$C10:$G10)/roundWood!H10</f>
        <v>18730.48630573248</v>
      </c>
      <c r="I10" s="3">
        <f>AVERAGE($C10:$G10)*AVERAGE(roundWood!$C10:$G10)/roundWood!I10</f>
        <v>16284.372958006459</v>
      </c>
      <c r="J10" s="65">
        <f>AVERAGE($C10:$G10)*AVERAGE(roundWood!$C10:$G10)/roundWood!J10</f>
        <v>15831.420457604305</v>
      </c>
      <c r="K10" s="65">
        <f>AVERAGE($C10:$G10)*AVERAGE(roundWood!$C10:$G10)/roundWood!K10</f>
        <v>16868.181739961758</v>
      </c>
      <c r="L10" s="3">
        <f t="shared" si="0"/>
        <v>14953.122751962705</v>
      </c>
      <c r="M10">
        <f>$L10*('forestCenters harvests'!E$2+'forestCenters harvests'!E$5+'forestCenters harvests'!E$8)/('forestCenters harvests'!$D$2+'forestCenters harvests'!$D$5+'forestCenters harvests'!$D$8)</f>
        <v>15852.110945752482</v>
      </c>
      <c r="N10">
        <f>$L10*('forestCenters harvests'!F$2+'forestCenters harvests'!F$5+'forestCenters harvests'!F$8)/('forestCenters harvests'!$D$2+'forestCenters harvests'!$D$5+'forestCenters harvests'!$D$8)</f>
        <v>15794.352185969768</v>
      </c>
      <c r="O10">
        <f>$L10*('forestCenters harvests'!G$2+'forestCenters harvests'!G$5+'forestCenters harvests'!G$8)/('forestCenters harvests'!$D$2+'forestCenters harvests'!$D$5+'forestCenters harvests'!$D$8)</f>
        <v>15685.533213180484</v>
      </c>
      <c r="P10">
        <f>$L10*('forestCenters harvests'!H$2+'forestCenters harvests'!H$5+'forestCenters harvests'!H$8)/('forestCenters harvests'!$D$2+'forestCenters harvests'!$D$5+'forestCenters harvests'!$D$8)</f>
        <v>15529.068125418929</v>
      </c>
    </row>
    <row r="11" spans="1:16">
      <c r="A11">
        <v>17</v>
      </c>
      <c r="B11" s="2" t="s">
        <v>118</v>
      </c>
      <c r="C11" s="3">
        <f>Luke_Met_Hakkuut_01a!AP393-clearcutAreas_old!C11</f>
        <v>37806</v>
      </c>
      <c r="D11" s="3">
        <f>Luke_Met_Hakkuut_01a!AP413-clearcutAreas_old!D11</f>
        <v>39399</v>
      </c>
      <c r="E11" s="3">
        <f>Luke_Met_Hakkuut_01a!AP433-clearcutAreas_old!E11</f>
        <v>40258</v>
      </c>
      <c r="F11" s="3">
        <f>Luke_Met_Hakkuut_01a!AP453-clearcutAreas_old!F11</f>
        <v>42364</v>
      </c>
      <c r="G11" s="3">
        <f>Luke_Met_Hakkuut_01a!AP473-clearcutAreas_old!G11</f>
        <v>44286</v>
      </c>
      <c r="H11" s="3">
        <f>AVERAGE($C11:$G11)*AVERAGE(roundWood!$C11:$G11)/roundWood!H11</f>
        <v>47903.828953946235</v>
      </c>
      <c r="I11" s="3">
        <f>AVERAGE($C11:$G11)*AVERAGE(roundWood!$C11:$G11)/roundWood!I11</f>
        <v>48594.349586662029</v>
      </c>
      <c r="J11" s="65">
        <f>AVERAGE($C11:$G11)*AVERAGE(roundWood!$C11:$G11)/roundWood!J11</f>
        <v>47821.956062211582</v>
      </c>
      <c r="K11" s="65">
        <f>AVERAGE($C11:$G11)*AVERAGE(roundWood!$C11:$G11)/roundWood!K11</f>
        <v>51777.621191709834</v>
      </c>
      <c r="L11" s="3">
        <f t="shared" si="0"/>
        <v>42944.454077229755</v>
      </c>
      <c r="M11">
        <f>$L11*('forestCenters harvests'!E$2+'forestCenters harvests'!E$5+'forestCenters harvests'!E$8)/('forestCenters harvests'!$D$2+'forestCenters harvests'!$D$5+'forestCenters harvests'!$D$8)</f>
        <v>45526.293191678902</v>
      </c>
      <c r="N11">
        <f>$L11*('forestCenters harvests'!F$2+'forestCenters harvests'!F$5+'forestCenters harvests'!F$8)/('forestCenters harvests'!$D$2+'forestCenters harvests'!$D$5+'forestCenters harvests'!$D$8)</f>
        <v>45360.413565851515</v>
      </c>
      <c r="O11">
        <f>$L11*('forestCenters harvests'!G$2+'forestCenters harvests'!G$5+'forestCenters harvests'!G$8)/('forestCenters harvests'!$D$2+'forestCenters harvests'!$D$5+'forestCenters harvests'!$D$8)</f>
        <v>45047.892130884553</v>
      </c>
      <c r="P11">
        <f>$L11*('forestCenters harvests'!H$2+'forestCenters harvests'!H$5+'forestCenters harvests'!H$8)/('forestCenters harvests'!$D$2+'forestCenters harvests'!$D$5+'forestCenters harvests'!$D$8)</f>
        <v>44598.533967541451</v>
      </c>
    </row>
    <row r="12" spans="1:16">
      <c r="A12">
        <v>7</v>
      </c>
      <c r="B12" s="2" t="s">
        <v>119</v>
      </c>
      <c r="C12" s="3">
        <f>Luke_Met_Hakkuut_01a!AP394-clearcutAreas_old!C12</f>
        <v>39567</v>
      </c>
      <c r="D12" s="3">
        <f>Luke_Met_Hakkuut_01a!AP414-clearcutAreas_old!D12</f>
        <v>40513</v>
      </c>
      <c r="E12" s="3">
        <f>Luke_Met_Hakkuut_01a!AP434-clearcutAreas_old!E12</f>
        <v>44647</v>
      </c>
      <c r="F12" s="3">
        <f>Luke_Met_Hakkuut_01a!AP454-clearcutAreas_old!F12</f>
        <v>52270</v>
      </c>
      <c r="G12" s="3">
        <f>Luke_Met_Hakkuut_01a!AP474-clearcutAreas_old!G12</f>
        <v>46444</v>
      </c>
      <c r="H12" s="3">
        <f>AVERAGE($C12:$G12)*AVERAGE(roundWood!$C12:$G12)/roundWood!H12</f>
        <v>46814.216072264964</v>
      </c>
      <c r="I12" s="3">
        <f>AVERAGE($C12:$G12)*AVERAGE(roundWood!$C12:$G12)/roundWood!I12</f>
        <v>40093.894510028644</v>
      </c>
      <c r="J12" s="65">
        <f>AVERAGE($C12:$G12)*AVERAGE(roundWood!$C12:$G12)/roundWood!J12</f>
        <v>40076.669580409558</v>
      </c>
      <c r="K12" s="65">
        <f>AVERAGE($C12:$G12)*AVERAGE(roundWood!$C12:$G12)/roundWood!K12</f>
        <v>42447.350778097978</v>
      </c>
      <c r="L12" s="3">
        <f t="shared" si="0"/>
        <v>44335.587226041942</v>
      </c>
      <c r="M12">
        <f>$L12*('forestCenters harvests'!E$2+'forestCenters harvests'!E$5+'forestCenters harvests'!E$8)/('forestCenters harvests'!$D$2+'forestCenters harvests'!$D$5+'forestCenters harvests'!$D$8)</f>
        <v>47001.061865826938</v>
      </c>
      <c r="N12">
        <f>$L12*('forestCenters harvests'!F$2+'forestCenters harvests'!F$5+'forestCenters harvests'!F$8)/('forestCenters harvests'!$D$2+'forestCenters harvests'!$D$5+'forestCenters harvests'!$D$8)</f>
        <v>46829.808772082455</v>
      </c>
      <c r="O12">
        <f>$L12*('forestCenters harvests'!G$2+'forestCenters harvests'!G$5+'forestCenters harvests'!G$8)/('forestCenters harvests'!$D$2+'forestCenters harvests'!$D$5+'forestCenters harvests'!$D$8)</f>
        <v>46507.163586860916</v>
      </c>
      <c r="P12">
        <f>$L12*('forestCenters harvests'!H$2+'forestCenters harvests'!H$5+'forestCenters harvests'!H$8)/('forestCenters harvests'!$D$2+'forestCenters harvests'!$D$5+'forestCenters harvests'!$D$8)</f>
        <v>46043.249014543755</v>
      </c>
    </row>
    <row r="13" spans="1:16">
      <c r="A13">
        <v>18</v>
      </c>
      <c r="B13" s="2" t="s">
        <v>120</v>
      </c>
      <c r="C13" s="3">
        <f>Luke_Met_Hakkuut_01a!AP395-clearcutAreas_old!C13</f>
        <v>37505</v>
      </c>
      <c r="D13" s="3">
        <f>Luke_Met_Hakkuut_01a!AP415-clearcutAreas_old!D13</f>
        <v>42621</v>
      </c>
      <c r="E13" s="3">
        <f>Luke_Met_Hakkuut_01a!AP435-clearcutAreas_old!E13</f>
        <v>43691</v>
      </c>
      <c r="F13" s="3">
        <f>Luke_Met_Hakkuut_01a!AP455-clearcutAreas_old!F13</f>
        <v>56864</v>
      </c>
      <c r="G13" s="3">
        <f>Luke_Met_Hakkuut_01a!AP475-clearcutAreas_old!G13</f>
        <v>45665</v>
      </c>
      <c r="H13" s="3">
        <f>AVERAGE($C13:$G13)*AVERAGE(roundWood!$C13:$G13)/roundWood!H13</f>
        <v>47376.195744363707</v>
      </c>
      <c r="I13" s="3">
        <f>AVERAGE($C13:$G13)*AVERAGE(roundWood!$C13:$G13)/roundWood!I13</f>
        <v>38789.937842868043</v>
      </c>
      <c r="J13" s="65">
        <f>AVERAGE($C13:$G13)*AVERAGE(roundWood!$C13:$G13)/roundWood!J13</f>
        <v>37342.934727566455</v>
      </c>
      <c r="K13" s="65">
        <f>AVERAGE($C13:$G13)*AVERAGE(roundWood!$C13:$G13)/roundWood!K13</f>
        <v>39692.170240399624</v>
      </c>
      <c r="L13" s="3">
        <f t="shared" si="0"/>
        <v>44644.590512461677</v>
      </c>
      <c r="M13">
        <f>$L13*('forestCenters harvests'!E$2+'forestCenters harvests'!E$5+'forestCenters harvests'!E$8)/('forestCenters harvests'!$D$2+'forestCenters harvests'!$D$5+'forestCenters harvests'!$D$8)</f>
        <v>47328.642563195637</v>
      </c>
      <c r="N13">
        <f>$L13*('forestCenters harvests'!F$2+'forestCenters harvests'!F$5+'forestCenters harvests'!F$8)/('forestCenters harvests'!$D$2+'forestCenters harvests'!$D$5+'forestCenters harvests'!$D$8)</f>
        <v>47156.195896249868</v>
      </c>
      <c r="O13">
        <f>$L13*('forestCenters harvests'!G$2+'forestCenters harvests'!G$5+'forestCenters harvests'!G$8)/('forestCenters harvests'!$D$2+'forestCenters harvests'!$D$5+'forestCenters harvests'!$D$8)</f>
        <v>46831.301988753083</v>
      </c>
      <c r="P13">
        <f>$L13*('forestCenters harvests'!H$2+'forestCenters harvests'!H$5+'forestCenters harvests'!H$8)/('forestCenters harvests'!$D$2+'forestCenters harvests'!$D$5+'forestCenters harvests'!$D$8)</f>
        <v>46364.154096738741</v>
      </c>
    </row>
    <row r="14" spans="1:16">
      <c r="A14">
        <v>6</v>
      </c>
      <c r="B14" s="2" t="s">
        <v>121</v>
      </c>
      <c r="C14" s="3">
        <f>Luke_Met_Hakkuut_01a!AP396-clearcutAreas_old!C14</f>
        <v>39815</v>
      </c>
      <c r="D14" s="3">
        <f>Luke_Met_Hakkuut_01a!AP416-clearcutAreas_old!D14</f>
        <v>40704</v>
      </c>
      <c r="E14" s="3">
        <f>Luke_Met_Hakkuut_01a!AP436-clearcutAreas_old!E14</f>
        <v>43972</v>
      </c>
      <c r="F14" s="3">
        <f>Luke_Met_Hakkuut_01a!AP456-clearcutAreas_old!F14</f>
        <v>45849</v>
      </c>
      <c r="G14" s="3">
        <f>Luke_Met_Hakkuut_01a!AP476-clearcutAreas_old!G14</f>
        <v>54285</v>
      </c>
      <c r="H14" s="3">
        <f>AVERAGE($C14:$G14)*AVERAGE(roundWood!$C14:$G14)/roundWood!H14</f>
        <v>48744.847288046338</v>
      </c>
      <c r="I14" s="3">
        <f>AVERAGE($C14:$G14)*AVERAGE(roundWood!$C14:$G14)/roundWood!I14</f>
        <v>45599.243842364529</v>
      </c>
      <c r="J14" s="65">
        <f>AVERAGE($C14:$G14)*AVERAGE(roundWood!$C14:$G14)/roundWood!J14</f>
        <v>48295.546956521743</v>
      </c>
      <c r="K14" s="65">
        <f>AVERAGE($C14:$G14)*AVERAGE(roundWood!$C14:$G14)/roundWood!K14</f>
        <v>51273.891248153617</v>
      </c>
      <c r="L14" s="3">
        <f t="shared" si="0"/>
        <v>45567.013018630118</v>
      </c>
      <c r="M14">
        <f>$L14*('forestCenters harvests'!E$2+'forestCenters harvests'!E$5+'forestCenters harvests'!E$8)/('forestCenters harvests'!$D$2+'forestCenters harvests'!$D$5+'forestCenters harvests'!$D$8)</f>
        <v>48306.521508563208</v>
      </c>
      <c r="N14">
        <f>$L14*('forestCenters harvests'!F$2+'forestCenters harvests'!F$5+'forestCenters harvests'!F$8)/('forestCenters harvests'!$D$2+'forestCenters harvests'!$D$5+'forestCenters harvests'!$D$8)</f>
        <v>48130.511841377578</v>
      </c>
      <c r="O14">
        <f>$L14*('forestCenters harvests'!G$2+'forestCenters harvests'!G$5+'forestCenters harvests'!G$8)/('forestCenters harvests'!$D$2+'forestCenters harvests'!$D$5+'forestCenters harvests'!$D$8)</f>
        <v>47798.905150787665</v>
      </c>
      <c r="P14">
        <f>$L14*('forestCenters harvests'!H$2+'forestCenters harvests'!H$5+'forestCenters harvests'!H$8)/('forestCenters harvests'!$D$2+'forestCenters harvests'!$D$5+'forestCenters harvests'!$D$8)</f>
        <v>47322.105300398136</v>
      </c>
    </row>
    <row r="15" spans="1:16">
      <c r="A15">
        <v>12</v>
      </c>
      <c r="B15" s="2" t="s">
        <v>122</v>
      </c>
      <c r="C15" s="3">
        <f>Luke_Met_Hakkuut_01a!AP397-clearcutAreas_old!C15</f>
        <v>16697</v>
      </c>
      <c r="D15" s="3">
        <f>Luke_Met_Hakkuut_01a!AP417-clearcutAreas_old!D15</f>
        <v>16698</v>
      </c>
      <c r="E15" s="3">
        <f>Luke_Met_Hakkuut_01a!AP437-clearcutAreas_old!E15</f>
        <v>18894.037654251581</v>
      </c>
      <c r="F15" s="3">
        <f>Luke_Met_Hakkuut_01a!AP457-clearcutAreas_old!F15</f>
        <v>22201</v>
      </c>
      <c r="G15" s="3">
        <f>Luke_Met_Hakkuut_01a!AP477-clearcutAreas_old!G15</f>
        <v>23571</v>
      </c>
      <c r="H15" s="3">
        <f>AVERAGE($C15:$G15)*AVERAGE(roundWood!$C15:$G15)/roundWood!H15</f>
        <v>19294.993834450303</v>
      </c>
      <c r="I15" s="3">
        <f>AVERAGE($C15:$G15)*AVERAGE(roundWood!$C15:$G15)/roundWood!I15</f>
        <v>16161.720786789798</v>
      </c>
      <c r="J15" s="65">
        <f>AVERAGE($C15:$G15)*AVERAGE(roundWood!$C15:$G15)/roundWood!J15</f>
        <v>16811.725644688358</v>
      </c>
      <c r="K15" s="65">
        <f>AVERAGE($C15:$G15)*AVERAGE(roundWood!$C15:$G15)/roundWood!K15</f>
        <v>18224.91918510339</v>
      </c>
      <c r="L15" s="3">
        <f t="shared" si="0"/>
        <v>19073.964610784526</v>
      </c>
      <c r="M15">
        <f>$L15*('forestCenters harvests'!E$2+'forestCenters harvests'!E$5+'forestCenters harvests'!E$8)/('forestCenters harvests'!$D$2+'forestCenters harvests'!$D$5+'forestCenters harvests'!$D$8)</f>
        <v>20220.69959572997</v>
      </c>
      <c r="N15">
        <f>$L15*('forestCenters harvests'!F$2+'forestCenters harvests'!F$5+'forestCenters harvests'!F$8)/('forestCenters harvests'!$D$2+'forestCenters harvests'!$D$5+'forestCenters harvests'!$D$8)</f>
        <v>20147.023444043614</v>
      </c>
      <c r="O15">
        <f>$L15*('forestCenters harvests'!G$2+'forestCenters harvests'!G$5+'forestCenters harvests'!G$8)/('forestCenters harvests'!$D$2+'forestCenters harvests'!$D$5+'forestCenters harvests'!$D$8)</f>
        <v>20008.215699976092</v>
      </c>
      <c r="P15">
        <f>$L15*('forestCenters harvests'!H$2+'forestCenters harvests'!H$5+'forestCenters harvests'!H$8)/('forestCenters harvests'!$D$2+'forestCenters harvests'!$D$5+'forestCenters harvests'!$D$8)</f>
        <v>19808.631332463592</v>
      </c>
    </row>
    <row r="16" spans="1:16">
      <c r="A16">
        <v>10</v>
      </c>
      <c r="B16" s="2" t="s">
        <v>123</v>
      </c>
      <c r="C16" s="3">
        <f>Luke_Met_Hakkuut_01a!AP398-clearcutAreas_old!C16</f>
        <v>8004</v>
      </c>
      <c r="D16" s="3">
        <f>Luke_Met_Hakkuut_01a!AP418-clearcutAreas_old!D16</f>
        <v>8580.4330260894603</v>
      </c>
      <c r="E16" s="3">
        <f>Luke_Met_Hakkuut_01a!AP438-clearcutAreas_old!E16</f>
        <v>9893.049422973465</v>
      </c>
      <c r="F16" s="3">
        <f>Luke_Met_Hakkuut_01a!AP458-clearcutAreas_old!F16</f>
        <v>11108</v>
      </c>
      <c r="G16" s="3">
        <f>Luke_Met_Hakkuut_01a!AP478-clearcutAreas_old!G16</f>
        <v>11233</v>
      </c>
      <c r="H16" s="3">
        <f>AVERAGE($C16:$G16)*AVERAGE(roundWood!$C16:$G16)/roundWood!H16</f>
        <v>9107.3771355139979</v>
      </c>
      <c r="I16" s="3">
        <f>AVERAGE($C16:$G16)*AVERAGE(roundWood!$C16:$G16)/roundWood!I16</f>
        <v>8378.9725454601521</v>
      </c>
      <c r="J16" s="65">
        <f>AVERAGE($C16:$G16)*AVERAGE(roundWood!$C16:$G16)/roundWood!J16</f>
        <v>8842.9694122248802</v>
      </c>
      <c r="K16" s="65">
        <f>AVERAGE($C16:$G16)*AVERAGE(roundWood!$C16:$G16)/roundWood!K16</f>
        <v>8396.0812183452163</v>
      </c>
      <c r="L16" s="3">
        <f t="shared" si="0"/>
        <v>9472.1188757195814</v>
      </c>
      <c r="M16">
        <f>$L16*('forestCenters harvests'!E$2+'forestCenters harvests'!E$5+'forestCenters harvests'!E$8)/('forestCenters harvests'!$D$2+'forestCenters harvests'!$D$5+'forestCenters harvests'!$D$8)</f>
        <v>10041.58675080457</v>
      </c>
      <c r="N16">
        <f>$L16*('forestCenters harvests'!F$2+'forestCenters harvests'!F$5+'forestCenters harvests'!F$8)/('forestCenters harvests'!$D$2+'forestCenters harvests'!$D$5+'forestCenters harvests'!$D$8)</f>
        <v>10004.999220035843</v>
      </c>
      <c r="O16">
        <f>$L16*('forestCenters harvests'!G$2+'forestCenters harvests'!G$5+'forestCenters harvests'!G$8)/('forestCenters harvests'!$D$2+'forestCenters harvests'!$D$5+'forestCenters harvests'!$D$8)</f>
        <v>9936.0673812961068</v>
      </c>
      <c r="P16">
        <f>$L16*('forestCenters harvests'!H$2+'forestCenters harvests'!H$5+'forestCenters harvests'!H$8)/('forestCenters harvests'!$D$2+'forestCenters harvests'!$D$5+'forestCenters harvests'!$D$8)</f>
        <v>9836.953909430651</v>
      </c>
    </row>
    <row r="17" spans="1:16">
      <c r="A17">
        <v>3</v>
      </c>
      <c r="B17" s="2" t="s">
        <v>124</v>
      </c>
      <c r="C17" s="3">
        <f>Luke_Met_Hakkuut_01a!AP399-clearcutAreas_old!C17</f>
        <v>7636</v>
      </c>
      <c r="D17" s="3">
        <f>Luke_Met_Hakkuut_01a!AP419-clearcutAreas_old!D17</f>
        <v>8083</v>
      </c>
      <c r="E17" s="3">
        <f>Luke_Met_Hakkuut_01a!AP439-clearcutAreas_old!E17</f>
        <v>8210.6113647252223</v>
      </c>
      <c r="F17" s="3">
        <f>Luke_Met_Hakkuut_01a!AP459-clearcutAreas_old!F17</f>
        <v>9287</v>
      </c>
      <c r="G17" s="3">
        <f>Luke_Met_Hakkuut_01a!AP479-clearcutAreas_old!G17</f>
        <v>8500</v>
      </c>
      <c r="H17" s="3">
        <f>AVERAGE($C17:$G17)*AVERAGE(roundWood!$C17:$G17)/roundWood!H17</f>
        <v>9236.4102908940913</v>
      </c>
      <c r="I17" s="3">
        <f>AVERAGE($C17:$G17)*AVERAGE(roundWood!$C17:$G17)/roundWood!I17</f>
        <v>8535.1643902839114</v>
      </c>
      <c r="J17" s="65">
        <f>AVERAGE($C17:$G17)*AVERAGE(roundWood!$C17:$G17)/roundWood!J17</f>
        <v>8962.8947241933565</v>
      </c>
      <c r="K17" s="65">
        <f>AVERAGE($C17:$G17)*AVERAGE(roundWood!$C17:$G17)/roundWood!K17</f>
        <v>8525.9171915945462</v>
      </c>
      <c r="L17" s="3">
        <f t="shared" si="0"/>
        <v>8498.3122922718885</v>
      </c>
      <c r="M17">
        <f>$L17*('forestCenters harvests'!E$2+'forestCenters harvests'!E$5+'forestCenters harvests'!E$8)/('forestCenters harvests'!$D$2+'forestCenters harvests'!$D$5+'forestCenters harvests'!$D$8)</f>
        <v>9009.2344952537478</v>
      </c>
      <c r="N17">
        <f>$L17*('forestCenters harvests'!F$2+'forestCenters harvests'!F$5+'forestCenters harvests'!F$8)/('forestCenters harvests'!$D$2+'forestCenters harvests'!$D$5+'forestCenters harvests'!$D$8)</f>
        <v>8976.4084437065285</v>
      </c>
      <c r="O17">
        <f>$L17*('forestCenters harvests'!G$2+'forestCenters harvests'!G$5+'forestCenters harvests'!G$8)/('forestCenters harvests'!$D$2+'forestCenters harvests'!$D$5+'forestCenters harvests'!$D$8)</f>
        <v>8914.5633275105738</v>
      </c>
      <c r="P17">
        <f>$L17*('forestCenters harvests'!H$2+'forestCenters harvests'!H$5+'forestCenters harvests'!H$8)/('forestCenters harvests'!$D$2+'forestCenters harvests'!$D$5+'forestCenters harvests'!$D$8)</f>
        <v>8825.6394819238103</v>
      </c>
    </row>
    <row r="18" spans="1:16">
      <c r="A18">
        <v>19</v>
      </c>
      <c r="B18" s="2" t="s">
        <v>125</v>
      </c>
      <c r="C18" s="3">
        <f>Luke_Met_Hakkuut_01a!AP400-clearcutAreas_old!C18</f>
        <v>41508</v>
      </c>
      <c r="D18" s="3">
        <f>Luke_Met_Hakkuut_01a!AP420-clearcutAreas_old!D18</f>
        <v>50206</v>
      </c>
      <c r="E18" s="3">
        <f>Luke_Met_Hakkuut_01a!AP440-clearcutAreas_old!E18</f>
        <v>55100</v>
      </c>
      <c r="F18" s="3">
        <f>Luke_Met_Hakkuut_01a!AP460-clearcutAreas_old!F18</f>
        <v>63039</v>
      </c>
      <c r="G18" s="3">
        <f>Luke_Met_Hakkuut_01a!AP480-clearcutAreas_old!G18</f>
        <v>61645</v>
      </c>
      <c r="H18" s="3">
        <f>AVERAGE($C18:$G18)*AVERAGE(roundWood!$C18:$G18)/roundWood!H18</f>
        <v>55258.061210795044</v>
      </c>
      <c r="I18" s="3">
        <f>AVERAGE($C18:$G18)*AVERAGE(roundWood!$C18:$G18)/roundWood!I18</f>
        <v>44655.939829059833</v>
      </c>
      <c r="J18" s="65">
        <f>AVERAGE($C18:$G18)*AVERAGE(roundWood!$C18:$G18)/roundWood!J18</f>
        <v>51370.606489235463</v>
      </c>
      <c r="K18" s="65">
        <f>AVERAGE($C18:$G18)*AVERAGE(roundWood!$C18:$G18)/roundWood!K18</f>
        <v>53558.714683633792</v>
      </c>
      <c r="L18" s="3">
        <f t="shared" si="0"/>
        <v>53058.85729140784</v>
      </c>
      <c r="M18">
        <f>$L18*('forestCenters harvests'!E$2+'forestCenters harvests'!E$5+'forestCenters harvests'!E$8)/('forestCenters harvests'!$D$2+'forestCenters harvests'!$D$5+'forestCenters harvests'!$D$8)</f>
        <v>56248.778692587497</v>
      </c>
      <c r="N18">
        <f>$L18*('forestCenters harvests'!F$2+'forestCenters harvests'!F$5+'forestCenters harvests'!F$8)/('forestCenters harvests'!$D$2+'forestCenters harvests'!$D$5+'forestCenters harvests'!$D$8)</f>
        <v>56043.83061294724</v>
      </c>
      <c r="O18">
        <f>$L18*('forestCenters harvests'!G$2+'forestCenters harvests'!G$5+'forestCenters harvests'!G$8)/('forestCenters harvests'!$D$2+'forestCenters harvests'!$D$5+'forestCenters harvests'!$D$8)</f>
        <v>55657.703217111732</v>
      </c>
      <c r="P18">
        <f>$L18*('forestCenters harvests'!H$2+'forestCenters harvests'!H$5+'forestCenters harvests'!H$8)/('forestCenters harvests'!$D$2+'forestCenters harvests'!$D$5+'forestCenters harvests'!$D$8)</f>
        <v>55102.510907094853</v>
      </c>
    </row>
    <row r="19" spans="1:16">
      <c r="A19">
        <v>16</v>
      </c>
      <c r="B19" s="2" t="s">
        <v>126</v>
      </c>
      <c r="C19" s="3">
        <f>Luke_Met_Hakkuut_01a!AP401-clearcutAreas_old!C19</f>
        <v>37550</v>
      </c>
      <c r="D19" s="3">
        <f>Luke_Met_Hakkuut_01a!AP421-clearcutAreas_old!D19</f>
        <v>37794</v>
      </c>
      <c r="E19" s="3">
        <f>Luke_Met_Hakkuut_01a!AP441-clearcutAreas_old!E19</f>
        <v>38526</v>
      </c>
      <c r="F19" s="3">
        <f>Luke_Met_Hakkuut_01a!AP461-clearcutAreas_old!F19</f>
        <v>60979.405204307535</v>
      </c>
      <c r="G19" s="3">
        <f>Luke_Met_Hakkuut_01a!AP481-clearcutAreas_old!G19</f>
        <v>49980</v>
      </c>
      <c r="H19" s="3">
        <f>AVERAGE($C19:$G19)*AVERAGE(roundWood!$C19:$G19)/roundWood!H19</f>
        <v>41176.106410218083</v>
      </c>
      <c r="I19" s="3">
        <f>AVERAGE($C19:$G19)*AVERAGE(roundWood!$C19:$G19)/roundWood!I19</f>
        <v>43034.629856263811</v>
      </c>
      <c r="J19" s="65">
        <f>AVERAGE($C19:$G19)*AVERAGE(roundWood!$C19:$G19)/roundWood!J19</f>
        <v>43131.364062178422</v>
      </c>
      <c r="K19" s="65">
        <f>AVERAGE($C19:$G19)*AVERAGE(roundWood!$C19:$G19)/roundWood!K19</f>
        <v>42557.395258467703</v>
      </c>
      <c r="L19" s="3">
        <f t="shared" si="0"/>
        <v>44148.5916386842</v>
      </c>
      <c r="M19">
        <f>$L19*('forestCenters harvests'!E$2+'forestCenters harvests'!E$5+'forestCenters harvests'!E$8)/('forestCenters harvests'!$D$2+'forestCenters harvests'!$D$5+'forestCenters harvests'!$D$8)</f>
        <v>46802.824023047775</v>
      </c>
      <c r="N19">
        <f>$L19*('forestCenters harvests'!F$2+'forestCenters harvests'!F$5+'forestCenters harvests'!F$8)/('forestCenters harvests'!$D$2+'forestCenters harvests'!$D$5+'forestCenters harvests'!$D$8)</f>
        <v>46632.293228811555</v>
      </c>
      <c r="O19">
        <f>$L19*('forestCenters harvests'!G$2+'forestCenters harvests'!G$5+'forestCenters harvests'!G$8)/('forestCenters harvests'!$D$2+'forestCenters harvests'!$D$5+'forestCenters harvests'!$D$8)</f>
        <v>46311.008874238556</v>
      </c>
      <c r="P19">
        <f>$L19*('forestCenters harvests'!H$2+'forestCenters harvests'!H$5+'forestCenters harvests'!H$8)/('forestCenters harvests'!$D$2+'forestCenters harvests'!$D$5+'forestCenters harvests'!$D$8)</f>
        <v>45849.050968864634</v>
      </c>
    </row>
    <row r="20" spans="1:16">
      <c r="A20">
        <v>8</v>
      </c>
      <c r="B20" s="2" t="s">
        <v>127</v>
      </c>
      <c r="C20" s="3">
        <f>Luke_Met_Hakkuut_01a!AP402-clearcutAreas_old!C20</f>
        <v>48772</v>
      </c>
      <c r="D20" s="3">
        <f>Luke_Met_Hakkuut_01a!AP422-clearcutAreas_old!D20</f>
        <v>53712</v>
      </c>
      <c r="E20" s="3">
        <f>Luke_Met_Hakkuut_01a!AP442-clearcutAreas_old!E20</f>
        <v>54209</v>
      </c>
      <c r="F20" s="3">
        <f>Luke_Met_Hakkuut_01a!AP462-clearcutAreas_old!F20</f>
        <v>61090</v>
      </c>
      <c r="G20" s="3">
        <f>Luke_Met_Hakkuut_01a!AP482-clearcutAreas_old!G20</f>
        <v>64730</v>
      </c>
      <c r="H20" s="3">
        <f>AVERAGE($C20:$G20)*AVERAGE(roundWood!$C20:$G20)/roundWood!H20</f>
        <v>56505.263332547722</v>
      </c>
      <c r="I20" s="3">
        <f>AVERAGE($C20:$G20)*AVERAGE(roundWood!$C20:$G20)/roundWood!I20</f>
        <v>55613.97177453027</v>
      </c>
      <c r="J20" s="65">
        <f>AVERAGE($C20:$G20)*AVERAGE(roundWood!$C20:$G20)/roundWood!J20</f>
        <v>55433.949669364163</v>
      </c>
      <c r="K20" s="65">
        <f>AVERAGE($C20:$G20)*AVERAGE(roundWood!$C20:$G20)/roundWood!K20</f>
        <v>52866.997203969127</v>
      </c>
      <c r="L20" s="3">
        <f t="shared" si="0"/>
        <v>56376.033586725425</v>
      </c>
      <c r="M20">
        <f>$L20*('forestCenters harvests'!E$2+'forestCenters harvests'!E$5+'forestCenters harvests'!E$8)/('forestCenters harvests'!$D$2+'forestCenters harvests'!$D$5+'forestCenters harvests'!$D$8)</f>
        <v>59765.385058511463</v>
      </c>
      <c r="N20">
        <f>$L20*('forestCenters harvests'!F$2+'forestCenters harvests'!F$5+'forestCenters harvests'!F$8)/('forestCenters harvests'!$D$2+'forestCenters harvests'!$D$5+'forestCenters harvests'!$D$8)</f>
        <v>59547.623870066025</v>
      </c>
      <c r="O20">
        <f>$L20*('forestCenters harvests'!G$2+'forestCenters harvests'!G$5+'forestCenters harvests'!G$8)/('forestCenters harvests'!$D$2+'forestCenters harvests'!$D$5+'forestCenters harvests'!$D$8)</f>
        <v>59137.356251281431</v>
      </c>
      <c r="P20">
        <f>$L20*('forestCenters harvests'!H$2+'forestCenters harvests'!H$5+'forestCenters harvests'!H$8)/('forestCenters harvests'!$D$2+'forestCenters harvests'!$D$5+'forestCenters harvests'!$D$8)</f>
        <v>58547.453982095707</v>
      </c>
    </row>
    <row r="21" spans="1:16">
      <c r="A21">
        <v>2</v>
      </c>
      <c r="B21" s="2" t="s">
        <v>128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f t="shared" ref="H21:I21" si="1">AVERAGE(C21:G21)</f>
        <v>0</v>
      </c>
      <c r="I21" s="3">
        <f t="shared" si="1"/>
        <v>0</v>
      </c>
      <c r="J21" s="65">
        <f t="shared" ref="J21" si="2">AVERAGE(E21:I21)</f>
        <v>0</v>
      </c>
      <c r="K21" s="65">
        <f t="shared" ref="K21" si="3">AVERAGE(F21:J21)</f>
        <v>0</v>
      </c>
      <c r="L21" s="3">
        <f t="shared" si="0"/>
        <v>0</v>
      </c>
      <c r="M21">
        <f>$L21*('forestCenters harvests'!E$2+'forestCenters harvests'!E$5+'forestCenters harvests'!E$8)/('forestCenters harvests'!$D$2+'forestCenters harvests'!$D$5+'forestCenters harvests'!$D$8)</f>
        <v>0</v>
      </c>
      <c r="N21">
        <f>$L21*('forestCenters harvests'!F$2+'forestCenters harvests'!F$5+'forestCenters harvests'!F$8)/('forestCenters harvests'!$D$2+'forestCenters harvests'!$D$5+'forestCenters harvests'!$D$8)</f>
        <v>0</v>
      </c>
      <c r="O21">
        <f>$L21*('forestCenters harvests'!G$2+'forestCenters harvests'!G$5+'forestCenters harvests'!G$8)/('forestCenters harvests'!$D$2+'forestCenters harvests'!$D$5+'forestCenters harvests'!$D$8)</f>
        <v>0</v>
      </c>
      <c r="P21">
        <f>$L21*('forestCenters harvests'!H$2+'forestCenters harvests'!H$5+'forestCenters harvests'!H$8)/('forestCenters harvests'!$D$2+'forestCenters harvests'!$D$5+'forestCenters harvests'!$D$8)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Luke_Met_Hakkuut_01a</vt:lpstr>
      <vt:lpstr>thinningAreas_old</vt:lpstr>
      <vt:lpstr>thinningAreas</vt:lpstr>
      <vt:lpstr>harvestAreas2018</vt:lpstr>
      <vt:lpstr>stats</vt:lpstr>
      <vt:lpstr>firstThinArea_old</vt:lpstr>
      <vt:lpstr>firstThinArea</vt:lpstr>
      <vt:lpstr>tendingArea</vt:lpstr>
      <vt:lpstr>NoClearCutArea</vt:lpstr>
      <vt:lpstr>roundWood</vt:lpstr>
      <vt:lpstr>clearcutAreas</vt:lpstr>
      <vt:lpstr>clearcutAreas_old</vt:lpstr>
      <vt:lpstr>energyWoodRoundWood</vt:lpstr>
      <vt:lpstr>energyWood</vt:lpstr>
      <vt:lpstr>forestCenters harvests</vt:lpstr>
      <vt:lpstr>sawnWood</vt:lpstr>
      <vt:lpstr>pulpWood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Vili-Arttu</dc:creator>
  <cp:lastModifiedBy>Junttila Virpi</cp:lastModifiedBy>
  <dcterms:created xsi:type="dcterms:W3CDTF">2021-07-22T10:22:27Z</dcterms:created>
  <dcterms:modified xsi:type="dcterms:W3CDTF">2025-02-27T14:02:43Z</dcterms:modified>
</cp:coreProperties>
</file>