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TASK" sheetId="1" r:id="rId1"/>
  </sheets>
  <calcPr calcId="125725"/>
</workbook>
</file>

<file path=xl/calcChain.xml><?xml version="1.0" encoding="utf-8"?>
<calcChain xmlns="http://schemas.openxmlformats.org/spreadsheetml/2006/main">
  <c r="F85" i="1"/>
  <c r="K82" s="1"/>
  <c r="I84"/>
  <c r="E84"/>
  <c r="K83"/>
  <c r="I83"/>
  <c r="E83"/>
  <c r="I82"/>
  <c r="E82"/>
  <c r="I81"/>
  <c r="E81"/>
  <c r="I80"/>
  <c r="E80"/>
  <c r="K79"/>
  <c r="I79"/>
  <c r="E79"/>
  <c r="I78"/>
  <c r="E78"/>
  <c r="I77"/>
  <c r="E77"/>
  <c r="I76"/>
  <c r="E76"/>
  <c r="K75"/>
  <c r="I75"/>
  <c r="E75"/>
  <c r="I74"/>
  <c r="E74"/>
  <c r="I73"/>
  <c r="E73"/>
  <c r="I72"/>
  <c r="E72"/>
  <c r="K71"/>
  <c r="I71"/>
  <c r="E71"/>
  <c r="I70"/>
  <c r="E70"/>
  <c r="I69"/>
  <c r="E69"/>
  <c r="I68"/>
  <c r="E68"/>
  <c r="K67"/>
  <c r="I67"/>
  <c r="E67"/>
  <c r="I66"/>
  <c r="E66"/>
  <c r="I65"/>
  <c r="E65"/>
  <c r="I64"/>
  <c r="E64"/>
  <c r="K63"/>
  <c r="I63"/>
  <c r="E63"/>
  <c r="I62"/>
  <c r="E62"/>
  <c r="I61"/>
  <c r="E61"/>
  <c r="I60"/>
  <c r="E60"/>
  <c r="K59"/>
  <c r="I59"/>
  <c r="E59"/>
  <c r="I58"/>
  <c r="E58"/>
  <c r="I57"/>
  <c r="E57"/>
  <c r="I56"/>
  <c r="E56"/>
  <c r="K55"/>
  <c r="I55"/>
  <c r="E55"/>
  <c r="I54"/>
  <c r="E54"/>
  <c r="I53"/>
  <c r="E53"/>
  <c r="I52"/>
  <c r="E52"/>
  <c r="K51"/>
  <c r="I51"/>
  <c r="E51"/>
  <c r="I50"/>
  <c r="E50"/>
  <c r="I49"/>
  <c r="E49"/>
  <c r="I48"/>
  <c r="E48"/>
  <c r="K47"/>
  <c r="I47"/>
  <c r="E47"/>
  <c r="K46"/>
  <c r="I46"/>
  <c r="E46"/>
  <c r="K45"/>
  <c r="I45"/>
  <c r="E45"/>
  <c r="K44"/>
  <c r="I44"/>
  <c r="E44"/>
  <c r="K43"/>
  <c r="I43"/>
  <c r="E43"/>
  <c r="K42"/>
  <c r="I42"/>
  <c r="E42"/>
  <c r="K41"/>
  <c r="I41"/>
  <c r="E41"/>
  <c r="K40"/>
  <c r="I40"/>
  <c r="E40"/>
  <c r="K39"/>
  <c r="I39"/>
  <c r="E39"/>
  <c r="K38"/>
  <c r="I38"/>
  <c r="E38"/>
  <c r="K37"/>
  <c r="I37"/>
  <c r="E37"/>
  <c r="K36"/>
  <c r="I36"/>
  <c r="E36"/>
  <c r="K35"/>
  <c r="I35"/>
  <c r="E35"/>
  <c r="K34"/>
  <c r="I34"/>
  <c r="E34"/>
  <c r="K33"/>
  <c r="I33"/>
  <c r="E33"/>
  <c r="K32"/>
  <c r="I32"/>
  <c r="E32"/>
  <c r="K31"/>
  <c r="I31"/>
  <c r="E31"/>
  <c r="K30"/>
  <c r="I30"/>
  <c r="E30"/>
  <c r="K29"/>
  <c r="I29"/>
  <c r="E29"/>
  <c r="K28"/>
  <c r="I28"/>
  <c r="E28"/>
  <c r="K27"/>
  <c r="I27"/>
  <c r="E27"/>
  <c r="K26"/>
  <c r="I26"/>
  <c r="E26"/>
  <c r="K25"/>
  <c r="I25"/>
  <c r="E25"/>
  <c r="K24"/>
  <c r="I24"/>
  <c r="E24"/>
  <c r="K23"/>
  <c r="I23"/>
  <c r="E23"/>
  <c r="K22"/>
  <c r="I22"/>
  <c r="E22"/>
  <c r="K21"/>
  <c r="I21"/>
  <c r="E21"/>
  <c r="K20"/>
  <c r="I20"/>
  <c r="E20"/>
  <c r="K19"/>
  <c r="I19"/>
  <c r="E19"/>
  <c r="K18"/>
  <c r="I18"/>
  <c r="E18"/>
  <c r="K17"/>
  <c r="I17"/>
  <c r="G17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E17"/>
  <c r="K16"/>
  <c r="I16"/>
  <c r="G16"/>
  <c r="E16"/>
  <c r="K15"/>
  <c r="I15"/>
  <c r="E15"/>
  <c r="E85" s="1"/>
  <c r="K49" l="1"/>
  <c r="K85" s="1"/>
  <c r="K53"/>
  <c r="K57"/>
  <c r="K61"/>
  <c r="K65"/>
  <c r="K69"/>
  <c r="K73"/>
  <c r="K77"/>
  <c r="K81"/>
  <c r="L15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K48"/>
  <c r="K52"/>
  <c r="K56"/>
  <c r="K60"/>
  <c r="K64"/>
  <c r="K68"/>
  <c r="K72"/>
  <c r="K76"/>
  <c r="K80"/>
  <c r="K84"/>
  <c r="K50"/>
  <c r="K54"/>
  <c r="K58"/>
  <c r="K62"/>
  <c r="K66"/>
  <c r="K70"/>
  <c r="K74"/>
  <c r="K78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</calcChain>
</file>

<file path=xl/comments1.xml><?xml version="1.0" encoding="utf-8"?>
<comments xmlns="http://schemas.openxmlformats.org/spreadsheetml/2006/main">
  <authors>
    <author/>
  </authors>
  <commentList>
    <comment ref="F17" authorId="0">
      <text>
        <r>
          <rPr>
            <b/>
            <sz val="9"/>
            <color rgb="FF000000"/>
            <rFont val="Calibri"/>
            <family val="2"/>
            <charset val="1"/>
          </rPr>
          <t>Alvaro Suarez:</t>
        </r>
        <r>
          <rPr>
            <sz val="9"/>
            <color rgb="FF000000"/>
            <rFont val="Calibri"/>
            <family val="2"/>
            <charset val="1"/>
          </rPr>
          <t>son 67.3 según el strat en desarrollar el ciclo 1, por tanto agrego</t>
        </r>
      </text>
    </comment>
  </commentList>
</comments>
</file>

<file path=xl/sharedStrings.xml><?xml version="1.0" encoding="utf-8"?>
<sst xmlns="http://schemas.openxmlformats.org/spreadsheetml/2006/main" count="241" uniqueCount="108">
  <si>
    <t>TSPi Task Planning Template - Form TASK</t>
  </si>
  <si>
    <t>Name</t>
  </si>
  <si>
    <t>Oscar Javier Moreno Rey</t>
  </si>
  <si>
    <t>Date</t>
  </si>
  <si>
    <t>Team</t>
  </si>
  <si>
    <t>Umbrella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</si>
  <si>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</si>
  <si>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</si>
  <si>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</si>
  <si>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</si>
  <si>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</si>
  <si>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</si>
  <si>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</si>
  <si>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</si>
  <si>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</si>
  <si>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</si>
  <si>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</si>
  <si>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</si>
  <si>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</si>
  <si>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</si>
  <si>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</si>
  <si>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</si>
  <si>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</si>
  <si>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</si>
  <si>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</si>
  <si>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</si>
  <si>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PLAN</t>
  </si>
  <si>
    <t>Planning T1</t>
  </si>
  <si>
    <t>PAGINAS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</si>
  <si>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</si>
  <si>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</si>
  <si>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</si>
  <si>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</si>
  <si>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</si>
  <si>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</si>
  <si>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</si>
  <si>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</si>
  <si>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LOC</t>
  </si>
  <si>
    <t>2,3</t>
  </si>
  <si>
    <t>T</t>
  </si>
  <si>
    <t>Test T1</t>
  </si>
  <si>
    <t>PM</t>
  </si>
  <si>
    <t>PostMortem T1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</si>
  <si>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</si>
  <si>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</si>
  <si>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</si>
  <si>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</si>
  <si>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</si>
  <si>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</si>
  <si>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</si>
  <si>
    <t>Planning T3</t>
  </si>
  <si>
    <t>Requerimientos T3</t>
  </si>
  <si>
    <t>Diseño T3</t>
  </si>
  <si>
    <t>Documentacion T3</t>
  </si>
  <si>
    <t>Code T3</t>
  </si>
  <si>
    <t>5,6</t>
  </si>
  <si>
    <t>Test T3</t>
  </si>
  <si>
    <t>PostMortem T3</t>
  </si>
  <si>
    <t>Planning T4</t>
  </si>
  <si>
    <t>Requerimientos T4</t>
  </si>
  <si>
    <t>Diseño T4</t>
  </si>
  <si>
    <t>Documentacion T4</t>
  </si>
  <si>
    <t>Code T4</t>
  </si>
  <si>
    <t>Test T4</t>
  </si>
  <si>
    <t>PostMortem T4</t>
  </si>
  <si>
    <t>Planning T5</t>
  </si>
  <si>
    <t>Requerimientos T5</t>
  </si>
  <si>
    <t>Diseño T5</t>
  </si>
  <si>
    <t>Documentacion T5</t>
  </si>
  <si>
    <t>Code T5</t>
  </si>
  <si>
    <t>Test T5</t>
  </si>
  <si>
    <t>PostMortem T5</t>
  </si>
  <si>
    <t>Planning T6</t>
  </si>
  <si>
    <t>Requerimientos T6</t>
  </si>
  <si>
    <t>Diseño T6</t>
  </si>
  <si>
    <t>Documentacion T6</t>
  </si>
  <si>
    <t>Code T6</t>
  </si>
  <si>
    <t>Test T6</t>
  </si>
  <si>
    <t>PostMortem T6</t>
  </si>
  <si>
    <t>Planning T7</t>
  </si>
  <si>
    <t>Requerimientos T7</t>
  </si>
  <si>
    <t>Diseño T7</t>
  </si>
  <si>
    <t>Documentacion T7</t>
  </si>
  <si>
    <t>Code T7</t>
  </si>
  <si>
    <t>Test T7</t>
  </si>
  <si>
    <t>PostMortem T7</t>
  </si>
  <si>
    <t>Planning T8</t>
  </si>
  <si>
    <t>Requerimientos T8</t>
  </si>
  <si>
    <t>Diseño T8</t>
  </si>
  <si>
    <t>Documentacion T8</t>
  </si>
  <si>
    <t>Code T8</t>
  </si>
  <si>
    <t>Test T8</t>
  </si>
  <si>
    <t>PostMortem T8</t>
  </si>
  <si>
    <t>Planning T9</t>
  </si>
  <si>
    <t>Requerimientos T9</t>
  </si>
  <si>
    <t>Diseño T9</t>
  </si>
  <si>
    <t>Documentacion T9</t>
  </si>
  <si>
    <t>Code T9</t>
  </si>
  <si>
    <t>Test T9</t>
  </si>
  <si>
    <t>PostMortem T9</t>
  </si>
  <si>
    <t>Planning T10</t>
  </si>
  <si>
    <t>Requerimientos T10</t>
  </si>
  <si>
    <t>Diseño T10</t>
  </si>
  <si>
    <t>Documentacion T10</t>
  </si>
  <si>
    <t>Code T10</t>
  </si>
  <si>
    <t>Test T10</t>
  </si>
  <si>
    <t>PostMortem T10</t>
  </si>
  <si>
    <t>Support Manager</t>
  </si>
</sst>
</file>

<file path=xl/styles.xml><?xml version="1.0" encoding="utf-8"?>
<styleSheet xmlns="http://schemas.openxmlformats.org/spreadsheetml/2006/main">
  <numFmts count="1">
    <numFmt numFmtId="164" formatCode="dd/mm/yy"/>
  </numFmts>
  <fonts count="8">
    <font>
      <sz val="12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CC1DA"/>
      </patternFill>
    </fill>
    <fill>
      <patternFill patternType="solid">
        <fgColor rgb="FFD7E4BD"/>
        <bgColor rgb="FFB9CDE5"/>
      </patternFill>
    </fill>
    <fill>
      <patternFill patternType="solid">
        <fgColor rgb="FFCCC1DA"/>
        <bgColor rgb="FFB9CDE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justify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164" fontId="0" fillId="0" borderId="0" xfId="0" applyNumberFormat="1"/>
    <xf numFmtId="0" fontId="2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DFDFD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zoomScale="130" zoomScaleNormal="130" workbookViewId="0">
      <selection activeCell="E15" sqref="E15"/>
    </sheetView>
  </sheetViews>
  <sheetFormatPr baseColWidth="10" defaultColWidth="9" defaultRowHeight="15.75"/>
  <cols>
    <col min="1" max="1" width="9.375"/>
    <col min="2" max="2" width="8.125"/>
    <col min="3" max="3" width="19.5"/>
    <col min="4" max="4" width="8.375"/>
    <col min="5" max="1025" width="10.5"/>
  </cols>
  <sheetData>
    <row r="1" spans="1:15" ht="18.75">
      <c r="A1" s="5" t="s">
        <v>0</v>
      </c>
      <c r="B1" s="5"/>
      <c r="C1" s="5"/>
    </row>
    <row r="2" spans="1:15">
      <c r="A2" s="6"/>
    </row>
    <row r="3" spans="1:15" ht="15.6" customHeight="1">
      <c r="A3" s="7" t="s">
        <v>1</v>
      </c>
      <c r="B3" s="4" t="s">
        <v>2</v>
      </c>
      <c r="C3" s="4"/>
      <c r="E3" s="7" t="s">
        <v>3</v>
      </c>
      <c r="F3" s="8">
        <v>42088</v>
      </c>
    </row>
    <row r="4" spans="1:15" ht="15" customHeight="1">
      <c r="A4" s="7" t="s">
        <v>4</v>
      </c>
      <c r="B4" s="4" t="s">
        <v>5</v>
      </c>
      <c r="C4" s="4"/>
      <c r="E4" s="7" t="s">
        <v>6</v>
      </c>
      <c r="F4" t="s">
        <v>7</v>
      </c>
    </row>
    <row r="5" spans="1:15">
      <c r="A5" s="7" t="s">
        <v>8</v>
      </c>
      <c r="B5" s="4"/>
      <c r="C5" s="4"/>
      <c r="E5" s="7" t="s">
        <v>9</v>
      </c>
      <c r="F5">
        <v>1</v>
      </c>
    </row>
    <row r="6" spans="1:15">
      <c r="A6" s="6"/>
    </row>
    <row r="8" spans="1:15" ht="15.95" customHeight="1">
      <c r="A8" s="3" t="s">
        <v>10</v>
      </c>
      <c r="B8" s="3"/>
      <c r="C8" s="3"/>
      <c r="D8" s="3"/>
      <c r="E8" s="3" t="s">
        <v>11</v>
      </c>
      <c r="F8" s="3"/>
      <c r="G8" s="3"/>
      <c r="H8" s="3" t="s">
        <v>12</v>
      </c>
      <c r="I8" s="3"/>
      <c r="J8" s="3"/>
      <c r="K8" s="3"/>
      <c r="L8" s="3"/>
      <c r="M8" s="3" t="s">
        <v>13</v>
      </c>
      <c r="N8" s="3"/>
      <c r="O8" s="3"/>
    </row>
    <row r="9" spans="1:15" ht="15" customHeight="1">
      <c r="A9" s="2" t="s">
        <v>14</v>
      </c>
      <c r="B9" s="2" t="s">
        <v>15</v>
      </c>
      <c r="C9" s="1" t="s">
        <v>16</v>
      </c>
      <c r="D9" s="2" t="s">
        <v>17</v>
      </c>
      <c r="E9" s="2" t="s">
        <v>107</v>
      </c>
      <c r="F9" s="2" t="s">
        <v>18</v>
      </c>
      <c r="G9" s="2" t="s">
        <v>19</v>
      </c>
      <c r="H9" s="1" t="s">
        <v>20</v>
      </c>
      <c r="I9" s="2" t="s">
        <v>21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19</v>
      </c>
      <c r="O9" s="2" t="s">
        <v>22</v>
      </c>
    </row>
    <row r="10" spans="1:1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1"/>
      <c r="D14" s="2"/>
      <c r="E14" s="2"/>
      <c r="F14" s="2"/>
      <c r="G14" s="2"/>
      <c r="H14" s="1"/>
      <c r="I14" s="2"/>
      <c r="J14" s="2"/>
      <c r="K14" s="2"/>
      <c r="L14" s="2"/>
      <c r="M14" s="2"/>
      <c r="N14" s="2"/>
      <c r="O14" s="2"/>
    </row>
    <row r="15" spans="1:15">
      <c r="A15" s="9" t="s">
        <v>26</v>
      </c>
      <c r="B15" s="10">
        <v>1</v>
      </c>
      <c r="C15" s="11" t="s">
        <v>27</v>
      </c>
      <c r="D15" s="12">
        <v>5</v>
      </c>
      <c r="E15" s="12">
        <f t="shared" ref="E15:E46" si="0">F15/5</f>
        <v>1</v>
      </c>
      <c r="F15" s="12">
        <v>5</v>
      </c>
      <c r="G15" s="13">
        <v>5</v>
      </c>
      <c r="H15" s="14" t="s">
        <v>28</v>
      </c>
      <c r="I15" s="14">
        <f>1/D15</f>
        <v>0.2</v>
      </c>
      <c r="J15" s="13">
        <v>1</v>
      </c>
      <c r="K15" s="13">
        <f t="shared" ref="K15:K46" si="1">F15*100/F$85</f>
        <v>1.6020506247997441</v>
      </c>
      <c r="L15" s="13">
        <f>K15</f>
        <v>1.6020506247997441</v>
      </c>
      <c r="M15" s="13"/>
      <c r="N15" s="13"/>
      <c r="O15" s="13"/>
    </row>
    <row r="16" spans="1:15">
      <c r="A16" s="15" t="s">
        <v>29</v>
      </c>
      <c r="B16" s="16">
        <v>1</v>
      </c>
      <c r="C16" s="11" t="s">
        <v>30</v>
      </c>
      <c r="D16" s="12">
        <v>5</v>
      </c>
      <c r="E16" s="12">
        <f t="shared" si="0"/>
        <v>1</v>
      </c>
      <c r="F16" s="12">
        <v>5</v>
      </c>
      <c r="G16" s="13">
        <f t="shared" ref="G16:G47" si="2">G15+F16</f>
        <v>10</v>
      </c>
      <c r="H16" s="14" t="s">
        <v>28</v>
      </c>
      <c r="I16" s="14">
        <f>1/D16</f>
        <v>0.2</v>
      </c>
      <c r="J16" s="13">
        <v>1</v>
      </c>
      <c r="K16" s="13">
        <f t="shared" si="1"/>
        <v>1.6020506247997441</v>
      </c>
      <c r="L16" s="13">
        <f t="shared" ref="L16:L47" si="3">L15+K16</f>
        <v>3.2041012495994883</v>
      </c>
      <c r="M16" s="13"/>
      <c r="N16" s="13"/>
      <c r="O16" s="13"/>
    </row>
    <row r="17" spans="1:15">
      <c r="A17" s="15" t="s">
        <v>31</v>
      </c>
      <c r="B17" s="16">
        <v>1</v>
      </c>
      <c r="C17" s="11" t="s">
        <v>32</v>
      </c>
      <c r="D17" s="12">
        <v>5</v>
      </c>
      <c r="E17" s="12">
        <f t="shared" si="0"/>
        <v>1.2</v>
      </c>
      <c r="F17" s="12">
        <v>6</v>
      </c>
      <c r="G17" s="13">
        <f t="shared" si="2"/>
        <v>16</v>
      </c>
      <c r="H17" s="14" t="s">
        <v>28</v>
      </c>
      <c r="I17" s="14">
        <f>1/D17</f>
        <v>0.2</v>
      </c>
      <c r="J17" s="13">
        <v>1</v>
      </c>
      <c r="K17" s="13">
        <f t="shared" si="1"/>
        <v>1.9224607497596931</v>
      </c>
      <c r="L17" s="13">
        <f t="shared" si="3"/>
        <v>5.1265619993591809</v>
      </c>
      <c r="M17" s="13"/>
      <c r="N17" s="13"/>
      <c r="O17" s="13"/>
    </row>
    <row r="18" spans="1:15">
      <c r="A18" s="15" t="s">
        <v>33</v>
      </c>
      <c r="B18" s="16">
        <v>1</v>
      </c>
      <c r="C18" s="11" t="s">
        <v>34</v>
      </c>
      <c r="D18" s="12">
        <v>5</v>
      </c>
      <c r="E18" s="12">
        <f t="shared" si="0"/>
        <v>0.6</v>
      </c>
      <c r="F18" s="12">
        <v>3</v>
      </c>
      <c r="G18" s="13">
        <f t="shared" si="2"/>
        <v>19</v>
      </c>
      <c r="H18" s="14" t="s">
        <v>28</v>
      </c>
      <c r="I18" s="14">
        <f>1/D18</f>
        <v>0.2</v>
      </c>
      <c r="J18" s="13">
        <v>1</v>
      </c>
      <c r="K18" s="13">
        <f t="shared" si="1"/>
        <v>0.96123037487984653</v>
      </c>
      <c r="L18" s="13">
        <f t="shared" si="3"/>
        <v>6.0877923742390276</v>
      </c>
      <c r="M18" s="13"/>
      <c r="N18" s="13"/>
      <c r="O18" s="13"/>
    </row>
    <row r="19" spans="1:15">
      <c r="A19" s="15" t="s">
        <v>35</v>
      </c>
      <c r="B19" s="16">
        <v>1</v>
      </c>
      <c r="C19" s="11" t="s">
        <v>36</v>
      </c>
      <c r="D19" s="12">
        <v>5</v>
      </c>
      <c r="E19" s="12">
        <f t="shared" si="0"/>
        <v>7.6599999999999993</v>
      </c>
      <c r="F19" s="12">
        <v>38.299999999999997</v>
      </c>
      <c r="G19" s="13">
        <f t="shared" si="2"/>
        <v>57.3</v>
      </c>
      <c r="H19" s="14" t="s">
        <v>37</v>
      </c>
      <c r="I19" s="14">
        <f>55/D19</f>
        <v>11</v>
      </c>
      <c r="J19" s="13" t="s">
        <v>38</v>
      </c>
      <c r="K19" s="13">
        <f t="shared" si="1"/>
        <v>12.271707785966038</v>
      </c>
      <c r="L19" s="13">
        <f t="shared" si="3"/>
        <v>18.359500160205066</v>
      </c>
      <c r="M19" s="13"/>
      <c r="N19" s="13"/>
      <c r="O19" s="13"/>
    </row>
    <row r="20" spans="1:15">
      <c r="A20" s="15" t="s">
        <v>39</v>
      </c>
      <c r="B20" s="16">
        <v>1</v>
      </c>
      <c r="C20" s="11" t="s">
        <v>40</v>
      </c>
      <c r="D20" s="12">
        <v>5</v>
      </c>
      <c r="E20" s="12">
        <f t="shared" si="0"/>
        <v>1.2</v>
      </c>
      <c r="F20" s="12">
        <v>6</v>
      </c>
      <c r="G20" s="13">
        <f t="shared" si="2"/>
        <v>63.3</v>
      </c>
      <c r="H20" s="14" t="s">
        <v>37</v>
      </c>
      <c r="I20" s="14">
        <f>15/D20</f>
        <v>3</v>
      </c>
      <c r="J20" s="13">
        <v>3</v>
      </c>
      <c r="K20" s="13">
        <f t="shared" si="1"/>
        <v>1.9224607497596931</v>
      </c>
      <c r="L20" s="13">
        <f t="shared" si="3"/>
        <v>20.281960909964759</v>
      </c>
      <c r="M20" s="13"/>
      <c r="N20" s="13"/>
      <c r="O20" s="13"/>
    </row>
    <row r="21" spans="1:15">
      <c r="A21" s="15" t="s">
        <v>41</v>
      </c>
      <c r="B21" s="16">
        <v>1</v>
      </c>
      <c r="C21" s="11" t="s">
        <v>42</v>
      </c>
      <c r="D21" s="12">
        <v>5</v>
      </c>
      <c r="E21" s="12">
        <f t="shared" si="0"/>
        <v>0.8</v>
      </c>
      <c r="F21" s="12">
        <v>4</v>
      </c>
      <c r="G21" s="13">
        <f t="shared" si="2"/>
        <v>67.3</v>
      </c>
      <c r="H21" s="14" t="s">
        <v>28</v>
      </c>
      <c r="I21" s="14">
        <f>1/D21</f>
        <v>0.2</v>
      </c>
      <c r="J21" s="13">
        <v>3</v>
      </c>
      <c r="K21" s="13">
        <f t="shared" si="1"/>
        <v>1.2816404998397952</v>
      </c>
      <c r="L21" s="13">
        <f t="shared" si="3"/>
        <v>21.563601409804555</v>
      </c>
      <c r="M21" s="13"/>
      <c r="N21" s="13"/>
      <c r="O21" s="13"/>
    </row>
    <row r="22" spans="1:15">
      <c r="A22" s="15" t="s">
        <v>26</v>
      </c>
      <c r="B22" s="17">
        <v>2</v>
      </c>
      <c r="C22" s="11" t="s">
        <v>43</v>
      </c>
      <c r="D22" s="12">
        <v>5</v>
      </c>
      <c r="E22" s="12">
        <f t="shared" si="0"/>
        <v>0.2</v>
      </c>
      <c r="F22" s="12">
        <v>1</v>
      </c>
      <c r="G22" s="13">
        <f t="shared" si="2"/>
        <v>68.3</v>
      </c>
      <c r="H22" s="14" t="s">
        <v>28</v>
      </c>
      <c r="I22" s="14">
        <f>1/D22</f>
        <v>0.2</v>
      </c>
      <c r="J22" s="13">
        <v>3</v>
      </c>
      <c r="K22" s="13">
        <f t="shared" si="1"/>
        <v>0.32041012495994881</v>
      </c>
      <c r="L22" s="13">
        <f t="shared" si="3"/>
        <v>21.884011534764504</v>
      </c>
      <c r="M22" s="13"/>
      <c r="N22" s="13"/>
      <c r="O22" s="13"/>
    </row>
    <row r="23" spans="1:15">
      <c r="A23" s="15" t="s">
        <v>29</v>
      </c>
      <c r="B23" s="17">
        <v>2</v>
      </c>
      <c r="C23" s="11" t="s">
        <v>44</v>
      </c>
      <c r="D23" s="12">
        <v>5</v>
      </c>
      <c r="E23" s="12">
        <f t="shared" si="0"/>
        <v>0.2</v>
      </c>
      <c r="F23" s="12">
        <v>1</v>
      </c>
      <c r="G23" s="13">
        <f t="shared" si="2"/>
        <v>69.3</v>
      </c>
      <c r="H23" s="14" t="s">
        <v>28</v>
      </c>
      <c r="I23" s="14">
        <f>1/D23</f>
        <v>0.2</v>
      </c>
      <c r="J23" s="13">
        <v>3</v>
      </c>
      <c r="K23" s="13">
        <f t="shared" si="1"/>
        <v>0.32041012495994881</v>
      </c>
      <c r="L23" s="13">
        <f t="shared" si="3"/>
        <v>22.204421659724453</v>
      </c>
      <c r="M23" s="13"/>
      <c r="N23" s="13"/>
      <c r="O23" s="13"/>
    </row>
    <row r="24" spans="1:15">
      <c r="A24" s="15" t="s">
        <v>31</v>
      </c>
      <c r="B24" s="17">
        <v>2</v>
      </c>
      <c r="C24" s="11" t="s">
        <v>45</v>
      </c>
      <c r="D24" s="12">
        <v>5</v>
      </c>
      <c r="E24" s="12">
        <f t="shared" si="0"/>
        <v>0.3</v>
      </c>
      <c r="F24" s="12">
        <v>1.5</v>
      </c>
      <c r="G24" s="13">
        <f t="shared" si="2"/>
        <v>70.8</v>
      </c>
      <c r="H24" s="14" t="s">
        <v>28</v>
      </c>
      <c r="I24" s="14">
        <f>1/D24</f>
        <v>0.2</v>
      </c>
      <c r="J24" s="13">
        <v>3</v>
      </c>
      <c r="K24" s="13">
        <f t="shared" si="1"/>
        <v>0.48061518743992326</v>
      </c>
      <c r="L24" s="13">
        <f t="shared" si="3"/>
        <v>22.685036847164376</v>
      </c>
      <c r="M24" s="13"/>
      <c r="N24" s="13"/>
      <c r="O24" s="13"/>
    </row>
    <row r="25" spans="1:15">
      <c r="A25" s="15" t="s">
        <v>33</v>
      </c>
      <c r="B25" s="17">
        <v>2</v>
      </c>
      <c r="C25" s="11" t="s">
        <v>46</v>
      </c>
      <c r="D25" s="12">
        <v>5</v>
      </c>
      <c r="E25" s="12">
        <f t="shared" si="0"/>
        <v>0.2</v>
      </c>
      <c r="F25" s="12">
        <v>1</v>
      </c>
      <c r="G25" s="13">
        <f t="shared" si="2"/>
        <v>71.8</v>
      </c>
      <c r="H25" s="14" t="s">
        <v>28</v>
      </c>
      <c r="I25" s="14">
        <f>1/D25</f>
        <v>0.2</v>
      </c>
      <c r="J25" s="13">
        <v>3</v>
      </c>
      <c r="K25" s="13">
        <f t="shared" si="1"/>
        <v>0.32041012495994881</v>
      </c>
      <c r="L25" s="13">
        <f t="shared" si="3"/>
        <v>23.005446972124325</v>
      </c>
      <c r="M25" s="13"/>
      <c r="N25" s="13"/>
      <c r="O25" s="13"/>
    </row>
    <row r="26" spans="1:15">
      <c r="A26" s="15" t="s">
        <v>35</v>
      </c>
      <c r="B26" s="17">
        <v>2</v>
      </c>
      <c r="C26" s="11" t="s">
        <v>47</v>
      </c>
      <c r="D26" s="12">
        <v>5</v>
      </c>
      <c r="E26" s="12">
        <f t="shared" si="0"/>
        <v>3.8</v>
      </c>
      <c r="F26" s="12">
        <v>19</v>
      </c>
      <c r="G26" s="13">
        <f t="shared" si="2"/>
        <v>90.8</v>
      </c>
      <c r="H26" s="14" t="s">
        <v>37</v>
      </c>
      <c r="I26" s="14">
        <f>150/D26</f>
        <v>30</v>
      </c>
      <c r="J26" s="13">
        <v>4</v>
      </c>
      <c r="K26" s="13">
        <f t="shared" si="1"/>
        <v>6.0877923742390276</v>
      </c>
      <c r="L26" s="13">
        <f t="shared" si="3"/>
        <v>29.093239346363355</v>
      </c>
      <c r="M26" s="13"/>
      <c r="N26" s="13"/>
      <c r="O26" s="13"/>
    </row>
    <row r="27" spans="1:15">
      <c r="A27" s="15" t="s">
        <v>39</v>
      </c>
      <c r="B27" s="17">
        <v>2</v>
      </c>
      <c r="C27" s="11" t="s">
        <v>48</v>
      </c>
      <c r="D27" s="12">
        <v>5</v>
      </c>
      <c r="E27" s="12">
        <f t="shared" si="0"/>
        <v>0.6</v>
      </c>
      <c r="F27" s="12">
        <v>3</v>
      </c>
      <c r="G27" s="13">
        <f t="shared" si="2"/>
        <v>93.8</v>
      </c>
      <c r="H27" s="14" t="s">
        <v>37</v>
      </c>
      <c r="I27" s="14">
        <f>20.7/D27</f>
        <v>4.1399999999999997</v>
      </c>
      <c r="J27" s="13">
        <v>4</v>
      </c>
      <c r="K27" s="13">
        <f t="shared" si="1"/>
        <v>0.96123037487984653</v>
      </c>
      <c r="L27" s="13">
        <f t="shared" si="3"/>
        <v>30.054469721243201</v>
      </c>
      <c r="M27" s="13"/>
      <c r="N27" s="13"/>
      <c r="O27" s="13"/>
    </row>
    <row r="28" spans="1:15">
      <c r="A28" s="15" t="s">
        <v>41</v>
      </c>
      <c r="B28" s="17">
        <v>2</v>
      </c>
      <c r="C28" s="11" t="s">
        <v>49</v>
      </c>
      <c r="D28" s="12">
        <v>5</v>
      </c>
      <c r="E28" s="12">
        <f t="shared" si="0"/>
        <v>0.13999999999999999</v>
      </c>
      <c r="F28" s="12">
        <v>0.7</v>
      </c>
      <c r="G28" s="13">
        <f t="shared" si="2"/>
        <v>94.5</v>
      </c>
      <c r="H28" s="14" t="s">
        <v>28</v>
      </c>
      <c r="I28" s="14">
        <f>1/D28</f>
        <v>0.2</v>
      </c>
      <c r="J28" s="13">
        <v>4</v>
      </c>
      <c r="K28" s="13">
        <f t="shared" si="1"/>
        <v>0.22428708747196419</v>
      </c>
      <c r="L28" s="13">
        <f t="shared" si="3"/>
        <v>30.278756808715166</v>
      </c>
      <c r="M28" s="13"/>
      <c r="N28" s="13"/>
      <c r="O28" s="13"/>
    </row>
    <row r="29" spans="1:15">
      <c r="A29" s="15" t="s">
        <v>26</v>
      </c>
      <c r="B29" s="17">
        <v>2</v>
      </c>
      <c r="C29" s="11" t="s">
        <v>50</v>
      </c>
      <c r="D29" s="12">
        <v>5</v>
      </c>
      <c r="E29" s="12">
        <f t="shared" si="0"/>
        <v>0.2</v>
      </c>
      <c r="F29" s="12">
        <v>1</v>
      </c>
      <c r="G29" s="13">
        <f t="shared" si="2"/>
        <v>95.5</v>
      </c>
      <c r="H29" s="14" t="s">
        <v>28</v>
      </c>
      <c r="I29" s="14">
        <f>1/D29</f>
        <v>0.2</v>
      </c>
      <c r="J29" s="13">
        <v>4</v>
      </c>
      <c r="K29" s="13">
        <f t="shared" si="1"/>
        <v>0.32041012495994881</v>
      </c>
      <c r="L29" s="13">
        <f t="shared" si="3"/>
        <v>30.599166933675114</v>
      </c>
      <c r="M29" s="13"/>
      <c r="N29" s="13"/>
      <c r="O29" s="13"/>
    </row>
    <row r="30" spans="1:15">
      <c r="A30" s="15" t="s">
        <v>29</v>
      </c>
      <c r="B30" s="17">
        <v>2</v>
      </c>
      <c r="C30" s="11" t="s">
        <v>51</v>
      </c>
      <c r="D30" s="12">
        <v>5</v>
      </c>
      <c r="E30" s="12">
        <f t="shared" si="0"/>
        <v>0.2</v>
      </c>
      <c r="F30" s="12">
        <v>1</v>
      </c>
      <c r="G30" s="13">
        <f t="shared" si="2"/>
        <v>96.5</v>
      </c>
      <c r="H30" s="14" t="s">
        <v>28</v>
      </c>
      <c r="I30" s="14">
        <f>1/D30</f>
        <v>0.2</v>
      </c>
      <c r="J30" s="13">
        <v>4</v>
      </c>
      <c r="K30" s="13">
        <f t="shared" si="1"/>
        <v>0.32041012495994881</v>
      </c>
      <c r="L30" s="13">
        <f t="shared" si="3"/>
        <v>30.919577058635063</v>
      </c>
      <c r="M30" s="13"/>
      <c r="N30" s="13"/>
      <c r="O30" s="13"/>
    </row>
    <row r="31" spans="1:15">
      <c r="A31" s="15" t="s">
        <v>31</v>
      </c>
      <c r="B31" s="17">
        <v>2</v>
      </c>
      <c r="C31" s="11" t="s">
        <v>52</v>
      </c>
      <c r="D31" s="12">
        <v>5</v>
      </c>
      <c r="E31" s="12">
        <f t="shared" si="0"/>
        <v>0.3</v>
      </c>
      <c r="F31" s="12">
        <v>1.5</v>
      </c>
      <c r="G31" s="13">
        <f t="shared" si="2"/>
        <v>98</v>
      </c>
      <c r="H31" s="14" t="s">
        <v>28</v>
      </c>
      <c r="I31" s="14">
        <f>1/D31</f>
        <v>0.2</v>
      </c>
      <c r="J31" s="13">
        <v>4</v>
      </c>
      <c r="K31" s="13">
        <f t="shared" si="1"/>
        <v>0.48061518743992326</v>
      </c>
      <c r="L31" s="13">
        <f t="shared" si="3"/>
        <v>31.400192246074987</v>
      </c>
      <c r="M31" s="13"/>
      <c r="N31" s="13"/>
      <c r="O31" s="13"/>
    </row>
    <row r="32" spans="1:15">
      <c r="A32" s="15" t="s">
        <v>33</v>
      </c>
      <c r="B32" s="17">
        <v>2</v>
      </c>
      <c r="C32" s="11" t="s">
        <v>53</v>
      </c>
      <c r="D32" s="12">
        <v>5</v>
      </c>
      <c r="E32" s="12">
        <f t="shared" si="0"/>
        <v>0.2</v>
      </c>
      <c r="F32" s="12">
        <v>1</v>
      </c>
      <c r="G32" s="13">
        <f t="shared" si="2"/>
        <v>99</v>
      </c>
      <c r="H32" s="14" t="s">
        <v>28</v>
      </c>
      <c r="I32" s="14">
        <f>1/D32</f>
        <v>0.2</v>
      </c>
      <c r="J32" s="13">
        <v>4</v>
      </c>
      <c r="K32" s="13">
        <f t="shared" si="1"/>
        <v>0.32041012495994881</v>
      </c>
      <c r="L32" s="13">
        <f t="shared" si="3"/>
        <v>31.720602371034936</v>
      </c>
      <c r="M32" s="13"/>
      <c r="N32" s="13"/>
      <c r="O32" s="13"/>
    </row>
    <row r="33" spans="1:15">
      <c r="A33" s="15" t="s">
        <v>35</v>
      </c>
      <c r="B33" s="17">
        <v>2</v>
      </c>
      <c r="C33" s="11" t="s">
        <v>54</v>
      </c>
      <c r="D33" s="12">
        <v>5</v>
      </c>
      <c r="E33" s="12">
        <f t="shared" si="0"/>
        <v>3.8</v>
      </c>
      <c r="F33" s="12">
        <v>19</v>
      </c>
      <c r="G33" s="13">
        <f t="shared" si="2"/>
        <v>118</v>
      </c>
      <c r="H33" s="14" t="s">
        <v>37</v>
      </c>
      <c r="I33" s="14">
        <f>150/D33</f>
        <v>30</v>
      </c>
      <c r="J33" s="13" t="s">
        <v>55</v>
      </c>
      <c r="K33" s="13">
        <f t="shared" si="1"/>
        <v>6.0877923742390276</v>
      </c>
      <c r="L33" s="13">
        <f t="shared" si="3"/>
        <v>37.808394745273965</v>
      </c>
      <c r="M33" s="13"/>
      <c r="N33" s="13"/>
      <c r="O33" s="13"/>
    </row>
    <row r="34" spans="1:15">
      <c r="A34" s="15" t="s">
        <v>39</v>
      </c>
      <c r="B34" s="17">
        <v>2</v>
      </c>
      <c r="C34" s="11" t="s">
        <v>56</v>
      </c>
      <c r="D34" s="12">
        <v>5</v>
      </c>
      <c r="E34" s="12">
        <f t="shared" si="0"/>
        <v>0.6</v>
      </c>
      <c r="F34" s="12">
        <v>3</v>
      </c>
      <c r="G34" s="13">
        <f t="shared" si="2"/>
        <v>121</v>
      </c>
      <c r="H34" s="14" t="s">
        <v>37</v>
      </c>
      <c r="I34" s="14">
        <f>20.7/D34</f>
        <v>4.1399999999999997</v>
      </c>
      <c r="J34" s="13">
        <v>6</v>
      </c>
      <c r="K34" s="13">
        <f t="shared" si="1"/>
        <v>0.96123037487984653</v>
      </c>
      <c r="L34" s="13">
        <f t="shared" si="3"/>
        <v>38.769625120153812</v>
      </c>
      <c r="M34" s="13"/>
      <c r="N34" s="13"/>
      <c r="O34" s="13"/>
    </row>
    <row r="35" spans="1:15">
      <c r="A35" s="15" t="s">
        <v>41</v>
      </c>
      <c r="B35" s="17">
        <v>2</v>
      </c>
      <c r="C35" s="11" t="s">
        <v>57</v>
      </c>
      <c r="D35" s="12">
        <v>5</v>
      </c>
      <c r="E35" s="12">
        <f t="shared" si="0"/>
        <v>0.13999999999999999</v>
      </c>
      <c r="F35" s="12">
        <v>0.7</v>
      </c>
      <c r="G35" s="13">
        <f t="shared" si="2"/>
        <v>121.7</v>
      </c>
      <c r="H35" s="14" t="s">
        <v>28</v>
      </c>
      <c r="I35" s="14">
        <f>1/D35</f>
        <v>0.2</v>
      </c>
      <c r="J35" s="13">
        <v>6</v>
      </c>
      <c r="K35" s="13">
        <f t="shared" si="1"/>
        <v>0.22428708747196419</v>
      </c>
      <c r="L35" s="13">
        <f t="shared" si="3"/>
        <v>38.993912207625776</v>
      </c>
      <c r="M35" s="13"/>
      <c r="N35" s="13"/>
      <c r="O35" s="13"/>
    </row>
    <row r="36" spans="1:15">
      <c r="A36" s="15" t="s">
        <v>26</v>
      </c>
      <c r="B36" s="17">
        <v>2</v>
      </c>
      <c r="C36" s="11" t="s">
        <v>58</v>
      </c>
      <c r="D36" s="12">
        <v>5</v>
      </c>
      <c r="E36" s="12">
        <f t="shared" si="0"/>
        <v>0.2</v>
      </c>
      <c r="F36" s="12">
        <v>1</v>
      </c>
      <c r="G36" s="13">
        <f t="shared" si="2"/>
        <v>122.7</v>
      </c>
      <c r="H36" s="14" t="s">
        <v>28</v>
      </c>
      <c r="I36" s="14">
        <f>1/D36</f>
        <v>0.2</v>
      </c>
      <c r="J36" s="13">
        <v>6</v>
      </c>
      <c r="K36" s="13">
        <f t="shared" si="1"/>
        <v>0.32041012495994881</v>
      </c>
      <c r="L36" s="13">
        <f t="shared" si="3"/>
        <v>39.314322332585725</v>
      </c>
      <c r="M36" s="13"/>
      <c r="N36" s="13"/>
      <c r="O36" s="13"/>
    </row>
    <row r="37" spans="1:15">
      <c r="A37" s="15" t="s">
        <v>29</v>
      </c>
      <c r="B37" s="17">
        <v>2</v>
      </c>
      <c r="C37" s="11" t="s">
        <v>59</v>
      </c>
      <c r="D37" s="12">
        <v>5</v>
      </c>
      <c r="E37" s="12">
        <f t="shared" si="0"/>
        <v>0.2</v>
      </c>
      <c r="F37" s="12">
        <v>1</v>
      </c>
      <c r="G37" s="13">
        <f t="shared" si="2"/>
        <v>123.7</v>
      </c>
      <c r="H37" s="14" t="s">
        <v>28</v>
      </c>
      <c r="I37" s="14">
        <f>1/D37</f>
        <v>0.2</v>
      </c>
      <c r="J37" s="13">
        <v>6</v>
      </c>
      <c r="K37" s="13">
        <f t="shared" si="1"/>
        <v>0.32041012495994881</v>
      </c>
      <c r="L37" s="13">
        <f t="shared" si="3"/>
        <v>39.634732457545674</v>
      </c>
      <c r="M37" s="13"/>
      <c r="N37" s="13"/>
      <c r="O37" s="13"/>
    </row>
    <row r="38" spans="1:15">
      <c r="A38" s="15" t="s">
        <v>31</v>
      </c>
      <c r="B38" s="17">
        <v>2</v>
      </c>
      <c r="C38" s="11" t="s">
        <v>60</v>
      </c>
      <c r="D38" s="12">
        <v>5</v>
      </c>
      <c r="E38" s="12">
        <f t="shared" si="0"/>
        <v>0.3</v>
      </c>
      <c r="F38" s="12">
        <v>1.5</v>
      </c>
      <c r="G38" s="13">
        <f t="shared" si="2"/>
        <v>125.2</v>
      </c>
      <c r="H38" s="14" t="s">
        <v>28</v>
      </c>
      <c r="I38" s="14">
        <f>1/D38</f>
        <v>0.2</v>
      </c>
      <c r="J38" s="13">
        <v>6</v>
      </c>
      <c r="K38" s="13">
        <f t="shared" si="1"/>
        <v>0.48061518743992326</v>
      </c>
      <c r="L38" s="13">
        <f t="shared" si="3"/>
        <v>40.115347644985597</v>
      </c>
      <c r="M38" s="13"/>
      <c r="N38" s="13"/>
      <c r="O38" s="13"/>
    </row>
    <row r="39" spans="1:15">
      <c r="A39" s="15" t="s">
        <v>33</v>
      </c>
      <c r="B39" s="17">
        <v>2</v>
      </c>
      <c r="C39" s="11" t="s">
        <v>61</v>
      </c>
      <c r="D39" s="12">
        <v>5</v>
      </c>
      <c r="E39" s="12">
        <f t="shared" si="0"/>
        <v>0.2</v>
      </c>
      <c r="F39" s="12">
        <v>1</v>
      </c>
      <c r="G39" s="13">
        <f t="shared" si="2"/>
        <v>126.2</v>
      </c>
      <c r="H39" s="14" t="s">
        <v>28</v>
      </c>
      <c r="I39" s="14">
        <f>1/D39</f>
        <v>0.2</v>
      </c>
      <c r="J39" s="13">
        <v>7</v>
      </c>
      <c r="K39" s="13">
        <f t="shared" si="1"/>
        <v>0.32041012495994881</v>
      </c>
      <c r="L39" s="13">
        <f t="shared" si="3"/>
        <v>40.435757769945546</v>
      </c>
      <c r="M39" s="13"/>
      <c r="N39" s="13"/>
      <c r="O39" s="13"/>
    </row>
    <row r="40" spans="1:15">
      <c r="A40" s="15" t="s">
        <v>35</v>
      </c>
      <c r="B40" s="17">
        <v>2</v>
      </c>
      <c r="C40" s="11" t="s">
        <v>62</v>
      </c>
      <c r="D40" s="12">
        <v>5</v>
      </c>
      <c r="E40" s="12">
        <f t="shared" si="0"/>
        <v>3.8</v>
      </c>
      <c r="F40" s="12">
        <v>19</v>
      </c>
      <c r="G40" s="13">
        <f t="shared" si="2"/>
        <v>145.19999999999999</v>
      </c>
      <c r="H40" s="14" t="s">
        <v>37</v>
      </c>
      <c r="I40" s="14">
        <f>150/D40</f>
        <v>30</v>
      </c>
      <c r="J40" s="13">
        <v>7</v>
      </c>
      <c r="K40" s="13">
        <f t="shared" si="1"/>
        <v>6.0877923742390276</v>
      </c>
      <c r="L40" s="13">
        <f t="shared" si="3"/>
        <v>46.523550144184576</v>
      </c>
      <c r="M40" s="13"/>
      <c r="N40" s="13"/>
      <c r="O40" s="13"/>
    </row>
    <row r="41" spans="1:15">
      <c r="A41" s="15" t="s">
        <v>39</v>
      </c>
      <c r="B41" s="17">
        <v>2</v>
      </c>
      <c r="C41" s="11" t="s">
        <v>63</v>
      </c>
      <c r="D41" s="12">
        <v>5</v>
      </c>
      <c r="E41" s="12">
        <f t="shared" si="0"/>
        <v>0.6</v>
      </c>
      <c r="F41" s="12">
        <v>3</v>
      </c>
      <c r="G41" s="13">
        <f t="shared" si="2"/>
        <v>148.19999999999999</v>
      </c>
      <c r="H41" s="14" t="s">
        <v>37</v>
      </c>
      <c r="I41" s="14">
        <f>20.7/D41</f>
        <v>4.1399999999999997</v>
      </c>
      <c r="J41" s="13">
        <v>7</v>
      </c>
      <c r="K41" s="13">
        <f t="shared" si="1"/>
        <v>0.96123037487984653</v>
      </c>
      <c r="L41" s="13">
        <f t="shared" si="3"/>
        <v>47.484780519064422</v>
      </c>
      <c r="M41" s="13"/>
      <c r="N41" s="13"/>
      <c r="O41" s="13"/>
    </row>
    <row r="42" spans="1:15">
      <c r="A42" s="15" t="s">
        <v>41</v>
      </c>
      <c r="B42" s="17">
        <v>2</v>
      </c>
      <c r="C42" s="11" t="s">
        <v>64</v>
      </c>
      <c r="D42" s="12">
        <v>5</v>
      </c>
      <c r="E42" s="12">
        <f t="shared" si="0"/>
        <v>0.13999999999999999</v>
      </c>
      <c r="F42" s="12">
        <v>0.7</v>
      </c>
      <c r="G42" s="13">
        <f t="shared" si="2"/>
        <v>148.89999999999998</v>
      </c>
      <c r="H42" s="14" t="s">
        <v>28</v>
      </c>
      <c r="I42" s="14">
        <f>1/D42</f>
        <v>0.2</v>
      </c>
      <c r="J42" s="13">
        <v>7</v>
      </c>
      <c r="K42" s="13">
        <f t="shared" si="1"/>
        <v>0.22428708747196419</v>
      </c>
      <c r="L42" s="13">
        <f t="shared" si="3"/>
        <v>47.709067606536387</v>
      </c>
      <c r="M42" s="13"/>
      <c r="N42" s="13"/>
      <c r="O42" s="13"/>
    </row>
    <row r="43" spans="1:15">
      <c r="A43" s="15" t="s">
        <v>26</v>
      </c>
      <c r="B43" s="18">
        <v>3</v>
      </c>
      <c r="C43" s="11" t="s">
        <v>65</v>
      </c>
      <c r="D43" s="12">
        <v>5</v>
      </c>
      <c r="E43" s="12">
        <f t="shared" si="0"/>
        <v>0.2</v>
      </c>
      <c r="F43" s="12">
        <v>1</v>
      </c>
      <c r="G43" s="13">
        <f t="shared" si="2"/>
        <v>149.89999999999998</v>
      </c>
      <c r="H43" s="14" t="s">
        <v>28</v>
      </c>
      <c r="I43" s="14">
        <f>1/D43</f>
        <v>0.2</v>
      </c>
      <c r="J43" s="13">
        <v>7</v>
      </c>
      <c r="K43" s="13">
        <f t="shared" si="1"/>
        <v>0.32041012495994881</v>
      </c>
      <c r="L43" s="13">
        <f t="shared" si="3"/>
        <v>48.029477731496335</v>
      </c>
      <c r="M43" s="13"/>
      <c r="N43" s="13"/>
      <c r="O43" s="13"/>
    </row>
    <row r="44" spans="1:15">
      <c r="A44" s="15" t="s">
        <v>29</v>
      </c>
      <c r="B44" s="18">
        <v>3</v>
      </c>
      <c r="C44" s="11" t="s">
        <v>66</v>
      </c>
      <c r="D44" s="12">
        <v>5</v>
      </c>
      <c r="E44" s="12">
        <f t="shared" si="0"/>
        <v>0.2</v>
      </c>
      <c r="F44" s="12">
        <v>1</v>
      </c>
      <c r="G44" s="13">
        <f t="shared" si="2"/>
        <v>150.89999999999998</v>
      </c>
      <c r="H44" s="14" t="s">
        <v>28</v>
      </c>
      <c r="I44" s="14">
        <f>1/D44</f>
        <v>0.2</v>
      </c>
      <c r="J44" s="13">
        <v>8</v>
      </c>
      <c r="K44" s="13">
        <f t="shared" si="1"/>
        <v>0.32041012495994881</v>
      </c>
      <c r="L44" s="13">
        <f t="shared" si="3"/>
        <v>48.349887856456284</v>
      </c>
      <c r="M44" s="13"/>
      <c r="N44" s="13"/>
      <c r="O44" s="13"/>
    </row>
    <row r="45" spans="1:15">
      <c r="A45" s="15" t="s">
        <v>31</v>
      </c>
      <c r="B45" s="18">
        <v>3</v>
      </c>
      <c r="C45" s="11" t="s">
        <v>67</v>
      </c>
      <c r="D45" s="12">
        <v>5</v>
      </c>
      <c r="E45" s="12">
        <f t="shared" si="0"/>
        <v>0.3</v>
      </c>
      <c r="F45" s="12">
        <v>1.5</v>
      </c>
      <c r="G45" s="13">
        <f t="shared" si="2"/>
        <v>152.39999999999998</v>
      </c>
      <c r="H45" s="14" t="s">
        <v>28</v>
      </c>
      <c r="I45" s="14">
        <f>1/D45</f>
        <v>0.2</v>
      </c>
      <c r="J45" s="13">
        <v>8</v>
      </c>
      <c r="K45" s="13">
        <f t="shared" si="1"/>
        <v>0.48061518743992326</v>
      </c>
      <c r="L45" s="13">
        <f t="shared" si="3"/>
        <v>48.830503043896208</v>
      </c>
      <c r="M45" s="13"/>
      <c r="N45" s="13"/>
      <c r="O45" s="13"/>
    </row>
    <row r="46" spans="1:15">
      <c r="A46" s="15" t="s">
        <v>33</v>
      </c>
      <c r="B46" s="18">
        <v>3</v>
      </c>
      <c r="C46" s="11" t="s">
        <v>68</v>
      </c>
      <c r="D46" s="12">
        <v>5</v>
      </c>
      <c r="E46" s="12">
        <f t="shared" si="0"/>
        <v>0.2</v>
      </c>
      <c r="F46" s="12">
        <v>1</v>
      </c>
      <c r="G46" s="13">
        <f t="shared" si="2"/>
        <v>153.39999999999998</v>
      </c>
      <c r="H46" s="14" t="s">
        <v>28</v>
      </c>
      <c r="I46" s="14">
        <f>1/D46</f>
        <v>0.2</v>
      </c>
      <c r="J46" s="13">
        <v>8</v>
      </c>
      <c r="K46" s="13">
        <f t="shared" si="1"/>
        <v>0.32041012495994881</v>
      </c>
      <c r="L46" s="13">
        <f t="shared" si="3"/>
        <v>49.150913168856157</v>
      </c>
      <c r="M46" s="13"/>
      <c r="N46" s="13"/>
      <c r="O46" s="13"/>
    </row>
    <row r="47" spans="1:15">
      <c r="A47" s="15" t="s">
        <v>35</v>
      </c>
      <c r="B47" s="18">
        <v>3</v>
      </c>
      <c r="C47" s="11" t="s">
        <v>69</v>
      </c>
      <c r="D47" s="12">
        <v>5</v>
      </c>
      <c r="E47" s="12">
        <f t="shared" ref="E47:E78" si="4">F47/5</f>
        <v>3.8</v>
      </c>
      <c r="F47" s="12">
        <v>19</v>
      </c>
      <c r="G47" s="13">
        <f t="shared" si="2"/>
        <v>172.39999999999998</v>
      </c>
      <c r="H47" s="14" t="s">
        <v>37</v>
      </c>
      <c r="I47" s="14">
        <f>155/D47</f>
        <v>31</v>
      </c>
      <c r="J47" s="13">
        <v>8</v>
      </c>
      <c r="K47" s="13">
        <f t="shared" ref="K47:K78" si="5">F47*100/F$85</f>
        <v>6.0877923742390276</v>
      </c>
      <c r="L47" s="13">
        <f t="shared" si="3"/>
        <v>55.238705543095186</v>
      </c>
      <c r="M47" s="13"/>
      <c r="N47" s="13"/>
      <c r="O47" s="13"/>
    </row>
    <row r="48" spans="1:15">
      <c r="A48" s="15" t="s">
        <v>39</v>
      </c>
      <c r="B48" s="18">
        <v>3</v>
      </c>
      <c r="C48" s="11" t="s">
        <v>70</v>
      </c>
      <c r="D48" s="12">
        <v>5</v>
      </c>
      <c r="E48" s="12">
        <f t="shared" si="4"/>
        <v>0.6</v>
      </c>
      <c r="F48" s="12">
        <v>3</v>
      </c>
      <c r="G48" s="13">
        <f t="shared" ref="G48:G79" si="6">G47+F48</f>
        <v>175.39999999999998</v>
      </c>
      <c r="H48" s="14" t="s">
        <v>37</v>
      </c>
      <c r="I48" s="14">
        <f>33.3/D48</f>
        <v>6.6599999999999993</v>
      </c>
      <c r="J48" s="13">
        <v>9</v>
      </c>
      <c r="K48" s="13">
        <f t="shared" si="5"/>
        <v>0.96123037487984653</v>
      </c>
      <c r="L48" s="13">
        <f t="shared" ref="L48:L79" si="7">L47+K48</f>
        <v>56.199935917975033</v>
      </c>
      <c r="M48" s="13"/>
      <c r="N48" s="13"/>
      <c r="O48" s="13"/>
    </row>
    <row r="49" spans="1:15">
      <c r="A49" s="15" t="s">
        <v>41</v>
      </c>
      <c r="B49" s="18">
        <v>3</v>
      </c>
      <c r="C49" s="11" t="s">
        <v>71</v>
      </c>
      <c r="D49" s="12">
        <v>5</v>
      </c>
      <c r="E49" s="12">
        <f t="shared" si="4"/>
        <v>0.13999999999999999</v>
      </c>
      <c r="F49" s="12">
        <v>0.7</v>
      </c>
      <c r="G49" s="13">
        <f t="shared" si="6"/>
        <v>176.09999999999997</v>
      </c>
      <c r="H49" s="14" t="s">
        <v>28</v>
      </c>
      <c r="I49" s="14">
        <f>1/D49</f>
        <v>0.2</v>
      </c>
      <c r="J49" s="13">
        <v>9</v>
      </c>
      <c r="K49" s="13">
        <f t="shared" si="5"/>
        <v>0.22428708747196419</v>
      </c>
      <c r="L49" s="13">
        <f t="shared" si="7"/>
        <v>56.424223005446997</v>
      </c>
      <c r="M49" s="13"/>
      <c r="N49" s="13"/>
      <c r="O49" s="13"/>
    </row>
    <row r="50" spans="1:15">
      <c r="A50" s="15" t="s">
        <v>26</v>
      </c>
      <c r="B50" s="18">
        <v>3</v>
      </c>
      <c r="C50" s="11" t="s">
        <v>72</v>
      </c>
      <c r="D50" s="12">
        <v>5</v>
      </c>
      <c r="E50" s="12">
        <f t="shared" si="4"/>
        <v>0.2</v>
      </c>
      <c r="F50" s="12">
        <v>1</v>
      </c>
      <c r="G50" s="13">
        <f t="shared" si="6"/>
        <v>177.09999999999997</v>
      </c>
      <c r="H50" s="14" t="s">
        <v>28</v>
      </c>
      <c r="I50" s="14">
        <f>1/D50</f>
        <v>0.2</v>
      </c>
      <c r="J50" s="13">
        <v>9</v>
      </c>
      <c r="K50" s="13">
        <f t="shared" si="5"/>
        <v>0.32041012495994881</v>
      </c>
      <c r="L50" s="13">
        <f t="shared" si="7"/>
        <v>56.744633130406946</v>
      </c>
      <c r="M50" s="13"/>
      <c r="N50" s="13"/>
      <c r="O50" s="13"/>
    </row>
    <row r="51" spans="1:15">
      <c r="A51" s="15" t="s">
        <v>29</v>
      </c>
      <c r="B51" s="18">
        <v>3</v>
      </c>
      <c r="C51" s="11" t="s">
        <v>73</v>
      </c>
      <c r="D51" s="12">
        <v>5</v>
      </c>
      <c r="E51" s="12">
        <f t="shared" si="4"/>
        <v>0.2</v>
      </c>
      <c r="F51" s="12">
        <v>1</v>
      </c>
      <c r="G51" s="13">
        <f t="shared" si="6"/>
        <v>178.09999999999997</v>
      </c>
      <c r="H51" s="14" t="s">
        <v>28</v>
      </c>
      <c r="I51" s="14">
        <f>1/D51</f>
        <v>0.2</v>
      </c>
      <c r="J51" s="13">
        <v>9</v>
      </c>
      <c r="K51" s="13">
        <f t="shared" si="5"/>
        <v>0.32041012495994881</v>
      </c>
      <c r="L51" s="13">
        <f t="shared" si="7"/>
        <v>57.065043255366895</v>
      </c>
      <c r="M51" s="13"/>
      <c r="N51" s="13"/>
      <c r="O51" s="13"/>
    </row>
    <row r="52" spans="1:15">
      <c r="A52" s="15" t="s">
        <v>31</v>
      </c>
      <c r="B52" s="18">
        <v>3</v>
      </c>
      <c r="C52" s="11" t="s">
        <v>74</v>
      </c>
      <c r="D52" s="12">
        <v>5</v>
      </c>
      <c r="E52" s="12">
        <f t="shared" si="4"/>
        <v>0.3</v>
      </c>
      <c r="F52" s="12">
        <v>1.5</v>
      </c>
      <c r="G52" s="13">
        <f t="shared" si="6"/>
        <v>179.59999999999997</v>
      </c>
      <c r="H52" s="14" t="s">
        <v>28</v>
      </c>
      <c r="I52" s="14">
        <f>1/D52</f>
        <v>0.2</v>
      </c>
      <c r="J52" s="13">
        <v>9</v>
      </c>
      <c r="K52" s="13">
        <f t="shared" si="5"/>
        <v>0.48061518743992326</v>
      </c>
      <c r="L52" s="13">
        <f t="shared" si="7"/>
        <v>57.545658442806818</v>
      </c>
      <c r="M52" s="13"/>
      <c r="N52" s="13"/>
      <c r="O52" s="13"/>
    </row>
    <row r="53" spans="1:15">
      <c r="A53" s="15" t="s">
        <v>33</v>
      </c>
      <c r="B53" s="18">
        <v>3</v>
      </c>
      <c r="C53" s="11" t="s">
        <v>75</v>
      </c>
      <c r="D53" s="12">
        <v>5</v>
      </c>
      <c r="E53" s="12">
        <f t="shared" si="4"/>
        <v>0.2</v>
      </c>
      <c r="F53" s="12">
        <v>1</v>
      </c>
      <c r="G53" s="13">
        <f t="shared" si="6"/>
        <v>180.59999999999997</v>
      </c>
      <c r="H53" s="14" t="s">
        <v>28</v>
      </c>
      <c r="I53" s="14">
        <f>1/D53</f>
        <v>0.2</v>
      </c>
      <c r="J53" s="13">
        <v>9</v>
      </c>
      <c r="K53" s="13">
        <f t="shared" si="5"/>
        <v>0.32041012495994881</v>
      </c>
      <c r="L53" s="13">
        <f t="shared" si="7"/>
        <v>57.866068567766767</v>
      </c>
      <c r="M53" s="13"/>
      <c r="N53" s="13"/>
      <c r="O53" s="13"/>
    </row>
    <row r="54" spans="1:15">
      <c r="A54" s="15" t="s">
        <v>35</v>
      </c>
      <c r="B54" s="18">
        <v>3</v>
      </c>
      <c r="C54" s="11" t="s">
        <v>76</v>
      </c>
      <c r="D54" s="12">
        <v>5</v>
      </c>
      <c r="E54" s="12">
        <f t="shared" si="4"/>
        <v>3.8</v>
      </c>
      <c r="F54" s="12">
        <v>19</v>
      </c>
      <c r="G54" s="13">
        <f t="shared" si="6"/>
        <v>199.59999999999997</v>
      </c>
      <c r="H54" s="14" t="s">
        <v>37</v>
      </c>
      <c r="I54" s="14">
        <f>155/D54</f>
        <v>31</v>
      </c>
      <c r="J54" s="13">
        <v>9</v>
      </c>
      <c r="K54" s="13">
        <f t="shared" si="5"/>
        <v>6.0877923742390276</v>
      </c>
      <c r="L54" s="13">
        <f t="shared" si="7"/>
        <v>63.953860942005797</v>
      </c>
      <c r="M54" s="13"/>
      <c r="N54" s="13"/>
      <c r="O54" s="13"/>
    </row>
    <row r="55" spans="1:15">
      <c r="A55" s="15" t="s">
        <v>39</v>
      </c>
      <c r="B55" s="18">
        <v>3</v>
      </c>
      <c r="C55" s="11" t="s">
        <v>77</v>
      </c>
      <c r="D55" s="12">
        <v>5</v>
      </c>
      <c r="E55" s="12">
        <f t="shared" si="4"/>
        <v>0.6</v>
      </c>
      <c r="F55" s="12">
        <v>3</v>
      </c>
      <c r="G55" s="13">
        <f t="shared" si="6"/>
        <v>202.59999999999997</v>
      </c>
      <c r="H55" s="14" t="s">
        <v>37</v>
      </c>
      <c r="I55" s="14">
        <f>33.3/D55</f>
        <v>6.6599999999999993</v>
      </c>
      <c r="J55" s="13">
        <v>10</v>
      </c>
      <c r="K55" s="13">
        <f t="shared" si="5"/>
        <v>0.96123037487984653</v>
      </c>
      <c r="L55" s="13">
        <f t="shared" si="7"/>
        <v>64.915091316885636</v>
      </c>
      <c r="M55" s="13"/>
      <c r="N55" s="13"/>
      <c r="O55" s="13"/>
    </row>
    <row r="56" spans="1:15">
      <c r="A56" s="15" t="s">
        <v>41</v>
      </c>
      <c r="B56" s="18">
        <v>3</v>
      </c>
      <c r="C56" s="11" t="s">
        <v>78</v>
      </c>
      <c r="D56" s="12">
        <v>5</v>
      </c>
      <c r="E56" s="12">
        <f t="shared" si="4"/>
        <v>0.13999999999999999</v>
      </c>
      <c r="F56" s="12">
        <v>0.7</v>
      </c>
      <c r="G56" s="13">
        <f t="shared" si="6"/>
        <v>203.29999999999995</v>
      </c>
      <c r="H56" s="14" t="s">
        <v>28</v>
      </c>
      <c r="I56" s="14">
        <f>1/D56</f>
        <v>0.2</v>
      </c>
      <c r="J56" s="13">
        <v>10</v>
      </c>
      <c r="K56" s="13">
        <f t="shared" si="5"/>
        <v>0.22428708747196419</v>
      </c>
      <c r="L56" s="13">
        <f t="shared" si="7"/>
        <v>65.139378404357601</v>
      </c>
      <c r="M56" s="13"/>
      <c r="N56" s="13"/>
      <c r="O56" s="13"/>
    </row>
    <row r="57" spans="1:15">
      <c r="A57" s="15" t="s">
        <v>26</v>
      </c>
      <c r="B57" s="18">
        <v>3</v>
      </c>
      <c r="C57" s="11" t="s">
        <v>79</v>
      </c>
      <c r="D57" s="12">
        <v>5</v>
      </c>
      <c r="E57" s="12">
        <f t="shared" si="4"/>
        <v>0.2</v>
      </c>
      <c r="F57" s="12">
        <v>1</v>
      </c>
      <c r="G57" s="13">
        <f t="shared" si="6"/>
        <v>204.29999999999995</v>
      </c>
      <c r="H57" s="14" t="s">
        <v>28</v>
      </c>
      <c r="I57" s="14">
        <f>1/D57</f>
        <v>0.2</v>
      </c>
      <c r="J57" s="13">
        <v>10</v>
      </c>
      <c r="K57" s="13">
        <f t="shared" si="5"/>
        <v>0.32041012495994881</v>
      </c>
      <c r="L57" s="13">
        <f t="shared" si="7"/>
        <v>65.459788529317549</v>
      </c>
      <c r="M57" s="13"/>
      <c r="N57" s="13"/>
      <c r="O57" s="13"/>
    </row>
    <row r="58" spans="1:15">
      <c r="A58" s="15" t="s">
        <v>29</v>
      </c>
      <c r="B58" s="18">
        <v>3</v>
      </c>
      <c r="C58" s="11" t="s">
        <v>80</v>
      </c>
      <c r="D58" s="12">
        <v>5</v>
      </c>
      <c r="E58" s="12">
        <f t="shared" si="4"/>
        <v>0.2</v>
      </c>
      <c r="F58" s="12">
        <v>1</v>
      </c>
      <c r="G58" s="13">
        <f t="shared" si="6"/>
        <v>205.29999999999995</v>
      </c>
      <c r="H58" s="14" t="s">
        <v>28</v>
      </c>
      <c r="I58" s="14">
        <f>1/D58</f>
        <v>0.2</v>
      </c>
      <c r="J58" s="13">
        <v>10</v>
      </c>
      <c r="K58" s="13">
        <f t="shared" si="5"/>
        <v>0.32041012495994881</v>
      </c>
      <c r="L58" s="13">
        <f t="shared" si="7"/>
        <v>65.780198654277498</v>
      </c>
      <c r="M58" s="13"/>
      <c r="N58" s="13"/>
      <c r="O58" s="13"/>
    </row>
    <row r="59" spans="1:15">
      <c r="A59" s="15" t="s">
        <v>31</v>
      </c>
      <c r="B59" s="18">
        <v>3</v>
      </c>
      <c r="C59" s="11" t="s">
        <v>81</v>
      </c>
      <c r="D59" s="12">
        <v>5</v>
      </c>
      <c r="E59" s="12">
        <f t="shared" si="4"/>
        <v>0.3</v>
      </c>
      <c r="F59" s="12">
        <v>1.5</v>
      </c>
      <c r="G59" s="13">
        <f t="shared" si="6"/>
        <v>206.79999999999995</v>
      </c>
      <c r="H59" s="14" t="s">
        <v>28</v>
      </c>
      <c r="I59" s="14">
        <f>1/D59</f>
        <v>0.2</v>
      </c>
      <c r="J59" s="13">
        <v>10</v>
      </c>
      <c r="K59" s="13">
        <f t="shared" si="5"/>
        <v>0.48061518743992326</v>
      </c>
      <c r="L59" s="13">
        <f t="shared" si="7"/>
        <v>66.260813841717422</v>
      </c>
      <c r="M59" s="13"/>
      <c r="N59" s="13"/>
      <c r="O59" s="13"/>
    </row>
    <row r="60" spans="1:15">
      <c r="A60" s="15" t="s">
        <v>33</v>
      </c>
      <c r="B60" s="18">
        <v>3</v>
      </c>
      <c r="C60" s="11" t="s">
        <v>82</v>
      </c>
      <c r="D60" s="12">
        <v>5</v>
      </c>
      <c r="E60" s="12">
        <f t="shared" si="4"/>
        <v>0.2</v>
      </c>
      <c r="F60" s="12">
        <v>1</v>
      </c>
      <c r="G60" s="13">
        <f t="shared" si="6"/>
        <v>207.79999999999995</v>
      </c>
      <c r="H60" s="14" t="s">
        <v>28</v>
      </c>
      <c r="I60" s="14">
        <f>1/D60</f>
        <v>0.2</v>
      </c>
      <c r="J60" s="13">
        <v>10</v>
      </c>
      <c r="K60" s="13">
        <f t="shared" si="5"/>
        <v>0.32041012495994881</v>
      </c>
      <c r="L60" s="13">
        <f t="shared" si="7"/>
        <v>66.581223966677371</v>
      </c>
      <c r="M60" s="13"/>
      <c r="N60" s="13"/>
      <c r="O60" s="13"/>
    </row>
    <row r="61" spans="1:15">
      <c r="A61" s="15" t="s">
        <v>35</v>
      </c>
      <c r="B61" s="18">
        <v>3</v>
      </c>
      <c r="C61" s="11" t="s">
        <v>83</v>
      </c>
      <c r="D61" s="12">
        <v>5</v>
      </c>
      <c r="E61" s="12">
        <f t="shared" si="4"/>
        <v>3.8</v>
      </c>
      <c r="F61" s="12">
        <v>19</v>
      </c>
      <c r="G61" s="13">
        <f t="shared" si="6"/>
        <v>226.79999999999995</v>
      </c>
      <c r="H61" s="14" t="s">
        <v>37</v>
      </c>
      <c r="I61" s="14">
        <f>155/D61</f>
        <v>31</v>
      </c>
      <c r="J61" s="13">
        <v>11</v>
      </c>
      <c r="K61" s="13">
        <f t="shared" si="5"/>
        <v>6.0877923742390276</v>
      </c>
      <c r="L61" s="13">
        <f t="shared" si="7"/>
        <v>72.6690163409164</v>
      </c>
      <c r="M61" s="13"/>
      <c r="N61" s="13"/>
      <c r="O61" s="13"/>
    </row>
    <row r="62" spans="1:15">
      <c r="A62" s="15" t="s">
        <v>39</v>
      </c>
      <c r="B62" s="18">
        <v>3</v>
      </c>
      <c r="C62" s="11" t="s">
        <v>84</v>
      </c>
      <c r="D62" s="12">
        <v>5</v>
      </c>
      <c r="E62" s="12">
        <f t="shared" si="4"/>
        <v>0.6</v>
      </c>
      <c r="F62" s="12">
        <v>3</v>
      </c>
      <c r="G62" s="13">
        <f t="shared" si="6"/>
        <v>229.79999999999995</v>
      </c>
      <c r="H62" s="14" t="s">
        <v>37</v>
      </c>
      <c r="I62" s="14">
        <f>33.3/D62</f>
        <v>6.6599999999999993</v>
      </c>
      <c r="J62" s="13">
        <v>11</v>
      </c>
      <c r="K62" s="13">
        <f t="shared" si="5"/>
        <v>0.96123037487984653</v>
      </c>
      <c r="L62" s="13">
        <f t="shared" si="7"/>
        <v>73.630246715796247</v>
      </c>
      <c r="M62" s="13"/>
      <c r="N62" s="13"/>
      <c r="O62" s="13"/>
    </row>
    <row r="63" spans="1:15">
      <c r="A63" s="15" t="s">
        <v>41</v>
      </c>
      <c r="B63" s="18">
        <v>3</v>
      </c>
      <c r="C63" s="11" t="s">
        <v>85</v>
      </c>
      <c r="D63" s="12">
        <v>5</v>
      </c>
      <c r="E63" s="12">
        <f t="shared" si="4"/>
        <v>0.13999999999999999</v>
      </c>
      <c r="F63" s="12">
        <v>0.7</v>
      </c>
      <c r="G63" s="13">
        <f t="shared" si="6"/>
        <v>230.49999999999994</v>
      </c>
      <c r="H63" s="14" t="s">
        <v>28</v>
      </c>
      <c r="I63" s="14">
        <f>1/D63</f>
        <v>0.2</v>
      </c>
      <c r="J63" s="13">
        <v>11</v>
      </c>
      <c r="K63" s="13">
        <f t="shared" si="5"/>
        <v>0.22428708747196419</v>
      </c>
      <c r="L63" s="13">
        <f t="shared" si="7"/>
        <v>73.854533803268211</v>
      </c>
      <c r="M63" s="13"/>
      <c r="N63" s="13"/>
      <c r="O63" s="13"/>
    </row>
    <row r="64" spans="1:15">
      <c r="A64" s="15" t="s">
        <v>26</v>
      </c>
      <c r="B64" s="18">
        <v>3</v>
      </c>
      <c r="C64" s="11" t="s">
        <v>86</v>
      </c>
      <c r="D64" s="12">
        <v>5</v>
      </c>
      <c r="E64" s="12">
        <f t="shared" si="4"/>
        <v>0.2</v>
      </c>
      <c r="F64" s="12">
        <v>1</v>
      </c>
      <c r="G64" s="13">
        <f t="shared" si="6"/>
        <v>231.49999999999994</v>
      </c>
      <c r="H64" s="14" t="s">
        <v>28</v>
      </c>
      <c r="I64" s="14">
        <f>1/D64</f>
        <v>0.2</v>
      </c>
      <c r="J64" s="13">
        <v>11</v>
      </c>
      <c r="K64" s="13">
        <f t="shared" si="5"/>
        <v>0.32041012495994881</v>
      </c>
      <c r="L64" s="13">
        <f t="shared" si="7"/>
        <v>74.17494392822816</v>
      </c>
      <c r="M64" s="13"/>
      <c r="N64" s="13"/>
      <c r="O64" s="13"/>
    </row>
    <row r="65" spans="1:15">
      <c r="A65" s="15" t="s">
        <v>29</v>
      </c>
      <c r="B65" s="18">
        <v>3</v>
      </c>
      <c r="C65" s="11" t="s">
        <v>87</v>
      </c>
      <c r="D65" s="12">
        <v>5</v>
      </c>
      <c r="E65" s="12">
        <f t="shared" si="4"/>
        <v>0.2</v>
      </c>
      <c r="F65" s="12">
        <v>1</v>
      </c>
      <c r="G65" s="13">
        <f t="shared" si="6"/>
        <v>232.49999999999994</v>
      </c>
      <c r="H65" s="14" t="s">
        <v>28</v>
      </c>
      <c r="I65" s="14">
        <f>1/D65</f>
        <v>0.2</v>
      </c>
      <c r="J65" s="13">
        <v>11</v>
      </c>
      <c r="K65" s="13">
        <f t="shared" si="5"/>
        <v>0.32041012495994881</v>
      </c>
      <c r="L65" s="13">
        <f t="shared" si="7"/>
        <v>74.495354053188109</v>
      </c>
      <c r="M65" s="13"/>
      <c r="N65" s="13"/>
      <c r="O65" s="13"/>
    </row>
    <row r="66" spans="1:15">
      <c r="A66" s="15" t="s">
        <v>31</v>
      </c>
      <c r="B66" s="18">
        <v>3</v>
      </c>
      <c r="C66" s="11" t="s">
        <v>88</v>
      </c>
      <c r="D66" s="12">
        <v>5</v>
      </c>
      <c r="E66" s="12">
        <f t="shared" si="4"/>
        <v>0.3</v>
      </c>
      <c r="F66" s="12">
        <v>1.5</v>
      </c>
      <c r="G66" s="13">
        <f t="shared" si="6"/>
        <v>233.99999999999994</v>
      </c>
      <c r="H66" s="14" t="s">
        <v>28</v>
      </c>
      <c r="I66" s="14">
        <f>1/D66</f>
        <v>0.2</v>
      </c>
      <c r="J66" s="13">
        <v>11</v>
      </c>
      <c r="K66" s="13">
        <f t="shared" si="5"/>
        <v>0.48061518743992326</v>
      </c>
      <c r="L66" s="13">
        <f t="shared" si="7"/>
        <v>74.975969240628032</v>
      </c>
      <c r="M66" s="13"/>
      <c r="N66" s="13"/>
      <c r="O66" s="13"/>
    </row>
    <row r="67" spans="1:15">
      <c r="A67" s="15" t="s">
        <v>33</v>
      </c>
      <c r="B67" s="18">
        <v>3</v>
      </c>
      <c r="C67" s="11" t="s">
        <v>89</v>
      </c>
      <c r="D67" s="12">
        <v>5</v>
      </c>
      <c r="E67" s="12">
        <f t="shared" si="4"/>
        <v>0.2</v>
      </c>
      <c r="F67" s="12">
        <v>1</v>
      </c>
      <c r="G67" s="13">
        <f t="shared" si="6"/>
        <v>234.99999999999994</v>
      </c>
      <c r="H67" s="14" t="s">
        <v>28</v>
      </c>
      <c r="I67" s="14">
        <f>1/D67</f>
        <v>0.2</v>
      </c>
      <c r="J67" s="13">
        <v>11</v>
      </c>
      <c r="K67" s="13">
        <f t="shared" si="5"/>
        <v>0.32041012495994881</v>
      </c>
      <c r="L67" s="13">
        <f t="shared" si="7"/>
        <v>75.296379365587981</v>
      </c>
      <c r="M67" s="13"/>
      <c r="N67" s="13"/>
      <c r="O67" s="13"/>
    </row>
    <row r="68" spans="1:15">
      <c r="A68" s="15" t="s">
        <v>35</v>
      </c>
      <c r="B68" s="18">
        <v>3</v>
      </c>
      <c r="C68" s="11" t="s">
        <v>90</v>
      </c>
      <c r="D68" s="12">
        <v>5</v>
      </c>
      <c r="E68" s="12">
        <f t="shared" si="4"/>
        <v>3.8</v>
      </c>
      <c r="F68" s="12">
        <v>19</v>
      </c>
      <c r="G68" s="13">
        <f t="shared" si="6"/>
        <v>253.99999999999994</v>
      </c>
      <c r="H68" s="14" t="s">
        <v>37</v>
      </c>
      <c r="I68" s="14">
        <f>155/D68</f>
        <v>31</v>
      </c>
      <c r="J68" s="13">
        <v>12</v>
      </c>
      <c r="K68" s="13">
        <f t="shared" si="5"/>
        <v>6.0877923742390276</v>
      </c>
      <c r="L68" s="13">
        <f t="shared" si="7"/>
        <v>81.384171739827011</v>
      </c>
      <c r="M68" s="13"/>
      <c r="N68" s="13"/>
      <c r="O68" s="13"/>
    </row>
    <row r="69" spans="1:15">
      <c r="A69" s="15" t="s">
        <v>39</v>
      </c>
      <c r="B69" s="18">
        <v>3</v>
      </c>
      <c r="C69" s="11" t="s">
        <v>91</v>
      </c>
      <c r="D69" s="12">
        <v>5</v>
      </c>
      <c r="E69" s="12">
        <f t="shared" si="4"/>
        <v>0.6</v>
      </c>
      <c r="F69" s="12">
        <v>3</v>
      </c>
      <c r="G69" s="13">
        <f t="shared" si="6"/>
        <v>256.99999999999994</v>
      </c>
      <c r="H69" s="14" t="s">
        <v>37</v>
      </c>
      <c r="I69" s="14">
        <f>33.3/D69</f>
        <v>6.6599999999999993</v>
      </c>
      <c r="J69" s="13">
        <v>12</v>
      </c>
      <c r="K69" s="13">
        <f t="shared" si="5"/>
        <v>0.96123037487984653</v>
      </c>
      <c r="L69" s="13">
        <f t="shared" si="7"/>
        <v>82.345402114706857</v>
      </c>
      <c r="M69" s="13"/>
      <c r="N69" s="13"/>
      <c r="O69" s="13"/>
    </row>
    <row r="70" spans="1:15">
      <c r="A70" s="15" t="s">
        <v>41</v>
      </c>
      <c r="B70" s="18">
        <v>3</v>
      </c>
      <c r="C70" s="11" t="s">
        <v>92</v>
      </c>
      <c r="D70" s="12">
        <v>5</v>
      </c>
      <c r="E70" s="12">
        <f t="shared" si="4"/>
        <v>0.13999999999999999</v>
      </c>
      <c r="F70" s="12">
        <v>0.7</v>
      </c>
      <c r="G70" s="13">
        <f t="shared" si="6"/>
        <v>257.69999999999993</v>
      </c>
      <c r="H70" s="14" t="s">
        <v>28</v>
      </c>
      <c r="I70" s="14">
        <f>1/D70</f>
        <v>0.2</v>
      </c>
      <c r="J70" s="13">
        <v>12</v>
      </c>
      <c r="K70" s="13">
        <f t="shared" si="5"/>
        <v>0.22428708747196419</v>
      </c>
      <c r="L70" s="13">
        <f t="shared" si="7"/>
        <v>82.569689202178822</v>
      </c>
      <c r="M70" s="13"/>
      <c r="N70" s="13"/>
      <c r="O70" s="13"/>
    </row>
    <row r="71" spans="1:15">
      <c r="A71" s="15" t="s">
        <v>26</v>
      </c>
      <c r="B71" s="18">
        <v>3</v>
      </c>
      <c r="C71" s="11" t="s">
        <v>93</v>
      </c>
      <c r="D71" s="12">
        <v>5</v>
      </c>
      <c r="E71" s="12">
        <f t="shared" si="4"/>
        <v>0.2</v>
      </c>
      <c r="F71" s="12">
        <v>1</v>
      </c>
      <c r="G71" s="13">
        <f t="shared" si="6"/>
        <v>258.69999999999993</v>
      </c>
      <c r="H71" s="14" t="s">
        <v>28</v>
      </c>
      <c r="I71" s="14">
        <f>1/D71</f>
        <v>0.2</v>
      </c>
      <c r="J71" s="13">
        <v>12</v>
      </c>
      <c r="K71" s="13">
        <f t="shared" si="5"/>
        <v>0.32041012495994881</v>
      </c>
      <c r="L71" s="13">
        <f t="shared" si="7"/>
        <v>82.89009932713877</v>
      </c>
      <c r="M71" s="13"/>
      <c r="N71" s="13"/>
      <c r="O71" s="13"/>
    </row>
    <row r="72" spans="1:15">
      <c r="A72" s="15" t="s">
        <v>29</v>
      </c>
      <c r="B72" s="18">
        <v>3</v>
      </c>
      <c r="C72" s="11" t="s">
        <v>94</v>
      </c>
      <c r="D72" s="12">
        <v>5</v>
      </c>
      <c r="E72" s="12">
        <f t="shared" si="4"/>
        <v>0.2</v>
      </c>
      <c r="F72" s="12">
        <v>1</v>
      </c>
      <c r="G72" s="13">
        <f t="shared" si="6"/>
        <v>259.69999999999993</v>
      </c>
      <c r="H72" s="14" t="s">
        <v>28</v>
      </c>
      <c r="I72" s="14">
        <f>1/D72</f>
        <v>0.2</v>
      </c>
      <c r="J72" s="13">
        <v>12</v>
      </c>
      <c r="K72" s="13">
        <f t="shared" si="5"/>
        <v>0.32041012495994881</v>
      </c>
      <c r="L72" s="13">
        <f t="shared" si="7"/>
        <v>83.210509452098719</v>
      </c>
      <c r="M72" s="13"/>
      <c r="N72" s="13"/>
      <c r="O72" s="13"/>
    </row>
    <row r="73" spans="1:15">
      <c r="A73" s="15" t="s">
        <v>31</v>
      </c>
      <c r="B73" s="18">
        <v>3</v>
      </c>
      <c r="C73" s="11" t="s">
        <v>95</v>
      </c>
      <c r="D73" s="12">
        <v>5</v>
      </c>
      <c r="E73" s="12">
        <f t="shared" si="4"/>
        <v>0.3</v>
      </c>
      <c r="F73" s="12">
        <v>1.5</v>
      </c>
      <c r="G73" s="13">
        <f t="shared" si="6"/>
        <v>261.19999999999993</v>
      </c>
      <c r="H73" s="14" t="s">
        <v>28</v>
      </c>
      <c r="I73" s="14">
        <f>1/D73</f>
        <v>0.2</v>
      </c>
      <c r="J73" s="13">
        <v>12</v>
      </c>
      <c r="K73" s="13">
        <f t="shared" si="5"/>
        <v>0.48061518743992326</v>
      </c>
      <c r="L73" s="13">
        <f t="shared" si="7"/>
        <v>83.691124639538643</v>
      </c>
      <c r="M73" s="13"/>
      <c r="N73" s="13"/>
      <c r="O73" s="13"/>
    </row>
    <row r="74" spans="1:15">
      <c r="A74" s="15" t="s">
        <v>33</v>
      </c>
      <c r="B74" s="18">
        <v>3</v>
      </c>
      <c r="C74" s="11" t="s">
        <v>96</v>
      </c>
      <c r="D74" s="12">
        <v>5</v>
      </c>
      <c r="E74" s="12">
        <f t="shared" si="4"/>
        <v>0.2</v>
      </c>
      <c r="F74" s="12">
        <v>1</v>
      </c>
      <c r="G74" s="13">
        <f t="shared" si="6"/>
        <v>262.19999999999993</v>
      </c>
      <c r="H74" s="14" t="s">
        <v>28</v>
      </c>
      <c r="I74" s="14">
        <f>1/D74</f>
        <v>0.2</v>
      </c>
      <c r="J74" s="13">
        <v>12</v>
      </c>
      <c r="K74" s="13">
        <f t="shared" si="5"/>
        <v>0.32041012495994881</v>
      </c>
      <c r="L74" s="13">
        <f t="shared" si="7"/>
        <v>84.011534764498592</v>
      </c>
      <c r="M74" s="13"/>
      <c r="N74" s="13"/>
      <c r="O74" s="13"/>
    </row>
    <row r="75" spans="1:15">
      <c r="A75" s="15" t="s">
        <v>35</v>
      </c>
      <c r="B75" s="18">
        <v>3</v>
      </c>
      <c r="C75" s="11" t="s">
        <v>97</v>
      </c>
      <c r="D75" s="12">
        <v>5</v>
      </c>
      <c r="E75" s="12">
        <f t="shared" si="4"/>
        <v>3.8</v>
      </c>
      <c r="F75" s="12">
        <v>19</v>
      </c>
      <c r="G75" s="13">
        <f t="shared" si="6"/>
        <v>281.19999999999993</v>
      </c>
      <c r="H75" s="14" t="s">
        <v>37</v>
      </c>
      <c r="I75" s="14">
        <f>155/D75</f>
        <v>31</v>
      </c>
      <c r="J75" s="13">
        <v>12</v>
      </c>
      <c r="K75" s="13">
        <f t="shared" si="5"/>
        <v>6.0877923742390276</v>
      </c>
      <c r="L75" s="13">
        <f t="shared" si="7"/>
        <v>90.099327138737621</v>
      </c>
      <c r="M75" s="13"/>
      <c r="N75" s="13"/>
      <c r="O75" s="13"/>
    </row>
    <row r="76" spans="1:15">
      <c r="A76" s="15" t="s">
        <v>39</v>
      </c>
      <c r="B76" s="18">
        <v>3</v>
      </c>
      <c r="C76" s="11" t="s">
        <v>98</v>
      </c>
      <c r="D76" s="12">
        <v>5</v>
      </c>
      <c r="E76" s="12">
        <f t="shared" si="4"/>
        <v>0.6</v>
      </c>
      <c r="F76" s="12">
        <v>3</v>
      </c>
      <c r="G76" s="13">
        <f t="shared" si="6"/>
        <v>284.19999999999993</v>
      </c>
      <c r="H76" s="14" t="s">
        <v>37</v>
      </c>
      <c r="I76" s="14">
        <f>33.3/D76</f>
        <v>6.6599999999999993</v>
      </c>
      <c r="J76" s="13">
        <v>12</v>
      </c>
      <c r="K76" s="13">
        <f t="shared" si="5"/>
        <v>0.96123037487984653</v>
      </c>
      <c r="L76" s="13">
        <f t="shared" si="7"/>
        <v>91.060557513617468</v>
      </c>
      <c r="M76" s="13"/>
      <c r="N76" s="13"/>
      <c r="O76" s="13"/>
    </row>
    <row r="77" spans="1:15">
      <c r="A77" s="15" t="s">
        <v>41</v>
      </c>
      <c r="B77" s="18">
        <v>3</v>
      </c>
      <c r="C77" s="11" t="s">
        <v>99</v>
      </c>
      <c r="D77" s="12">
        <v>5</v>
      </c>
      <c r="E77" s="12">
        <f t="shared" si="4"/>
        <v>0.13999999999999999</v>
      </c>
      <c r="F77" s="12">
        <v>0.7</v>
      </c>
      <c r="G77" s="13">
        <f t="shared" si="6"/>
        <v>284.89999999999992</v>
      </c>
      <c r="H77" s="14" t="s">
        <v>28</v>
      </c>
      <c r="I77" s="14">
        <f>1/D77</f>
        <v>0.2</v>
      </c>
      <c r="J77" s="13">
        <v>12</v>
      </c>
      <c r="K77" s="13">
        <f t="shared" si="5"/>
        <v>0.22428708747196419</v>
      </c>
      <c r="L77" s="13">
        <f t="shared" si="7"/>
        <v>91.284844601089432</v>
      </c>
      <c r="M77" s="13"/>
      <c r="N77" s="13"/>
      <c r="O77" s="13"/>
    </row>
    <row r="78" spans="1:15">
      <c r="A78" s="15" t="s">
        <v>26</v>
      </c>
      <c r="B78" s="18">
        <v>3</v>
      </c>
      <c r="C78" s="11" t="s">
        <v>100</v>
      </c>
      <c r="D78" s="12">
        <v>5</v>
      </c>
      <c r="E78" s="12">
        <f t="shared" si="4"/>
        <v>0.2</v>
      </c>
      <c r="F78" s="12">
        <v>1</v>
      </c>
      <c r="G78" s="13">
        <f t="shared" si="6"/>
        <v>285.89999999999992</v>
      </c>
      <c r="H78" s="14" t="s">
        <v>28</v>
      </c>
      <c r="I78" s="14">
        <f>1/D78</f>
        <v>0.2</v>
      </c>
      <c r="J78" s="13">
        <v>12</v>
      </c>
      <c r="K78" s="13">
        <f t="shared" si="5"/>
        <v>0.32041012495994881</v>
      </c>
      <c r="L78" s="13">
        <f t="shared" si="7"/>
        <v>91.605254726049381</v>
      </c>
      <c r="M78" s="13"/>
      <c r="N78" s="13"/>
      <c r="O78" s="13"/>
    </row>
    <row r="79" spans="1:15">
      <c r="A79" s="15" t="s">
        <v>29</v>
      </c>
      <c r="B79" s="18">
        <v>3</v>
      </c>
      <c r="C79" s="11" t="s">
        <v>101</v>
      </c>
      <c r="D79" s="12">
        <v>5</v>
      </c>
      <c r="E79" s="12">
        <f t="shared" ref="E79:E110" si="8">F79/5</f>
        <v>0.2</v>
      </c>
      <c r="F79" s="12">
        <v>1</v>
      </c>
      <c r="G79" s="13">
        <f t="shared" si="6"/>
        <v>286.89999999999992</v>
      </c>
      <c r="H79" s="14" t="s">
        <v>28</v>
      </c>
      <c r="I79" s="14">
        <f>1/D79</f>
        <v>0.2</v>
      </c>
      <c r="J79" s="13">
        <v>12</v>
      </c>
      <c r="K79" s="13">
        <f t="shared" ref="K79:K84" si="9">F79*100/F$85</f>
        <v>0.32041012495994881</v>
      </c>
      <c r="L79" s="13">
        <f t="shared" si="7"/>
        <v>91.92566485100933</v>
      </c>
      <c r="M79" s="13"/>
      <c r="N79" s="13"/>
      <c r="O79" s="13"/>
    </row>
    <row r="80" spans="1:15">
      <c r="A80" s="15" t="s">
        <v>31</v>
      </c>
      <c r="B80" s="18">
        <v>3</v>
      </c>
      <c r="C80" s="11" t="s">
        <v>102</v>
      </c>
      <c r="D80" s="12">
        <v>5</v>
      </c>
      <c r="E80" s="12">
        <f t="shared" si="8"/>
        <v>0.3</v>
      </c>
      <c r="F80" s="12">
        <v>1.5</v>
      </c>
      <c r="G80" s="13">
        <f t="shared" ref="G80:G111" si="10">G79+F80</f>
        <v>288.39999999999992</v>
      </c>
      <c r="H80" s="14" t="s">
        <v>28</v>
      </c>
      <c r="I80" s="14">
        <f>1/D80</f>
        <v>0.2</v>
      </c>
      <c r="J80" s="13">
        <v>12</v>
      </c>
      <c r="K80" s="13">
        <f t="shared" si="9"/>
        <v>0.48061518743992326</v>
      </c>
      <c r="L80" s="13">
        <f t="shared" ref="L80:L111" si="11">L79+K80</f>
        <v>92.406280038449253</v>
      </c>
      <c r="M80" s="13"/>
      <c r="N80" s="13"/>
      <c r="O80" s="13"/>
    </row>
    <row r="81" spans="1:15">
      <c r="A81" s="15" t="s">
        <v>33</v>
      </c>
      <c r="B81" s="18">
        <v>3</v>
      </c>
      <c r="C81" s="11" t="s">
        <v>103</v>
      </c>
      <c r="D81" s="12">
        <v>5</v>
      </c>
      <c r="E81" s="12">
        <f t="shared" si="8"/>
        <v>0.2</v>
      </c>
      <c r="F81" s="12">
        <v>1</v>
      </c>
      <c r="G81" s="13">
        <f t="shared" si="10"/>
        <v>289.39999999999992</v>
      </c>
      <c r="H81" s="14" t="s">
        <v>28</v>
      </c>
      <c r="I81" s="14">
        <f>1/D81</f>
        <v>0.2</v>
      </c>
      <c r="J81" s="13">
        <v>12</v>
      </c>
      <c r="K81" s="13">
        <f t="shared" si="9"/>
        <v>0.32041012495994881</v>
      </c>
      <c r="L81" s="13">
        <f t="shared" si="11"/>
        <v>92.726690163409202</v>
      </c>
      <c r="M81" s="13"/>
      <c r="N81" s="13"/>
      <c r="O81" s="13"/>
    </row>
    <row r="82" spans="1:15">
      <c r="A82" s="15" t="s">
        <v>35</v>
      </c>
      <c r="B82" s="18">
        <v>3</v>
      </c>
      <c r="C82" s="11" t="s">
        <v>104</v>
      </c>
      <c r="D82" s="12">
        <v>5</v>
      </c>
      <c r="E82" s="12">
        <f t="shared" si="8"/>
        <v>3.8</v>
      </c>
      <c r="F82" s="12">
        <v>19</v>
      </c>
      <c r="G82" s="13">
        <f t="shared" si="10"/>
        <v>308.39999999999992</v>
      </c>
      <c r="H82" s="14" t="s">
        <v>37</v>
      </c>
      <c r="I82" s="14">
        <f>155/D82</f>
        <v>31</v>
      </c>
      <c r="J82" s="13">
        <v>13</v>
      </c>
      <c r="K82" s="13">
        <f t="shared" si="9"/>
        <v>6.0877923742390276</v>
      </c>
      <c r="L82" s="13">
        <f t="shared" si="11"/>
        <v>98.814482537648232</v>
      </c>
      <c r="M82" s="13"/>
      <c r="N82" s="13"/>
      <c r="O82" s="13"/>
    </row>
    <row r="83" spans="1:15">
      <c r="A83" s="15" t="s">
        <v>39</v>
      </c>
      <c r="B83" s="18">
        <v>3</v>
      </c>
      <c r="C83" s="11" t="s">
        <v>105</v>
      </c>
      <c r="D83" s="12">
        <v>5</v>
      </c>
      <c r="E83" s="12">
        <f t="shared" si="8"/>
        <v>0.6</v>
      </c>
      <c r="F83" s="12">
        <v>3</v>
      </c>
      <c r="G83" s="13">
        <f t="shared" si="10"/>
        <v>311.39999999999992</v>
      </c>
      <c r="H83" s="14" t="s">
        <v>37</v>
      </c>
      <c r="I83" s="14">
        <f>33.3/D83</f>
        <v>6.6599999999999993</v>
      </c>
      <c r="J83" s="13">
        <v>13</v>
      </c>
      <c r="K83" s="13">
        <f t="shared" si="9"/>
        <v>0.96123037487984653</v>
      </c>
      <c r="L83" s="13">
        <f t="shared" si="11"/>
        <v>99.775712912528078</v>
      </c>
      <c r="M83" s="13"/>
      <c r="N83" s="13"/>
      <c r="O83" s="13"/>
    </row>
    <row r="84" spans="1:15">
      <c r="A84" s="15" t="s">
        <v>41</v>
      </c>
      <c r="B84" s="18">
        <v>3</v>
      </c>
      <c r="C84" s="11" t="s">
        <v>106</v>
      </c>
      <c r="D84" s="12">
        <v>5</v>
      </c>
      <c r="E84" s="12">
        <f t="shared" si="8"/>
        <v>0.13999999999999999</v>
      </c>
      <c r="F84" s="12">
        <v>0.7</v>
      </c>
      <c r="G84" s="13">
        <f t="shared" si="10"/>
        <v>312.09999999999991</v>
      </c>
      <c r="H84" s="14" t="s">
        <v>28</v>
      </c>
      <c r="I84" s="14">
        <f>1/D84</f>
        <v>0.2</v>
      </c>
      <c r="J84" s="13">
        <v>13</v>
      </c>
      <c r="K84" s="13">
        <f t="shared" si="9"/>
        <v>0.22428708747196419</v>
      </c>
      <c r="L84" s="13">
        <f t="shared" si="11"/>
        <v>100.00000000000004</v>
      </c>
      <c r="M84" s="13"/>
      <c r="N84" s="13"/>
      <c r="O84" s="13"/>
    </row>
    <row r="85" spans="1:15">
      <c r="A85" s="19"/>
      <c r="B85" s="19"/>
      <c r="C85" s="19"/>
      <c r="D85" s="20"/>
      <c r="E85" s="12">
        <f>SUM(E15:E84)</f>
        <v>62.420000000000023</v>
      </c>
      <c r="F85" s="12">
        <f>SUM(F15:F84)</f>
        <v>312.09999999999991</v>
      </c>
      <c r="G85" s="20"/>
      <c r="H85" s="19"/>
      <c r="I85" s="20"/>
      <c r="J85" s="21"/>
      <c r="K85" s="13">
        <f>SUM(K15:K84)</f>
        <v>100.00000000000004</v>
      </c>
      <c r="L85" s="13">
        <f>L84</f>
        <v>100.00000000000004</v>
      </c>
      <c r="M85" s="13"/>
      <c r="N85" s="20"/>
      <c r="O85" s="20"/>
    </row>
  </sheetData>
  <mergeCells count="23">
    <mergeCell ref="N9:N14"/>
    <mergeCell ref="O9:O14"/>
    <mergeCell ref="E8:G8"/>
    <mergeCell ref="H8:L8"/>
    <mergeCell ref="M8:O8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J9:J14"/>
    <mergeCell ref="K9:K14"/>
    <mergeCell ref="L9:L14"/>
    <mergeCell ref="M9:M14"/>
    <mergeCell ref="A1:C1"/>
    <mergeCell ref="B3:C3"/>
    <mergeCell ref="B4:C4"/>
    <mergeCell ref="B5:C5"/>
    <mergeCell ref="A8:D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ASUARE6</cp:lastModifiedBy>
  <cp:revision>1</cp:revision>
  <dcterms:created xsi:type="dcterms:W3CDTF">2015-03-25T03:45:19Z</dcterms:created>
  <dcterms:modified xsi:type="dcterms:W3CDTF">2015-03-25T20:20:56Z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