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WEEK" sheetId="4" r:id="rId1"/>
    <sheet name="TASK Planning" sheetId="1" r:id="rId2"/>
    <sheet name="LOGT" sheetId="2" r:id="rId3"/>
    <sheet name="SCHEDUL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" l="1"/>
  <c r="G27" i="4"/>
  <c r="G28" i="4"/>
  <c r="G29" i="4"/>
  <c r="G30" i="4"/>
  <c r="G31" i="4"/>
  <c r="G32" i="4"/>
  <c r="E15" i="1"/>
  <c r="F25" i="4"/>
  <c r="G25" i="4"/>
  <c r="H25" i="4"/>
  <c r="E16" i="1"/>
  <c r="F26" i="4"/>
  <c r="H26" i="4"/>
  <c r="E17" i="1"/>
  <c r="F27" i="4"/>
  <c r="H27" i="4"/>
  <c r="E18" i="1"/>
  <c r="F28" i="4"/>
  <c r="H28" i="4"/>
  <c r="E19" i="1"/>
  <c r="F29" i="4"/>
  <c r="H29" i="4"/>
  <c r="E20" i="1"/>
  <c r="F30" i="4"/>
  <c r="H30" i="4"/>
  <c r="E21" i="1"/>
  <c r="F31" i="4"/>
  <c r="H31" i="4"/>
  <c r="H32" i="4"/>
  <c r="J15" i="3"/>
  <c r="L15" i="3"/>
  <c r="F32" i="4"/>
  <c r="A26" i="4"/>
  <c r="A27" i="4"/>
  <c r="A28" i="4"/>
  <c r="A29" i="4"/>
  <c r="A30" i="4"/>
  <c r="A31" i="4"/>
  <c r="A25" i="4"/>
  <c r="I15" i="4"/>
  <c r="M22" i="1"/>
  <c r="G7" i="4"/>
  <c r="H15" i="4"/>
  <c r="H21" i="4"/>
  <c r="G15" i="4"/>
  <c r="G21" i="4"/>
  <c r="G15" i="3"/>
  <c r="I15" i="3"/>
  <c r="D27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9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<sst xmlns="http://schemas.openxmlformats.org/spreadsheetml/2006/main" count="147" uniqueCount="89">
  <si>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</si>
  <si>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</si>
  <si>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</si>
  <si>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</si>
  <si>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</si>
  <si>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</si>
  <si>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</si>
  <si>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</si>
  <si>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</si>
  <si>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</si>
  <si>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</si>
  <si>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</si>
  <si>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</si>
  <si>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</si>
  <si>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</si>
  <si>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</si>
  <si>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</si>
  <si>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</si>
  <si>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</si>
  <si>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</si>
  <si>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</si>
  <si>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</si>
  <si>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</si>
  <si>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</si>
  <si>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</si>
  <si>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</si>
  <si>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</si>
  <si>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</si>
  <si>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</si>
  <si>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</si>
  <si>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</si>
  <si>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</si>
  <si>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</si>
  <si>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</si>
  <si>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</si>
  <si>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</si>
  <si>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</si>
  <si>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</si>
  <si>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LOC</t>
  </si>
  <si>
    <t>PAGINAS</t>
  </si>
  <si>
    <t>2,3</t>
  </si>
  <si>
    <t>Cumulative PV</t>
  </si>
  <si>
    <t>Alvar Suarez</t>
  </si>
  <si>
    <t>TSPi  Time Recording Log – Form LOGT</t>
  </si>
  <si>
    <t>Alvaro Suarez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</si>
  <si>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</si>
  <si>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</si>
  <si>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</si>
  <si>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</si>
  <si>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</si>
  <si>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</si>
  <si>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</si>
  <si>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</si>
  <si>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</si>
  <si>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</si>
  <si>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</si>
  <si>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Doc</t>
  </si>
  <si>
    <t>Code</t>
  </si>
  <si>
    <t>Test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</si>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</sst>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20" fontId="1" fillId="0" borderId="9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J27" sqref="J27"/>
    </sheetView>
  </sheetViews>
  <sheetFormatPr baseColWidth="10" defaultRowHeight="15" x14ac:dyDescent="0"/>
  <cols>
    <col min="8" max="8" width="12.5" bestFit="1" customWidth="1"/>
  </cols>
  <sheetData>
    <row r="1" spans="1:12" ht="16">
      <c r="A1" s="39" t="s">
        <v>65</v>
      </c>
      <c r="B1" s="40"/>
      <c r="C1" s="40"/>
      <c r="D1" s="40"/>
      <c r="E1" s="40"/>
    </row>
    <row r="3" spans="1:12" ht="16" thickBot="1">
      <c r="A3" s="14" t="s">
        <v>1</v>
      </c>
      <c r="B3" s="41" t="s">
        <v>44</v>
      </c>
      <c r="C3" s="41"/>
      <c r="E3" s="14" t="s">
        <v>3</v>
      </c>
      <c r="F3" s="41" t="s">
        <v>4</v>
      </c>
      <c r="G3" s="41"/>
      <c r="H3" s="14" t="s">
        <v>5</v>
      </c>
      <c r="I3" s="41" t="s">
        <v>45</v>
      </c>
      <c r="J3" s="41"/>
      <c r="K3" s="41"/>
      <c r="L3" s="8"/>
    </row>
    <row r="4" spans="1:12" ht="16" thickBot="1">
      <c r="A4" s="14" t="s">
        <v>2</v>
      </c>
      <c r="B4" s="42">
        <v>42098</v>
      </c>
      <c r="C4" s="42"/>
      <c r="E4" s="14" t="s">
        <v>66</v>
      </c>
      <c r="F4" s="43">
        <v>1</v>
      </c>
      <c r="G4" s="43"/>
      <c r="H4" s="14" t="s">
        <v>21</v>
      </c>
      <c r="I4" s="43">
        <v>1</v>
      </c>
      <c r="J4" s="43"/>
      <c r="K4" s="43"/>
      <c r="L4" s="8"/>
    </row>
    <row r="5" spans="1:12">
      <c r="A5" s="45"/>
      <c r="B5" s="45"/>
      <c r="C5" s="29"/>
      <c r="D5" s="46"/>
      <c r="E5" s="46"/>
      <c r="F5" s="30"/>
      <c r="G5" s="30"/>
      <c r="H5" s="30"/>
      <c r="I5" s="30"/>
      <c r="J5" s="47"/>
      <c r="K5" s="47"/>
      <c r="L5" s="8"/>
    </row>
    <row r="6" spans="1:12" ht="30">
      <c r="A6" s="29" t="s">
        <v>67</v>
      </c>
      <c r="B6" s="29"/>
      <c r="C6" s="29"/>
      <c r="D6" s="29"/>
      <c r="E6" s="29"/>
      <c r="F6" s="30" t="s">
        <v>68</v>
      </c>
      <c r="G6" s="30" t="s">
        <v>11</v>
      </c>
      <c r="H6" s="30"/>
      <c r="I6" s="8"/>
      <c r="J6" s="30"/>
      <c r="K6" s="8"/>
      <c r="L6" s="8"/>
    </row>
    <row r="7" spans="1:12" ht="16" thickBot="1">
      <c r="A7" s="48" t="s">
        <v>69</v>
      </c>
      <c r="B7" s="49"/>
      <c r="C7" s="49"/>
      <c r="D7" s="49"/>
      <c r="E7" s="49"/>
      <c r="F7" s="31">
        <v>5</v>
      </c>
      <c r="G7" s="31">
        <f>'TASK Planning'!M22</f>
        <v>3.37</v>
      </c>
      <c r="H7" s="32"/>
      <c r="I7" s="8"/>
      <c r="J7" s="32"/>
      <c r="K7" s="8"/>
      <c r="L7" s="8"/>
    </row>
    <row r="8" spans="1:12" ht="16" thickBot="1">
      <c r="A8" s="48" t="s">
        <v>70</v>
      </c>
      <c r="B8" s="49"/>
      <c r="C8" s="49"/>
      <c r="D8" s="49"/>
      <c r="E8" s="49"/>
      <c r="F8" s="33">
        <v>15</v>
      </c>
      <c r="G8" s="33">
        <v>0</v>
      </c>
      <c r="H8" s="32"/>
      <c r="I8" s="8"/>
      <c r="J8" s="32"/>
      <c r="K8" s="8"/>
      <c r="L8" s="8"/>
    </row>
    <row r="9" spans="1:12" ht="16" thickBot="1">
      <c r="A9" s="48" t="s">
        <v>71</v>
      </c>
      <c r="B9" s="49"/>
      <c r="C9" s="49"/>
      <c r="D9" s="49"/>
      <c r="E9" s="49"/>
      <c r="F9" s="33">
        <v>0</v>
      </c>
      <c r="G9" s="33">
        <v>0</v>
      </c>
      <c r="H9" s="32"/>
      <c r="I9" s="8"/>
      <c r="J9" s="32"/>
      <c r="K9" s="8"/>
      <c r="L9" s="8"/>
    </row>
    <row r="10" spans="1:12" ht="16" thickBot="1">
      <c r="A10" s="48" t="s">
        <v>72</v>
      </c>
      <c r="B10" s="49"/>
      <c r="C10" s="49"/>
      <c r="D10" s="49"/>
      <c r="E10" s="49"/>
      <c r="F10" s="33">
        <v>0</v>
      </c>
      <c r="G10" s="33">
        <v>0</v>
      </c>
      <c r="H10" s="32"/>
      <c r="I10" s="8"/>
      <c r="J10" s="32"/>
      <c r="K10" s="8"/>
      <c r="L10" s="8"/>
    </row>
    <row r="11" spans="1:12" ht="16" thickBot="1">
      <c r="A11" s="48" t="s">
        <v>73</v>
      </c>
      <c r="B11" s="49"/>
      <c r="C11" s="49"/>
      <c r="D11" s="49"/>
      <c r="E11" s="49"/>
      <c r="F11" s="33">
        <v>0</v>
      </c>
      <c r="G11" s="33">
        <v>0</v>
      </c>
      <c r="H11" s="14"/>
      <c r="I11" s="8"/>
      <c r="J11" s="32"/>
      <c r="K11" s="8"/>
      <c r="L11" s="8"/>
    </row>
    <row r="12" spans="1:12">
      <c r="A12" s="29"/>
      <c r="B12" s="29"/>
      <c r="C12" s="29"/>
      <c r="D12" s="29"/>
      <c r="E12" s="29"/>
      <c r="F12" s="34"/>
      <c r="G12" s="34"/>
      <c r="H12" s="30"/>
      <c r="I12" s="8"/>
      <c r="J12" s="30"/>
      <c r="K12" s="8"/>
      <c r="L12" s="8"/>
    </row>
    <row r="13" spans="1:12">
      <c r="A13" s="45"/>
      <c r="B13" s="45"/>
      <c r="C13" s="45"/>
      <c r="D13" s="45"/>
      <c r="E13" s="45"/>
      <c r="F13" s="30" t="s">
        <v>18</v>
      </c>
      <c r="G13" s="30" t="s">
        <v>18</v>
      </c>
      <c r="H13" s="30" t="s">
        <v>74</v>
      </c>
      <c r="I13" s="30" t="s">
        <v>68</v>
      </c>
      <c r="J13" s="30"/>
      <c r="K13" s="8"/>
      <c r="L13" s="8"/>
    </row>
    <row r="14" spans="1:12">
      <c r="A14" s="45" t="s">
        <v>75</v>
      </c>
      <c r="B14" s="45"/>
      <c r="C14" s="45"/>
      <c r="D14" s="45"/>
      <c r="E14" s="45"/>
      <c r="F14" s="30" t="s">
        <v>68</v>
      </c>
      <c r="G14" s="30" t="s">
        <v>11</v>
      </c>
      <c r="H14" s="30" t="s">
        <v>76</v>
      </c>
      <c r="I14" s="30" t="s">
        <v>76</v>
      </c>
      <c r="J14" s="30"/>
      <c r="K14" s="8"/>
      <c r="L14" s="8"/>
    </row>
    <row r="15" spans="1:12" ht="16" thickBot="1">
      <c r="A15" s="44" t="s">
        <v>16</v>
      </c>
      <c r="B15" s="44"/>
      <c r="C15" s="44"/>
      <c r="D15" s="44"/>
      <c r="E15" s="14"/>
      <c r="F15" s="31">
        <v>15</v>
      </c>
      <c r="G15" s="31">
        <f>'TASK Planning'!M22</f>
        <v>3.37</v>
      </c>
      <c r="H15" s="31">
        <f>F7-G7</f>
        <v>1.63</v>
      </c>
      <c r="I15" s="31">
        <f>F7</f>
        <v>5</v>
      </c>
      <c r="J15" s="32"/>
      <c r="K15" s="8"/>
      <c r="L15" s="8"/>
    </row>
    <row r="16" spans="1:12" ht="16" thickBot="1">
      <c r="A16" s="50" t="s">
        <v>77</v>
      </c>
      <c r="B16" s="50"/>
      <c r="C16" s="50"/>
      <c r="D16" s="50"/>
      <c r="E16" s="14"/>
      <c r="F16" s="33"/>
      <c r="G16" s="33"/>
      <c r="H16" s="33"/>
      <c r="I16" s="33"/>
      <c r="J16" s="32"/>
      <c r="K16" s="8"/>
      <c r="L16" s="8"/>
    </row>
    <row r="17" spans="1:12" ht="16" thickBot="1">
      <c r="A17" s="50" t="s">
        <v>78</v>
      </c>
      <c r="B17" s="50"/>
      <c r="C17" s="50"/>
      <c r="D17" s="50"/>
      <c r="E17" s="14"/>
      <c r="F17" s="33"/>
      <c r="G17" s="16"/>
      <c r="H17" s="33"/>
      <c r="I17" s="33"/>
      <c r="J17" s="32"/>
      <c r="K17" s="8"/>
      <c r="L17" s="8"/>
    </row>
    <row r="18" spans="1:12" ht="16" thickBot="1">
      <c r="A18" s="50" t="s">
        <v>79</v>
      </c>
      <c r="B18" s="50"/>
      <c r="C18" s="50"/>
      <c r="D18" s="50"/>
      <c r="E18" s="14"/>
      <c r="F18" s="33"/>
      <c r="G18" s="16"/>
      <c r="H18" s="33"/>
      <c r="I18" s="33"/>
      <c r="J18" s="32"/>
      <c r="K18" s="8"/>
      <c r="L18" s="8"/>
    </row>
    <row r="19" spans="1:12" ht="16" thickBot="1">
      <c r="A19" s="50" t="s">
        <v>80</v>
      </c>
      <c r="B19" s="50"/>
      <c r="C19" s="50"/>
      <c r="D19" s="50"/>
      <c r="E19" s="14"/>
      <c r="F19" s="33"/>
      <c r="G19" s="33"/>
      <c r="H19" s="33"/>
      <c r="I19" s="33"/>
      <c r="J19" s="32"/>
      <c r="K19" s="8"/>
      <c r="L19" s="8"/>
    </row>
    <row r="20" spans="1:12" ht="16" thickBot="1">
      <c r="A20" s="50"/>
      <c r="B20" s="50"/>
      <c r="C20" s="50"/>
      <c r="D20" s="50"/>
      <c r="E20" s="14"/>
      <c r="F20" s="33"/>
      <c r="G20" s="33"/>
      <c r="H20" s="33"/>
      <c r="I20" s="33"/>
      <c r="J20" s="32"/>
      <c r="K20" s="8"/>
      <c r="L20" s="8"/>
    </row>
    <row r="21" spans="1:12" ht="16" thickBot="1">
      <c r="A21" s="51" t="s">
        <v>81</v>
      </c>
      <c r="B21" s="51"/>
      <c r="C21" s="51"/>
      <c r="D21" s="51"/>
      <c r="E21" s="14"/>
      <c r="F21" s="33">
        <v>15</v>
      </c>
      <c r="G21" s="33">
        <f>SUM(G15:G20)</f>
        <v>3.37</v>
      </c>
      <c r="H21" s="33">
        <f>SUM(H15:H20)</f>
        <v>1.63</v>
      </c>
      <c r="I21" s="33"/>
      <c r="J21" s="32"/>
      <c r="K21" s="8"/>
      <c r="L21" s="8"/>
    </row>
    <row r="22" spans="1:12">
      <c r="A22" s="45"/>
      <c r="B22" s="45"/>
      <c r="C22" s="45"/>
      <c r="D22" s="45"/>
      <c r="E22" s="29"/>
      <c r="F22" s="34"/>
      <c r="G22" s="34"/>
      <c r="H22" s="34"/>
      <c r="I22" s="30"/>
      <c r="J22" s="30"/>
      <c r="K22" s="8"/>
      <c r="L22" s="8"/>
    </row>
    <row r="23" spans="1:12">
      <c r="A23" s="45" t="s">
        <v>82</v>
      </c>
      <c r="B23" s="45"/>
      <c r="C23" s="45"/>
      <c r="D23" s="45"/>
      <c r="E23" s="45"/>
      <c r="F23" s="30" t="s">
        <v>18</v>
      </c>
      <c r="G23" s="30" t="s">
        <v>18</v>
      </c>
      <c r="H23" s="30" t="s">
        <v>74</v>
      </c>
      <c r="I23" s="30" t="s">
        <v>68</v>
      </c>
      <c r="J23" s="30" t="s">
        <v>87</v>
      </c>
      <c r="K23" s="8"/>
      <c r="L23" s="8"/>
    </row>
    <row r="24" spans="1:12">
      <c r="A24" s="45"/>
      <c r="B24" s="45"/>
      <c r="C24" s="45"/>
      <c r="D24" s="45"/>
      <c r="E24" s="45"/>
      <c r="F24" s="30" t="s">
        <v>68</v>
      </c>
      <c r="G24" s="30" t="s">
        <v>11</v>
      </c>
      <c r="H24" s="30" t="s">
        <v>76</v>
      </c>
      <c r="I24" s="30" t="s">
        <v>83</v>
      </c>
      <c r="J24" s="30" t="s">
        <v>88</v>
      </c>
      <c r="K24" s="8"/>
      <c r="L24" s="8"/>
    </row>
    <row r="25" spans="1:12" ht="16" thickBot="1">
      <c r="A25" s="44" t="str">
        <f>'TASK Planning'!C15</f>
        <v>Planning T1</v>
      </c>
      <c r="B25" s="44"/>
      <c r="C25" s="44"/>
      <c r="D25" s="44"/>
      <c r="E25" s="14"/>
      <c r="F25" s="31">
        <f>'TASK Planning'!E15</f>
        <v>1</v>
      </c>
      <c r="G25" s="31">
        <f>'TASK Planning'!M15</f>
        <v>0.7</v>
      </c>
      <c r="H25" s="31">
        <f>(F25-G25)*J25</f>
        <v>6.0000000000000012E-2</v>
      </c>
      <c r="I25" s="31">
        <v>1</v>
      </c>
      <c r="J25" s="32">
        <v>0.2</v>
      </c>
      <c r="K25" s="8"/>
      <c r="L25" s="8"/>
    </row>
    <row r="26" spans="1:12" ht="16" thickBot="1">
      <c r="A26" s="44" t="str">
        <f>'TASK Planning'!C16</f>
        <v>Requerimientos T1</v>
      </c>
      <c r="B26" s="44"/>
      <c r="C26" s="44"/>
      <c r="D26" s="44"/>
      <c r="E26" s="14"/>
      <c r="F26" s="36">
        <f>'TASK Planning'!E16</f>
        <v>1</v>
      </c>
      <c r="G26" s="38">
        <f>'TASK Planning'!M16</f>
        <v>0</v>
      </c>
      <c r="H26" s="36">
        <f t="shared" ref="H26:H31" si="0">(F26-G26)*J26</f>
        <v>0</v>
      </c>
      <c r="I26" s="33">
        <v>1</v>
      </c>
      <c r="J26" s="32">
        <v>0</v>
      </c>
      <c r="K26" s="8"/>
      <c r="L26" s="8"/>
    </row>
    <row r="27" spans="1:12" ht="16" thickBot="1">
      <c r="A27" s="44" t="str">
        <f>'TASK Planning'!C17</f>
        <v>Diseño T1</v>
      </c>
      <c r="B27" s="44"/>
      <c r="C27" s="44"/>
      <c r="D27" s="44"/>
      <c r="E27" s="14"/>
      <c r="F27" s="36">
        <f>'TASK Planning'!E17</f>
        <v>1.2</v>
      </c>
      <c r="G27" s="38">
        <f>'TASK Planning'!M17</f>
        <v>0</v>
      </c>
      <c r="H27" s="36">
        <f t="shared" si="0"/>
        <v>0</v>
      </c>
      <c r="I27" s="33">
        <v>1</v>
      </c>
      <c r="J27" s="32">
        <v>0</v>
      </c>
      <c r="K27" s="8"/>
      <c r="L27" s="8"/>
    </row>
    <row r="28" spans="1:12" ht="16" thickBot="1">
      <c r="A28" s="44" t="str">
        <f>'TASK Planning'!C18</f>
        <v>Documentacion T1</v>
      </c>
      <c r="B28" s="44"/>
      <c r="C28" s="44"/>
      <c r="D28" s="44"/>
      <c r="E28" s="14"/>
      <c r="F28" s="36">
        <f>'TASK Planning'!E18</f>
        <v>0.6</v>
      </c>
      <c r="G28" s="38">
        <f>'TASK Planning'!M18</f>
        <v>1</v>
      </c>
      <c r="H28" s="36">
        <f t="shared" si="0"/>
        <v>-0.12</v>
      </c>
      <c r="I28" s="33">
        <v>1</v>
      </c>
      <c r="J28" s="32">
        <v>0.3</v>
      </c>
      <c r="K28" s="8"/>
      <c r="L28" s="8"/>
    </row>
    <row r="29" spans="1:12" ht="16" thickBot="1">
      <c r="A29" s="44" t="str">
        <f>'TASK Planning'!C19</f>
        <v>Code T1</v>
      </c>
      <c r="B29" s="44"/>
      <c r="C29" s="44"/>
      <c r="D29" s="44"/>
      <c r="E29" s="14"/>
      <c r="F29" s="36">
        <f>'TASK Planning'!E19</f>
        <v>7.6599999999999993</v>
      </c>
      <c r="G29" s="38">
        <f>'TASK Planning'!M19</f>
        <v>1</v>
      </c>
      <c r="H29" s="36">
        <f t="shared" si="0"/>
        <v>1.3319999999999999</v>
      </c>
      <c r="I29" s="33">
        <v>1</v>
      </c>
      <c r="J29" s="32">
        <v>0.2</v>
      </c>
      <c r="K29" s="8"/>
      <c r="L29" s="8"/>
    </row>
    <row r="30" spans="1:12" ht="16" thickBot="1">
      <c r="A30" s="44" t="str">
        <f>'TASK Planning'!C20</f>
        <v>Test T1</v>
      </c>
      <c r="B30" s="44"/>
      <c r="C30" s="44"/>
      <c r="D30" s="44"/>
      <c r="E30" s="22"/>
      <c r="F30" s="36">
        <f>'TASK Planning'!E20</f>
        <v>1.2</v>
      </c>
      <c r="G30" s="38">
        <f>'TASK Planning'!M20</f>
        <v>0.5</v>
      </c>
      <c r="H30" s="36">
        <f t="shared" si="0"/>
        <v>0.21</v>
      </c>
      <c r="I30" s="37">
        <v>1</v>
      </c>
      <c r="J30" s="35">
        <v>0.3</v>
      </c>
      <c r="K30" s="8"/>
      <c r="L30" s="8"/>
    </row>
    <row r="31" spans="1:12" ht="16" thickBot="1">
      <c r="A31" s="44" t="str">
        <f>'TASK Planning'!C21</f>
        <v>PostMortem T1</v>
      </c>
      <c r="B31" s="44"/>
      <c r="C31" s="44"/>
      <c r="D31" s="44"/>
      <c r="E31" s="14"/>
      <c r="F31" s="36">
        <f>'TASK Planning'!E21</f>
        <v>0.8</v>
      </c>
      <c r="G31" s="38">
        <f>'TASK Planning'!M21</f>
        <v>0.17</v>
      </c>
      <c r="H31" s="36">
        <f t="shared" si="0"/>
        <v>0.126</v>
      </c>
      <c r="I31" s="33">
        <v>1</v>
      </c>
      <c r="J31" s="32">
        <v>0.2</v>
      </c>
      <c r="K31" s="8"/>
      <c r="L31" s="8"/>
    </row>
    <row r="32" spans="1:12" ht="16" thickBot="1">
      <c r="A32" s="51" t="s">
        <v>81</v>
      </c>
      <c r="B32" s="51"/>
      <c r="C32" s="51"/>
      <c r="D32" s="51"/>
      <c r="E32" s="14"/>
      <c r="F32" s="33">
        <f>SUM(F25:F31)</f>
        <v>13.459999999999999</v>
      </c>
      <c r="G32" s="38">
        <f>'TASK Planning'!M22</f>
        <v>3.37</v>
      </c>
      <c r="H32" s="36">
        <f>SUM(H25:H31)</f>
        <v>1.6079999999999997</v>
      </c>
      <c r="I32" s="33"/>
      <c r="J32" s="32"/>
      <c r="K32" s="8"/>
      <c r="L32" s="8"/>
    </row>
    <row r="33" spans="1:12">
      <c r="A33" s="45"/>
      <c r="B33" s="45"/>
      <c r="C33" s="45"/>
      <c r="D33" s="45"/>
      <c r="E33" s="29"/>
      <c r="F33" s="34"/>
      <c r="G33" s="34"/>
      <c r="H33" s="34"/>
      <c r="I33" s="30"/>
      <c r="J33" s="30"/>
      <c r="K33" s="8"/>
      <c r="L33" s="8"/>
    </row>
    <row r="34" spans="1:12">
      <c r="A34" s="45" t="s">
        <v>84</v>
      </c>
      <c r="B34" s="45"/>
      <c r="C34" s="45"/>
      <c r="D34" s="45"/>
      <c r="E34" s="45"/>
      <c r="F34" s="53"/>
      <c r="G34" s="53"/>
      <c r="H34" s="53"/>
      <c r="I34" s="53"/>
      <c r="J34" s="53"/>
      <c r="K34" s="53"/>
      <c r="L34" s="53"/>
    </row>
    <row r="35" spans="1:12">
      <c r="A35" s="48" t="s">
        <v>85</v>
      </c>
      <c r="B35" s="48"/>
      <c r="C35" s="48"/>
      <c r="D35" s="48"/>
      <c r="E35" s="48"/>
      <c r="F35" s="53"/>
      <c r="G35" s="53"/>
      <c r="H35" s="53"/>
      <c r="I35" s="53"/>
      <c r="J35" s="53"/>
      <c r="K35" s="53"/>
      <c r="L35" s="53"/>
    </row>
    <row r="36" spans="1:12" ht="16" thickBot="1">
      <c r="A36" s="44"/>
      <c r="B36" s="44"/>
      <c r="C36" s="44"/>
      <c r="D36" s="44"/>
      <c r="E36" s="44"/>
      <c r="F36" s="54"/>
      <c r="G36" s="54"/>
      <c r="H36" s="54"/>
      <c r="I36" s="54"/>
      <c r="J36" s="54"/>
      <c r="K36" s="54"/>
      <c r="L36" s="54"/>
    </row>
    <row r="37" spans="1:12" ht="16" thickBot="1">
      <c r="A37" s="50"/>
      <c r="B37" s="50"/>
      <c r="C37" s="50"/>
      <c r="D37" s="50"/>
      <c r="E37" s="50"/>
      <c r="F37" s="52"/>
      <c r="G37" s="52"/>
      <c r="H37" s="52"/>
      <c r="I37" s="52"/>
      <c r="J37" s="52"/>
      <c r="K37" s="52"/>
      <c r="L37" s="52"/>
    </row>
    <row r="38" spans="1:12" ht="16" thickBot="1">
      <c r="A38" s="50"/>
      <c r="B38" s="50"/>
      <c r="C38" s="50"/>
      <c r="D38" s="50"/>
      <c r="E38" s="50"/>
      <c r="F38" s="52"/>
      <c r="G38" s="52"/>
      <c r="H38" s="52"/>
      <c r="I38" s="52"/>
      <c r="J38" s="52"/>
      <c r="K38" s="52"/>
      <c r="L38" s="52"/>
    </row>
    <row r="39" spans="1:12" ht="16" thickBot="1">
      <c r="A39" s="50"/>
      <c r="B39" s="50"/>
      <c r="C39" s="50"/>
      <c r="D39" s="50"/>
      <c r="E39" s="50"/>
      <c r="F39" s="52"/>
      <c r="G39" s="52"/>
      <c r="H39" s="52"/>
      <c r="I39" s="52"/>
      <c r="J39" s="52"/>
      <c r="K39" s="52"/>
      <c r="L39" s="52"/>
    </row>
    <row r="40" spans="1:12" ht="16" thickBot="1">
      <c r="A40" s="50"/>
      <c r="B40" s="50"/>
      <c r="C40" s="50"/>
      <c r="D40" s="50"/>
      <c r="E40" s="50"/>
      <c r="F40" s="52"/>
      <c r="G40" s="52"/>
      <c r="H40" s="52"/>
      <c r="I40" s="52"/>
      <c r="J40" s="52"/>
      <c r="K40" s="52"/>
      <c r="L40" s="52"/>
    </row>
    <row r="41" spans="1:12">
      <c r="A41" s="55" t="s">
        <v>86</v>
      </c>
      <c r="B41" s="55"/>
      <c r="C41" s="55"/>
      <c r="D41" s="55"/>
      <c r="E41" s="55"/>
      <c r="F41" s="56"/>
      <c r="G41" s="56"/>
      <c r="H41" s="56"/>
      <c r="I41" s="56"/>
      <c r="J41" s="56"/>
      <c r="K41" s="56"/>
      <c r="L41" s="56"/>
    </row>
    <row r="42" spans="1:12" ht="16" thickBot="1">
      <c r="A42" s="44"/>
      <c r="B42" s="44"/>
      <c r="C42" s="44"/>
      <c r="D42" s="44"/>
      <c r="E42" s="44"/>
      <c r="F42" s="54"/>
      <c r="G42" s="54"/>
      <c r="H42" s="54"/>
      <c r="I42" s="54"/>
      <c r="J42" s="54"/>
      <c r="K42" s="54"/>
      <c r="L42" s="54"/>
    </row>
    <row r="43" spans="1:12" ht="16" thickBot="1">
      <c r="A43" s="50"/>
      <c r="B43" s="50"/>
      <c r="C43" s="50"/>
      <c r="D43" s="50"/>
      <c r="E43" s="50"/>
      <c r="F43" s="52"/>
      <c r="G43" s="52"/>
      <c r="H43" s="52"/>
      <c r="I43" s="52"/>
      <c r="J43" s="52"/>
      <c r="K43" s="52"/>
      <c r="L43" s="52"/>
    </row>
    <row r="44" spans="1:12" ht="16" thickBot="1">
      <c r="A44" s="50"/>
      <c r="B44" s="50"/>
      <c r="C44" s="50"/>
      <c r="D44" s="50"/>
      <c r="E44" s="50"/>
      <c r="F44" s="52"/>
      <c r="G44" s="52"/>
      <c r="H44" s="52"/>
      <c r="I44" s="52"/>
      <c r="J44" s="52"/>
      <c r="K44" s="52"/>
      <c r="L44" s="52"/>
    </row>
    <row r="45" spans="1:12" ht="16" thickBot="1">
      <c r="A45" s="50"/>
      <c r="B45" s="50"/>
      <c r="C45" s="50"/>
      <c r="D45" s="50"/>
      <c r="E45" s="50"/>
      <c r="F45" s="52"/>
      <c r="G45" s="52"/>
      <c r="H45" s="52"/>
      <c r="I45" s="52"/>
      <c r="J45" s="52"/>
      <c r="K45" s="52"/>
      <c r="L45" s="52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130" zoomScaleNormal="130" zoomScalePageLayoutView="130" workbookViewId="0">
      <selection activeCell="E15" sqref="E15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68" t="s">
        <v>0</v>
      </c>
      <c r="B1" s="40"/>
      <c r="C1" s="40"/>
    </row>
    <row r="2" spans="1:15">
      <c r="A2" s="1"/>
    </row>
    <row r="3" spans="1:15">
      <c r="A3" s="11" t="s">
        <v>1</v>
      </c>
      <c r="B3" s="69" t="s">
        <v>42</v>
      </c>
      <c r="C3" s="70"/>
      <c r="E3" s="11" t="s">
        <v>2</v>
      </c>
    </row>
    <row r="4" spans="1:15" ht="15" customHeight="1">
      <c r="A4" s="11" t="s">
        <v>3</v>
      </c>
      <c r="B4" s="69" t="s">
        <v>4</v>
      </c>
      <c r="C4" s="70"/>
      <c r="E4" s="11" t="s">
        <v>5</v>
      </c>
    </row>
    <row r="5" spans="1:15" ht="30">
      <c r="A5" s="11" t="s">
        <v>6</v>
      </c>
      <c r="B5" s="69"/>
      <c r="C5" s="70"/>
      <c r="E5" s="11" t="s">
        <v>7</v>
      </c>
    </row>
    <row r="6" spans="1:15">
      <c r="A6" s="1"/>
    </row>
    <row r="7" spans="1:15" ht="16" thickBot="1"/>
    <row r="8" spans="1:15" ht="16" thickBot="1">
      <c r="A8" s="65" t="s">
        <v>8</v>
      </c>
      <c r="B8" s="66"/>
      <c r="C8" s="66"/>
      <c r="D8" s="67"/>
      <c r="E8" s="65" t="s">
        <v>9</v>
      </c>
      <c r="F8" s="66"/>
      <c r="G8" s="67"/>
      <c r="H8" s="65" t="s">
        <v>10</v>
      </c>
      <c r="I8" s="66"/>
      <c r="J8" s="66"/>
      <c r="K8" s="66"/>
      <c r="L8" s="67"/>
      <c r="M8" s="65" t="s">
        <v>11</v>
      </c>
      <c r="N8" s="66"/>
      <c r="O8" s="67"/>
    </row>
    <row r="9" spans="1:15" ht="15" customHeight="1">
      <c r="A9" s="57" t="s">
        <v>12</v>
      </c>
      <c r="B9" s="57" t="s">
        <v>13</v>
      </c>
      <c r="C9" s="60" t="s">
        <v>14</v>
      </c>
      <c r="D9" s="57" t="s">
        <v>15</v>
      </c>
      <c r="E9" s="57" t="s">
        <v>16</v>
      </c>
      <c r="F9" s="57" t="s">
        <v>17</v>
      </c>
      <c r="G9" s="57" t="s">
        <v>23</v>
      </c>
      <c r="H9" s="60" t="s">
        <v>19</v>
      </c>
      <c r="I9" s="57" t="s">
        <v>20</v>
      </c>
      <c r="J9" s="57" t="s">
        <v>21</v>
      </c>
      <c r="K9" s="57" t="s">
        <v>22</v>
      </c>
      <c r="L9" s="57" t="s">
        <v>41</v>
      </c>
      <c r="M9" s="57" t="s">
        <v>18</v>
      </c>
      <c r="N9" s="57" t="s">
        <v>23</v>
      </c>
      <c r="O9" s="57" t="s">
        <v>21</v>
      </c>
    </row>
    <row r="10" spans="1:15">
      <c r="A10" s="58"/>
      <c r="B10" s="58"/>
      <c r="C10" s="61"/>
      <c r="D10" s="58"/>
      <c r="E10" s="58"/>
      <c r="F10" s="58"/>
      <c r="G10" s="63"/>
      <c r="H10" s="61"/>
      <c r="I10" s="58"/>
      <c r="J10" s="58"/>
      <c r="K10" s="58"/>
      <c r="L10" s="63"/>
      <c r="M10" s="58"/>
      <c r="N10" s="58"/>
      <c r="O10" s="58"/>
    </row>
    <row r="11" spans="1:15">
      <c r="A11" s="58"/>
      <c r="B11" s="58"/>
      <c r="C11" s="61"/>
      <c r="D11" s="58"/>
      <c r="E11" s="58"/>
      <c r="F11" s="58"/>
      <c r="G11" s="63"/>
      <c r="H11" s="61"/>
      <c r="I11" s="58"/>
      <c r="J11" s="58"/>
      <c r="K11" s="58"/>
      <c r="L11" s="63"/>
      <c r="M11" s="58"/>
      <c r="N11" s="58"/>
      <c r="O11" s="58"/>
    </row>
    <row r="12" spans="1:15">
      <c r="A12" s="58"/>
      <c r="B12" s="58"/>
      <c r="C12" s="61"/>
      <c r="D12" s="58"/>
      <c r="E12" s="58"/>
      <c r="F12" s="58"/>
      <c r="G12" s="63"/>
      <c r="H12" s="61"/>
      <c r="I12" s="58"/>
      <c r="J12" s="58"/>
      <c r="K12" s="58"/>
      <c r="L12" s="63"/>
      <c r="M12" s="58"/>
      <c r="N12" s="58"/>
      <c r="O12" s="58"/>
    </row>
    <row r="13" spans="1:15">
      <c r="A13" s="58"/>
      <c r="B13" s="58"/>
      <c r="C13" s="61"/>
      <c r="D13" s="58"/>
      <c r="E13" s="58"/>
      <c r="F13" s="58"/>
      <c r="G13" s="63"/>
      <c r="H13" s="61"/>
      <c r="I13" s="58"/>
      <c r="J13" s="58"/>
      <c r="K13" s="58"/>
      <c r="L13" s="63"/>
      <c r="M13" s="58"/>
      <c r="N13" s="58"/>
      <c r="O13" s="58"/>
    </row>
    <row r="14" spans="1:15" ht="16" thickBot="1">
      <c r="A14" s="59"/>
      <c r="B14" s="59"/>
      <c r="C14" s="62"/>
      <c r="D14" s="59"/>
      <c r="E14" s="59"/>
      <c r="F14" s="59"/>
      <c r="G14" s="64"/>
      <c r="H14" s="62"/>
      <c r="I14" s="59"/>
      <c r="J14" s="59"/>
      <c r="K14" s="59"/>
      <c r="L14" s="64"/>
      <c r="M14" s="59"/>
      <c r="N14" s="59"/>
      <c r="O14" s="59"/>
    </row>
    <row r="15" spans="1:15" ht="16" thickBot="1">
      <c r="A15" s="2" t="s">
        <v>24</v>
      </c>
      <c r="B15" s="12">
        <v>1</v>
      </c>
      <c r="C15" s="3" t="s">
        <v>25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39</v>
      </c>
      <c r="I15" s="6">
        <f>1/D15</f>
        <v>0.2</v>
      </c>
      <c r="J15" s="5">
        <v>1</v>
      </c>
      <c r="K15" s="5">
        <f t="shared" ref="K15:K21" si="0">F15*100/F$22</f>
        <v>7.4294205052005946</v>
      </c>
      <c r="L15" s="5">
        <f>K15</f>
        <v>7.4294205052005946</v>
      </c>
      <c r="M15" s="5">
        <v>0.7</v>
      </c>
      <c r="N15" s="5">
        <f>M15</f>
        <v>0.7</v>
      </c>
      <c r="O15" s="5">
        <v>1</v>
      </c>
    </row>
    <row r="16" spans="1:15" ht="16" thickBot="1">
      <c r="A16" s="7" t="s">
        <v>26</v>
      </c>
      <c r="B16" s="13">
        <v>1</v>
      </c>
      <c r="C16" s="3" t="s">
        <v>27</v>
      </c>
      <c r="D16" s="4">
        <v>5</v>
      </c>
      <c r="E16" s="4">
        <f t="shared" ref="E16:E21" si="1">F16/5</f>
        <v>1</v>
      </c>
      <c r="F16" s="4">
        <v>5</v>
      </c>
      <c r="G16" s="5">
        <f>G15+F16</f>
        <v>10</v>
      </c>
      <c r="H16" s="6" t="s">
        <v>39</v>
      </c>
      <c r="I16" s="6">
        <f t="shared" ref="I16:I18" si="2">1/D16</f>
        <v>0.2</v>
      </c>
      <c r="J16" s="5">
        <v>1</v>
      </c>
      <c r="K16" s="5">
        <f t="shared" si="0"/>
        <v>7.4294205052005946</v>
      </c>
      <c r="L16" s="5">
        <f>L15+K16</f>
        <v>14.858841010401189</v>
      </c>
      <c r="M16" s="5">
        <v>0</v>
      </c>
      <c r="N16" s="5">
        <f>M16+N15</f>
        <v>0.7</v>
      </c>
      <c r="O16" s="5">
        <v>1</v>
      </c>
    </row>
    <row r="17" spans="1:15" ht="16" thickBot="1">
      <c r="A17" s="7" t="s">
        <v>28</v>
      </c>
      <c r="B17" s="13">
        <v>1</v>
      </c>
      <c r="C17" s="3" t="s">
        <v>29</v>
      </c>
      <c r="D17" s="4">
        <v>5</v>
      </c>
      <c r="E17" s="4">
        <f t="shared" si="1"/>
        <v>1.2</v>
      </c>
      <c r="F17" s="4">
        <v>6</v>
      </c>
      <c r="G17" s="5">
        <f t="shared" ref="G17:G21" si="3">G16+F17</f>
        <v>16</v>
      </c>
      <c r="H17" s="6" t="s">
        <v>39</v>
      </c>
      <c r="I17" s="6">
        <f t="shared" si="2"/>
        <v>0.2</v>
      </c>
      <c r="J17" s="5">
        <v>1</v>
      </c>
      <c r="K17" s="5">
        <f t="shared" si="0"/>
        <v>8.9153046062407135</v>
      </c>
      <c r="L17" s="5">
        <f t="shared" ref="L17:L21" si="4">L16+K17</f>
        <v>23.774145616641903</v>
      </c>
      <c r="M17" s="5">
        <v>0</v>
      </c>
      <c r="N17" s="5">
        <f t="shared" ref="N17:N21" si="5">M17+N16</f>
        <v>0.7</v>
      </c>
      <c r="O17" s="5">
        <v>1</v>
      </c>
    </row>
    <row r="18" spans="1:15" ht="16" thickBot="1">
      <c r="A18" s="7" t="s">
        <v>30</v>
      </c>
      <c r="B18" s="13">
        <v>1</v>
      </c>
      <c r="C18" s="3" t="s">
        <v>31</v>
      </c>
      <c r="D18" s="4">
        <v>5</v>
      </c>
      <c r="E18" s="4">
        <f t="shared" si="1"/>
        <v>0.6</v>
      </c>
      <c r="F18" s="4">
        <v>3</v>
      </c>
      <c r="G18" s="5">
        <f t="shared" si="3"/>
        <v>19</v>
      </c>
      <c r="H18" s="6" t="s">
        <v>39</v>
      </c>
      <c r="I18" s="6">
        <f t="shared" si="2"/>
        <v>0.2</v>
      </c>
      <c r="J18" s="5">
        <v>1</v>
      </c>
      <c r="K18" s="5">
        <f t="shared" si="0"/>
        <v>4.4576523031203568</v>
      </c>
      <c r="L18" s="5">
        <f t="shared" si="4"/>
        <v>28.231797919762258</v>
      </c>
      <c r="M18" s="5">
        <v>1</v>
      </c>
      <c r="N18" s="5">
        <f t="shared" si="5"/>
        <v>1.7</v>
      </c>
      <c r="O18" s="5">
        <v>1</v>
      </c>
    </row>
    <row r="19" spans="1:15" ht="16" thickBot="1">
      <c r="A19" s="7" t="s">
        <v>32</v>
      </c>
      <c r="B19" s="13">
        <v>1</v>
      </c>
      <c r="C19" s="3" t="s">
        <v>33</v>
      </c>
      <c r="D19" s="4">
        <v>5</v>
      </c>
      <c r="E19" s="4">
        <f t="shared" si="1"/>
        <v>7.6599999999999993</v>
      </c>
      <c r="F19" s="4">
        <v>38.299999999999997</v>
      </c>
      <c r="G19" s="5">
        <f t="shared" si="3"/>
        <v>57.3</v>
      </c>
      <c r="H19" s="6" t="s">
        <v>38</v>
      </c>
      <c r="I19" s="6">
        <f>55/D19</f>
        <v>11</v>
      </c>
      <c r="J19" s="5" t="s">
        <v>40</v>
      </c>
      <c r="K19" s="5">
        <f t="shared" si="0"/>
        <v>56.90936106983655</v>
      </c>
      <c r="L19" s="5">
        <f t="shared" si="4"/>
        <v>85.141158989598807</v>
      </c>
      <c r="M19" s="5">
        <v>1</v>
      </c>
      <c r="N19" s="5">
        <f t="shared" si="5"/>
        <v>2.7</v>
      </c>
      <c r="O19" s="5">
        <v>1</v>
      </c>
    </row>
    <row r="20" spans="1:15" ht="16" thickBot="1">
      <c r="A20" s="7" t="s">
        <v>34</v>
      </c>
      <c r="B20" s="13">
        <v>1</v>
      </c>
      <c r="C20" s="3" t="s">
        <v>35</v>
      </c>
      <c r="D20" s="4">
        <v>5</v>
      </c>
      <c r="E20" s="4">
        <f t="shared" si="1"/>
        <v>1.2</v>
      </c>
      <c r="F20" s="4">
        <v>6</v>
      </c>
      <c r="G20" s="5">
        <f t="shared" si="3"/>
        <v>63.3</v>
      </c>
      <c r="H20" s="6" t="s">
        <v>38</v>
      </c>
      <c r="I20" s="6">
        <f>15/D20</f>
        <v>3</v>
      </c>
      <c r="J20" s="5">
        <v>3</v>
      </c>
      <c r="K20" s="5">
        <f t="shared" si="0"/>
        <v>8.9153046062407135</v>
      </c>
      <c r="L20" s="5">
        <f t="shared" si="4"/>
        <v>94.056463595839517</v>
      </c>
      <c r="M20" s="5">
        <v>0.5</v>
      </c>
      <c r="N20" s="5">
        <f t="shared" si="5"/>
        <v>3.2</v>
      </c>
      <c r="O20" s="5">
        <v>1</v>
      </c>
    </row>
    <row r="21" spans="1:15" ht="16" thickBot="1">
      <c r="A21" s="7" t="s">
        <v>36</v>
      </c>
      <c r="B21" s="13">
        <v>1</v>
      </c>
      <c r="C21" s="3" t="s">
        <v>37</v>
      </c>
      <c r="D21" s="4">
        <v>5</v>
      </c>
      <c r="E21" s="4">
        <f t="shared" si="1"/>
        <v>0.8</v>
      </c>
      <c r="F21" s="4">
        <v>4</v>
      </c>
      <c r="G21" s="5">
        <f t="shared" si="3"/>
        <v>67.3</v>
      </c>
      <c r="H21" s="6" t="s">
        <v>39</v>
      </c>
      <c r="I21" s="6">
        <f t="shared" ref="I21" si="6">1/D21</f>
        <v>0.2</v>
      </c>
      <c r="J21" s="5">
        <v>3</v>
      </c>
      <c r="K21" s="5">
        <f t="shared" si="0"/>
        <v>5.9435364041604757</v>
      </c>
      <c r="L21" s="5">
        <f t="shared" si="4"/>
        <v>100</v>
      </c>
      <c r="M21" s="5">
        <v>0.17</v>
      </c>
      <c r="N21" s="5">
        <f t="shared" si="5"/>
        <v>3.37</v>
      </c>
      <c r="O21" s="5">
        <v>1</v>
      </c>
    </row>
    <row r="22" spans="1:15" ht="16" thickBot="1">
      <c r="A22" s="8"/>
      <c r="B22" s="8"/>
      <c r="C22" s="8"/>
      <c r="D22" s="9"/>
      <c r="E22" s="4">
        <f>SUM(E15:E21)</f>
        <v>13.459999999999999</v>
      </c>
      <c r="F22" s="4">
        <f>SUM(F15:F21)</f>
        <v>67.3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5">
        <f>SUM(M15:M21)</f>
        <v>3.37</v>
      </c>
      <c r="N22" s="9"/>
      <c r="O22" s="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15" zoomScaleNormal="115" zoomScalePageLayoutView="115" workbookViewId="0">
      <selection activeCell="F16" sqref="F16"/>
    </sheetView>
  </sheetViews>
  <sheetFormatPr baseColWidth="10" defaultRowHeight="15" x14ac:dyDescent="0"/>
  <sheetData>
    <row r="1" spans="1:11" ht="16">
      <c r="A1" s="39" t="s">
        <v>43</v>
      </c>
      <c r="B1" s="40"/>
      <c r="C1" s="40"/>
      <c r="D1" s="40"/>
      <c r="E1" s="40"/>
      <c r="F1" s="40"/>
    </row>
    <row r="2" spans="1:11">
      <c r="A2" s="1"/>
    </row>
    <row r="3" spans="1:11" ht="16" thickBot="1">
      <c r="A3" s="48" t="s">
        <v>1</v>
      </c>
      <c r="B3" s="48"/>
      <c r="C3" s="44" t="s">
        <v>44</v>
      </c>
      <c r="D3" s="44"/>
      <c r="E3" s="44"/>
      <c r="F3" s="44"/>
      <c r="G3" s="44"/>
      <c r="H3" s="48" t="s">
        <v>2</v>
      </c>
      <c r="I3" s="48"/>
      <c r="J3" s="48"/>
      <c r="K3" s="15">
        <v>42098</v>
      </c>
    </row>
    <row r="4" spans="1:11" ht="31" thickBot="1">
      <c r="A4" s="48" t="s">
        <v>3</v>
      </c>
      <c r="B4" s="48"/>
      <c r="C4" s="50" t="s">
        <v>4</v>
      </c>
      <c r="D4" s="50"/>
      <c r="E4" s="50"/>
      <c r="F4" s="50"/>
      <c r="G4" s="50"/>
      <c r="H4" s="48" t="s">
        <v>5</v>
      </c>
      <c r="I4" s="48"/>
      <c r="J4" s="48"/>
      <c r="K4" s="16" t="s">
        <v>45</v>
      </c>
    </row>
    <row r="5" spans="1:11" ht="16" thickBot="1">
      <c r="A5" s="48" t="s">
        <v>6</v>
      </c>
      <c r="B5" s="48"/>
      <c r="C5" s="50"/>
      <c r="D5" s="50"/>
      <c r="E5" s="50"/>
      <c r="F5" s="50"/>
      <c r="G5" s="50"/>
      <c r="H5" s="48" t="s">
        <v>7</v>
      </c>
      <c r="I5" s="48"/>
      <c r="J5" s="48"/>
      <c r="K5" s="17">
        <v>1</v>
      </c>
    </row>
    <row r="6" spans="1:11" ht="16" thickBot="1">
      <c r="A6" s="44"/>
      <c r="B6" s="44"/>
      <c r="C6" s="41"/>
      <c r="D6" s="41"/>
      <c r="E6" s="41"/>
      <c r="F6" s="41"/>
      <c r="G6" s="41"/>
      <c r="H6" s="41"/>
      <c r="I6" s="44"/>
      <c r="J6" s="44"/>
      <c r="K6" s="8"/>
    </row>
    <row r="7" spans="1:11">
      <c r="A7" s="73" t="s">
        <v>2</v>
      </c>
      <c r="B7" s="73" t="s">
        <v>46</v>
      </c>
      <c r="C7" s="73" t="s">
        <v>47</v>
      </c>
      <c r="D7" s="18" t="s">
        <v>48</v>
      </c>
      <c r="E7" s="18" t="s">
        <v>50</v>
      </c>
      <c r="F7" s="18" t="s">
        <v>51</v>
      </c>
      <c r="G7" s="75" t="s">
        <v>52</v>
      </c>
      <c r="H7" s="76"/>
      <c r="I7" s="77"/>
      <c r="J7" s="75" t="s">
        <v>53</v>
      </c>
      <c r="K7" s="77"/>
    </row>
    <row r="8" spans="1:11" ht="16" thickBot="1">
      <c r="A8" s="74"/>
      <c r="B8" s="74"/>
      <c r="C8" s="74"/>
      <c r="D8" s="19" t="s">
        <v>49</v>
      </c>
      <c r="E8" s="19" t="s">
        <v>49</v>
      </c>
      <c r="F8" s="19" t="s">
        <v>8</v>
      </c>
      <c r="G8" s="78"/>
      <c r="H8" s="41"/>
      <c r="I8" s="79"/>
      <c r="J8" s="78"/>
      <c r="K8" s="79"/>
    </row>
    <row r="9" spans="1:11" ht="16" thickBot="1">
      <c r="A9" s="20">
        <v>42081</v>
      </c>
      <c r="B9" s="21">
        <v>0.83333333333333337</v>
      </c>
      <c r="C9" s="21">
        <v>0.875</v>
      </c>
      <c r="D9" s="19">
        <v>10</v>
      </c>
      <c r="E9" s="19">
        <v>50</v>
      </c>
      <c r="F9" s="19" t="s">
        <v>54</v>
      </c>
      <c r="G9" s="71"/>
      <c r="H9" s="43"/>
      <c r="I9" s="72"/>
      <c r="J9" s="71"/>
      <c r="K9" s="72"/>
    </row>
    <row r="10" spans="1:11" ht="16" thickBot="1">
      <c r="A10" s="20">
        <v>42084</v>
      </c>
      <c r="B10" s="21">
        <v>0.33333333333333331</v>
      </c>
      <c r="C10" s="21">
        <v>0.45833333333333331</v>
      </c>
      <c r="D10" s="19">
        <v>50</v>
      </c>
      <c r="E10" s="19">
        <v>130</v>
      </c>
      <c r="F10" s="19" t="s">
        <v>55</v>
      </c>
      <c r="G10" s="71"/>
      <c r="H10" s="43"/>
      <c r="I10" s="72"/>
      <c r="J10" s="71"/>
      <c r="K10" s="72"/>
    </row>
    <row r="11" spans="1:11" ht="16" thickBot="1">
      <c r="A11" s="20">
        <v>42098</v>
      </c>
      <c r="B11" s="21">
        <v>0.375</v>
      </c>
      <c r="C11" s="21">
        <v>0.41666666666666669</v>
      </c>
      <c r="D11" s="19">
        <v>20</v>
      </c>
      <c r="E11" s="19">
        <v>40</v>
      </c>
      <c r="F11" s="19" t="s">
        <v>54</v>
      </c>
      <c r="G11" s="71"/>
      <c r="H11" s="43"/>
      <c r="I11" s="72"/>
      <c r="J11" s="71"/>
      <c r="K11" s="72"/>
    </row>
    <row r="12" spans="1:11" ht="16" thickBot="1">
      <c r="A12" s="20">
        <v>42098</v>
      </c>
      <c r="B12" s="21">
        <v>0.41666666666666669</v>
      </c>
      <c r="C12" s="21">
        <v>0.47222222222222227</v>
      </c>
      <c r="D12" s="19">
        <v>20</v>
      </c>
      <c r="E12" s="19">
        <v>60</v>
      </c>
      <c r="F12" s="19" t="s">
        <v>56</v>
      </c>
      <c r="G12" s="71"/>
      <c r="H12" s="43"/>
      <c r="I12" s="72"/>
      <c r="J12" s="71"/>
      <c r="K12" s="72"/>
    </row>
    <row r="13" spans="1:11" ht="16" thickBot="1">
      <c r="A13" s="20">
        <v>42098</v>
      </c>
      <c r="B13" s="21">
        <v>0.47222222222222227</v>
      </c>
      <c r="C13" s="21">
        <v>0.51388888888888895</v>
      </c>
      <c r="D13" s="19">
        <v>0</v>
      </c>
      <c r="E13" s="19">
        <v>60</v>
      </c>
      <c r="F13" s="19" t="s">
        <v>57</v>
      </c>
      <c r="G13" s="71"/>
      <c r="H13" s="43"/>
      <c r="I13" s="72"/>
      <c r="J13" s="71"/>
      <c r="K13" s="72"/>
    </row>
    <row r="14" spans="1:11" ht="16" thickBot="1">
      <c r="A14" s="20">
        <v>42098</v>
      </c>
      <c r="B14" s="21">
        <v>0.54166666666666663</v>
      </c>
      <c r="C14" s="21">
        <v>0.58333333333333337</v>
      </c>
      <c r="D14" s="19">
        <v>30</v>
      </c>
      <c r="E14" s="19">
        <v>30</v>
      </c>
      <c r="F14" s="19" t="s">
        <v>58</v>
      </c>
      <c r="G14" s="71"/>
      <c r="H14" s="43"/>
      <c r="I14" s="72"/>
      <c r="J14" s="71"/>
      <c r="K14" s="72"/>
    </row>
    <row r="15" spans="1:11" ht="16" thickBot="1">
      <c r="A15" s="20">
        <v>42098</v>
      </c>
      <c r="B15" s="21">
        <v>0.58333333333333337</v>
      </c>
      <c r="C15" s="21">
        <v>0.59375</v>
      </c>
      <c r="D15" s="19">
        <v>5</v>
      </c>
      <c r="E15" s="19">
        <v>10</v>
      </c>
      <c r="F15" s="19" t="s">
        <v>59</v>
      </c>
      <c r="G15" s="71"/>
      <c r="H15" s="43"/>
      <c r="I15" s="72"/>
      <c r="J15" s="71"/>
      <c r="K15" s="72"/>
    </row>
    <row r="16" spans="1:11" ht="16" thickBot="1">
      <c r="A16" s="7"/>
      <c r="B16" s="19"/>
      <c r="C16" s="19"/>
      <c r="D16" s="19"/>
      <c r="E16" s="19"/>
      <c r="F16" s="19"/>
      <c r="G16" s="71"/>
      <c r="H16" s="43"/>
      <c r="I16" s="72"/>
      <c r="J16" s="71"/>
      <c r="K16" s="72"/>
    </row>
    <row r="17" spans="1:11" ht="16" thickBot="1">
      <c r="A17" s="7"/>
      <c r="B17" s="19"/>
      <c r="C17" s="19"/>
      <c r="D17" s="19"/>
      <c r="E17" s="19"/>
      <c r="F17" s="19"/>
      <c r="G17" s="71"/>
      <c r="H17" s="43"/>
      <c r="I17" s="72"/>
      <c r="J17" s="71"/>
      <c r="K17" s="72"/>
    </row>
    <row r="18" spans="1:11" ht="16" thickBot="1">
      <c r="A18" s="7"/>
      <c r="B18" s="19"/>
      <c r="C18" s="19"/>
      <c r="D18" s="19"/>
      <c r="E18" s="19"/>
      <c r="F18" s="19"/>
      <c r="G18" s="71"/>
      <c r="H18" s="43"/>
      <c r="I18" s="72"/>
      <c r="J18" s="71"/>
      <c r="K18" s="72"/>
    </row>
    <row r="19" spans="1:11" ht="16" thickBot="1">
      <c r="A19" s="7"/>
      <c r="B19" s="19"/>
      <c r="C19" s="19"/>
      <c r="D19" s="19"/>
      <c r="E19" s="19"/>
      <c r="F19" s="19"/>
      <c r="G19" s="71"/>
      <c r="H19" s="43"/>
      <c r="I19" s="72"/>
      <c r="J19" s="71"/>
      <c r="K19" s="72"/>
    </row>
    <row r="20" spans="1:11" ht="16" thickBot="1">
      <c r="A20" s="7"/>
      <c r="B20" s="19"/>
      <c r="C20" s="19"/>
      <c r="D20" s="19"/>
      <c r="E20" s="19"/>
      <c r="F20" s="19"/>
      <c r="G20" s="71"/>
      <c r="H20" s="43"/>
      <c r="I20" s="72"/>
      <c r="J20" s="71"/>
      <c r="K20" s="72"/>
    </row>
    <row r="21" spans="1:11" ht="16" thickBot="1">
      <c r="A21" s="7"/>
      <c r="B21" s="19"/>
      <c r="C21" s="19"/>
      <c r="D21" s="19"/>
      <c r="E21" s="19"/>
      <c r="F21" s="19"/>
      <c r="G21" s="71"/>
      <c r="H21" s="43"/>
      <c r="I21" s="72"/>
      <c r="J21" s="71"/>
      <c r="K21" s="72"/>
    </row>
    <row r="22" spans="1:11" ht="16" thickBot="1">
      <c r="A22" s="7"/>
      <c r="B22" s="19"/>
      <c r="C22" s="19"/>
      <c r="D22" s="19"/>
      <c r="E22" s="19"/>
      <c r="F22" s="19"/>
      <c r="G22" s="71"/>
      <c r="H22" s="43"/>
      <c r="I22" s="72"/>
      <c r="J22" s="71"/>
      <c r="K22" s="72"/>
    </row>
    <row r="23" spans="1:11" ht="16" thickBot="1">
      <c r="A23" s="7"/>
      <c r="B23" s="19"/>
      <c r="C23" s="19"/>
      <c r="D23" s="19"/>
      <c r="E23" s="19"/>
      <c r="F23" s="19"/>
      <c r="G23" s="71"/>
      <c r="H23" s="43"/>
      <c r="I23" s="72"/>
      <c r="J23" s="71"/>
      <c r="K23" s="72"/>
    </row>
    <row r="24" spans="1:11" ht="16" thickBot="1">
      <c r="A24" s="7"/>
      <c r="B24" s="19"/>
      <c r="C24" s="19"/>
      <c r="D24" s="19"/>
      <c r="E24" s="19"/>
      <c r="F24" s="19"/>
      <c r="G24" s="71"/>
      <c r="H24" s="43"/>
      <c r="I24" s="72"/>
      <c r="J24" s="71"/>
      <c r="K24" s="72"/>
    </row>
    <row r="25" spans="1:11" ht="16" thickBot="1">
      <c r="A25" s="7"/>
      <c r="B25" s="19"/>
      <c r="C25" s="19"/>
      <c r="D25" s="19"/>
      <c r="E25" s="19"/>
      <c r="F25" s="19"/>
      <c r="G25" s="71"/>
      <c r="H25" s="43"/>
      <c r="I25" s="72"/>
      <c r="J25" s="71"/>
      <c r="K25" s="72"/>
    </row>
    <row r="26" spans="1:11" ht="16" thickBot="1">
      <c r="A26" s="7"/>
      <c r="B26" s="19"/>
      <c r="C26" s="19"/>
      <c r="D26" s="19"/>
      <c r="E26" s="19"/>
      <c r="F26" s="19"/>
      <c r="G26" s="71"/>
      <c r="H26" s="43"/>
      <c r="I26" s="72"/>
      <c r="J26" s="71"/>
      <c r="K26" s="72"/>
    </row>
    <row r="27" spans="1:11" ht="16" thickBot="1">
      <c r="A27" s="7"/>
      <c r="B27" s="19"/>
      <c r="C27" s="19"/>
      <c r="D27" s="19"/>
      <c r="E27" s="19"/>
      <c r="F27" s="19"/>
      <c r="G27" s="71"/>
      <c r="H27" s="43"/>
      <c r="I27" s="72"/>
      <c r="J27" s="71"/>
      <c r="K27" s="72"/>
    </row>
    <row r="28" spans="1:11" ht="16" thickBot="1">
      <c r="A28" s="7"/>
      <c r="B28" s="19"/>
      <c r="C28" s="19"/>
      <c r="D28" s="19"/>
      <c r="E28" s="19"/>
      <c r="F28" s="19"/>
      <c r="G28" s="71"/>
      <c r="H28" s="43"/>
      <c r="I28" s="72"/>
      <c r="J28" s="71"/>
      <c r="K28" s="72"/>
    </row>
    <row r="29" spans="1:11" ht="16" thickBot="1">
      <c r="A29" s="7"/>
      <c r="B29" s="19"/>
      <c r="C29" s="19"/>
      <c r="D29" s="19"/>
      <c r="E29" s="19"/>
      <c r="F29" s="19"/>
      <c r="G29" s="71"/>
      <c r="H29" s="43"/>
      <c r="I29" s="72"/>
      <c r="J29" s="71"/>
      <c r="K29" s="72"/>
    </row>
    <row r="30" spans="1:11" ht="16" thickBot="1">
      <c r="A30" s="7"/>
      <c r="B30" s="19"/>
      <c r="C30" s="19"/>
      <c r="D30" s="19"/>
      <c r="E30" s="19"/>
      <c r="F30" s="19"/>
      <c r="G30" s="71"/>
      <c r="H30" s="43"/>
      <c r="I30" s="72"/>
      <c r="J30" s="71"/>
      <c r="K30" s="72"/>
    </row>
    <row r="31" spans="1:11" ht="16" thickBot="1">
      <c r="A31" s="7"/>
      <c r="B31" s="19"/>
      <c r="C31" s="19"/>
      <c r="D31" s="19"/>
      <c r="E31" s="19"/>
      <c r="F31" s="19"/>
      <c r="G31" s="71"/>
      <c r="H31" s="43"/>
      <c r="I31" s="72"/>
      <c r="J31" s="71"/>
      <c r="K31" s="72"/>
    </row>
    <row r="32" spans="1:11" ht="16" thickBot="1">
      <c r="A32" s="7"/>
      <c r="B32" s="19"/>
      <c r="C32" s="19"/>
      <c r="D32" s="19"/>
      <c r="E32" s="19"/>
      <c r="F32" s="19"/>
      <c r="G32" s="71"/>
      <c r="H32" s="43"/>
      <c r="I32" s="72"/>
      <c r="J32" s="71"/>
      <c r="K32" s="72"/>
    </row>
    <row r="33" spans="1:11" ht="16" thickBot="1">
      <c r="A33" s="7"/>
      <c r="B33" s="19"/>
      <c r="C33" s="19"/>
      <c r="D33" s="19"/>
      <c r="E33" s="19"/>
      <c r="F33" s="19"/>
      <c r="G33" s="71"/>
      <c r="H33" s="43"/>
      <c r="I33" s="72"/>
      <c r="J33" s="71"/>
      <c r="K33" s="72"/>
    </row>
    <row r="34" spans="1:11" ht="16" thickBot="1">
      <c r="A34" s="7"/>
      <c r="B34" s="19"/>
      <c r="C34" s="19"/>
      <c r="D34" s="19"/>
      <c r="E34" s="19"/>
      <c r="F34" s="19"/>
      <c r="G34" s="71"/>
      <c r="H34" s="43"/>
      <c r="I34" s="72"/>
      <c r="J34" s="71"/>
      <c r="K34" s="72"/>
    </row>
    <row r="35" spans="1:11" ht="16" thickBot="1">
      <c r="A35" s="7"/>
      <c r="B35" s="19"/>
      <c r="C35" s="19"/>
      <c r="D35" s="19"/>
      <c r="E35" s="19"/>
      <c r="F35" s="19"/>
      <c r="G35" s="71"/>
      <c r="H35" s="43"/>
      <c r="I35" s="72"/>
      <c r="J35" s="71"/>
      <c r="K35" s="72"/>
    </row>
    <row r="36" spans="1:11" ht="16" thickBot="1">
      <c r="A36" s="7"/>
      <c r="B36" s="19"/>
      <c r="C36" s="19"/>
      <c r="D36" s="19"/>
      <c r="E36" s="19"/>
      <c r="F36" s="19"/>
      <c r="G36" s="71"/>
      <c r="H36" s="43"/>
      <c r="I36" s="72"/>
      <c r="J36" s="71"/>
      <c r="K36" s="72"/>
    </row>
    <row r="37" spans="1:11" ht="16" thickBot="1">
      <c r="A37" s="7"/>
      <c r="B37" s="19"/>
      <c r="C37" s="19"/>
      <c r="D37" s="19"/>
      <c r="E37" s="19"/>
      <c r="F37" s="19"/>
      <c r="G37" s="71"/>
      <c r="H37" s="43"/>
      <c r="I37" s="72"/>
      <c r="J37" s="71"/>
      <c r="K37" s="72"/>
    </row>
    <row r="38" spans="1:11" ht="16" thickBot="1">
      <c r="A38" s="7"/>
      <c r="B38" s="19"/>
      <c r="C38" s="19"/>
      <c r="D38" s="19"/>
      <c r="E38" s="19"/>
      <c r="F38" s="19"/>
      <c r="G38" s="71"/>
      <c r="H38" s="43"/>
      <c r="I38" s="72"/>
      <c r="J38" s="71"/>
      <c r="K38" s="72"/>
    </row>
    <row r="39" spans="1:11" ht="16" thickBot="1">
      <c r="A39" s="7"/>
      <c r="B39" s="19"/>
      <c r="C39" s="19"/>
      <c r="D39" s="19"/>
      <c r="E39" s="19"/>
      <c r="F39" s="19"/>
      <c r="G39" s="71"/>
      <c r="H39" s="43"/>
      <c r="I39" s="72"/>
      <c r="J39" s="71"/>
      <c r="K39" s="72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</sheetData>
  <mergeCells count="80">
    <mergeCell ref="A1:F1"/>
    <mergeCell ref="G37:I37"/>
    <mergeCell ref="J37:K37"/>
    <mergeCell ref="G38:I38"/>
    <mergeCell ref="J38:K38"/>
    <mergeCell ref="G31:I31"/>
    <mergeCell ref="J31:K31"/>
    <mergeCell ref="G32:I32"/>
    <mergeCell ref="J32:K32"/>
    <mergeCell ref="G33:I33"/>
    <mergeCell ref="J33:K33"/>
    <mergeCell ref="G28:I28"/>
    <mergeCell ref="J28:K28"/>
    <mergeCell ref="G29:I29"/>
    <mergeCell ref="J29:K29"/>
    <mergeCell ref="G30:I30"/>
    <mergeCell ref="G39:I39"/>
    <mergeCell ref="J39:K39"/>
    <mergeCell ref="G34:I34"/>
    <mergeCell ref="J34:K34"/>
    <mergeCell ref="G35:I35"/>
    <mergeCell ref="J35:K35"/>
    <mergeCell ref="G36:I36"/>
    <mergeCell ref="J36:K36"/>
    <mergeCell ref="J30:K30"/>
    <mergeCell ref="G25:I25"/>
    <mergeCell ref="J25:K25"/>
    <mergeCell ref="G26:I26"/>
    <mergeCell ref="J26:K26"/>
    <mergeCell ref="G27:I27"/>
    <mergeCell ref="J27:K27"/>
    <mergeCell ref="G22:I22"/>
    <mergeCell ref="J22:K22"/>
    <mergeCell ref="G23:I23"/>
    <mergeCell ref="J23:K23"/>
    <mergeCell ref="G24:I24"/>
    <mergeCell ref="J24:K24"/>
    <mergeCell ref="G19:I19"/>
    <mergeCell ref="J19:K19"/>
    <mergeCell ref="G20:I20"/>
    <mergeCell ref="J20:K20"/>
    <mergeCell ref="G21:I21"/>
    <mergeCell ref="J21:K21"/>
    <mergeCell ref="G16:I16"/>
    <mergeCell ref="J16:K16"/>
    <mergeCell ref="G17:I17"/>
    <mergeCell ref="J17:K17"/>
    <mergeCell ref="G18:I18"/>
    <mergeCell ref="J18:K18"/>
    <mergeCell ref="G13:I13"/>
    <mergeCell ref="J13:K13"/>
    <mergeCell ref="G14:I14"/>
    <mergeCell ref="J14:K14"/>
    <mergeCell ref="G15:I15"/>
    <mergeCell ref="J15:K15"/>
    <mergeCell ref="G10:I10"/>
    <mergeCell ref="J10:K10"/>
    <mergeCell ref="G11:I11"/>
    <mergeCell ref="J11:K11"/>
    <mergeCell ref="G12:I12"/>
    <mergeCell ref="J12:K12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16" sqref="L16"/>
    </sheetView>
  </sheetViews>
  <sheetFormatPr baseColWidth="10" defaultRowHeight="15" x14ac:dyDescent="0"/>
  <sheetData>
    <row r="1" spans="1:12" ht="16">
      <c r="A1" s="39" t="s">
        <v>60</v>
      </c>
      <c r="B1" s="40"/>
      <c r="C1" s="40"/>
      <c r="D1" s="40"/>
      <c r="E1" s="40"/>
      <c r="F1" s="40"/>
      <c r="G1" s="40"/>
    </row>
    <row r="3" spans="1:12" ht="16" thickBot="1">
      <c r="A3" s="48" t="s">
        <v>1</v>
      </c>
      <c r="B3" s="48"/>
      <c r="C3" s="44" t="s">
        <v>44</v>
      </c>
      <c r="D3" s="44"/>
      <c r="E3" s="44"/>
      <c r="F3" s="44"/>
      <c r="G3" s="44"/>
      <c r="H3" s="48" t="s">
        <v>2</v>
      </c>
      <c r="I3" s="48"/>
      <c r="J3" s="48"/>
      <c r="K3" s="82">
        <v>42087</v>
      </c>
      <c r="L3" s="82"/>
    </row>
    <row r="4" spans="1:12" ht="16" thickBot="1">
      <c r="A4" s="48" t="s">
        <v>3</v>
      </c>
      <c r="B4" s="48"/>
      <c r="C4" s="50" t="s">
        <v>4</v>
      </c>
      <c r="D4" s="50"/>
      <c r="E4" s="50"/>
      <c r="F4" s="50"/>
      <c r="G4" s="50"/>
      <c r="H4" s="48" t="s">
        <v>5</v>
      </c>
      <c r="I4" s="48"/>
      <c r="J4" s="48"/>
      <c r="K4" s="50" t="s">
        <v>45</v>
      </c>
      <c r="L4" s="50"/>
    </row>
    <row r="5" spans="1:12" ht="16" thickBot="1">
      <c r="A5" s="48" t="s">
        <v>6</v>
      </c>
      <c r="B5" s="48"/>
      <c r="C5" s="50"/>
      <c r="D5" s="50"/>
      <c r="E5" s="50"/>
      <c r="F5" s="50"/>
      <c r="G5" s="50"/>
      <c r="H5" s="48" t="s">
        <v>7</v>
      </c>
      <c r="I5" s="48"/>
      <c r="J5" s="48"/>
      <c r="K5" s="50">
        <v>1</v>
      </c>
      <c r="L5" s="50"/>
    </row>
    <row r="6" spans="1:12" ht="16" thickBo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ht="16" thickBot="1">
      <c r="A7" s="23"/>
      <c r="B7" s="80"/>
      <c r="C7" s="81"/>
      <c r="D7" s="65" t="s">
        <v>54</v>
      </c>
      <c r="E7" s="66"/>
      <c r="F7" s="67"/>
      <c r="G7" s="65" t="s">
        <v>11</v>
      </c>
      <c r="H7" s="66"/>
      <c r="I7" s="66"/>
      <c r="J7" s="66"/>
      <c r="K7" s="66"/>
      <c r="L7" s="67"/>
    </row>
    <row r="8" spans="1:12">
      <c r="A8" s="60" t="s">
        <v>21</v>
      </c>
      <c r="B8" s="85" t="s">
        <v>2</v>
      </c>
      <c r="C8" s="86"/>
      <c r="D8" s="57" t="s">
        <v>61</v>
      </c>
      <c r="E8" s="57" t="s">
        <v>23</v>
      </c>
      <c r="F8" s="57" t="s">
        <v>62</v>
      </c>
      <c r="G8" s="91" t="s">
        <v>18</v>
      </c>
      <c r="H8" s="92"/>
      <c r="I8" s="57" t="s">
        <v>23</v>
      </c>
      <c r="J8" s="91" t="s">
        <v>63</v>
      </c>
      <c r="K8" s="92"/>
      <c r="L8" s="57" t="s">
        <v>64</v>
      </c>
    </row>
    <row r="9" spans="1:12">
      <c r="A9" s="83"/>
      <c r="B9" s="87"/>
      <c r="C9" s="88"/>
      <c r="D9" s="63"/>
      <c r="E9" s="63"/>
      <c r="F9" s="63"/>
      <c r="G9" s="93"/>
      <c r="H9" s="94"/>
      <c r="I9" s="63"/>
      <c r="J9" s="93"/>
      <c r="K9" s="94"/>
      <c r="L9" s="63"/>
    </row>
    <row r="10" spans="1:12">
      <c r="A10" s="83"/>
      <c r="B10" s="87"/>
      <c r="C10" s="88"/>
      <c r="D10" s="63"/>
      <c r="E10" s="63"/>
      <c r="F10" s="63"/>
      <c r="G10" s="93"/>
      <c r="H10" s="94"/>
      <c r="I10" s="63"/>
      <c r="J10" s="93"/>
      <c r="K10" s="94"/>
      <c r="L10" s="63"/>
    </row>
    <row r="11" spans="1:12">
      <c r="A11" s="83"/>
      <c r="B11" s="87"/>
      <c r="C11" s="88"/>
      <c r="D11" s="63"/>
      <c r="E11" s="63"/>
      <c r="F11" s="63"/>
      <c r="G11" s="93"/>
      <c r="H11" s="94"/>
      <c r="I11" s="63"/>
      <c r="J11" s="93"/>
      <c r="K11" s="94"/>
      <c r="L11" s="63"/>
    </row>
    <row r="12" spans="1:12">
      <c r="A12" s="83"/>
      <c r="B12" s="87"/>
      <c r="C12" s="88"/>
      <c r="D12" s="63"/>
      <c r="E12" s="63"/>
      <c r="F12" s="63"/>
      <c r="G12" s="93"/>
      <c r="H12" s="94"/>
      <c r="I12" s="63"/>
      <c r="J12" s="93"/>
      <c r="K12" s="94"/>
      <c r="L12" s="63"/>
    </row>
    <row r="13" spans="1:12" ht="16" thickBot="1">
      <c r="A13" s="84"/>
      <c r="B13" s="89"/>
      <c r="C13" s="90"/>
      <c r="D13" s="64"/>
      <c r="E13" s="64"/>
      <c r="F13" s="64"/>
      <c r="G13" s="95"/>
      <c r="H13" s="96"/>
      <c r="I13" s="64"/>
      <c r="J13" s="95"/>
      <c r="K13" s="96"/>
      <c r="L13" s="64"/>
    </row>
    <row r="14" spans="1:12" ht="16" thickBot="1">
      <c r="A14" s="24">
        <v>1</v>
      </c>
      <c r="B14" s="97">
        <v>42091</v>
      </c>
      <c r="C14" s="98"/>
      <c r="D14" s="25">
        <v>5</v>
      </c>
      <c r="E14" s="25">
        <f>D14</f>
        <v>5</v>
      </c>
      <c r="F14" s="26">
        <f>D14*100/D$27</f>
        <v>7.6923076923076925</v>
      </c>
      <c r="G14" s="99"/>
      <c r="H14" s="100"/>
      <c r="I14" s="25"/>
      <c r="J14" s="99"/>
      <c r="K14" s="100"/>
      <c r="L14" s="25"/>
    </row>
    <row r="15" spans="1:12" ht="16" thickBot="1">
      <c r="A15" s="27">
        <v>2</v>
      </c>
      <c r="B15" s="97">
        <v>42098</v>
      </c>
      <c r="C15" s="98"/>
      <c r="D15" s="25">
        <v>5</v>
      </c>
      <c r="E15" s="28">
        <f>E14+D15</f>
        <v>10</v>
      </c>
      <c r="F15" s="26">
        <f>(D15*100/D$27)+F14</f>
        <v>15.384615384615385</v>
      </c>
      <c r="G15" s="99">
        <f>'TASK Planning'!M22</f>
        <v>3.37</v>
      </c>
      <c r="H15" s="100"/>
      <c r="I15" s="28">
        <f>G15</f>
        <v>3.37</v>
      </c>
      <c r="J15" s="99">
        <f>WEEK!H32</f>
        <v>1.6079999999999997</v>
      </c>
      <c r="K15" s="100"/>
      <c r="L15" s="28">
        <f>J15</f>
        <v>1.6079999999999997</v>
      </c>
    </row>
    <row r="16" spans="1:12" ht="16" thickBot="1">
      <c r="A16" s="27">
        <v>3</v>
      </c>
      <c r="B16" s="97">
        <v>42105</v>
      </c>
      <c r="C16" s="98"/>
      <c r="D16" s="25">
        <v>5</v>
      </c>
      <c r="E16" s="28">
        <f t="shared" ref="E16:E26" si="0">E15+D16</f>
        <v>15</v>
      </c>
      <c r="F16" s="26">
        <f t="shared" ref="F16:F26" si="1">(D16*100/D$27)+F15</f>
        <v>23.076923076923077</v>
      </c>
      <c r="G16" s="99"/>
      <c r="H16" s="100"/>
      <c r="I16" s="28"/>
      <c r="J16" s="99"/>
      <c r="K16" s="100"/>
      <c r="L16" s="28"/>
    </row>
    <row r="17" spans="1:12" ht="16" thickBot="1">
      <c r="A17" s="27">
        <v>4</v>
      </c>
      <c r="B17" s="97">
        <v>42112</v>
      </c>
      <c r="C17" s="98"/>
      <c r="D17" s="25">
        <v>5</v>
      </c>
      <c r="E17" s="28">
        <f t="shared" si="0"/>
        <v>20</v>
      </c>
      <c r="F17" s="26">
        <f t="shared" si="1"/>
        <v>30.76923076923077</v>
      </c>
      <c r="G17" s="99"/>
      <c r="H17" s="100"/>
      <c r="I17" s="28"/>
      <c r="J17" s="99"/>
      <c r="K17" s="100"/>
      <c r="L17" s="28"/>
    </row>
    <row r="18" spans="1:12" ht="16" thickBot="1">
      <c r="A18" s="27">
        <v>5</v>
      </c>
      <c r="B18" s="97">
        <v>42119</v>
      </c>
      <c r="C18" s="98"/>
      <c r="D18" s="25">
        <v>5</v>
      </c>
      <c r="E18" s="28">
        <f t="shared" si="0"/>
        <v>25</v>
      </c>
      <c r="F18" s="26">
        <f t="shared" si="1"/>
        <v>38.46153846153846</v>
      </c>
      <c r="G18" s="99"/>
      <c r="H18" s="100"/>
      <c r="I18" s="28"/>
      <c r="J18" s="99"/>
      <c r="K18" s="100"/>
      <c r="L18" s="28"/>
    </row>
    <row r="19" spans="1:12" ht="16" thickBot="1">
      <c r="A19" s="27">
        <v>6</v>
      </c>
      <c r="B19" s="97">
        <v>42126</v>
      </c>
      <c r="C19" s="98"/>
      <c r="D19" s="25">
        <v>5</v>
      </c>
      <c r="E19" s="28">
        <f t="shared" si="0"/>
        <v>30</v>
      </c>
      <c r="F19" s="26">
        <f t="shared" si="1"/>
        <v>46.153846153846153</v>
      </c>
      <c r="G19" s="99"/>
      <c r="H19" s="100"/>
      <c r="I19" s="28"/>
      <c r="J19" s="99"/>
      <c r="K19" s="100"/>
      <c r="L19" s="28"/>
    </row>
    <row r="20" spans="1:12" ht="16" thickBot="1">
      <c r="A20" s="27">
        <v>7</v>
      </c>
      <c r="B20" s="97">
        <v>42133</v>
      </c>
      <c r="C20" s="98"/>
      <c r="D20" s="25">
        <v>5</v>
      </c>
      <c r="E20" s="28">
        <f t="shared" si="0"/>
        <v>35</v>
      </c>
      <c r="F20" s="26">
        <f t="shared" si="1"/>
        <v>53.846153846153847</v>
      </c>
      <c r="G20" s="99"/>
      <c r="H20" s="100"/>
      <c r="I20" s="28"/>
      <c r="J20" s="99"/>
      <c r="K20" s="100"/>
      <c r="L20" s="28"/>
    </row>
    <row r="21" spans="1:12" ht="16" thickBot="1">
      <c r="A21" s="27">
        <v>8</v>
      </c>
      <c r="B21" s="97">
        <v>42140</v>
      </c>
      <c r="C21" s="98"/>
      <c r="D21" s="25">
        <v>5</v>
      </c>
      <c r="E21" s="28">
        <f t="shared" si="0"/>
        <v>40</v>
      </c>
      <c r="F21" s="26">
        <f t="shared" si="1"/>
        <v>61.53846153846154</v>
      </c>
      <c r="G21" s="99"/>
      <c r="H21" s="100"/>
      <c r="I21" s="28"/>
      <c r="J21" s="99"/>
      <c r="K21" s="100"/>
      <c r="L21" s="28"/>
    </row>
    <row r="22" spans="1:12" ht="16" thickBot="1">
      <c r="A22" s="27">
        <v>9</v>
      </c>
      <c r="B22" s="97">
        <v>42147</v>
      </c>
      <c r="C22" s="98"/>
      <c r="D22" s="25">
        <v>5</v>
      </c>
      <c r="E22" s="28">
        <f t="shared" si="0"/>
        <v>45</v>
      </c>
      <c r="F22" s="26">
        <f t="shared" si="1"/>
        <v>69.230769230769226</v>
      </c>
      <c r="G22" s="99"/>
      <c r="H22" s="100"/>
      <c r="I22" s="28"/>
      <c r="J22" s="99"/>
      <c r="K22" s="100"/>
      <c r="L22" s="28"/>
    </row>
    <row r="23" spans="1:12" ht="16" thickBot="1">
      <c r="A23" s="27">
        <v>10</v>
      </c>
      <c r="B23" s="97">
        <v>42154</v>
      </c>
      <c r="C23" s="98"/>
      <c r="D23" s="25">
        <v>5</v>
      </c>
      <c r="E23" s="28">
        <f t="shared" si="0"/>
        <v>50</v>
      </c>
      <c r="F23" s="26">
        <f t="shared" si="1"/>
        <v>76.92307692307692</v>
      </c>
      <c r="G23" s="99"/>
      <c r="H23" s="100"/>
      <c r="I23" s="28"/>
      <c r="J23" s="99"/>
      <c r="K23" s="100"/>
      <c r="L23" s="28"/>
    </row>
    <row r="24" spans="1:12" ht="16" thickBot="1">
      <c r="A24" s="27">
        <v>11</v>
      </c>
      <c r="B24" s="97">
        <v>42161</v>
      </c>
      <c r="C24" s="101"/>
      <c r="D24" s="25">
        <v>5</v>
      </c>
      <c r="E24" s="28">
        <f t="shared" si="0"/>
        <v>55</v>
      </c>
      <c r="F24" s="26">
        <f t="shared" si="1"/>
        <v>84.615384615384613</v>
      </c>
      <c r="G24" s="24"/>
      <c r="H24" s="25"/>
      <c r="I24" s="28"/>
      <c r="J24" s="24"/>
      <c r="K24" s="25"/>
      <c r="L24" s="28"/>
    </row>
    <row r="25" spans="1:12" ht="16" thickBot="1">
      <c r="A25" s="27">
        <v>12</v>
      </c>
      <c r="B25" s="97">
        <v>42168</v>
      </c>
      <c r="C25" s="101"/>
      <c r="D25" s="25">
        <v>5</v>
      </c>
      <c r="E25" s="28">
        <f t="shared" si="0"/>
        <v>60</v>
      </c>
      <c r="F25" s="26">
        <f t="shared" si="1"/>
        <v>92.307692307692307</v>
      </c>
      <c r="G25" s="24"/>
      <c r="H25" s="25"/>
      <c r="I25" s="28"/>
      <c r="J25" s="24"/>
      <c r="K25" s="25"/>
      <c r="L25" s="28"/>
    </row>
    <row r="26" spans="1:12" ht="16" thickBot="1">
      <c r="A26" s="27">
        <v>13</v>
      </c>
      <c r="B26" s="97">
        <v>42175</v>
      </c>
      <c r="C26" s="98"/>
      <c r="D26" s="25">
        <v>5</v>
      </c>
      <c r="E26" s="28">
        <f t="shared" si="0"/>
        <v>65</v>
      </c>
      <c r="F26" s="26">
        <f t="shared" si="1"/>
        <v>100</v>
      </c>
      <c r="G26" s="99"/>
      <c r="H26" s="100"/>
      <c r="I26" s="28"/>
      <c r="J26" s="99"/>
      <c r="K26" s="100"/>
      <c r="L26" s="28"/>
    </row>
    <row r="27" spans="1:12" ht="16" thickBot="1">
      <c r="D27" s="25">
        <f>SUM(D14:D26)</f>
        <v>65</v>
      </c>
    </row>
  </sheetData>
  <mergeCells count="61">
    <mergeCell ref="B25:C25"/>
    <mergeCell ref="B20:C20"/>
    <mergeCell ref="G20:H20"/>
    <mergeCell ref="J20:K20"/>
    <mergeCell ref="B26:C26"/>
    <mergeCell ref="G26:H26"/>
    <mergeCell ref="J26:K26"/>
    <mergeCell ref="B21:C21"/>
    <mergeCell ref="G21:H21"/>
    <mergeCell ref="J21:K21"/>
    <mergeCell ref="B22:C22"/>
    <mergeCell ref="G22:H22"/>
    <mergeCell ref="J22:K22"/>
    <mergeCell ref="B23:C23"/>
    <mergeCell ref="G23:H23"/>
    <mergeCell ref="J23:K23"/>
    <mergeCell ref="B24:C24"/>
    <mergeCell ref="B18:C18"/>
    <mergeCell ref="G18:H18"/>
    <mergeCell ref="J18:K18"/>
    <mergeCell ref="B19:C19"/>
    <mergeCell ref="G19:H19"/>
    <mergeCell ref="J19:K19"/>
    <mergeCell ref="B16:C16"/>
    <mergeCell ref="G16:H16"/>
    <mergeCell ref="J16:K16"/>
    <mergeCell ref="B17:C17"/>
    <mergeCell ref="G17:H17"/>
    <mergeCell ref="J17:K17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WEEK</vt:lpstr>
      <vt:lpstr>TASK Planning</vt:lpstr>
      <vt:lpstr>LOGT</vt:lpstr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2015-04-12T15:09:31Z</dcterms:modified>
</cp:coreProperties>
</file>