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vis_fit_v1\Projeto\"/>
    </mc:Choice>
  </mc:AlternateContent>
  <xr:revisionPtr revIDLastSave="0" documentId="13_ncr:1_{8DC1ADF0-4400-4BE1-A2D9-0D8172750198}" xr6:coauthVersionLast="47" xr6:coauthVersionMax="47" xr10:uidLastSave="{00000000-0000-0000-0000-000000000000}"/>
  <bookViews>
    <workbookView xWindow="-120" yWindow="-120" windowWidth="29040" windowHeight="15720" activeTab="6" xr2:uid="{13CDEF06-038D-4B90-91E4-0222C8C84A16}"/>
  </bookViews>
  <sheets>
    <sheet name="HTML" sheetId="1" r:id="rId1"/>
    <sheet name="PASSO 1" sheetId="2" r:id="rId2"/>
    <sheet name="PASSO 2" sheetId="3" r:id="rId3"/>
    <sheet name="PASSO 3" sheetId="4" r:id="rId4"/>
    <sheet name="PASSO 4" sheetId="7" r:id="rId5"/>
    <sheet name="SERVER" sheetId="5" r:id="rId6"/>
    <sheet name="apoi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2" i="7"/>
  <c r="U12" i="5"/>
  <c r="U11" i="5"/>
  <c r="U10" i="5"/>
  <c r="U9" i="5"/>
  <c r="U8" i="5"/>
  <c r="U7" i="5"/>
  <c r="U6" i="5"/>
  <c r="U5" i="5"/>
  <c r="U4" i="5"/>
  <c r="U3" i="5"/>
  <c r="U2" i="5"/>
  <c r="K2" i="5"/>
  <c r="R3" i="5"/>
  <c r="S3" i="5"/>
  <c r="Q3" i="5"/>
  <c r="Q2" i="5"/>
  <c r="R2" i="5" s="1"/>
  <c r="S2" i="5" s="1"/>
  <c r="F12" i="5"/>
  <c r="F11" i="5"/>
  <c r="F10" i="5"/>
  <c r="F9" i="5"/>
  <c r="F8" i="5"/>
  <c r="F7" i="5"/>
  <c r="F6" i="5"/>
  <c r="F5" i="5"/>
  <c r="F4" i="5"/>
  <c r="F3" i="5"/>
  <c r="F2" i="5"/>
  <c r="E3" i="5"/>
  <c r="G3" i="5"/>
  <c r="E4" i="5"/>
  <c r="G4" i="5"/>
  <c r="E5" i="5"/>
  <c r="G5" i="5"/>
  <c r="E6" i="5"/>
  <c r="G6" i="5"/>
  <c r="E7" i="5"/>
  <c r="G7" i="5"/>
  <c r="E8" i="5"/>
  <c r="G8" i="5"/>
  <c r="E9" i="5"/>
  <c r="G9" i="5"/>
  <c r="E10" i="5"/>
  <c r="G10" i="5"/>
  <c r="E11" i="5"/>
  <c r="G11" i="5"/>
  <c r="E12" i="5"/>
  <c r="G12" i="5"/>
  <c r="I3" i="4"/>
  <c r="I4" i="4"/>
  <c r="I5" i="4"/>
  <c r="I6" i="4"/>
  <c r="I7" i="4"/>
  <c r="I8" i="4"/>
  <c r="I9" i="4"/>
  <c r="I10" i="4"/>
  <c r="I11" i="4"/>
  <c r="I12" i="4"/>
  <c r="H3" i="3"/>
  <c r="H4" i="3"/>
  <c r="H5" i="3"/>
  <c r="H6" i="3"/>
  <c r="H7" i="3"/>
  <c r="H8" i="3"/>
  <c r="H9" i="3"/>
  <c r="H10" i="3"/>
  <c r="H11" i="3"/>
  <c r="H12" i="3"/>
  <c r="H3" i="2"/>
  <c r="H4" i="2"/>
  <c r="H5" i="2"/>
  <c r="H6" i="2"/>
  <c r="H7" i="2"/>
  <c r="H8" i="2"/>
  <c r="H9" i="2"/>
  <c r="H10" i="2"/>
  <c r="H11" i="2"/>
  <c r="H12" i="2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G2" i="5"/>
  <c r="E2" i="5"/>
  <c r="I2" i="4"/>
  <c r="H2" i="3"/>
  <c r="H2" i="2"/>
  <c r="I9" i="1"/>
  <c r="I25" i="1"/>
  <c r="I17" i="1"/>
  <c r="I14" i="1"/>
  <c r="I6" i="1"/>
  <c r="I3" i="1"/>
  <c r="I24" i="1"/>
  <c r="I23" i="1"/>
  <c r="I22" i="1"/>
  <c r="I21" i="1"/>
  <c r="I20" i="1"/>
  <c r="I19" i="1"/>
  <c r="I18" i="1"/>
  <c r="I16" i="1"/>
  <c r="I15" i="1"/>
  <c r="I13" i="1"/>
  <c r="I12" i="1"/>
  <c r="I11" i="1"/>
  <c r="I10" i="1"/>
  <c r="I8" i="1"/>
  <c r="I7" i="1"/>
  <c r="I5" i="1"/>
  <c r="I4" i="1"/>
  <c r="I2" i="1"/>
</calcChain>
</file>

<file path=xl/sharedStrings.xml><?xml version="1.0" encoding="utf-8"?>
<sst xmlns="http://schemas.openxmlformats.org/spreadsheetml/2006/main" count="1342" uniqueCount="315">
  <si>
    <t>&lt;div class="form-field-row"&gt;</t>
  </si>
  <si>
    <t>&lt;!-- Fibras --&gt;</t>
  </si>
  <si>
    <t>&lt;div class="form-field-container" style="flex: 1;"&gt;</t>
  </si>
  <si>
    <t>&lt;label for="food-fibras" class="form-field-label"&gt;</t>
  </si>
  <si>
    <t>Fibras (g)</t>
  </si>
  <si>
    <t>&lt;/label&gt;</t>
  </si>
  <si>
    <t xml:space="preserve">&lt;input type="text" </t>
  </si>
  <si>
    <t xml:space="preserve">id="food-fibras" </t>
  </si>
  <si>
    <t xml:space="preserve">class="form-field-input" </t>
  </si>
  <si>
    <t>placeholder="0,00"&gt;</t>
  </si>
  <si>
    <t>&lt;div class="form-field-error"&gt;&lt;/div&gt;</t>
  </si>
  <si>
    <t>&lt;/div&gt;</t>
  </si>
  <si>
    <t>&lt;label for="food-sodio" class="form-field-label"&gt;</t>
  </si>
  <si>
    <t>Sódio (mg)</t>
  </si>
  <si>
    <t xml:space="preserve">id="food-sodio" </t>
  </si>
  <si>
    <t>Padrão</t>
  </si>
  <si>
    <t>Linha</t>
  </si>
  <si>
    <t xml:space="preserve">&lt;!-- </t>
  </si>
  <si>
    <t xml:space="preserve"> --&gt;</t>
  </si>
  <si>
    <t>&lt;label for="food-</t>
  </si>
  <si>
    <t>id="food-</t>
  </si>
  <si>
    <t>" class="form-field-label"&gt;</t>
  </si>
  <si>
    <t xml:space="preserve">" </t>
  </si>
  <si>
    <t>Tx 1</t>
  </si>
  <si>
    <t>Tx 2</t>
  </si>
  <si>
    <t>Valores</t>
  </si>
  <si>
    <t>Valor 1</t>
  </si>
  <si>
    <t>Valor 2</t>
  </si>
  <si>
    <t>Formula</t>
  </si>
  <si>
    <t>Fibras</t>
  </si>
  <si>
    <t>fibras</t>
  </si>
  <si>
    <t>Sodio</t>
  </si>
  <si>
    <t>sodio</t>
  </si>
  <si>
    <t>v1</t>
  </si>
  <si>
    <t>v2</t>
  </si>
  <si>
    <t>&lt;!-- Sodio --&gt;</t>
  </si>
  <si>
    <t>Linha 1</t>
  </si>
  <si>
    <t>Linha 2</t>
  </si>
  <si>
    <t>Linha 3</t>
  </si>
  <si>
    <t>Linha 4</t>
  </si>
  <si>
    <t>Linha 5</t>
  </si>
  <si>
    <t>Linha 6</t>
  </si>
  <si>
    <t>Linha 7</t>
  </si>
  <si>
    <t>Linha 8</t>
  </si>
  <si>
    <t>Linha 9</t>
  </si>
  <si>
    <t>Linha 10</t>
  </si>
  <si>
    <t>Linha 11</t>
  </si>
  <si>
    <t>Linha 12</t>
  </si>
  <si>
    <t>Linha 13</t>
  </si>
  <si>
    <t>Linha 14</t>
  </si>
  <si>
    <t>Linha 15</t>
  </si>
  <si>
    <t>Linha 16</t>
  </si>
  <si>
    <t>Linha 17</t>
  </si>
  <si>
    <t>Linha 18</t>
  </si>
  <si>
    <t>Linha 19</t>
  </si>
  <si>
    <t>Linha 20</t>
  </si>
  <si>
    <t>Linha 21</t>
  </si>
  <si>
    <t>Linha 22</t>
  </si>
  <si>
    <t>Linha 23</t>
  </si>
  <si>
    <t>Linha 24</t>
  </si>
  <si>
    <t>Linha 25</t>
  </si>
  <si>
    <t>fibras: getNutritionValue('food-fibras') || 0,</t>
  </si>
  <si>
    <t>: getNutritionValue('food-</t>
  </si>
  <si>
    <t>Tx 3</t>
  </si>
  <si>
    <t>Valor 3</t>
  </si>
  <si>
    <t>') || 0,</t>
  </si>
  <si>
    <t>fibras: (nutritionValues.fibras * proportionFactor).toFixed(2),</t>
  </si>
  <si>
    <t>: (nutritionValues.</t>
  </si>
  <si>
    <t>V1</t>
  </si>
  <si>
    <t xml:space="preserve"> * proportionFactor).toFixed(2),</t>
  </si>
  <si>
    <t>formData.append('fibras_g', calculatedValues.fibras);</t>
  </si>
  <si>
    <t>formData.append('</t>
  </si>
  <si>
    <t>', calculatedValues.</t>
  </si>
  <si>
    <t>);</t>
  </si>
  <si>
    <t>fibras_g</t>
  </si>
  <si>
    <t>Campo Tabela</t>
  </si>
  <si>
    <t>Ordem</t>
  </si>
  <si>
    <t>INSERT</t>
  </si>
  <si>
    <t>ORDEM</t>
  </si>
  <si>
    <t>parseFloat(req.body.</t>
  </si>
  <si>
    <t>),</t>
  </si>
  <si>
    <t>PASSO 2 SERVER</t>
  </si>
  <si>
    <t>Indice Glicemico</t>
  </si>
  <si>
    <t>Índice Glicêmico</t>
  </si>
  <si>
    <t>Açúcar Total (g)</t>
  </si>
  <si>
    <t>Açúcar Natural (g)</t>
  </si>
  <si>
    <t>Açúcar Adicionado (g)</t>
  </si>
  <si>
    <t>Carga Glicêmica (g)</t>
  </si>
  <si>
    <t>AcucarAdd</t>
  </si>
  <si>
    <t>acucarAdd</t>
  </si>
  <si>
    <t>AcucarN</t>
  </si>
  <si>
    <t>acucarN</t>
  </si>
  <si>
    <t>AcucarT</t>
  </si>
  <si>
    <t>acucarT</t>
  </si>
  <si>
    <t>IndiceG</t>
  </si>
  <si>
    <t>indiceG</t>
  </si>
  <si>
    <t>CargaG</t>
  </si>
  <si>
    <t>cargaG</t>
  </si>
  <si>
    <t>TeorAgua</t>
  </si>
  <si>
    <t>teorAgua</t>
  </si>
  <si>
    <t>Teor de Água (g)</t>
  </si>
  <si>
    <t>Colesterol (mg)</t>
  </si>
  <si>
    <t>Ferro Total (mg)</t>
  </si>
  <si>
    <t>Ferro Tipo Heme (mg)</t>
  </si>
  <si>
    <t>Ferro Tipo Não Heme (mg)</t>
  </si>
  <si>
    <t>Colesterol</t>
  </si>
  <si>
    <t>colesterol</t>
  </si>
  <si>
    <t>FerroT</t>
  </si>
  <si>
    <t>ferrtoT</t>
  </si>
  <si>
    <t>FerroH</t>
  </si>
  <si>
    <t>ferroH</t>
  </si>
  <si>
    <t>FerroN</t>
  </si>
  <si>
    <t>ferroN</t>
  </si>
  <si>
    <t>acucares_totais_g</t>
  </si>
  <si>
    <t>acucares_naturais_g</t>
  </si>
  <si>
    <t>acucares_adicionados_g</t>
  </si>
  <si>
    <t>indice_glicemico</t>
  </si>
  <si>
    <t>carga_glicemica_g</t>
  </si>
  <si>
    <t>teor_agua_g</t>
  </si>
  <si>
    <t>colesterol_mg</t>
  </si>
  <si>
    <t>ferro_total_mg</t>
  </si>
  <si>
    <t>ferro_heme_mg</t>
  </si>
  <si>
    <t>ferro_n_heme_mg</t>
  </si>
  <si>
    <t>Campo</t>
  </si>
  <si>
    <t>Tabela</t>
  </si>
  <si>
    <t>nome</t>
  </si>
  <si>
    <t>Nome</t>
  </si>
  <si>
    <t>Label</t>
  </si>
  <si>
    <t>id_categoria</t>
  </si>
  <si>
    <t>categoria</t>
  </si>
  <si>
    <t>Categoria</t>
  </si>
  <si>
    <t>Categoria Alimentar</t>
  </si>
  <si>
    <t>id_origem</t>
  </si>
  <si>
    <t>origem</t>
  </si>
  <si>
    <t>Origem</t>
  </si>
  <si>
    <t>Origem do Alimento</t>
  </si>
  <si>
    <t>id_processamento</t>
  </si>
  <si>
    <t>processamento</t>
  </si>
  <si>
    <t>Processamento</t>
  </si>
  <si>
    <t>Nível de Processamento</t>
  </si>
  <si>
    <t>id_intolerancias</t>
  </si>
  <si>
    <t>intolerancia</t>
  </si>
  <si>
    <t>Intolerancia</t>
  </si>
  <si>
    <t>Intolerâncias Comuns</t>
  </si>
  <si>
    <t>id_alergenos</t>
  </si>
  <si>
    <t>alergenos</t>
  </si>
  <si>
    <t>Alergenos</t>
  </si>
  <si>
    <t>Alérgenos Comuns</t>
  </si>
  <si>
    <t>gluten_sim</t>
  </si>
  <si>
    <t>gluten</t>
  </si>
  <si>
    <t>Gluten</t>
  </si>
  <si>
    <t>Contém Glúten?</t>
  </si>
  <si>
    <t>perfil_aminoacidos_ess_mg</t>
  </si>
  <si>
    <t>aminoacidos</t>
  </si>
  <si>
    <t>Aminoacidos</t>
  </si>
  <si>
    <t>Perfil Aminoacidos Essenciais (mg)</t>
  </si>
  <si>
    <t>indice_quality_proteinas_pdcaas</t>
  </si>
  <si>
    <t>indicePDCAAS</t>
  </si>
  <si>
    <t>IndicePDCAAS</t>
  </si>
  <si>
    <t>Indice PDCAAS</t>
  </si>
  <si>
    <t>carboidratos_liquidos_g</t>
  </si>
  <si>
    <t>carboidratosL</t>
  </si>
  <si>
    <t>CarboidratosL</t>
  </si>
  <si>
    <t>Carboidratos Liquidos (g)</t>
  </si>
  <si>
    <t>poliois_g</t>
  </si>
  <si>
    <t>poliois</t>
  </si>
  <si>
    <t>Poliois</t>
  </si>
  <si>
    <t>Poliois (g)</t>
  </si>
  <si>
    <t>omega_3_g</t>
  </si>
  <si>
    <t>omegaT</t>
  </si>
  <si>
    <t>OmegaT</t>
  </si>
  <si>
    <t>Omega 3 (g)</t>
  </si>
  <si>
    <t>omega_6_g</t>
  </si>
  <si>
    <t>omegaS</t>
  </si>
  <si>
    <t>OmegaS</t>
  </si>
  <si>
    <t>Omega 6 (g)</t>
  </si>
  <si>
    <t>om6_x_om3</t>
  </si>
  <si>
    <t>omegaX</t>
  </si>
  <si>
    <t>OmegaX</t>
  </si>
  <si>
    <t>Omega 6 x Omega 3</t>
  </si>
  <si>
    <t>fitosterol_mg</t>
  </si>
  <si>
    <t>fitosterol</t>
  </si>
  <si>
    <t>Fitosterol</t>
  </si>
  <si>
    <t>Fitosterol (mg)</t>
  </si>
  <si>
    <t>sodio_mg</t>
  </si>
  <si>
    <t>cloro_mg</t>
  </si>
  <si>
    <t>cloro</t>
  </si>
  <si>
    <t>Cloro</t>
  </si>
  <si>
    <t>Cloro (mg)</t>
  </si>
  <si>
    <t>potassio_mg</t>
  </si>
  <si>
    <t>potassio</t>
  </si>
  <si>
    <t>Potassio</t>
  </si>
  <si>
    <t>Potassio (mg)</t>
  </si>
  <si>
    <t>Açucares Totais (g)</t>
  </si>
  <si>
    <t>Açucares Naturais (g)</t>
  </si>
  <si>
    <t>Açucares Adicionados (g)</t>
  </si>
  <si>
    <t>Carga Glicemica (g)</t>
  </si>
  <si>
    <t>pral_mEq</t>
  </si>
  <si>
    <t>pral</t>
  </si>
  <si>
    <t>Pral</t>
  </si>
  <si>
    <t>PRAL (mEq)</t>
  </si>
  <si>
    <t>calcio_mg</t>
  </si>
  <si>
    <t>calcio</t>
  </si>
  <si>
    <t>Calcio</t>
  </si>
  <si>
    <t>Calcio (mg)</t>
  </si>
  <si>
    <t>ferroT</t>
  </si>
  <si>
    <t>Ferro Não Heme (mg)</t>
  </si>
  <si>
    <t>magnesio_mg</t>
  </si>
  <si>
    <t>magnesio</t>
  </si>
  <si>
    <t>Magnesio</t>
  </si>
  <si>
    <t>Magnesio (mg)</t>
  </si>
  <si>
    <t>zinco_mg</t>
  </si>
  <si>
    <t>zinco</t>
  </si>
  <si>
    <t>Zinco</t>
  </si>
  <si>
    <t>Zinco (mg)</t>
  </si>
  <si>
    <t>cobre_mg</t>
  </si>
  <si>
    <t>cobre</t>
  </si>
  <si>
    <t>Cobre</t>
  </si>
  <si>
    <t>Cobre (mg)</t>
  </si>
  <si>
    <t>manganes_mg</t>
  </si>
  <si>
    <t>manganes</t>
  </si>
  <si>
    <t>Manganes</t>
  </si>
  <si>
    <t>Manganes (mg)</t>
  </si>
  <si>
    <t>selenio_mcg</t>
  </si>
  <si>
    <t>selenio</t>
  </si>
  <si>
    <t>Selenio</t>
  </si>
  <si>
    <t>Selenio (mcg)</t>
  </si>
  <si>
    <t>iodo_mcg</t>
  </si>
  <si>
    <t>iodo</t>
  </si>
  <si>
    <t>Iodo</t>
  </si>
  <si>
    <t>Iodo (mcg)</t>
  </si>
  <si>
    <t>vitamina_a_mcg</t>
  </si>
  <si>
    <t>vitaminaA</t>
  </si>
  <si>
    <t>VitaminaA</t>
  </si>
  <si>
    <t>Vitamina A (mcg)</t>
  </si>
  <si>
    <t>betacaroteno_mcg</t>
  </si>
  <si>
    <t>betacaroteno</t>
  </si>
  <si>
    <t>Betacaroteno</t>
  </si>
  <si>
    <t>Betacaroteno (mcg)</t>
  </si>
  <si>
    <t>licopeno_mcg</t>
  </si>
  <si>
    <t>licopeno</t>
  </si>
  <si>
    <t>Licopeno</t>
  </si>
  <si>
    <t>Licopeno (mcg)</t>
  </si>
  <si>
    <t>luteina_zeaxantina_mcg</t>
  </si>
  <si>
    <t>luteina</t>
  </si>
  <si>
    <t>Luteina</t>
  </si>
  <si>
    <t>Luteina Zeaxantina (mcg)</t>
  </si>
  <si>
    <t>vitamina_b1_mg</t>
  </si>
  <si>
    <t>vitaminaB1</t>
  </si>
  <si>
    <t>VitaminaB1</t>
  </si>
  <si>
    <t>Vitamina B1 (mg)</t>
  </si>
  <si>
    <t>vitamina_b2_mg</t>
  </si>
  <si>
    <t>vitaminaB2</t>
  </si>
  <si>
    <t>VitaminaB2</t>
  </si>
  <si>
    <t>Vitamina B2 (mg)</t>
  </si>
  <si>
    <t>vitamina_b3_mg</t>
  </si>
  <si>
    <t>vitaminaB3</t>
  </si>
  <si>
    <t>VitaminaB3</t>
  </si>
  <si>
    <t>Vitamina B3 (mg)</t>
  </si>
  <si>
    <t>vitamina_b5_mg</t>
  </si>
  <si>
    <t>vitaminaB5</t>
  </si>
  <si>
    <t>VitaminaB5</t>
  </si>
  <si>
    <t>Vitamina B5 (mg)</t>
  </si>
  <si>
    <t>vitamina_b6_mg</t>
  </si>
  <si>
    <t>vitaminaB6</t>
  </si>
  <si>
    <t>VitaminaB6</t>
  </si>
  <si>
    <t>Vitamina B6 (mg)</t>
  </si>
  <si>
    <t>vitamina_b7_mcg</t>
  </si>
  <si>
    <t>vitaminaB7</t>
  </si>
  <si>
    <t>VitaminaB7</t>
  </si>
  <si>
    <t>Vitamina B7 (mcg)</t>
  </si>
  <si>
    <t>vitamina_b12_mcg</t>
  </si>
  <si>
    <t>vitaminaB12</t>
  </si>
  <si>
    <t>VitaminaB12</t>
  </si>
  <si>
    <t>Vitamina B12 (mcg)</t>
  </si>
  <si>
    <t>vitamina_c_mg</t>
  </si>
  <si>
    <t>vitaminaC</t>
  </si>
  <si>
    <t>VitaminaC</t>
  </si>
  <si>
    <t>Vitamina C (mg)</t>
  </si>
  <si>
    <t>vitamina_d_mcg</t>
  </si>
  <si>
    <t>vitaminaD</t>
  </si>
  <si>
    <t>VitaminaD</t>
  </si>
  <si>
    <t>Vitamina D (mcg)</t>
  </si>
  <si>
    <t>vitamina_e_mg</t>
  </si>
  <si>
    <t>vitaminaE</t>
  </si>
  <si>
    <t>VitaminaE</t>
  </si>
  <si>
    <t>Vitamina E (mg)</t>
  </si>
  <si>
    <t>vitamina_k_mcg</t>
  </si>
  <si>
    <t>vitaminaK</t>
  </si>
  <si>
    <t>VitaminaK</t>
  </si>
  <si>
    <t>Vitamina K (mcg)</t>
  </si>
  <si>
    <t>acido_folico_mcg</t>
  </si>
  <si>
    <t>acidoF</t>
  </si>
  <si>
    <t>AcidoF</t>
  </si>
  <si>
    <t>Acido Folico (mcg)</t>
  </si>
  <si>
    <t>polifenol_total_mg</t>
  </si>
  <si>
    <t>polifenol</t>
  </si>
  <si>
    <t>Polifenol</t>
  </si>
  <si>
    <t>Polifenol Total (mg)</t>
  </si>
  <si>
    <t>carga_antioxidante_orac</t>
  </si>
  <si>
    <t>cargaAn</t>
  </si>
  <si>
    <t>CargaAn</t>
  </si>
  <si>
    <t>Carga Antioxidantes (ORAC)</t>
  </si>
  <si>
    <t>teor_alcool_prcent</t>
  </si>
  <si>
    <t>teorAl</t>
  </si>
  <si>
    <t>TeorAl</t>
  </si>
  <si>
    <t>Teor Alcoolico (%)</t>
  </si>
  <si>
    <t>obs_alimento</t>
  </si>
  <si>
    <t>obsA</t>
  </si>
  <si>
    <t>ObsA</t>
  </si>
  <si>
    <t>Observação</t>
  </si>
  <si>
    <t>densidade_calorica</t>
  </si>
  <si>
    <t>densidade</t>
  </si>
  <si>
    <t>Densidade</t>
  </si>
  <si>
    <t>Densidade Calorica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</si>
</sst>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quotePrefix="1"/>
    <xf numFmtId="0" fontId="0" fillId="6" borderId="0" xfId="0" applyFill="1"/>
    <xf numFmtId="0" fontId="0" fillId="7" borderId="0" xfId="0" applyFill="1"/>
    <xf numFmtId="0" fontId="2" fillId="4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100F-0BDA-4FF0-A5B9-9EE04F1E320E}">
  <dimension ref="A1:I151"/>
  <sheetViews>
    <sheetView workbookViewId="0">
      <pane ySplit="1" topLeftCell="A117" activePane="bottomLeft" state="frozen"/>
      <selection pane="bottomLeft" activeCell="F27" sqref="F27:H151"/>
    </sheetView>
  </sheetViews>
  <sheetFormatPr defaultRowHeight="15" x14ac:dyDescent="0.25"/>
  <cols>
    <col min="1" max="1" width="55" bestFit="1" customWidth="1"/>
    <col min="3" max="3" width="44.5703125" bestFit="1" customWidth="1"/>
    <col min="4" max="4" width="24.5703125" bestFit="1" customWidth="1"/>
    <col min="8" max="8" width="17.5703125" bestFit="1" customWidth="1"/>
    <col min="9" max="9" width="52.42578125" bestFit="1" customWidth="1"/>
    <col min="10" max="10" width="15.5703125" bestFit="1" customWidth="1"/>
  </cols>
  <sheetData>
    <row r="1" spans="1:9" x14ac:dyDescent="0.25">
      <c r="A1" s="1" t="s">
        <v>15</v>
      </c>
      <c r="B1" s="1" t="s">
        <v>16</v>
      </c>
      <c r="C1" s="2" t="s">
        <v>23</v>
      </c>
      <c r="D1" s="2" t="s">
        <v>24</v>
      </c>
      <c r="E1" s="3" t="s">
        <v>25</v>
      </c>
      <c r="F1" s="4" t="s">
        <v>26</v>
      </c>
      <c r="G1" s="4" t="s">
        <v>27</v>
      </c>
      <c r="H1" s="4" t="s">
        <v>64</v>
      </c>
      <c r="I1" s="1" t="s">
        <v>28</v>
      </c>
    </row>
    <row r="2" spans="1:9" x14ac:dyDescent="0.25">
      <c r="A2" t="s">
        <v>0</v>
      </c>
      <c r="B2" s="6" t="s">
        <v>36</v>
      </c>
      <c r="C2" t="s">
        <v>0</v>
      </c>
      <c r="F2" t="s">
        <v>29</v>
      </c>
      <c r="G2" t="s">
        <v>30</v>
      </c>
      <c r="H2" t="s">
        <v>4</v>
      </c>
      <c r="I2" t="str">
        <f>_xlfn.CONCAT(C2)</f>
        <v>&lt;div class="form-field-row"&gt;</v>
      </c>
    </row>
    <row r="3" spans="1:9" x14ac:dyDescent="0.25">
      <c r="A3" t="s">
        <v>1</v>
      </c>
      <c r="B3" t="s">
        <v>37</v>
      </c>
      <c r="C3" t="s">
        <v>17</v>
      </c>
      <c r="D3" t="s">
        <v>18</v>
      </c>
      <c r="E3" t="s">
        <v>33</v>
      </c>
      <c r="F3" t="s">
        <v>29</v>
      </c>
      <c r="G3" t="s">
        <v>30</v>
      </c>
      <c r="H3" t="s">
        <v>4</v>
      </c>
      <c r="I3" t="str">
        <f>_xlfn.CONCAT(C3,H3,D3)</f>
        <v>&lt;!-- Fibras (g) --&gt;</v>
      </c>
    </row>
    <row r="4" spans="1:9" x14ac:dyDescent="0.25">
      <c r="A4" t="s">
        <v>2</v>
      </c>
      <c r="B4" t="s">
        <v>38</v>
      </c>
      <c r="C4" t="s">
        <v>2</v>
      </c>
      <c r="F4" t="s">
        <v>29</v>
      </c>
      <c r="G4" t="s">
        <v>30</v>
      </c>
      <c r="H4" t="s">
        <v>4</v>
      </c>
      <c r="I4" t="str">
        <f>_xlfn.CONCAT(C4)</f>
        <v>&lt;div class="form-field-container" style="flex: 1;"&gt;</v>
      </c>
    </row>
    <row r="5" spans="1:9" x14ac:dyDescent="0.25">
      <c r="A5" t="s">
        <v>3</v>
      </c>
      <c r="B5" t="s">
        <v>39</v>
      </c>
      <c r="C5" t="s">
        <v>19</v>
      </c>
      <c r="D5" s="5" t="s">
        <v>21</v>
      </c>
      <c r="E5" t="s">
        <v>34</v>
      </c>
      <c r="F5" t="s">
        <v>29</v>
      </c>
      <c r="G5" t="s">
        <v>30</v>
      </c>
      <c r="H5" t="s">
        <v>4</v>
      </c>
      <c r="I5" t="str">
        <f>_xlfn.CONCAT(C5,G5,D5)</f>
        <v>&lt;label for="food-fibras" class="form-field-label"&gt;</v>
      </c>
    </row>
    <row r="6" spans="1:9" x14ac:dyDescent="0.25">
      <c r="A6" t="s">
        <v>4</v>
      </c>
      <c r="B6" t="s">
        <v>40</v>
      </c>
      <c r="E6" t="s">
        <v>33</v>
      </c>
      <c r="F6" t="s">
        <v>29</v>
      </c>
      <c r="G6" t="s">
        <v>30</v>
      </c>
      <c r="H6" t="s">
        <v>4</v>
      </c>
      <c r="I6" t="str">
        <f>_xlfn.CONCAT(H6,D6)</f>
        <v>Fibras (g)</v>
      </c>
    </row>
    <row r="7" spans="1:9" x14ac:dyDescent="0.25">
      <c r="A7" t="s">
        <v>5</v>
      </c>
      <c r="B7" t="s">
        <v>41</v>
      </c>
      <c r="C7" t="s">
        <v>5</v>
      </c>
      <c r="F7" t="s">
        <v>29</v>
      </c>
      <c r="G7" t="s">
        <v>30</v>
      </c>
      <c r="H7" t="s">
        <v>4</v>
      </c>
      <c r="I7" t="str">
        <f>_xlfn.CONCAT(C7)</f>
        <v>&lt;/label&gt;</v>
      </c>
    </row>
    <row r="8" spans="1:9" x14ac:dyDescent="0.25">
      <c r="A8" t="s">
        <v>6</v>
      </c>
      <c r="B8" t="s">
        <v>42</v>
      </c>
      <c r="C8" t="s">
        <v>6</v>
      </c>
      <c r="F8" t="s">
        <v>29</v>
      </c>
      <c r="G8" t="s">
        <v>30</v>
      </c>
      <c r="H8" t="s">
        <v>4</v>
      </c>
      <c r="I8" t="str">
        <f>_xlfn.CONCAT(C8)</f>
        <v xml:space="preserve">&lt;input type="text" </v>
      </c>
    </row>
    <row r="9" spans="1:9" x14ac:dyDescent="0.25">
      <c r="A9" t="s">
        <v>7</v>
      </c>
      <c r="B9" t="s">
        <v>43</v>
      </c>
      <c r="C9" t="s">
        <v>20</v>
      </c>
      <c r="D9" s="5" t="s">
        <v>22</v>
      </c>
      <c r="E9" t="s">
        <v>34</v>
      </c>
      <c r="F9" t="s">
        <v>29</v>
      </c>
      <c r="G9" t="s">
        <v>30</v>
      </c>
      <c r="H9" t="s">
        <v>4</v>
      </c>
      <c r="I9" t="str">
        <f>_xlfn.CONCAT(C9,G9,D9)</f>
        <v xml:space="preserve">id="food-fibras" </v>
      </c>
    </row>
    <row r="10" spans="1:9" x14ac:dyDescent="0.25">
      <c r="A10" t="s">
        <v>8</v>
      </c>
      <c r="B10" t="s">
        <v>44</v>
      </c>
      <c r="C10" t="s">
        <v>8</v>
      </c>
      <c r="F10" t="s">
        <v>29</v>
      </c>
      <c r="G10" t="s">
        <v>30</v>
      </c>
      <c r="H10" t="s">
        <v>4</v>
      </c>
      <c r="I10" t="str">
        <f>_xlfn.CONCAT(C10)</f>
        <v xml:space="preserve">class="form-field-input" </v>
      </c>
    </row>
    <row r="11" spans="1:9" x14ac:dyDescent="0.25">
      <c r="A11" t="s">
        <v>9</v>
      </c>
      <c r="B11" t="s">
        <v>45</v>
      </c>
      <c r="C11" t="s">
        <v>9</v>
      </c>
      <c r="F11" t="s">
        <v>29</v>
      </c>
      <c r="G11" t="s">
        <v>30</v>
      </c>
      <c r="H11" t="s">
        <v>4</v>
      </c>
      <c r="I11" t="str">
        <f t="shared" ref="I11:I13" si="0">_xlfn.CONCAT(C11)</f>
        <v>placeholder="0,00"&gt;</v>
      </c>
    </row>
    <row r="12" spans="1:9" x14ac:dyDescent="0.25">
      <c r="A12" t="s">
        <v>10</v>
      </c>
      <c r="B12" t="s">
        <v>46</v>
      </c>
      <c r="C12" t="s">
        <v>10</v>
      </c>
      <c r="F12" t="s">
        <v>29</v>
      </c>
      <c r="G12" t="s">
        <v>30</v>
      </c>
      <c r="H12" t="s">
        <v>4</v>
      </c>
      <c r="I12" t="str">
        <f t="shared" si="0"/>
        <v>&lt;div class="form-field-error"&gt;&lt;/div&gt;</v>
      </c>
    </row>
    <row r="13" spans="1:9" x14ac:dyDescent="0.25">
      <c r="A13" t="s">
        <v>11</v>
      </c>
      <c r="B13" t="s">
        <v>47</v>
      </c>
      <c r="C13" t="s">
        <v>11</v>
      </c>
      <c r="F13" t="s">
        <v>29</v>
      </c>
      <c r="G13" t="s">
        <v>30</v>
      </c>
      <c r="H13" t="s">
        <v>4</v>
      </c>
      <c r="I13" t="str">
        <f t="shared" si="0"/>
        <v>&lt;/div&gt;</v>
      </c>
    </row>
    <row r="14" spans="1:9" x14ac:dyDescent="0.25">
      <c r="A14" t="s">
        <v>35</v>
      </c>
      <c r="B14" t="s">
        <v>48</v>
      </c>
      <c r="C14" t="s">
        <v>17</v>
      </c>
      <c r="D14" t="s">
        <v>18</v>
      </c>
      <c r="E14" t="s">
        <v>33</v>
      </c>
      <c r="F14" t="s">
        <v>31</v>
      </c>
      <c r="G14" t="s">
        <v>32</v>
      </c>
      <c r="H14" t="s">
        <v>13</v>
      </c>
      <c r="I14" t="str">
        <f>_xlfn.CONCAT(C14,H14,D14)</f>
        <v>&lt;!-- Sódio (mg) --&gt;</v>
      </c>
    </row>
    <row r="15" spans="1:9" x14ac:dyDescent="0.25">
      <c r="A15" t="s">
        <v>2</v>
      </c>
      <c r="B15" t="s">
        <v>49</v>
      </c>
      <c r="C15" t="s">
        <v>2</v>
      </c>
      <c r="F15" t="s">
        <v>31</v>
      </c>
      <c r="G15" t="s">
        <v>32</v>
      </c>
      <c r="H15" t="s">
        <v>13</v>
      </c>
      <c r="I15" t="str">
        <f>_xlfn.CONCAT(C15)</f>
        <v>&lt;div class="form-field-container" style="flex: 1;"&gt;</v>
      </c>
    </row>
    <row r="16" spans="1:9" x14ac:dyDescent="0.25">
      <c r="A16" t="s">
        <v>12</v>
      </c>
      <c r="B16" t="s">
        <v>50</v>
      </c>
      <c r="C16" t="s">
        <v>19</v>
      </c>
      <c r="D16" t="s">
        <v>21</v>
      </c>
      <c r="E16" t="s">
        <v>34</v>
      </c>
      <c r="F16" t="s">
        <v>31</v>
      </c>
      <c r="G16" t="s">
        <v>32</v>
      </c>
      <c r="H16" t="s">
        <v>13</v>
      </c>
      <c r="I16" t="str">
        <f>_xlfn.CONCAT(C16,G16,D16)</f>
        <v>&lt;label for="food-sodio" class="form-field-label"&gt;</v>
      </c>
    </row>
    <row r="17" spans="1:9" x14ac:dyDescent="0.25">
      <c r="A17" t="s">
        <v>13</v>
      </c>
      <c r="B17" t="s">
        <v>51</v>
      </c>
      <c r="E17" t="s">
        <v>33</v>
      </c>
      <c r="F17" t="s">
        <v>31</v>
      </c>
      <c r="G17" t="s">
        <v>32</v>
      </c>
      <c r="H17" t="s">
        <v>13</v>
      </c>
      <c r="I17" t="str">
        <f>_xlfn.CONCAT(H17,D17)</f>
        <v>Sódio (mg)</v>
      </c>
    </row>
    <row r="18" spans="1:9" x14ac:dyDescent="0.25">
      <c r="A18" t="s">
        <v>5</v>
      </c>
      <c r="B18" t="s">
        <v>52</v>
      </c>
      <c r="C18" t="s">
        <v>5</v>
      </c>
      <c r="F18" t="s">
        <v>31</v>
      </c>
      <c r="G18" t="s">
        <v>32</v>
      </c>
      <c r="H18" t="s">
        <v>13</v>
      </c>
      <c r="I18" t="str">
        <f>_xlfn.CONCAT(C18)</f>
        <v>&lt;/label&gt;</v>
      </c>
    </row>
    <row r="19" spans="1:9" x14ac:dyDescent="0.25">
      <c r="A19" t="s">
        <v>6</v>
      </c>
      <c r="B19" t="s">
        <v>53</v>
      </c>
      <c r="C19" t="s">
        <v>6</v>
      </c>
      <c r="F19" t="s">
        <v>31</v>
      </c>
      <c r="G19" t="s">
        <v>32</v>
      </c>
      <c r="H19" t="s">
        <v>13</v>
      </c>
      <c r="I19" t="str">
        <f>_xlfn.CONCAT(C19)</f>
        <v xml:space="preserve">&lt;input type="text" </v>
      </c>
    </row>
    <row r="20" spans="1:9" x14ac:dyDescent="0.25">
      <c r="A20" t="s">
        <v>14</v>
      </c>
      <c r="B20" t="s">
        <v>54</v>
      </c>
      <c r="C20" t="s">
        <v>20</v>
      </c>
      <c r="D20" t="s">
        <v>22</v>
      </c>
      <c r="E20" t="s">
        <v>34</v>
      </c>
      <c r="F20" t="s">
        <v>31</v>
      </c>
      <c r="G20" t="s">
        <v>32</v>
      </c>
      <c r="H20" t="s">
        <v>13</v>
      </c>
      <c r="I20" t="str">
        <f>_xlfn.CONCAT(C20,G20,D20)</f>
        <v xml:space="preserve">id="food-sodio" </v>
      </c>
    </row>
    <row r="21" spans="1:9" x14ac:dyDescent="0.25">
      <c r="A21" t="s">
        <v>8</v>
      </c>
      <c r="B21" t="s">
        <v>55</v>
      </c>
      <c r="C21" t="s">
        <v>8</v>
      </c>
      <c r="F21" t="s">
        <v>31</v>
      </c>
      <c r="G21" t="s">
        <v>32</v>
      </c>
      <c r="H21" t="s">
        <v>13</v>
      </c>
      <c r="I21" t="str">
        <f>_xlfn.CONCAT(C21)</f>
        <v xml:space="preserve">class="form-field-input" </v>
      </c>
    </row>
    <row r="22" spans="1:9" x14ac:dyDescent="0.25">
      <c r="A22" t="s">
        <v>9</v>
      </c>
      <c r="B22" t="s">
        <v>56</v>
      </c>
      <c r="C22" t="s">
        <v>9</v>
      </c>
      <c r="F22" t="s">
        <v>31</v>
      </c>
      <c r="G22" t="s">
        <v>32</v>
      </c>
      <c r="H22" t="s">
        <v>13</v>
      </c>
      <c r="I22" t="str">
        <f t="shared" ref="I22:I25" si="1">_xlfn.CONCAT(C22)</f>
        <v>placeholder="0,00"&gt;</v>
      </c>
    </row>
    <row r="23" spans="1:9" x14ac:dyDescent="0.25">
      <c r="A23" t="s">
        <v>10</v>
      </c>
      <c r="B23" t="s">
        <v>57</v>
      </c>
      <c r="C23" t="s">
        <v>10</v>
      </c>
      <c r="F23" t="s">
        <v>31</v>
      </c>
      <c r="G23" t="s">
        <v>32</v>
      </c>
      <c r="H23" t="s">
        <v>13</v>
      </c>
      <c r="I23" t="str">
        <f t="shared" si="1"/>
        <v>&lt;div class="form-field-error"&gt;&lt;/div&gt;</v>
      </c>
    </row>
    <row r="24" spans="1:9" x14ac:dyDescent="0.25">
      <c r="A24" t="s">
        <v>11</v>
      </c>
      <c r="B24" t="s">
        <v>58</v>
      </c>
      <c r="C24" t="s">
        <v>11</v>
      </c>
      <c r="F24" t="s">
        <v>31</v>
      </c>
      <c r="G24" t="s">
        <v>32</v>
      </c>
      <c r="H24" t="s">
        <v>13</v>
      </c>
      <c r="I24" t="str">
        <f t="shared" si="1"/>
        <v>&lt;/div&gt;</v>
      </c>
    </row>
    <row r="25" spans="1:9" x14ac:dyDescent="0.25">
      <c r="A25" t="s">
        <v>11</v>
      </c>
      <c r="B25" t="s">
        <v>59</v>
      </c>
      <c r="C25" t="s">
        <v>11</v>
      </c>
      <c r="F25" t="s">
        <v>31</v>
      </c>
      <c r="G25" t="s">
        <v>32</v>
      </c>
      <c r="H25" t="s">
        <v>13</v>
      </c>
      <c r="I25" t="str">
        <f t="shared" si="1"/>
        <v>&lt;/div&gt;</v>
      </c>
    </row>
    <row r="26" spans="1:9" x14ac:dyDescent="0.25">
      <c r="B26" s="7" t="s">
        <v>60</v>
      </c>
      <c r="F26" t="s">
        <v>31</v>
      </c>
      <c r="G26" t="s">
        <v>32</v>
      </c>
      <c r="H26" t="s">
        <v>13</v>
      </c>
    </row>
    <row r="27" spans="1:9" x14ac:dyDescent="0.25">
      <c r="B27" s="6" t="s">
        <v>36</v>
      </c>
      <c r="C27" t="s">
        <v>0</v>
      </c>
      <c r="F27" t="s">
        <v>92</v>
      </c>
      <c r="G27" t="s">
        <v>93</v>
      </c>
      <c r="H27" t="s">
        <v>84</v>
      </c>
      <c r="I27" t="str">
        <f>_xlfn.CONCAT(C27)</f>
        <v>&lt;div class="form-field-row"&gt;</v>
      </c>
    </row>
    <row r="28" spans="1:9" x14ac:dyDescent="0.25">
      <c r="B28" t="s">
        <v>37</v>
      </c>
      <c r="C28" t="s">
        <v>17</v>
      </c>
      <c r="D28" t="s">
        <v>18</v>
      </c>
      <c r="E28" t="s">
        <v>33</v>
      </c>
      <c r="F28" t="s">
        <v>92</v>
      </c>
      <c r="G28" t="s">
        <v>93</v>
      </c>
      <c r="H28" t="s">
        <v>84</v>
      </c>
      <c r="I28" t="str">
        <f>_xlfn.CONCAT(C28,H28,D28)</f>
        <v>&lt;!-- Açúcar Total (g) --&gt;</v>
      </c>
    </row>
    <row r="29" spans="1:9" x14ac:dyDescent="0.25">
      <c r="B29" t="s">
        <v>38</v>
      </c>
      <c r="C29" t="s">
        <v>2</v>
      </c>
      <c r="F29" t="s">
        <v>92</v>
      </c>
      <c r="G29" t="s">
        <v>93</v>
      </c>
      <c r="H29" t="s">
        <v>84</v>
      </c>
      <c r="I29" t="str">
        <f>_xlfn.CONCAT(C29)</f>
        <v>&lt;div class="form-field-container" style="flex: 1;"&gt;</v>
      </c>
    </row>
    <row r="30" spans="1:9" x14ac:dyDescent="0.25">
      <c r="B30" t="s">
        <v>39</v>
      </c>
      <c r="C30" t="s">
        <v>19</v>
      </c>
      <c r="D30" s="5" t="s">
        <v>21</v>
      </c>
      <c r="E30" t="s">
        <v>34</v>
      </c>
      <c r="F30" t="s">
        <v>92</v>
      </c>
      <c r="G30" t="s">
        <v>93</v>
      </c>
      <c r="H30" t="s">
        <v>84</v>
      </c>
      <c r="I30" t="str">
        <f>_xlfn.CONCAT(C30,G30,D30)</f>
        <v>&lt;label for="food-acucarT" class="form-field-label"&gt;</v>
      </c>
    </row>
    <row r="31" spans="1:9" x14ac:dyDescent="0.25">
      <c r="B31" t="s">
        <v>40</v>
      </c>
      <c r="E31" t="s">
        <v>33</v>
      </c>
      <c r="F31" t="s">
        <v>92</v>
      </c>
      <c r="G31" t="s">
        <v>93</v>
      </c>
      <c r="H31" t="s">
        <v>84</v>
      </c>
      <c r="I31" t="str">
        <f>_xlfn.CONCAT(H31,D31)</f>
        <v>Açúcar Total (g)</v>
      </c>
    </row>
    <row r="32" spans="1:9" x14ac:dyDescent="0.25">
      <c r="B32" t="s">
        <v>41</v>
      </c>
      <c r="C32" t="s">
        <v>5</v>
      </c>
      <c r="F32" t="s">
        <v>92</v>
      </c>
      <c r="G32" t="s">
        <v>93</v>
      </c>
      <c r="H32" t="s">
        <v>84</v>
      </c>
      <c r="I32" t="str">
        <f>_xlfn.CONCAT(C32)</f>
        <v>&lt;/label&gt;</v>
      </c>
    </row>
    <row r="33" spans="2:9" x14ac:dyDescent="0.25">
      <c r="B33" t="s">
        <v>42</v>
      </c>
      <c r="C33" t="s">
        <v>6</v>
      </c>
      <c r="F33" t="s">
        <v>92</v>
      </c>
      <c r="G33" t="s">
        <v>93</v>
      </c>
      <c r="H33" t="s">
        <v>84</v>
      </c>
      <c r="I33" t="str">
        <f>_xlfn.CONCAT(C33)</f>
        <v xml:space="preserve">&lt;input type="text" </v>
      </c>
    </row>
    <row r="34" spans="2:9" x14ac:dyDescent="0.25">
      <c r="B34" t="s">
        <v>43</v>
      </c>
      <c r="C34" t="s">
        <v>20</v>
      </c>
      <c r="D34" s="5" t="s">
        <v>22</v>
      </c>
      <c r="E34" t="s">
        <v>34</v>
      </c>
      <c r="F34" t="s">
        <v>92</v>
      </c>
      <c r="G34" t="s">
        <v>93</v>
      </c>
      <c r="H34" t="s">
        <v>84</v>
      </c>
      <c r="I34" t="str">
        <f>_xlfn.CONCAT(C34,G34,D34)</f>
        <v xml:space="preserve">id="food-acucarT" </v>
      </c>
    </row>
    <row r="35" spans="2:9" x14ac:dyDescent="0.25">
      <c r="B35" t="s">
        <v>44</v>
      </c>
      <c r="C35" t="s">
        <v>8</v>
      </c>
      <c r="F35" t="s">
        <v>92</v>
      </c>
      <c r="G35" t="s">
        <v>93</v>
      </c>
      <c r="H35" t="s">
        <v>84</v>
      </c>
      <c r="I35" t="str">
        <f>_xlfn.CONCAT(C35)</f>
        <v xml:space="preserve">class="form-field-input" </v>
      </c>
    </row>
    <row r="36" spans="2:9" x14ac:dyDescent="0.25">
      <c r="B36" t="s">
        <v>45</v>
      </c>
      <c r="C36" t="s">
        <v>9</v>
      </c>
      <c r="F36" t="s">
        <v>92</v>
      </c>
      <c r="G36" t="s">
        <v>93</v>
      </c>
      <c r="H36" t="s">
        <v>84</v>
      </c>
      <c r="I36" t="str">
        <f t="shared" ref="I36:I38" si="2">_xlfn.CONCAT(C36)</f>
        <v>placeholder="0,00"&gt;</v>
      </c>
    </row>
    <row r="37" spans="2:9" x14ac:dyDescent="0.25">
      <c r="B37" t="s">
        <v>46</v>
      </c>
      <c r="C37" t="s">
        <v>10</v>
      </c>
      <c r="F37" t="s">
        <v>92</v>
      </c>
      <c r="G37" t="s">
        <v>93</v>
      </c>
      <c r="H37" t="s">
        <v>84</v>
      </c>
      <c r="I37" t="str">
        <f t="shared" si="2"/>
        <v>&lt;div class="form-field-error"&gt;&lt;/div&gt;</v>
      </c>
    </row>
    <row r="38" spans="2:9" x14ac:dyDescent="0.25">
      <c r="B38" t="s">
        <v>47</v>
      </c>
      <c r="C38" t="s">
        <v>11</v>
      </c>
      <c r="F38" t="s">
        <v>92</v>
      </c>
      <c r="G38" t="s">
        <v>93</v>
      </c>
      <c r="H38" t="s">
        <v>84</v>
      </c>
      <c r="I38" t="str">
        <f t="shared" si="2"/>
        <v>&lt;/div&gt;</v>
      </c>
    </row>
    <row r="39" spans="2:9" x14ac:dyDescent="0.25">
      <c r="B39" t="s">
        <v>48</v>
      </c>
      <c r="C39" t="s">
        <v>17</v>
      </c>
      <c r="D39" t="s">
        <v>18</v>
      </c>
      <c r="E39" t="s">
        <v>33</v>
      </c>
      <c r="F39" t="s">
        <v>90</v>
      </c>
      <c r="G39" t="s">
        <v>91</v>
      </c>
      <c r="H39" t="s">
        <v>85</v>
      </c>
      <c r="I39" t="str">
        <f>_xlfn.CONCAT(C39,H39,D39)</f>
        <v>&lt;!-- Açúcar Natural (g) --&gt;</v>
      </c>
    </row>
    <row r="40" spans="2:9" x14ac:dyDescent="0.25">
      <c r="B40" t="s">
        <v>49</v>
      </c>
      <c r="C40" t="s">
        <v>2</v>
      </c>
      <c r="F40" t="s">
        <v>90</v>
      </c>
      <c r="G40" t="s">
        <v>91</v>
      </c>
      <c r="H40" t="s">
        <v>85</v>
      </c>
      <c r="I40" t="str">
        <f>_xlfn.CONCAT(C40)</f>
        <v>&lt;div class="form-field-container" style="flex: 1;"&gt;</v>
      </c>
    </row>
    <row r="41" spans="2:9" x14ac:dyDescent="0.25">
      <c r="B41" t="s">
        <v>50</v>
      </c>
      <c r="C41" t="s">
        <v>19</v>
      </c>
      <c r="D41" t="s">
        <v>21</v>
      </c>
      <c r="E41" t="s">
        <v>34</v>
      </c>
      <c r="F41" t="s">
        <v>90</v>
      </c>
      <c r="G41" t="s">
        <v>91</v>
      </c>
      <c r="H41" t="s">
        <v>85</v>
      </c>
      <c r="I41" t="str">
        <f>_xlfn.CONCAT(C41,G41,D41)</f>
        <v>&lt;label for="food-acucarN" class="form-field-label"&gt;</v>
      </c>
    </row>
    <row r="42" spans="2:9" x14ac:dyDescent="0.25">
      <c r="B42" t="s">
        <v>51</v>
      </c>
      <c r="E42" t="s">
        <v>33</v>
      </c>
      <c r="F42" t="s">
        <v>90</v>
      </c>
      <c r="G42" t="s">
        <v>91</v>
      </c>
      <c r="H42" t="s">
        <v>85</v>
      </c>
      <c r="I42" t="str">
        <f>_xlfn.CONCAT(H42,D42)</f>
        <v>Açúcar Natural (g)</v>
      </c>
    </row>
    <row r="43" spans="2:9" x14ac:dyDescent="0.25">
      <c r="B43" t="s">
        <v>52</v>
      </c>
      <c r="C43" t="s">
        <v>5</v>
      </c>
      <c r="F43" t="s">
        <v>90</v>
      </c>
      <c r="G43" t="s">
        <v>91</v>
      </c>
      <c r="H43" t="s">
        <v>85</v>
      </c>
      <c r="I43" t="str">
        <f>_xlfn.CONCAT(C43)</f>
        <v>&lt;/label&gt;</v>
      </c>
    </row>
    <row r="44" spans="2:9" x14ac:dyDescent="0.25">
      <c r="B44" t="s">
        <v>53</v>
      </c>
      <c r="C44" t="s">
        <v>6</v>
      </c>
      <c r="F44" t="s">
        <v>90</v>
      </c>
      <c r="G44" t="s">
        <v>91</v>
      </c>
      <c r="H44" t="s">
        <v>85</v>
      </c>
      <c r="I44" t="str">
        <f>_xlfn.CONCAT(C44)</f>
        <v xml:space="preserve">&lt;input type="text" </v>
      </c>
    </row>
    <row r="45" spans="2:9" x14ac:dyDescent="0.25">
      <c r="B45" t="s">
        <v>54</v>
      </c>
      <c r="C45" t="s">
        <v>20</v>
      </c>
      <c r="D45" t="s">
        <v>22</v>
      </c>
      <c r="E45" t="s">
        <v>34</v>
      </c>
      <c r="F45" t="s">
        <v>90</v>
      </c>
      <c r="G45" t="s">
        <v>91</v>
      </c>
      <c r="H45" t="s">
        <v>85</v>
      </c>
      <c r="I45" t="str">
        <f>_xlfn.CONCAT(C45,G45,D45)</f>
        <v xml:space="preserve">id="food-acucarN" </v>
      </c>
    </row>
    <row r="46" spans="2:9" x14ac:dyDescent="0.25">
      <c r="B46" t="s">
        <v>55</v>
      </c>
      <c r="C46" t="s">
        <v>8</v>
      </c>
      <c r="F46" t="s">
        <v>90</v>
      </c>
      <c r="G46" t="s">
        <v>91</v>
      </c>
      <c r="H46" t="s">
        <v>85</v>
      </c>
      <c r="I46" t="str">
        <f>_xlfn.CONCAT(C46)</f>
        <v xml:space="preserve">class="form-field-input" </v>
      </c>
    </row>
    <row r="47" spans="2:9" x14ac:dyDescent="0.25">
      <c r="B47" t="s">
        <v>56</v>
      </c>
      <c r="C47" t="s">
        <v>9</v>
      </c>
      <c r="F47" t="s">
        <v>90</v>
      </c>
      <c r="G47" t="s">
        <v>91</v>
      </c>
      <c r="H47" t="s">
        <v>85</v>
      </c>
      <c r="I47" t="str">
        <f t="shared" ref="I47:I50" si="3">_xlfn.CONCAT(C47)</f>
        <v>placeholder="0,00"&gt;</v>
      </c>
    </row>
    <row r="48" spans="2:9" x14ac:dyDescent="0.25">
      <c r="B48" t="s">
        <v>57</v>
      </c>
      <c r="C48" t="s">
        <v>10</v>
      </c>
      <c r="F48" t="s">
        <v>90</v>
      </c>
      <c r="G48" t="s">
        <v>91</v>
      </c>
      <c r="H48" t="s">
        <v>85</v>
      </c>
      <c r="I48" t="str">
        <f t="shared" si="3"/>
        <v>&lt;div class="form-field-error"&gt;&lt;/div&gt;</v>
      </c>
    </row>
    <row r="49" spans="2:9" x14ac:dyDescent="0.25">
      <c r="B49" t="s">
        <v>58</v>
      </c>
      <c r="C49" t="s">
        <v>11</v>
      </c>
      <c r="F49" t="s">
        <v>90</v>
      </c>
      <c r="G49" t="s">
        <v>91</v>
      </c>
      <c r="H49" t="s">
        <v>85</v>
      </c>
      <c r="I49" t="str">
        <f t="shared" si="3"/>
        <v>&lt;/div&gt;</v>
      </c>
    </row>
    <row r="50" spans="2:9" x14ac:dyDescent="0.25">
      <c r="B50" t="s">
        <v>59</v>
      </c>
      <c r="C50" t="s">
        <v>11</v>
      </c>
      <c r="F50" t="s">
        <v>90</v>
      </c>
      <c r="G50" t="s">
        <v>91</v>
      </c>
      <c r="H50" t="s">
        <v>85</v>
      </c>
      <c r="I50" t="str">
        <f t="shared" si="3"/>
        <v>&lt;/div&gt;</v>
      </c>
    </row>
    <row r="51" spans="2:9" x14ac:dyDescent="0.25">
      <c r="B51" s="7" t="s">
        <v>60</v>
      </c>
      <c r="F51" t="s">
        <v>90</v>
      </c>
      <c r="G51" t="s">
        <v>91</v>
      </c>
      <c r="H51" t="s">
        <v>85</v>
      </c>
    </row>
    <row r="52" spans="2:9" x14ac:dyDescent="0.25">
      <c r="B52" s="6" t="s">
        <v>36</v>
      </c>
      <c r="C52" t="s">
        <v>0</v>
      </c>
      <c r="F52" t="s">
        <v>88</v>
      </c>
      <c r="G52" t="s">
        <v>89</v>
      </c>
      <c r="H52" t="s">
        <v>86</v>
      </c>
      <c r="I52" t="str">
        <f>_xlfn.CONCAT(C52)</f>
        <v>&lt;div class="form-field-row"&gt;</v>
      </c>
    </row>
    <row r="53" spans="2:9" x14ac:dyDescent="0.25">
      <c r="B53" t="s">
        <v>37</v>
      </c>
      <c r="C53" t="s">
        <v>17</v>
      </c>
      <c r="D53" t="s">
        <v>18</v>
      </c>
      <c r="E53" t="s">
        <v>33</v>
      </c>
      <c r="F53" t="s">
        <v>88</v>
      </c>
      <c r="G53" t="s">
        <v>89</v>
      </c>
      <c r="H53" t="s">
        <v>86</v>
      </c>
      <c r="I53" t="str">
        <f>_xlfn.CONCAT(C53,H53,D53)</f>
        <v>&lt;!-- Açúcar Adicionado (g) --&gt;</v>
      </c>
    </row>
    <row r="54" spans="2:9" x14ac:dyDescent="0.25">
      <c r="B54" t="s">
        <v>38</v>
      </c>
      <c r="C54" t="s">
        <v>2</v>
      </c>
      <c r="F54" t="s">
        <v>88</v>
      </c>
      <c r="G54" t="s">
        <v>89</v>
      </c>
      <c r="H54" t="s">
        <v>86</v>
      </c>
      <c r="I54" t="str">
        <f>_xlfn.CONCAT(C54)</f>
        <v>&lt;div class="form-field-container" style="flex: 1;"&gt;</v>
      </c>
    </row>
    <row r="55" spans="2:9" x14ac:dyDescent="0.25">
      <c r="B55" t="s">
        <v>39</v>
      </c>
      <c r="C55" t="s">
        <v>19</v>
      </c>
      <c r="D55" s="5" t="s">
        <v>21</v>
      </c>
      <c r="E55" t="s">
        <v>34</v>
      </c>
      <c r="F55" t="s">
        <v>88</v>
      </c>
      <c r="G55" t="s">
        <v>89</v>
      </c>
      <c r="H55" t="s">
        <v>86</v>
      </c>
      <c r="I55" t="str">
        <f>_xlfn.CONCAT(C55,G55,D55)</f>
        <v>&lt;label for="food-acucarAdd" class="form-field-label"&gt;</v>
      </c>
    </row>
    <row r="56" spans="2:9" x14ac:dyDescent="0.25">
      <c r="B56" t="s">
        <v>40</v>
      </c>
      <c r="E56" t="s">
        <v>33</v>
      </c>
      <c r="F56" t="s">
        <v>88</v>
      </c>
      <c r="G56" t="s">
        <v>89</v>
      </c>
      <c r="H56" t="s">
        <v>86</v>
      </c>
      <c r="I56" t="str">
        <f>_xlfn.CONCAT(H56,D56)</f>
        <v>Açúcar Adicionado (g)</v>
      </c>
    </row>
    <row r="57" spans="2:9" x14ac:dyDescent="0.25">
      <c r="B57" t="s">
        <v>41</v>
      </c>
      <c r="C57" t="s">
        <v>5</v>
      </c>
      <c r="F57" t="s">
        <v>88</v>
      </c>
      <c r="G57" t="s">
        <v>89</v>
      </c>
      <c r="H57" t="s">
        <v>86</v>
      </c>
      <c r="I57" t="str">
        <f>_xlfn.CONCAT(C57)</f>
        <v>&lt;/label&gt;</v>
      </c>
    </row>
    <row r="58" spans="2:9" x14ac:dyDescent="0.25">
      <c r="B58" t="s">
        <v>42</v>
      </c>
      <c r="C58" t="s">
        <v>6</v>
      </c>
      <c r="F58" t="s">
        <v>88</v>
      </c>
      <c r="G58" t="s">
        <v>89</v>
      </c>
      <c r="H58" t="s">
        <v>86</v>
      </c>
      <c r="I58" t="str">
        <f>_xlfn.CONCAT(C58)</f>
        <v xml:space="preserve">&lt;input type="text" </v>
      </c>
    </row>
    <row r="59" spans="2:9" x14ac:dyDescent="0.25">
      <c r="B59" t="s">
        <v>43</v>
      </c>
      <c r="C59" t="s">
        <v>20</v>
      </c>
      <c r="D59" s="5" t="s">
        <v>22</v>
      </c>
      <c r="E59" t="s">
        <v>34</v>
      </c>
      <c r="F59" t="s">
        <v>88</v>
      </c>
      <c r="G59" t="s">
        <v>89</v>
      </c>
      <c r="H59" t="s">
        <v>86</v>
      </c>
      <c r="I59" t="str">
        <f>_xlfn.CONCAT(C59,G59,D59)</f>
        <v xml:space="preserve">id="food-acucarAdd" </v>
      </c>
    </row>
    <row r="60" spans="2:9" x14ac:dyDescent="0.25">
      <c r="B60" t="s">
        <v>44</v>
      </c>
      <c r="C60" t="s">
        <v>8</v>
      </c>
      <c r="F60" t="s">
        <v>88</v>
      </c>
      <c r="G60" t="s">
        <v>89</v>
      </c>
      <c r="H60" t="s">
        <v>86</v>
      </c>
      <c r="I60" t="str">
        <f>_xlfn.CONCAT(C60)</f>
        <v xml:space="preserve">class="form-field-input" </v>
      </c>
    </row>
    <row r="61" spans="2:9" x14ac:dyDescent="0.25">
      <c r="B61" t="s">
        <v>45</v>
      </c>
      <c r="C61" t="s">
        <v>9</v>
      </c>
      <c r="F61" t="s">
        <v>88</v>
      </c>
      <c r="G61" t="s">
        <v>89</v>
      </c>
      <c r="H61" t="s">
        <v>86</v>
      </c>
      <c r="I61" t="str">
        <f t="shared" ref="I61:I63" si="4">_xlfn.CONCAT(C61)</f>
        <v>placeholder="0,00"&gt;</v>
      </c>
    </row>
    <row r="62" spans="2:9" x14ac:dyDescent="0.25">
      <c r="B62" t="s">
        <v>46</v>
      </c>
      <c r="C62" t="s">
        <v>10</v>
      </c>
      <c r="F62" t="s">
        <v>88</v>
      </c>
      <c r="G62" t="s">
        <v>89</v>
      </c>
      <c r="H62" t="s">
        <v>86</v>
      </c>
      <c r="I62" t="str">
        <f t="shared" si="4"/>
        <v>&lt;div class="form-field-error"&gt;&lt;/div&gt;</v>
      </c>
    </row>
    <row r="63" spans="2:9" x14ac:dyDescent="0.25">
      <c r="B63" t="s">
        <v>47</v>
      </c>
      <c r="C63" t="s">
        <v>11</v>
      </c>
      <c r="F63" t="s">
        <v>88</v>
      </c>
      <c r="G63" t="s">
        <v>89</v>
      </c>
      <c r="H63" t="s">
        <v>86</v>
      </c>
      <c r="I63" t="str">
        <f t="shared" si="4"/>
        <v>&lt;/div&gt;</v>
      </c>
    </row>
    <row r="64" spans="2:9" x14ac:dyDescent="0.25">
      <c r="B64" t="s">
        <v>48</v>
      </c>
      <c r="C64" t="s">
        <v>17</v>
      </c>
      <c r="D64" t="s">
        <v>18</v>
      </c>
      <c r="E64" t="s">
        <v>33</v>
      </c>
      <c r="F64" t="s">
        <v>94</v>
      </c>
      <c r="G64" t="s">
        <v>95</v>
      </c>
      <c r="H64" t="s">
        <v>83</v>
      </c>
      <c r="I64" t="str">
        <f>_xlfn.CONCAT(C64,H64,D64)</f>
        <v>&lt;!-- Índice Glicêmico --&gt;</v>
      </c>
    </row>
    <row r="65" spans="2:9" x14ac:dyDescent="0.25">
      <c r="B65" t="s">
        <v>49</v>
      </c>
      <c r="C65" t="s">
        <v>2</v>
      </c>
      <c r="F65" t="s">
        <v>94</v>
      </c>
      <c r="G65" t="s">
        <v>95</v>
      </c>
      <c r="H65" t="s">
        <v>83</v>
      </c>
      <c r="I65" t="str">
        <f>_xlfn.CONCAT(C65)</f>
        <v>&lt;div class="form-field-container" style="flex: 1;"&gt;</v>
      </c>
    </row>
    <row r="66" spans="2:9" x14ac:dyDescent="0.25">
      <c r="B66" t="s">
        <v>50</v>
      </c>
      <c r="C66" t="s">
        <v>19</v>
      </c>
      <c r="D66" t="s">
        <v>21</v>
      </c>
      <c r="E66" t="s">
        <v>34</v>
      </c>
      <c r="F66" t="s">
        <v>94</v>
      </c>
      <c r="G66" t="s">
        <v>95</v>
      </c>
      <c r="H66" t="s">
        <v>83</v>
      </c>
      <c r="I66" t="str">
        <f>_xlfn.CONCAT(C66,G66,D66)</f>
        <v>&lt;label for="food-indiceG" class="form-field-label"&gt;</v>
      </c>
    </row>
    <row r="67" spans="2:9" x14ac:dyDescent="0.25">
      <c r="B67" t="s">
        <v>51</v>
      </c>
      <c r="E67" t="s">
        <v>33</v>
      </c>
      <c r="F67" t="s">
        <v>94</v>
      </c>
      <c r="G67" t="s">
        <v>95</v>
      </c>
      <c r="H67" t="s">
        <v>83</v>
      </c>
      <c r="I67" t="str">
        <f>_xlfn.CONCAT(H67,D67)</f>
        <v>Índice Glicêmico</v>
      </c>
    </row>
    <row r="68" spans="2:9" x14ac:dyDescent="0.25">
      <c r="B68" t="s">
        <v>52</v>
      </c>
      <c r="C68" t="s">
        <v>5</v>
      </c>
      <c r="F68" t="s">
        <v>94</v>
      </c>
      <c r="G68" t="s">
        <v>95</v>
      </c>
      <c r="H68" t="s">
        <v>83</v>
      </c>
      <c r="I68" t="str">
        <f>_xlfn.CONCAT(C68)</f>
        <v>&lt;/label&gt;</v>
      </c>
    </row>
    <row r="69" spans="2:9" x14ac:dyDescent="0.25">
      <c r="B69" t="s">
        <v>53</v>
      </c>
      <c r="C69" t="s">
        <v>6</v>
      </c>
      <c r="F69" t="s">
        <v>94</v>
      </c>
      <c r="G69" t="s">
        <v>95</v>
      </c>
      <c r="H69" t="s">
        <v>83</v>
      </c>
      <c r="I69" t="str">
        <f>_xlfn.CONCAT(C69)</f>
        <v xml:space="preserve">&lt;input type="text" </v>
      </c>
    </row>
    <row r="70" spans="2:9" x14ac:dyDescent="0.25">
      <c r="B70" t="s">
        <v>54</v>
      </c>
      <c r="C70" t="s">
        <v>20</v>
      </c>
      <c r="D70" t="s">
        <v>22</v>
      </c>
      <c r="E70" t="s">
        <v>34</v>
      </c>
      <c r="F70" t="s">
        <v>94</v>
      </c>
      <c r="G70" t="s">
        <v>95</v>
      </c>
      <c r="H70" t="s">
        <v>83</v>
      </c>
      <c r="I70" t="str">
        <f>_xlfn.CONCAT(C70,G70,D70)</f>
        <v xml:space="preserve">id="food-indiceG" </v>
      </c>
    </row>
    <row r="71" spans="2:9" x14ac:dyDescent="0.25">
      <c r="B71" t="s">
        <v>55</v>
      </c>
      <c r="C71" t="s">
        <v>8</v>
      </c>
      <c r="F71" t="s">
        <v>94</v>
      </c>
      <c r="G71" t="s">
        <v>95</v>
      </c>
      <c r="H71" t="s">
        <v>83</v>
      </c>
      <c r="I71" t="str">
        <f>_xlfn.CONCAT(C71)</f>
        <v xml:space="preserve">class="form-field-input" </v>
      </c>
    </row>
    <row r="72" spans="2:9" x14ac:dyDescent="0.25">
      <c r="B72" t="s">
        <v>56</v>
      </c>
      <c r="C72" t="s">
        <v>9</v>
      </c>
      <c r="F72" t="s">
        <v>94</v>
      </c>
      <c r="G72" t="s">
        <v>95</v>
      </c>
      <c r="H72" t="s">
        <v>83</v>
      </c>
      <c r="I72" t="str">
        <f t="shared" ref="I72:I75" si="5">_xlfn.CONCAT(C72)</f>
        <v>placeholder="0,00"&gt;</v>
      </c>
    </row>
    <row r="73" spans="2:9" x14ac:dyDescent="0.25">
      <c r="B73" t="s">
        <v>57</v>
      </c>
      <c r="C73" t="s">
        <v>10</v>
      </c>
      <c r="F73" t="s">
        <v>94</v>
      </c>
      <c r="G73" t="s">
        <v>95</v>
      </c>
      <c r="H73" t="s">
        <v>83</v>
      </c>
      <c r="I73" t="str">
        <f t="shared" si="5"/>
        <v>&lt;div class="form-field-error"&gt;&lt;/div&gt;</v>
      </c>
    </row>
    <row r="74" spans="2:9" x14ac:dyDescent="0.25">
      <c r="B74" t="s">
        <v>58</v>
      </c>
      <c r="C74" t="s">
        <v>11</v>
      </c>
      <c r="F74" t="s">
        <v>94</v>
      </c>
      <c r="G74" t="s">
        <v>95</v>
      </c>
      <c r="H74" t="s">
        <v>83</v>
      </c>
      <c r="I74" t="str">
        <f t="shared" si="5"/>
        <v>&lt;/div&gt;</v>
      </c>
    </row>
    <row r="75" spans="2:9" x14ac:dyDescent="0.25">
      <c r="B75" t="s">
        <v>59</v>
      </c>
      <c r="C75" t="s">
        <v>11</v>
      </c>
      <c r="F75" t="s">
        <v>94</v>
      </c>
      <c r="G75" t="s">
        <v>95</v>
      </c>
      <c r="H75" t="s">
        <v>83</v>
      </c>
      <c r="I75" t="str">
        <f t="shared" si="5"/>
        <v>&lt;/div&gt;</v>
      </c>
    </row>
    <row r="76" spans="2:9" x14ac:dyDescent="0.25">
      <c r="B76" s="7" t="s">
        <v>60</v>
      </c>
      <c r="F76" t="s">
        <v>94</v>
      </c>
      <c r="G76" t="s">
        <v>95</v>
      </c>
      <c r="H76" t="s">
        <v>83</v>
      </c>
    </row>
    <row r="77" spans="2:9" x14ac:dyDescent="0.25">
      <c r="B77" s="6" t="s">
        <v>36</v>
      </c>
      <c r="C77" t="s">
        <v>0</v>
      </c>
      <c r="F77" t="s">
        <v>96</v>
      </c>
      <c r="G77" t="s">
        <v>97</v>
      </c>
      <c r="H77" t="s">
        <v>87</v>
      </c>
      <c r="I77" t="str">
        <f>_xlfn.CONCAT(C77)</f>
        <v>&lt;div class="form-field-row"&gt;</v>
      </c>
    </row>
    <row r="78" spans="2:9" x14ac:dyDescent="0.25">
      <c r="B78" t="s">
        <v>37</v>
      </c>
      <c r="C78" t="s">
        <v>17</v>
      </c>
      <c r="D78" t="s">
        <v>18</v>
      </c>
      <c r="E78" t="s">
        <v>33</v>
      </c>
      <c r="F78" t="s">
        <v>96</v>
      </c>
      <c r="G78" t="s">
        <v>97</v>
      </c>
      <c r="H78" t="s">
        <v>87</v>
      </c>
      <c r="I78" t="str">
        <f>_xlfn.CONCAT(C78,H78,D78)</f>
        <v>&lt;!-- Carga Glicêmica (g) --&gt;</v>
      </c>
    </row>
    <row r="79" spans="2:9" x14ac:dyDescent="0.25">
      <c r="B79" t="s">
        <v>38</v>
      </c>
      <c r="C79" t="s">
        <v>2</v>
      </c>
      <c r="F79" t="s">
        <v>96</v>
      </c>
      <c r="G79" t="s">
        <v>97</v>
      </c>
      <c r="H79" t="s">
        <v>87</v>
      </c>
      <c r="I79" t="str">
        <f>_xlfn.CONCAT(C79)</f>
        <v>&lt;div class="form-field-container" style="flex: 1;"&gt;</v>
      </c>
    </row>
    <row r="80" spans="2:9" x14ac:dyDescent="0.25">
      <c r="B80" t="s">
        <v>39</v>
      </c>
      <c r="C80" t="s">
        <v>19</v>
      </c>
      <c r="D80" s="5" t="s">
        <v>21</v>
      </c>
      <c r="E80" t="s">
        <v>34</v>
      </c>
      <c r="F80" t="s">
        <v>96</v>
      </c>
      <c r="G80" t="s">
        <v>97</v>
      </c>
      <c r="H80" t="s">
        <v>87</v>
      </c>
      <c r="I80" t="str">
        <f>_xlfn.CONCAT(C80,G80,D80)</f>
        <v>&lt;label for="food-cargaG" class="form-field-label"&gt;</v>
      </c>
    </row>
    <row r="81" spans="2:9" x14ac:dyDescent="0.25">
      <c r="B81" t="s">
        <v>40</v>
      </c>
      <c r="E81" t="s">
        <v>33</v>
      </c>
      <c r="F81" t="s">
        <v>96</v>
      </c>
      <c r="G81" t="s">
        <v>97</v>
      </c>
      <c r="H81" t="s">
        <v>87</v>
      </c>
      <c r="I81" t="str">
        <f>_xlfn.CONCAT(H81,D81)</f>
        <v>Carga Glicêmica (g)</v>
      </c>
    </row>
    <row r="82" spans="2:9" x14ac:dyDescent="0.25">
      <c r="B82" t="s">
        <v>41</v>
      </c>
      <c r="C82" t="s">
        <v>5</v>
      </c>
      <c r="F82" t="s">
        <v>96</v>
      </c>
      <c r="G82" t="s">
        <v>97</v>
      </c>
      <c r="H82" t="s">
        <v>87</v>
      </c>
      <c r="I82" t="str">
        <f>_xlfn.CONCAT(C82)</f>
        <v>&lt;/label&gt;</v>
      </c>
    </row>
    <row r="83" spans="2:9" x14ac:dyDescent="0.25">
      <c r="B83" t="s">
        <v>42</v>
      </c>
      <c r="C83" t="s">
        <v>6</v>
      </c>
      <c r="F83" t="s">
        <v>96</v>
      </c>
      <c r="G83" t="s">
        <v>97</v>
      </c>
      <c r="H83" t="s">
        <v>87</v>
      </c>
      <c r="I83" t="str">
        <f>_xlfn.CONCAT(C83)</f>
        <v xml:space="preserve">&lt;input type="text" </v>
      </c>
    </row>
    <row r="84" spans="2:9" x14ac:dyDescent="0.25">
      <c r="B84" t="s">
        <v>43</v>
      </c>
      <c r="C84" t="s">
        <v>20</v>
      </c>
      <c r="D84" s="5" t="s">
        <v>22</v>
      </c>
      <c r="E84" t="s">
        <v>34</v>
      </c>
      <c r="F84" t="s">
        <v>96</v>
      </c>
      <c r="G84" t="s">
        <v>97</v>
      </c>
      <c r="H84" t="s">
        <v>87</v>
      </c>
      <c r="I84" t="str">
        <f>_xlfn.CONCAT(C84,G84,D84)</f>
        <v xml:space="preserve">id="food-cargaG" </v>
      </c>
    </row>
    <row r="85" spans="2:9" x14ac:dyDescent="0.25">
      <c r="B85" t="s">
        <v>44</v>
      </c>
      <c r="C85" t="s">
        <v>8</v>
      </c>
      <c r="F85" t="s">
        <v>96</v>
      </c>
      <c r="G85" t="s">
        <v>97</v>
      </c>
      <c r="H85" t="s">
        <v>87</v>
      </c>
      <c r="I85" t="str">
        <f>_xlfn.CONCAT(C85)</f>
        <v xml:space="preserve">class="form-field-input" </v>
      </c>
    </row>
    <row r="86" spans="2:9" x14ac:dyDescent="0.25">
      <c r="B86" t="s">
        <v>45</v>
      </c>
      <c r="C86" t="s">
        <v>9</v>
      </c>
      <c r="F86" t="s">
        <v>96</v>
      </c>
      <c r="G86" t="s">
        <v>97</v>
      </c>
      <c r="H86" t="s">
        <v>87</v>
      </c>
      <c r="I86" t="str">
        <f t="shared" ref="I86:I88" si="6">_xlfn.CONCAT(C86)</f>
        <v>placeholder="0,00"&gt;</v>
      </c>
    </row>
    <row r="87" spans="2:9" x14ac:dyDescent="0.25">
      <c r="B87" t="s">
        <v>46</v>
      </c>
      <c r="C87" t="s">
        <v>10</v>
      </c>
      <c r="F87" t="s">
        <v>96</v>
      </c>
      <c r="G87" t="s">
        <v>97</v>
      </c>
      <c r="H87" t="s">
        <v>87</v>
      </c>
      <c r="I87" t="str">
        <f t="shared" si="6"/>
        <v>&lt;div class="form-field-error"&gt;&lt;/div&gt;</v>
      </c>
    </row>
    <row r="88" spans="2:9" x14ac:dyDescent="0.25">
      <c r="B88" t="s">
        <v>47</v>
      </c>
      <c r="C88" t="s">
        <v>11</v>
      </c>
      <c r="F88" t="s">
        <v>96</v>
      </c>
      <c r="G88" t="s">
        <v>97</v>
      </c>
      <c r="H88" t="s">
        <v>87</v>
      </c>
      <c r="I88" t="str">
        <f t="shared" si="6"/>
        <v>&lt;/div&gt;</v>
      </c>
    </row>
    <row r="89" spans="2:9" x14ac:dyDescent="0.25">
      <c r="B89" t="s">
        <v>48</v>
      </c>
      <c r="C89" t="s">
        <v>17</v>
      </c>
      <c r="D89" t="s">
        <v>18</v>
      </c>
      <c r="E89" t="s">
        <v>33</v>
      </c>
      <c r="F89" t="s">
        <v>98</v>
      </c>
      <c r="G89" t="s">
        <v>99</v>
      </c>
      <c r="H89" t="s">
        <v>100</v>
      </c>
      <c r="I89" t="str">
        <f>_xlfn.CONCAT(C89,H89,D89)</f>
        <v>&lt;!-- Teor de Água (g) --&gt;</v>
      </c>
    </row>
    <row r="90" spans="2:9" x14ac:dyDescent="0.25">
      <c r="B90" t="s">
        <v>49</v>
      </c>
      <c r="C90" t="s">
        <v>2</v>
      </c>
      <c r="F90" t="s">
        <v>98</v>
      </c>
      <c r="G90" t="s">
        <v>99</v>
      </c>
      <c r="H90" t="s">
        <v>100</v>
      </c>
      <c r="I90" t="str">
        <f>_xlfn.CONCAT(C90)</f>
        <v>&lt;div class="form-field-container" style="flex: 1;"&gt;</v>
      </c>
    </row>
    <row r="91" spans="2:9" x14ac:dyDescent="0.25">
      <c r="B91" t="s">
        <v>50</v>
      </c>
      <c r="C91" t="s">
        <v>19</v>
      </c>
      <c r="D91" t="s">
        <v>21</v>
      </c>
      <c r="E91" t="s">
        <v>34</v>
      </c>
      <c r="F91" t="s">
        <v>98</v>
      </c>
      <c r="G91" t="s">
        <v>99</v>
      </c>
      <c r="H91" t="s">
        <v>100</v>
      </c>
      <c r="I91" t="str">
        <f>_xlfn.CONCAT(C91,G91,D91)</f>
        <v>&lt;label for="food-teorAgua" class="form-field-label"&gt;</v>
      </c>
    </row>
    <row r="92" spans="2:9" x14ac:dyDescent="0.25">
      <c r="B92" t="s">
        <v>51</v>
      </c>
      <c r="E92" t="s">
        <v>33</v>
      </c>
      <c r="F92" t="s">
        <v>98</v>
      </c>
      <c r="G92" t="s">
        <v>99</v>
      </c>
      <c r="H92" t="s">
        <v>100</v>
      </c>
      <c r="I92" t="str">
        <f>_xlfn.CONCAT(H92,D92)</f>
        <v>Teor de Água (g)</v>
      </c>
    </row>
    <row r="93" spans="2:9" x14ac:dyDescent="0.25">
      <c r="B93" t="s">
        <v>52</v>
      </c>
      <c r="C93" t="s">
        <v>5</v>
      </c>
      <c r="F93" t="s">
        <v>98</v>
      </c>
      <c r="G93" t="s">
        <v>99</v>
      </c>
      <c r="H93" t="s">
        <v>100</v>
      </c>
      <c r="I93" t="str">
        <f>_xlfn.CONCAT(C93)</f>
        <v>&lt;/label&gt;</v>
      </c>
    </row>
    <row r="94" spans="2:9" x14ac:dyDescent="0.25">
      <c r="B94" t="s">
        <v>53</v>
      </c>
      <c r="C94" t="s">
        <v>6</v>
      </c>
      <c r="F94" t="s">
        <v>98</v>
      </c>
      <c r="G94" t="s">
        <v>99</v>
      </c>
      <c r="H94" t="s">
        <v>100</v>
      </c>
      <c r="I94" t="str">
        <f>_xlfn.CONCAT(C94)</f>
        <v xml:space="preserve">&lt;input type="text" </v>
      </c>
    </row>
    <row r="95" spans="2:9" x14ac:dyDescent="0.25">
      <c r="B95" t="s">
        <v>54</v>
      </c>
      <c r="C95" t="s">
        <v>20</v>
      </c>
      <c r="D95" t="s">
        <v>22</v>
      </c>
      <c r="E95" t="s">
        <v>34</v>
      </c>
      <c r="F95" t="s">
        <v>98</v>
      </c>
      <c r="G95" t="s">
        <v>99</v>
      </c>
      <c r="H95" t="s">
        <v>100</v>
      </c>
      <c r="I95" t="str">
        <f>_xlfn.CONCAT(C95,G95,D95)</f>
        <v xml:space="preserve">id="food-teorAgua" </v>
      </c>
    </row>
    <row r="96" spans="2:9" x14ac:dyDescent="0.25">
      <c r="B96" t="s">
        <v>55</v>
      </c>
      <c r="C96" t="s">
        <v>8</v>
      </c>
      <c r="F96" t="s">
        <v>98</v>
      </c>
      <c r="G96" t="s">
        <v>99</v>
      </c>
      <c r="H96" t="s">
        <v>100</v>
      </c>
      <c r="I96" t="str">
        <f>_xlfn.CONCAT(C96)</f>
        <v xml:space="preserve">class="form-field-input" </v>
      </c>
    </row>
    <row r="97" spans="2:9" x14ac:dyDescent="0.25">
      <c r="B97" t="s">
        <v>56</v>
      </c>
      <c r="C97" t="s">
        <v>9</v>
      </c>
      <c r="F97" t="s">
        <v>98</v>
      </c>
      <c r="G97" t="s">
        <v>99</v>
      </c>
      <c r="H97" t="s">
        <v>100</v>
      </c>
      <c r="I97" t="str">
        <f t="shared" ref="I97:I100" si="7">_xlfn.CONCAT(C97)</f>
        <v>placeholder="0,00"&gt;</v>
      </c>
    </row>
    <row r="98" spans="2:9" x14ac:dyDescent="0.25">
      <c r="B98" t="s">
        <v>57</v>
      </c>
      <c r="C98" t="s">
        <v>10</v>
      </c>
      <c r="F98" t="s">
        <v>98</v>
      </c>
      <c r="G98" t="s">
        <v>99</v>
      </c>
      <c r="H98" t="s">
        <v>100</v>
      </c>
      <c r="I98" t="str">
        <f t="shared" si="7"/>
        <v>&lt;div class="form-field-error"&gt;&lt;/div&gt;</v>
      </c>
    </row>
    <row r="99" spans="2:9" x14ac:dyDescent="0.25">
      <c r="B99" t="s">
        <v>58</v>
      </c>
      <c r="C99" t="s">
        <v>11</v>
      </c>
      <c r="F99" t="s">
        <v>98</v>
      </c>
      <c r="G99" t="s">
        <v>99</v>
      </c>
      <c r="H99" t="s">
        <v>100</v>
      </c>
      <c r="I99" t="str">
        <f t="shared" si="7"/>
        <v>&lt;/div&gt;</v>
      </c>
    </row>
    <row r="100" spans="2:9" x14ac:dyDescent="0.25">
      <c r="B100" t="s">
        <v>59</v>
      </c>
      <c r="C100" t="s">
        <v>11</v>
      </c>
      <c r="F100" t="s">
        <v>98</v>
      </c>
      <c r="G100" t="s">
        <v>99</v>
      </c>
      <c r="H100" t="s">
        <v>100</v>
      </c>
      <c r="I100" t="str">
        <f t="shared" si="7"/>
        <v>&lt;/div&gt;</v>
      </c>
    </row>
    <row r="101" spans="2:9" x14ac:dyDescent="0.25">
      <c r="B101" s="7" t="s">
        <v>60</v>
      </c>
      <c r="F101" t="s">
        <v>98</v>
      </c>
      <c r="G101" t="s">
        <v>99</v>
      </c>
      <c r="H101" t="s">
        <v>100</v>
      </c>
    </row>
    <row r="102" spans="2:9" x14ac:dyDescent="0.25">
      <c r="B102" s="6" t="s">
        <v>36</v>
      </c>
      <c r="C102" t="s">
        <v>0</v>
      </c>
      <c r="F102" t="s">
        <v>105</v>
      </c>
      <c r="G102" t="s">
        <v>106</v>
      </c>
      <c r="H102" t="s">
        <v>101</v>
      </c>
      <c r="I102" t="str">
        <f>_xlfn.CONCAT(C102)</f>
        <v>&lt;div class="form-field-row"&gt;</v>
      </c>
    </row>
    <row r="103" spans="2:9" x14ac:dyDescent="0.25">
      <c r="B103" t="s">
        <v>37</v>
      </c>
      <c r="C103" t="s">
        <v>17</v>
      </c>
      <c r="D103" t="s">
        <v>18</v>
      </c>
      <c r="E103" t="s">
        <v>33</v>
      </c>
      <c r="F103" t="s">
        <v>105</v>
      </c>
      <c r="G103" t="s">
        <v>106</v>
      </c>
      <c r="H103" t="s">
        <v>101</v>
      </c>
      <c r="I103" t="str">
        <f>_xlfn.CONCAT(C103,H103,D103)</f>
        <v>&lt;!-- Colesterol (mg) --&gt;</v>
      </c>
    </row>
    <row r="104" spans="2:9" x14ac:dyDescent="0.25">
      <c r="B104" t="s">
        <v>38</v>
      </c>
      <c r="C104" t="s">
        <v>2</v>
      </c>
      <c r="F104" t="s">
        <v>105</v>
      </c>
      <c r="G104" t="s">
        <v>106</v>
      </c>
      <c r="H104" t="s">
        <v>101</v>
      </c>
      <c r="I104" t="str">
        <f>_xlfn.CONCAT(C104)</f>
        <v>&lt;div class="form-field-container" style="flex: 1;"&gt;</v>
      </c>
    </row>
    <row r="105" spans="2:9" x14ac:dyDescent="0.25">
      <c r="B105" t="s">
        <v>39</v>
      </c>
      <c r="C105" t="s">
        <v>19</v>
      </c>
      <c r="D105" s="5" t="s">
        <v>21</v>
      </c>
      <c r="E105" t="s">
        <v>34</v>
      </c>
      <c r="F105" t="s">
        <v>105</v>
      </c>
      <c r="G105" t="s">
        <v>106</v>
      </c>
      <c r="H105" t="s">
        <v>101</v>
      </c>
      <c r="I105" t="str">
        <f>_xlfn.CONCAT(C105,G105,D105)</f>
        <v>&lt;label for="food-colesterol" class="form-field-label"&gt;</v>
      </c>
    </row>
    <row r="106" spans="2:9" x14ac:dyDescent="0.25">
      <c r="B106" t="s">
        <v>40</v>
      </c>
      <c r="E106" t="s">
        <v>33</v>
      </c>
      <c r="F106" t="s">
        <v>105</v>
      </c>
      <c r="G106" t="s">
        <v>106</v>
      </c>
      <c r="H106" t="s">
        <v>101</v>
      </c>
      <c r="I106" t="str">
        <f>_xlfn.CONCAT(H106,D106)</f>
        <v>Colesterol (mg)</v>
      </c>
    </row>
    <row r="107" spans="2:9" x14ac:dyDescent="0.25">
      <c r="B107" t="s">
        <v>41</v>
      </c>
      <c r="C107" t="s">
        <v>5</v>
      </c>
      <c r="F107" t="s">
        <v>105</v>
      </c>
      <c r="G107" t="s">
        <v>106</v>
      </c>
      <c r="H107" t="s">
        <v>101</v>
      </c>
      <c r="I107" t="str">
        <f>_xlfn.CONCAT(C107)</f>
        <v>&lt;/label&gt;</v>
      </c>
    </row>
    <row r="108" spans="2:9" x14ac:dyDescent="0.25">
      <c r="B108" t="s">
        <v>42</v>
      </c>
      <c r="C108" t="s">
        <v>6</v>
      </c>
      <c r="F108" t="s">
        <v>105</v>
      </c>
      <c r="G108" t="s">
        <v>106</v>
      </c>
      <c r="H108" t="s">
        <v>101</v>
      </c>
      <c r="I108" t="str">
        <f>_xlfn.CONCAT(C108)</f>
        <v xml:space="preserve">&lt;input type="text" </v>
      </c>
    </row>
    <row r="109" spans="2:9" x14ac:dyDescent="0.25">
      <c r="B109" t="s">
        <v>43</v>
      </c>
      <c r="C109" t="s">
        <v>20</v>
      </c>
      <c r="D109" s="5" t="s">
        <v>22</v>
      </c>
      <c r="E109" t="s">
        <v>34</v>
      </c>
      <c r="F109" t="s">
        <v>105</v>
      </c>
      <c r="G109" t="s">
        <v>106</v>
      </c>
      <c r="H109" t="s">
        <v>101</v>
      </c>
      <c r="I109" t="str">
        <f>_xlfn.CONCAT(C109,G109,D109)</f>
        <v xml:space="preserve">id="food-colesterol" </v>
      </c>
    </row>
    <row r="110" spans="2:9" x14ac:dyDescent="0.25">
      <c r="B110" t="s">
        <v>44</v>
      </c>
      <c r="C110" t="s">
        <v>8</v>
      </c>
      <c r="F110" t="s">
        <v>105</v>
      </c>
      <c r="G110" t="s">
        <v>106</v>
      </c>
      <c r="H110" t="s">
        <v>101</v>
      </c>
      <c r="I110" t="str">
        <f>_xlfn.CONCAT(C110)</f>
        <v xml:space="preserve">class="form-field-input" </v>
      </c>
    </row>
    <row r="111" spans="2:9" x14ac:dyDescent="0.25">
      <c r="B111" t="s">
        <v>45</v>
      </c>
      <c r="C111" t="s">
        <v>9</v>
      </c>
      <c r="F111" t="s">
        <v>105</v>
      </c>
      <c r="G111" t="s">
        <v>106</v>
      </c>
      <c r="H111" t="s">
        <v>101</v>
      </c>
      <c r="I111" t="str">
        <f t="shared" ref="I111:I113" si="8">_xlfn.CONCAT(C111)</f>
        <v>placeholder="0,00"&gt;</v>
      </c>
    </row>
    <row r="112" spans="2:9" x14ac:dyDescent="0.25">
      <c r="B112" t="s">
        <v>46</v>
      </c>
      <c r="C112" t="s">
        <v>10</v>
      </c>
      <c r="F112" t="s">
        <v>105</v>
      </c>
      <c r="G112" t="s">
        <v>106</v>
      </c>
      <c r="H112" t="s">
        <v>101</v>
      </c>
      <c r="I112" t="str">
        <f t="shared" si="8"/>
        <v>&lt;div class="form-field-error"&gt;&lt;/div&gt;</v>
      </c>
    </row>
    <row r="113" spans="2:9" x14ac:dyDescent="0.25">
      <c r="B113" t="s">
        <v>47</v>
      </c>
      <c r="C113" t="s">
        <v>11</v>
      </c>
      <c r="F113" t="s">
        <v>105</v>
      </c>
      <c r="G113" t="s">
        <v>106</v>
      </c>
      <c r="H113" t="s">
        <v>101</v>
      </c>
      <c r="I113" t="str">
        <f t="shared" si="8"/>
        <v>&lt;/div&gt;</v>
      </c>
    </row>
    <row r="114" spans="2:9" x14ac:dyDescent="0.25">
      <c r="B114" t="s">
        <v>48</v>
      </c>
      <c r="C114" t="s">
        <v>17</v>
      </c>
      <c r="D114" t="s">
        <v>18</v>
      </c>
      <c r="E114" t="s">
        <v>33</v>
      </c>
      <c r="F114" t="s">
        <v>107</v>
      </c>
      <c r="G114" t="s">
        <v>108</v>
      </c>
      <c r="H114" t="s">
        <v>102</v>
      </c>
      <c r="I114" t="str">
        <f>_xlfn.CONCAT(C114,H114,D114)</f>
        <v>&lt;!-- Ferro Total (mg) --&gt;</v>
      </c>
    </row>
    <row r="115" spans="2:9" x14ac:dyDescent="0.25">
      <c r="B115" t="s">
        <v>49</v>
      </c>
      <c r="C115" t="s">
        <v>2</v>
      </c>
      <c r="F115" t="s">
        <v>107</v>
      </c>
      <c r="G115" t="s">
        <v>108</v>
      </c>
      <c r="H115" t="s">
        <v>102</v>
      </c>
      <c r="I115" t="str">
        <f>_xlfn.CONCAT(C115)</f>
        <v>&lt;div class="form-field-container" style="flex: 1;"&gt;</v>
      </c>
    </row>
    <row r="116" spans="2:9" x14ac:dyDescent="0.25">
      <c r="B116" t="s">
        <v>50</v>
      </c>
      <c r="C116" t="s">
        <v>19</v>
      </c>
      <c r="D116" t="s">
        <v>21</v>
      </c>
      <c r="E116" t="s">
        <v>34</v>
      </c>
      <c r="F116" t="s">
        <v>107</v>
      </c>
      <c r="G116" t="s">
        <v>108</v>
      </c>
      <c r="H116" t="s">
        <v>102</v>
      </c>
      <c r="I116" t="str">
        <f>_xlfn.CONCAT(C116,G116,D116)</f>
        <v>&lt;label for="food-ferrtoT" class="form-field-label"&gt;</v>
      </c>
    </row>
    <row r="117" spans="2:9" x14ac:dyDescent="0.25">
      <c r="B117" t="s">
        <v>51</v>
      </c>
      <c r="E117" t="s">
        <v>33</v>
      </c>
      <c r="F117" t="s">
        <v>107</v>
      </c>
      <c r="G117" t="s">
        <v>108</v>
      </c>
      <c r="H117" t="s">
        <v>102</v>
      </c>
      <c r="I117" t="str">
        <f>_xlfn.CONCAT(H117,D117)</f>
        <v>Ferro Total (mg)</v>
      </c>
    </row>
    <row r="118" spans="2:9" x14ac:dyDescent="0.25">
      <c r="B118" t="s">
        <v>52</v>
      </c>
      <c r="C118" t="s">
        <v>5</v>
      </c>
      <c r="F118" t="s">
        <v>107</v>
      </c>
      <c r="G118" t="s">
        <v>108</v>
      </c>
      <c r="H118" t="s">
        <v>102</v>
      </c>
      <c r="I118" t="str">
        <f>_xlfn.CONCAT(C118)</f>
        <v>&lt;/label&gt;</v>
      </c>
    </row>
    <row r="119" spans="2:9" x14ac:dyDescent="0.25">
      <c r="B119" t="s">
        <v>53</v>
      </c>
      <c r="C119" t="s">
        <v>6</v>
      </c>
      <c r="F119" t="s">
        <v>107</v>
      </c>
      <c r="G119" t="s">
        <v>108</v>
      </c>
      <c r="H119" t="s">
        <v>102</v>
      </c>
      <c r="I119" t="str">
        <f>_xlfn.CONCAT(C119)</f>
        <v xml:space="preserve">&lt;input type="text" </v>
      </c>
    </row>
    <row r="120" spans="2:9" x14ac:dyDescent="0.25">
      <c r="B120" t="s">
        <v>54</v>
      </c>
      <c r="C120" t="s">
        <v>20</v>
      </c>
      <c r="D120" t="s">
        <v>22</v>
      </c>
      <c r="E120" t="s">
        <v>34</v>
      </c>
      <c r="F120" t="s">
        <v>107</v>
      </c>
      <c r="G120" t="s">
        <v>108</v>
      </c>
      <c r="H120" t="s">
        <v>102</v>
      </c>
      <c r="I120" t="str">
        <f>_xlfn.CONCAT(C120,G120,D120)</f>
        <v xml:space="preserve">id="food-ferrtoT" </v>
      </c>
    </row>
    <row r="121" spans="2:9" x14ac:dyDescent="0.25">
      <c r="B121" t="s">
        <v>55</v>
      </c>
      <c r="C121" t="s">
        <v>8</v>
      </c>
      <c r="F121" t="s">
        <v>107</v>
      </c>
      <c r="G121" t="s">
        <v>108</v>
      </c>
      <c r="H121" t="s">
        <v>102</v>
      </c>
      <c r="I121" t="str">
        <f>_xlfn.CONCAT(C121)</f>
        <v xml:space="preserve">class="form-field-input" </v>
      </c>
    </row>
    <row r="122" spans="2:9" x14ac:dyDescent="0.25">
      <c r="B122" t="s">
        <v>56</v>
      </c>
      <c r="C122" t="s">
        <v>9</v>
      </c>
      <c r="F122" t="s">
        <v>107</v>
      </c>
      <c r="G122" t="s">
        <v>108</v>
      </c>
      <c r="H122" t="s">
        <v>102</v>
      </c>
      <c r="I122" t="str">
        <f t="shared" ref="I122:I125" si="9">_xlfn.CONCAT(C122)</f>
        <v>placeholder="0,00"&gt;</v>
      </c>
    </row>
    <row r="123" spans="2:9" x14ac:dyDescent="0.25">
      <c r="B123" t="s">
        <v>57</v>
      </c>
      <c r="C123" t="s">
        <v>10</v>
      </c>
      <c r="F123" t="s">
        <v>107</v>
      </c>
      <c r="G123" t="s">
        <v>108</v>
      </c>
      <c r="H123" t="s">
        <v>102</v>
      </c>
      <c r="I123" t="str">
        <f t="shared" si="9"/>
        <v>&lt;div class="form-field-error"&gt;&lt;/div&gt;</v>
      </c>
    </row>
    <row r="124" spans="2:9" x14ac:dyDescent="0.25">
      <c r="B124" t="s">
        <v>58</v>
      </c>
      <c r="C124" t="s">
        <v>11</v>
      </c>
      <c r="F124" t="s">
        <v>107</v>
      </c>
      <c r="G124" t="s">
        <v>108</v>
      </c>
      <c r="H124" t="s">
        <v>102</v>
      </c>
      <c r="I124" t="str">
        <f t="shared" si="9"/>
        <v>&lt;/div&gt;</v>
      </c>
    </row>
    <row r="125" spans="2:9" x14ac:dyDescent="0.25">
      <c r="B125" t="s">
        <v>59</v>
      </c>
      <c r="C125" t="s">
        <v>11</v>
      </c>
      <c r="F125" t="s">
        <v>107</v>
      </c>
      <c r="G125" t="s">
        <v>108</v>
      </c>
      <c r="H125" t="s">
        <v>102</v>
      </c>
      <c r="I125" t="str">
        <f t="shared" si="9"/>
        <v>&lt;/div&gt;</v>
      </c>
    </row>
    <row r="126" spans="2:9" x14ac:dyDescent="0.25">
      <c r="B126" s="7" t="s">
        <v>60</v>
      </c>
      <c r="F126" t="s">
        <v>107</v>
      </c>
      <c r="G126" t="s">
        <v>108</v>
      </c>
      <c r="H126" t="s">
        <v>102</v>
      </c>
    </row>
    <row r="127" spans="2:9" x14ac:dyDescent="0.25">
      <c r="B127" s="6" t="s">
        <v>36</v>
      </c>
      <c r="C127" t="s">
        <v>0</v>
      </c>
      <c r="F127" t="s">
        <v>109</v>
      </c>
      <c r="G127" t="s">
        <v>110</v>
      </c>
      <c r="H127" t="s">
        <v>103</v>
      </c>
      <c r="I127" t="str">
        <f>_xlfn.CONCAT(C127)</f>
        <v>&lt;div class="form-field-row"&gt;</v>
      </c>
    </row>
    <row r="128" spans="2:9" x14ac:dyDescent="0.25">
      <c r="B128" t="s">
        <v>37</v>
      </c>
      <c r="C128" t="s">
        <v>17</v>
      </c>
      <c r="D128" t="s">
        <v>18</v>
      </c>
      <c r="E128" t="s">
        <v>33</v>
      </c>
      <c r="F128" t="s">
        <v>109</v>
      </c>
      <c r="G128" t="s">
        <v>110</v>
      </c>
      <c r="H128" t="s">
        <v>103</v>
      </c>
      <c r="I128" t="str">
        <f>_xlfn.CONCAT(C128,H128,D128)</f>
        <v>&lt;!-- Ferro Tipo Heme (mg) --&gt;</v>
      </c>
    </row>
    <row r="129" spans="2:9" x14ac:dyDescent="0.25">
      <c r="B129" t="s">
        <v>38</v>
      </c>
      <c r="C129" t="s">
        <v>2</v>
      </c>
      <c r="F129" t="s">
        <v>109</v>
      </c>
      <c r="G129" t="s">
        <v>110</v>
      </c>
      <c r="H129" t="s">
        <v>103</v>
      </c>
      <c r="I129" t="str">
        <f>_xlfn.CONCAT(C129)</f>
        <v>&lt;div class="form-field-container" style="flex: 1;"&gt;</v>
      </c>
    </row>
    <row r="130" spans="2:9" x14ac:dyDescent="0.25">
      <c r="B130" t="s">
        <v>39</v>
      </c>
      <c r="C130" t="s">
        <v>19</v>
      </c>
      <c r="D130" s="5" t="s">
        <v>21</v>
      </c>
      <c r="E130" t="s">
        <v>34</v>
      </c>
      <c r="F130" t="s">
        <v>109</v>
      </c>
      <c r="G130" t="s">
        <v>110</v>
      </c>
      <c r="H130" t="s">
        <v>103</v>
      </c>
      <c r="I130" t="str">
        <f>_xlfn.CONCAT(C130,G130,D130)</f>
        <v>&lt;label for="food-ferroH" class="form-field-label"&gt;</v>
      </c>
    </row>
    <row r="131" spans="2:9" x14ac:dyDescent="0.25">
      <c r="B131" t="s">
        <v>40</v>
      </c>
      <c r="E131" t="s">
        <v>33</v>
      </c>
      <c r="F131" t="s">
        <v>109</v>
      </c>
      <c r="G131" t="s">
        <v>110</v>
      </c>
      <c r="H131" t="s">
        <v>103</v>
      </c>
      <c r="I131" t="str">
        <f>_xlfn.CONCAT(H131,D131)</f>
        <v>Ferro Tipo Heme (mg)</v>
      </c>
    </row>
    <row r="132" spans="2:9" x14ac:dyDescent="0.25">
      <c r="B132" t="s">
        <v>41</v>
      </c>
      <c r="C132" t="s">
        <v>5</v>
      </c>
      <c r="F132" t="s">
        <v>109</v>
      </c>
      <c r="G132" t="s">
        <v>110</v>
      </c>
      <c r="H132" t="s">
        <v>103</v>
      </c>
      <c r="I132" t="str">
        <f>_xlfn.CONCAT(C132)</f>
        <v>&lt;/label&gt;</v>
      </c>
    </row>
    <row r="133" spans="2:9" x14ac:dyDescent="0.25">
      <c r="B133" t="s">
        <v>42</v>
      </c>
      <c r="C133" t="s">
        <v>6</v>
      </c>
      <c r="F133" t="s">
        <v>109</v>
      </c>
      <c r="G133" t="s">
        <v>110</v>
      </c>
      <c r="H133" t="s">
        <v>103</v>
      </c>
      <c r="I133" t="str">
        <f>_xlfn.CONCAT(C133)</f>
        <v xml:space="preserve">&lt;input type="text" </v>
      </c>
    </row>
    <row r="134" spans="2:9" x14ac:dyDescent="0.25">
      <c r="B134" t="s">
        <v>43</v>
      </c>
      <c r="C134" t="s">
        <v>20</v>
      </c>
      <c r="D134" s="5" t="s">
        <v>22</v>
      </c>
      <c r="E134" t="s">
        <v>34</v>
      </c>
      <c r="F134" t="s">
        <v>109</v>
      </c>
      <c r="G134" t="s">
        <v>110</v>
      </c>
      <c r="H134" t="s">
        <v>103</v>
      </c>
      <c r="I134" t="str">
        <f>_xlfn.CONCAT(C134,G134,D134)</f>
        <v xml:space="preserve">id="food-ferroH" </v>
      </c>
    </row>
    <row r="135" spans="2:9" x14ac:dyDescent="0.25">
      <c r="B135" t="s">
        <v>44</v>
      </c>
      <c r="C135" t="s">
        <v>8</v>
      </c>
      <c r="F135" t="s">
        <v>109</v>
      </c>
      <c r="G135" t="s">
        <v>110</v>
      </c>
      <c r="H135" t="s">
        <v>103</v>
      </c>
      <c r="I135" t="str">
        <f>_xlfn.CONCAT(C135)</f>
        <v xml:space="preserve">class="form-field-input" </v>
      </c>
    </row>
    <row r="136" spans="2:9" x14ac:dyDescent="0.25">
      <c r="B136" t="s">
        <v>45</v>
      </c>
      <c r="C136" t="s">
        <v>9</v>
      </c>
      <c r="F136" t="s">
        <v>109</v>
      </c>
      <c r="G136" t="s">
        <v>110</v>
      </c>
      <c r="H136" t="s">
        <v>103</v>
      </c>
      <c r="I136" t="str">
        <f t="shared" ref="I136:I138" si="10">_xlfn.CONCAT(C136)</f>
        <v>placeholder="0,00"&gt;</v>
      </c>
    </row>
    <row r="137" spans="2:9" x14ac:dyDescent="0.25">
      <c r="B137" t="s">
        <v>46</v>
      </c>
      <c r="C137" t="s">
        <v>10</v>
      </c>
      <c r="F137" t="s">
        <v>109</v>
      </c>
      <c r="G137" t="s">
        <v>110</v>
      </c>
      <c r="H137" t="s">
        <v>103</v>
      </c>
      <c r="I137" t="str">
        <f t="shared" si="10"/>
        <v>&lt;div class="form-field-error"&gt;&lt;/div&gt;</v>
      </c>
    </row>
    <row r="138" spans="2:9" x14ac:dyDescent="0.25">
      <c r="B138" t="s">
        <v>47</v>
      </c>
      <c r="C138" t="s">
        <v>11</v>
      </c>
      <c r="F138" t="s">
        <v>109</v>
      </c>
      <c r="G138" t="s">
        <v>110</v>
      </c>
      <c r="H138" t="s">
        <v>103</v>
      </c>
      <c r="I138" t="str">
        <f t="shared" si="10"/>
        <v>&lt;/div&gt;</v>
      </c>
    </row>
    <row r="139" spans="2:9" x14ac:dyDescent="0.25">
      <c r="B139" t="s">
        <v>48</v>
      </c>
      <c r="C139" t="s">
        <v>17</v>
      </c>
      <c r="D139" t="s">
        <v>18</v>
      </c>
      <c r="E139" t="s">
        <v>33</v>
      </c>
      <c r="F139" t="s">
        <v>111</v>
      </c>
      <c r="G139" t="s">
        <v>112</v>
      </c>
      <c r="H139" t="s">
        <v>104</v>
      </c>
      <c r="I139" t="str">
        <f>_xlfn.CONCAT(C139,H139,D139)</f>
        <v>&lt;!-- Ferro Tipo Não Heme (mg) --&gt;</v>
      </c>
    </row>
    <row r="140" spans="2:9" x14ac:dyDescent="0.25">
      <c r="B140" t="s">
        <v>49</v>
      </c>
      <c r="C140" t="s">
        <v>2</v>
      </c>
      <c r="F140" t="s">
        <v>111</v>
      </c>
      <c r="G140" t="s">
        <v>112</v>
      </c>
      <c r="H140" t="s">
        <v>104</v>
      </c>
      <c r="I140" t="str">
        <f>_xlfn.CONCAT(C140)</f>
        <v>&lt;div class="form-field-container" style="flex: 1;"&gt;</v>
      </c>
    </row>
    <row r="141" spans="2:9" x14ac:dyDescent="0.25">
      <c r="B141" t="s">
        <v>50</v>
      </c>
      <c r="C141" t="s">
        <v>19</v>
      </c>
      <c r="D141" t="s">
        <v>21</v>
      </c>
      <c r="E141" t="s">
        <v>34</v>
      </c>
      <c r="F141" t="s">
        <v>111</v>
      </c>
      <c r="G141" t="s">
        <v>112</v>
      </c>
      <c r="H141" t="s">
        <v>104</v>
      </c>
      <c r="I141" t="str">
        <f>_xlfn.CONCAT(C141,G141,D141)</f>
        <v>&lt;label for="food-ferroN" class="form-field-label"&gt;</v>
      </c>
    </row>
    <row r="142" spans="2:9" x14ac:dyDescent="0.25">
      <c r="B142" t="s">
        <v>51</v>
      </c>
      <c r="E142" t="s">
        <v>33</v>
      </c>
      <c r="F142" t="s">
        <v>111</v>
      </c>
      <c r="G142" t="s">
        <v>112</v>
      </c>
      <c r="H142" t="s">
        <v>104</v>
      </c>
      <c r="I142" t="str">
        <f>_xlfn.CONCAT(H142,D142)</f>
        <v>Ferro Tipo Não Heme (mg)</v>
      </c>
    </row>
    <row r="143" spans="2:9" x14ac:dyDescent="0.25">
      <c r="B143" t="s">
        <v>52</v>
      </c>
      <c r="C143" t="s">
        <v>5</v>
      </c>
      <c r="F143" t="s">
        <v>111</v>
      </c>
      <c r="G143" t="s">
        <v>112</v>
      </c>
      <c r="H143" t="s">
        <v>104</v>
      </c>
      <c r="I143" t="str">
        <f>_xlfn.CONCAT(C143)</f>
        <v>&lt;/label&gt;</v>
      </c>
    </row>
    <row r="144" spans="2:9" x14ac:dyDescent="0.25">
      <c r="B144" t="s">
        <v>53</v>
      </c>
      <c r="C144" t="s">
        <v>6</v>
      </c>
      <c r="F144" t="s">
        <v>111</v>
      </c>
      <c r="G144" t="s">
        <v>112</v>
      </c>
      <c r="H144" t="s">
        <v>104</v>
      </c>
      <c r="I144" t="str">
        <f>_xlfn.CONCAT(C144)</f>
        <v xml:space="preserve">&lt;input type="text" </v>
      </c>
    </row>
    <row r="145" spans="2:9" x14ac:dyDescent="0.25">
      <c r="B145" t="s">
        <v>54</v>
      </c>
      <c r="C145" t="s">
        <v>20</v>
      </c>
      <c r="D145" t="s">
        <v>22</v>
      </c>
      <c r="E145" t="s">
        <v>34</v>
      </c>
      <c r="F145" t="s">
        <v>111</v>
      </c>
      <c r="G145" t="s">
        <v>112</v>
      </c>
      <c r="H145" t="s">
        <v>104</v>
      </c>
      <c r="I145" t="str">
        <f>_xlfn.CONCAT(C145,G145,D145)</f>
        <v xml:space="preserve">id="food-ferroN" </v>
      </c>
    </row>
    <row r="146" spans="2:9" x14ac:dyDescent="0.25">
      <c r="B146" t="s">
        <v>55</v>
      </c>
      <c r="C146" t="s">
        <v>8</v>
      </c>
      <c r="F146" t="s">
        <v>111</v>
      </c>
      <c r="G146" t="s">
        <v>112</v>
      </c>
      <c r="H146" t="s">
        <v>104</v>
      </c>
      <c r="I146" t="str">
        <f>_xlfn.CONCAT(C146)</f>
        <v xml:space="preserve">class="form-field-input" </v>
      </c>
    </row>
    <row r="147" spans="2:9" x14ac:dyDescent="0.25">
      <c r="B147" t="s">
        <v>56</v>
      </c>
      <c r="C147" t="s">
        <v>9</v>
      </c>
      <c r="F147" t="s">
        <v>111</v>
      </c>
      <c r="G147" t="s">
        <v>112</v>
      </c>
      <c r="H147" t="s">
        <v>104</v>
      </c>
      <c r="I147" t="str">
        <f t="shared" ref="I147:I150" si="11">_xlfn.CONCAT(C147)</f>
        <v>placeholder="0,00"&gt;</v>
      </c>
    </row>
    <row r="148" spans="2:9" x14ac:dyDescent="0.25">
      <c r="B148" t="s">
        <v>57</v>
      </c>
      <c r="C148" t="s">
        <v>10</v>
      </c>
      <c r="F148" t="s">
        <v>111</v>
      </c>
      <c r="G148" t="s">
        <v>112</v>
      </c>
      <c r="H148" t="s">
        <v>104</v>
      </c>
      <c r="I148" t="str">
        <f t="shared" si="11"/>
        <v>&lt;div class="form-field-error"&gt;&lt;/div&gt;</v>
      </c>
    </row>
    <row r="149" spans="2:9" x14ac:dyDescent="0.25">
      <c r="B149" t="s">
        <v>58</v>
      </c>
      <c r="C149" t="s">
        <v>11</v>
      </c>
      <c r="F149" t="s">
        <v>111</v>
      </c>
      <c r="G149" t="s">
        <v>112</v>
      </c>
      <c r="H149" t="s">
        <v>104</v>
      </c>
      <c r="I149" t="str">
        <f t="shared" si="11"/>
        <v>&lt;/div&gt;</v>
      </c>
    </row>
    <row r="150" spans="2:9" x14ac:dyDescent="0.25">
      <c r="B150" t="s">
        <v>59</v>
      </c>
      <c r="C150" t="s">
        <v>11</v>
      </c>
      <c r="F150" t="s">
        <v>111</v>
      </c>
      <c r="G150" t="s">
        <v>112</v>
      </c>
      <c r="H150" t="s">
        <v>104</v>
      </c>
      <c r="I150" t="str">
        <f t="shared" si="11"/>
        <v>&lt;/div&gt;</v>
      </c>
    </row>
    <row r="151" spans="2:9" x14ac:dyDescent="0.25">
      <c r="B151" s="7" t="s">
        <v>60</v>
      </c>
      <c r="F151" t="s">
        <v>111</v>
      </c>
      <c r="G151" t="s">
        <v>112</v>
      </c>
      <c r="H151" t="s">
        <v>104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AF4-C705-4290-8CE0-B5840046BC11}">
  <dimension ref="A1:H12"/>
  <sheetViews>
    <sheetView workbookViewId="0">
      <selection activeCell="H8" sqref="H8"/>
    </sheetView>
  </sheetViews>
  <sheetFormatPr defaultRowHeight="15" x14ac:dyDescent="0.25"/>
  <cols>
    <col min="1" max="1" width="40.140625" bestFit="1" customWidth="1"/>
    <col min="2" max="2" width="4.42578125" bestFit="1" customWidth="1"/>
    <col min="3" max="3" width="23.7109375" bestFit="1" customWidth="1"/>
    <col min="4" max="4" width="6.5703125" bestFit="1" customWidth="1"/>
    <col min="5" max="6" width="4.42578125" customWidth="1"/>
    <col min="7" max="7" width="7" bestFit="1" customWidth="1"/>
    <col min="8" max="8" width="40.140625" bestFit="1" customWidth="1"/>
    <col min="9" max="9" width="39.5703125" bestFit="1" customWidth="1"/>
  </cols>
  <sheetData>
    <row r="1" spans="1:8" x14ac:dyDescent="0.25">
      <c r="A1" s="1" t="s">
        <v>15</v>
      </c>
      <c r="B1" s="2" t="s">
        <v>23</v>
      </c>
      <c r="C1" s="2" t="s">
        <v>24</v>
      </c>
      <c r="D1" s="2" t="s">
        <v>63</v>
      </c>
      <c r="E1" s="8" t="s">
        <v>25</v>
      </c>
      <c r="F1" s="8"/>
      <c r="G1" s="4" t="s">
        <v>26</v>
      </c>
      <c r="H1" s="1" t="s">
        <v>28</v>
      </c>
    </row>
    <row r="2" spans="1:8" x14ac:dyDescent="0.25">
      <c r="A2" t="s">
        <v>61</v>
      </c>
      <c r="C2" t="s">
        <v>62</v>
      </c>
      <c r="D2" s="5" t="s">
        <v>65</v>
      </c>
      <c r="E2" t="s">
        <v>33</v>
      </c>
      <c r="F2" t="s">
        <v>33</v>
      </c>
      <c r="G2" t="s">
        <v>30</v>
      </c>
      <c r="H2" t="str">
        <f>_xlfn.CONCAT(G2,C2,G2,D2)</f>
        <v>fibras: getNutritionValue('food-fibras') || 0,</v>
      </c>
    </row>
    <row r="3" spans="1:8" x14ac:dyDescent="0.25">
      <c r="C3" t="s">
        <v>62</v>
      </c>
      <c r="D3" s="5" t="s">
        <v>65</v>
      </c>
      <c r="E3" t="s">
        <v>33</v>
      </c>
      <c r="F3" t="s">
        <v>33</v>
      </c>
      <c r="G3" t="s">
        <v>93</v>
      </c>
      <c r="H3" t="str">
        <f t="shared" ref="H3:H12" si="0">_xlfn.CONCAT(G3,C3,G3,D3)</f>
        <v>acucarT: getNutritionValue('food-acucarT') || 0,</v>
      </c>
    </row>
    <row r="4" spans="1:8" x14ac:dyDescent="0.25">
      <c r="C4" t="s">
        <v>62</v>
      </c>
      <c r="D4" s="5" t="s">
        <v>65</v>
      </c>
      <c r="E4" t="s">
        <v>33</v>
      </c>
      <c r="F4" t="s">
        <v>33</v>
      </c>
      <c r="G4" t="s">
        <v>91</v>
      </c>
      <c r="H4" t="str">
        <f t="shared" si="0"/>
        <v>acucarN: getNutritionValue('food-acucarN') || 0,</v>
      </c>
    </row>
    <row r="5" spans="1:8" x14ac:dyDescent="0.25">
      <c r="C5" t="s">
        <v>62</v>
      </c>
      <c r="D5" s="5" t="s">
        <v>65</v>
      </c>
      <c r="E5" t="s">
        <v>33</v>
      </c>
      <c r="F5" t="s">
        <v>33</v>
      </c>
      <c r="G5" t="s">
        <v>89</v>
      </c>
      <c r="H5" t="str">
        <f t="shared" si="0"/>
        <v>acucarAdd: getNutritionValue('food-acucarAdd') || 0,</v>
      </c>
    </row>
    <row r="6" spans="1:8" x14ac:dyDescent="0.25">
      <c r="C6" t="s">
        <v>62</v>
      </c>
      <c r="D6" s="5" t="s">
        <v>65</v>
      </c>
      <c r="E6" t="s">
        <v>33</v>
      </c>
      <c r="F6" t="s">
        <v>33</v>
      </c>
      <c r="G6" t="s">
        <v>95</v>
      </c>
      <c r="H6" t="str">
        <f t="shared" si="0"/>
        <v>indiceG: getNutritionValue('food-indiceG') || 0,</v>
      </c>
    </row>
    <row r="7" spans="1:8" x14ac:dyDescent="0.25">
      <c r="C7" t="s">
        <v>62</v>
      </c>
      <c r="D7" s="5" t="s">
        <v>65</v>
      </c>
      <c r="E7" t="s">
        <v>33</v>
      </c>
      <c r="F7" t="s">
        <v>33</v>
      </c>
      <c r="G7" t="s">
        <v>97</v>
      </c>
      <c r="H7" t="str">
        <f t="shared" si="0"/>
        <v>cargaG: getNutritionValue('food-cargaG') || 0,</v>
      </c>
    </row>
    <row r="8" spans="1:8" x14ac:dyDescent="0.25">
      <c r="C8" t="s">
        <v>62</v>
      </c>
      <c r="D8" s="5" t="s">
        <v>65</v>
      </c>
      <c r="E8" t="s">
        <v>33</v>
      </c>
      <c r="F8" t="s">
        <v>33</v>
      </c>
      <c r="G8" t="s">
        <v>99</v>
      </c>
      <c r="H8" t="str">
        <f t="shared" si="0"/>
        <v>teorAgua: getNutritionValue('food-teorAgua') || 0,</v>
      </c>
    </row>
    <row r="9" spans="1:8" x14ac:dyDescent="0.25">
      <c r="C9" t="s">
        <v>62</v>
      </c>
      <c r="D9" s="5" t="s">
        <v>65</v>
      </c>
      <c r="E9" t="s">
        <v>33</v>
      </c>
      <c r="F9" t="s">
        <v>33</v>
      </c>
      <c r="G9" t="s">
        <v>106</v>
      </c>
      <c r="H9" t="str">
        <f t="shared" si="0"/>
        <v>colesterol: getNutritionValue('food-colesterol') || 0,</v>
      </c>
    </row>
    <row r="10" spans="1:8" x14ac:dyDescent="0.25">
      <c r="C10" t="s">
        <v>62</v>
      </c>
      <c r="D10" s="5" t="s">
        <v>65</v>
      </c>
      <c r="E10" t="s">
        <v>33</v>
      </c>
      <c r="F10" t="s">
        <v>33</v>
      </c>
      <c r="G10" t="s">
        <v>108</v>
      </c>
      <c r="H10" t="str">
        <f t="shared" si="0"/>
        <v>ferrtoT: getNutritionValue('food-ferrtoT') || 0,</v>
      </c>
    </row>
    <row r="11" spans="1:8" x14ac:dyDescent="0.25">
      <c r="C11" t="s">
        <v>62</v>
      </c>
      <c r="D11" s="5" t="s">
        <v>65</v>
      </c>
      <c r="E11" t="s">
        <v>33</v>
      </c>
      <c r="F11" t="s">
        <v>33</v>
      </c>
      <c r="G11" t="s">
        <v>110</v>
      </c>
      <c r="H11" t="str">
        <f t="shared" si="0"/>
        <v>ferroH: getNutritionValue('food-ferroH') || 0,</v>
      </c>
    </row>
    <row r="12" spans="1:8" x14ac:dyDescent="0.25">
      <c r="C12" t="s">
        <v>62</v>
      </c>
      <c r="D12" s="5" t="s">
        <v>65</v>
      </c>
      <c r="E12" t="s">
        <v>33</v>
      </c>
      <c r="F12" t="s">
        <v>33</v>
      </c>
      <c r="G12" t="s">
        <v>112</v>
      </c>
      <c r="H12" t="str">
        <f t="shared" si="0"/>
        <v>ferroN: getNutritionValue('food-ferroN') || 0,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CC99-E0C7-46CE-8BF6-FFC22C7AF31F}">
  <dimension ref="A1:H12"/>
  <sheetViews>
    <sheetView workbookViewId="0">
      <selection activeCell="G2" sqref="G2:G12"/>
    </sheetView>
  </sheetViews>
  <sheetFormatPr defaultRowHeight="15" x14ac:dyDescent="0.25"/>
  <cols>
    <col min="1" max="1" width="56.140625" bestFit="1" customWidth="1"/>
    <col min="2" max="2" width="4.42578125" bestFit="1" customWidth="1"/>
    <col min="3" max="3" width="17" bestFit="1" customWidth="1"/>
    <col min="4" max="4" width="28.42578125" bestFit="1" customWidth="1"/>
    <col min="7" max="7" width="7" bestFit="1" customWidth="1"/>
    <col min="8" max="8" width="56.140625" bestFit="1" customWidth="1"/>
  </cols>
  <sheetData>
    <row r="1" spans="1:8" x14ac:dyDescent="0.25">
      <c r="A1" s="1" t="s">
        <v>15</v>
      </c>
      <c r="B1" s="2" t="s">
        <v>23</v>
      </c>
      <c r="C1" s="2" t="s">
        <v>24</v>
      </c>
      <c r="D1" s="2" t="s">
        <v>63</v>
      </c>
      <c r="E1" s="8" t="s">
        <v>25</v>
      </c>
      <c r="F1" s="8"/>
      <c r="G1" s="4" t="s">
        <v>26</v>
      </c>
      <c r="H1" s="1" t="s">
        <v>28</v>
      </c>
    </row>
    <row r="2" spans="1:8" x14ac:dyDescent="0.25">
      <c r="A2" t="s">
        <v>66</v>
      </c>
      <c r="C2" t="s">
        <v>67</v>
      </c>
      <c r="D2" t="s">
        <v>69</v>
      </c>
      <c r="E2" t="s">
        <v>68</v>
      </c>
      <c r="F2" t="s">
        <v>68</v>
      </c>
      <c r="G2" t="s">
        <v>30</v>
      </c>
      <c r="H2" t="str">
        <f>_xlfn.CONCAT(G2,C2,G2,D2)</f>
        <v>fibras: (nutritionValues.fibras * proportionFactor).toFixed(2),</v>
      </c>
    </row>
    <row r="3" spans="1:8" x14ac:dyDescent="0.25">
      <c r="C3" t="s">
        <v>67</v>
      </c>
      <c r="D3" t="s">
        <v>69</v>
      </c>
      <c r="E3" t="s">
        <v>68</v>
      </c>
      <c r="F3" t="s">
        <v>68</v>
      </c>
      <c r="G3" t="s">
        <v>93</v>
      </c>
      <c r="H3" t="str">
        <f t="shared" ref="H3:H12" si="0">_xlfn.CONCAT(G3,C3,G3,D3)</f>
        <v>acucarT: (nutritionValues.acucarT * proportionFactor).toFixed(2),</v>
      </c>
    </row>
    <row r="4" spans="1:8" x14ac:dyDescent="0.25">
      <c r="C4" t="s">
        <v>67</v>
      </c>
      <c r="D4" t="s">
        <v>69</v>
      </c>
      <c r="E4" t="s">
        <v>68</v>
      </c>
      <c r="F4" t="s">
        <v>68</v>
      </c>
      <c r="G4" t="s">
        <v>91</v>
      </c>
      <c r="H4" t="str">
        <f t="shared" si="0"/>
        <v>acucarN: (nutritionValues.acucarN * proportionFactor).toFixed(2),</v>
      </c>
    </row>
    <row r="5" spans="1:8" x14ac:dyDescent="0.25">
      <c r="C5" t="s">
        <v>67</v>
      </c>
      <c r="D5" t="s">
        <v>69</v>
      </c>
      <c r="E5" t="s">
        <v>68</v>
      </c>
      <c r="F5" t="s">
        <v>68</v>
      </c>
      <c r="G5" t="s">
        <v>89</v>
      </c>
      <c r="H5" t="str">
        <f t="shared" si="0"/>
        <v>acucarAdd: (nutritionValues.acucarAdd * proportionFactor).toFixed(2),</v>
      </c>
    </row>
    <row r="6" spans="1:8" x14ac:dyDescent="0.25">
      <c r="C6" t="s">
        <v>67</v>
      </c>
      <c r="D6" t="s">
        <v>69</v>
      </c>
      <c r="E6" t="s">
        <v>68</v>
      </c>
      <c r="F6" t="s">
        <v>68</v>
      </c>
      <c r="G6" t="s">
        <v>95</v>
      </c>
      <c r="H6" t="str">
        <f t="shared" si="0"/>
        <v>indiceG: (nutritionValues.indiceG * proportionFactor).toFixed(2),</v>
      </c>
    </row>
    <row r="7" spans="1:8" x14ac:dyDescent="0.25">
      <c r="C7" t="s">
        <v>67</v>
      </c>
      <c r="D7" t="s">
        <v>69</v>
      </c>
      <c r="E7" t="s">
        <v>68</v>
      </c>
      <c r="F7" t="s">
        <v>68</v>
      </c>
      <c r="G7" t="s">
        <v>97</v>
      </c>
      <c r="H7" t="str">
        <f t="shared" si="0"/>
        <v>cargaG: (nutritionValues.cargaG * proportionFactor).toFixed(2),</v>
      </c>
    </row>
    <row r="8" spans="1:8" x14ac:dyDescent="0.25">
      <c r="C8" t="s">
        <v>67</v>
      </c>
      <c r="D8" t="s">
        <v>69</v>
      </c>
      <c r="E8" t="s">
        <v>68</v>
      </c>
      <c r="F8" t="s">
        <v>68</v>
      </c>
      <c r="G8" t="s">
        <v>99</v>
      </c>
      <c r="H8" t="str">
        <f t="shared" si="0"/>
        <v>teorAgua: (nutritionValues.teorAgua * proportionFactor).toFixed(2),</v>
      </c>
    </row>
    <row r="9" spans="1:8" x14ac:dyDescent="0.25">
      <c r="C9" t="s">
        <v>67</v>
      </c>
      <c r="D9" t="s">
        <v>69</v>
      </c>
      <c r="E9" t="s">
        <v>68</v>
      </c>
      <c r="F9" t="s">
        <v>68</v>
      </c>
      <c r="G9" t="s">
        <v>106</v>
      </c>
      <c r="H9" t="str">
        <f t="shared" si="0"/>
        <v>colesterol: (nutritionValues.colesterol * proportionFactor).toFixed(2),</v>
      </c>
    </row>
    <row r="10" spans="1:8" x14ac:dyDescent="0.25">
      <c r="C10" t="s">
        <v>67</v>
      </c>
      <c r="D10" t="s">
        <v>69</v>
      </c>
      <c r="E10" t="s">
        <v>68</v>
      </c>
      <c r="F10" t="s">
        <v>68</v>
      </c>
      <c r="G10" t="s">
        <v>108</v>
      </c>
      <c r="H10" t="str">
        <f t="shared" si="0"/>
        <v>ferrtoT: (nutritionValues.ferrtoT * proportionFactor).toFixed(2),</v>
      </c>
    </row>
    <row r="11" spans="1:8" x14ac:dyDescent="0.25">
      <c r="C11" t="s">
        <v>67</v>
      </c>
      <c r="D11" t="s">
        <v>69</v>
      </c>
      <c r="E11" t="s">
        <v>68</v>
      </c>
      <c r="F11" t="s">
        <v>68</v>
      </c>
      <c r="G11" t="s">
        <v>110</v>
      </c>
      <c r="H11" t="str">
        <f t="shared" si="0"/>
        <v>ferroH: (nutritionValues.ferroH * proportionFactor).toFixed(2),</v>
      </c>
    </row>
    <row r="12" spans="1:8" x14ac:dyDescent="0.25">
      <c r="C12" t="s">
        <v>67</v>
      </c>
      <c r="D12" t="s">
        <v>69</v>
      </c>
      <c r="E12" t="s">
        <v>68</v>
      </c>
      <c r="F12" t="s">
        <v>68</v>
      </c>
      <c r="G12" t="s">
        <v>112</v>
      </c>
      <c r="H12" t="str">
        <f t="shared" si="0"/>
        <v>ferroN: (nutritionValues.ferroN * proportionFactor).toFixed(2),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DCEC-20DA-4562-ACEE-8C84F0F5953C}">
  <dimension ref="A1:I12"/>
  <sheetViews>
    <sheetView workbookViewId="0">
      <selection activeCell="I1" sqref="I1"/>
    </sheetView>
  </sheetViews>
  <sheetFormatPr defaultRowHeight="15" x14ac:dyDescent="0.25"/>
  <cols>
    <col min="1" max="1" width="49.7109375" bestFit="1" customWidth="1"/>
    <col min="2" max="2" width="18" bestFit="1" customWidth="1"/>
    <col min="3" max="3" width="18.5703125" bestFit="1" customWidth="1"/>
    <col min="4" max="4" width="4.42578125" bestFit="1" customWidth="1"/>
    <col min="9" max="9" width="49.7109375" bestFit="1" customWidth="1"/>
  </cols>
  <sheetData>
    <row r="1" spans="1:9" x14ac:dyDescent="0.25">
      <c r="A1" s="1" t="s">
        <v>15</v>
      </c>
      <c r="B1" s="2" t="s">
        <v>23</v>
      </c>
      <c r="C1" s="2" t="s">
        <v>24</v>
      </c>
      <c r="D1" s="2" t="s">
        <v>63</v>
      </c>
      <c r="E1" s="8" t="s">
        <v>25</v>
      </c>
      <c r="F1" s="8"/>
      <c r="G1" s="4" t="s">
        <v>26</v>
      </c>
      <c r="H1" s="4" t="s">
        <v>27</v>
      </c>
      <c r="I1" s="1" t="s">
        <v>28</v>
      </c>
    </row>
    <row r="2" spans="1:9" x14ac:dyDescent="0.25">
      <c r="A2" t="s">
        <v>70</v>
      </c>
      <c r="B2" t="s">
        <v>71</v>
      </c>
      <c r="C2" s="5" t="s">
        <v>72</v>
      </c>
      <c r="D2" t="s">
        <v>73</v>
      </c>
      <c r="E2" t="s">
        <v>34</v>
      </c>
      <c r="F2" t="s">
        <v>33</v>
      </c>
      <c r="G2" t="s">
        <v>30</v>
      </c>
      <c r="H2" t="s">
        <v>74</v>
      </c>
      <c r="I2" t="str">
        <f>_xlfn.CONCAT(B2,H2,C2,G2,D2)</f>
        <v>formData.append('fibras_g', calculatedValues.fibras);</v>
      </c>
    </row>
    <row r="3" spans="1:9" x14ac:dyDescent="0.25">
      <c r="B3" t="s">
        <v>71</v>
      </c>
      <c r="C3" s="5" t="s">
        <v>72</v>
      </c>
      <c r="D3" t="s">
        <v>73</v>
      </c>
      <c r="E3" t="s">
        <v>34</v>
      </c>
      <c r="F3" t="s">
        <v>33</v>
      </c>
      <c r="G3" t="s">
        <v>93</v>
      </c>
      <c r="H3" t="s">
        <v>113</v>
      </c>
      <c r="I3" t="str">
        <f t="shared" ref="I3:I12" si="0">_xlfn.CONCAT(B3,H3,C3,G3,D3)</f>
        <v>formData.append('acucares_totais_g', calculatedValues.acucarT);</v>
      </c>
    </row>
    <row r="4" spans="1:9" x14ac:dyDescent="0.25">
      <c r="B4" t="s">
        <v>71</v>
      </c>
      <c r="C4" s="5" t="s">
        <v>72</v>
      </c>
      <c r="D4" t="s">
        <v>73</v>
      </c>
      <c r="E4" t="s">
        <v>34</v>
      </c>
      <c r="F4" t="s">
        <v>33</v>
      </c>
      <c r="G4" t="s">
        <v>91</v>
      </c>
      <c r="H4" t="s">
        <v>114</v>
      </c>
      <c r="I4" t="str">
        <f t="shared" si="0"/>
        <v>formData.append('acucares_naturais_g', calculatedValues.acucarN);</v>
      </c>
    </row>
    <row r="5" spans="1:9" x14ac:dyDescent="0.25">
      <c r="B5" t="s">
        <v>71</v>
      </c>
      <c r="C5" s="5" t="s">
        <v>72</v>
      </c>
      <c r="D5" t="s">
        <v>73</v>
      </c>
      <c r="E5" t="s">
        <v>34</v>
      </c>
      <c r="F5" t="s">
        <v>33</v>
      </c>
      <c r="G5" t="s">
        <v>89</v>
      </c>
      <c r="H5" t="s">
        <v>115</v>
      </c>
      <c r="I5" t="str">
        <f t="shared" si="0"/>
        <v>formData.append('acucares_adicionados_g', calculatedValues.acucarAdd);</v>
      </c>
    </row>
    <row r="6" spans="1:9" x14ac:dyDescent="0.25">
      <c r="B6" t="s">
        <v>71</v>
      </c>
      <c r="C6" s="5" t="s">
        <v>72</v>
      </c>
      <c r="D6" t="s">
        <v>73</v>
      </c>
      <c r="E6" t="s">
        <v>34</v>
      </c>
      <c r="F6" t="s">
        <v>33</v>
      </c>
      <c r="G6" t="s">
        <v>95</v>
      </c>
      <c r="H6" t="s">
        <v>116</v>
      </c>
      <c r="I6" t="str">
        <f t="shared" si="0"/>
        <v>formData.append('indice_glicemico', calculatedValues.indiceG);</v>
      </c>
    </row>
    <row r="7" spans="1:9" x14ac:dyDescent="0.25">
      <c r="B7" t="s">
        <v>71</v>
      </c>
      <c r="C7" s="5" t="s">
        <v>72</v>
      </c>
      <c r="D7" t="s">
        <v>73</v>
      </c>
      <c r="E7" t="s">
        <v>34</v>
      </c>
      <c r="F7" t="s">
        <v>33</v>
      </c>
      <c r="G7" t="s">
        <v>97</v>
      </c>
      <c r="H7" t="s">
        <v>117</v>
      </c>
      <c r="I7" t="str">
        <f t="shared" si="0"/>
        <v>formData.append('carga_glicemica_g', calculatedValues.cargaG);</v>
      </c>
    </row>
    <row r="8" spans="1:9" x14ac:dyDescent="0.25">
      <c r="B8" t="s">
        <v>71</v>
      </c>
      <c r="C8" s="5" t="s">
        <v>72</v>
      </c>
      <c r="D8" t="s">
        <v>73</v>
      </c>
      <c r="E8" t="s">
        <v>34</v>
      </c>
      <c r="F8" t="s">
        <v>33</v>
      </c>
      <c r="G8" t="s">
        <v>99</v>
      </c>
      <c r="H8" t="s">
        <v>118</v>
      </c>
      <c r="I8" t="str">
        <f t="shared" si="0"/>
        <v>formData.append('teor_agua_g', calculatedValues.teorAgua);</v>
      </c>
    </row>
    <row r="9" spans="1:9" x14ac:dyDescent="0.25">
      <c r="B9" t="s">
        <v>71</v>
      </c>
      <c r="C9" s="5" t="s">
        <v>72</v>
      </c>
      <c r="D9" t="s">
        <v>73</v>
      </c>
      <c r="E9" t="s">
        <v>34</v>
      </c>
      <c r="F9" t="s">
        <v>33</v>
      </c>
      <c r="G9" t="s">
        <v>106</v>
      </c>
      <c r="H9" t="s">
        <v>119</v>
      </c>
      <c r="I9" t="str">
        <f t="shared" si="0"/>
        <v>formData.append('colesterol_mg', calculatedValues.colesterol);</v>
      </c>
    </row>
    <row r="10" spans="1:9" x14ac:dyDescent="0.25">
      <c r="B10" t="s">
        <v>71</v>
      </c>
      <c r="C10" s="5" t="s">
        <v>72</v>
      </c>
      <c r="D10" t="s">
        <v>73</v>
      </c>
      <c r="E10" t="s">
        <v>34</v>
      </c>
      <c r="F10" t="s">
        <v>33</v>
      </c>
      <c r="G10" t="s">
        <v>108</v>
      </c>
      <c r="H10" t="s">
        <v>120</v>
      </c>
      <c r="I10" t="str">
        <f t="shared" si="0"/>
        <v>formData.append('ferro_total_mg', calculatedValues.ferrtoT);</v>
      </c>
    </row>
    <row r="11" spans="1:9" x14ac:dyDescent="0.25">
      <c r="B11" t="s">
        <v>71</v>
      </c>
      <c r="C11" s="5" t="s">
        <v>72</v>
      </c>
      <c r="D11" t="s">
        <v>73</v>
      </c>
      <c r="E11" t="s">
        <v>34</v>
      </c>
      <c r="F11" t="s">
        <v>33</v>
      </c>
      <c r="G11" t="s">
        <v>110</v>
      </c>
      <c r="H11" t="s">
        <v>121</v>
      </c>
      <c r="I11" t="str">
        <f t="shared" si="0"/>
        <v>formData.append('ferro_heme_mg', calculatedValues.ferroH);</v>
      </c>
    </row>
    <row r="12" spans="1:9" x14ac:dyDescent="0.25">
      <c r="B12" t="s">
        <v>71</v>
      </c>
      <c r="C12" s="5" t="s">
        <v>72</v>
      </c>
      <c r="D12" t="s">
        <v>73</v>
      </c>
      <c r="E12" t="s">
        <v>34</v>
      </c>
      <c r="F12" t="s">
        <v>33</v>
      </c>
      <c r="G12" t="s">
        <v>112</v>
      </c>
      <c r="H12" t="s">
        <v>122</v>
      </c>
      <c r="I12" t="str">
        <f t="shared" si="0"/>
        <v>formData.append('ferro_n_heme_mg', calculatedValues.ferroN);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EDF2-DFDE-478B-8A73-0587F01BD7CB}">
  <dimension ref="A1:C12"/>
  <sheetViews>
    <sheetView workbookViewId="0">
      <selection activeCell="E5" sqref="E5"/>
    </sheetView>
  </sheetViews>
  <sheetFormatPr defaultRowHeight="15" x14ac:dyDescent="0.25"/>
  <cols>
    <col min="1" max="1" width="10.5703125" bestFit="1" customWidth="1"/>
    <col min="2" max="2" width="16.85546875" bestFit="1" customWidth="1"/>
    <col min="4" max="4" width="12.140625" bestFit="1" customWidth="1"/>
  </cols>
  <sheetData>
    <row r="1" spans="1:3" x14ac:dyDescent="0.25">
      <c r="A1" s="2" t="s">
        <v>123</v>
      </c>
      <c r="B1" s="1" t="s">
        <v>28</v>
      </c>
    </row>
    <row r="2" spans="1:3" x14ac:dyDescent="0.25">
      <c r="A2" t="s">
        <v>30</v>
      </c>
      <c r="B2" t="str">
        <f>_xlfn.CONCAT("'food-",A2,"',")</f>
        <v>'food-fibras',</v>
      </c>
      <c r="C2" s="5"/>
    </row>
    <row r="3" spans="1:3" x14ac:dyDescent="0.25">
      <c r="A3" t="s">
        <v>93</v>
      </c>
      <c r="B3" t="str">
        <f t="shared" ref="B3:B12" si="0">_xlfn.CONCAT("'food-",A3,"',")</f>
        <v>'food-acucarT',</v>
      </c>
    </row>
    <row r="4" spans="1:3" x14ac:dyDescent="0.25">
      <c r="A4" t="s">
        <v>91</v>
      </c>
      <c r="B4" t="str">
        <f t="shared" si="0"/>
        <v>'food-acucarN',</v>
      </c>
    </row>
    <row r="5" spans="1:3" x14ac:dyDescent="0.25">
      <c r="A5" t="s">
        <v>89</v>
      </c>
      <c r="B5" t="str">
        <f t="shared" si="0"/>
        <v>'food-acucarAdd',</v>
      </c>
    </row>
    <row r="6" spans="1:3" x14ac:dyDescent="0.25">
      <c r="A6" t="s">
        <v>95</v>
      </c>
      <c r="B6" t="str">
        <f t="shared" si="0"/>
        <v>'food-indiceG',</v>
      </c>
    </row>
    <row r="7" spans="1:3" x14ac:dyDescent="0.25">
      <c r="A7" t="s">
        <v>97</v>
      </c>
      <c r="B7" t="str">
        <f t="shared" si="0"/>
        <v>'food-cargaG',</v>
      </c>
    </row>
    <row r="8" spans="1:3" x14ac:dyDescent="0.25">
      <c r="A8" t="s">
        <v>99</v>
      </c>
      <c r="B8" t="str">
        <f t="shared" si="0"/>
        <v>'food-teorAgua',</v>
      </c>
    </row>
    <row r="9" spans="1:3" x14ac:dyDescent="0.25">
      <c r="A9" t="s">
        <v>106</v>
      </c>
      <c r="B9" t="str">
        <f t="shared" si="0"/>
        <v>'food-colesterol',</v>
      </c>
    </row>
    <row r="10" spans="1:3" x14ac:dyDescent="0.25">
      <c r="A10" t="s">
        <v>108</v>
      </c>
      <c r="B10" t="str">
        <f t="shared" si="0"/>
        <v>'food-ferrtoT',</v>
      </c>
    </row>
    <row r="11" spans="1:3" x14ac:dyDescent="0.25">
      <c r="A11" t="s">
        <v>110</v>
      </c>
      <c r="B11" t="str">
        <f t="shared" si="0"/>
        <v>'food-ferroH',</v>
      </c>
    </row>
    <row r="12" spans="1:3" x14ac:dyDescent="0.25">
      <c r="A12" t="s">
        <v>112</v>
      </c>
      <c r="B12" t="str">
        <f t="shared" si="0"/>
        <v>'food-ferroN',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F101-A809-4C77-843C-2216B9264250}">
  <dimension ref="A1:U12"/>
  <sheetViews>
    <sheetView workbookViewId="0">
      <selection activeCell="U15" sqref="U15"/>
    </sheetView>
  </sheetViews>
  <sheetFormatPr defaultRowHeight="15" x14ac:dyDescent="0.25"/>
  <cols>
    <col min="1" max="1" width="13.85546875" bestFit="1" customWidth="1"/>
    <col min="2" max="2" width="7.140625" bestFit="1" customWidth="1"/>
    <col min="3" max="3" width="28.28515625" bestFit="1" customWidth="1"/>
    <col min="4" max="4" width="28.28515625" customWidth="1"/>
    <col min="5" max="5" width="8.5703125" bestFit="1" customWidth="1"/>
    <col min="6" max="6" width="7.85546875" bestFit="1" customWidth="1"/>
    <col min="7" max="7" width="28.28515625" bestFit="1" customWidth="1"/>
  </cols>
  <sheetData>
    <row r="1" spans="1:21" x14ac:dyDescent="0.25">
      <c r="A1" s="2" t="s">
        <v>75</v>
      </c>
      <c r="B1" s="2" t="s">
        <v>76</v>
      </c>
      <c r="C1" s="2" t="s">
        <v>23</v>
      </c>
      <c r="D1" s="2" t="s">
        <v>24</v>
      </c>
      <c r="E1" s="1" t="s">
        <v>77</v>
      </c>
      <c r="F1" s="1" t="s">
        <v>78</v>
      </c>
      <c r="G1" s="1" t="s">
        <v>81</v>
      </c>
    </row>
    <row r="2" spans="1:21" x14ac:dyDescent="0.25">
      <c r="A2" t="s">
        <v>74</v>
      </c>
      <c r="B2">
        <v>14</v>
      </c>
      <c r="C2" t="s">
        <v>79</v>
      </c>
      <c r="D2" t="s">
        <v>80</v>
      </c>
      <c r="E2" t="str">
        <f>_xlfn.CONCAT(A2,",")</f>
        <v>fibras_g,</v>
      </c>
      <c r="F2" t="str">
        <f>_xlfn.CONCAT("$",B2,", ")</f>
        <v xml:space="preserve">$14, </v>
      </c>
      <c r="G2" t="str">
        <f>_xlfn.CONCAT(C2,A2,D2)</f>
        <v>parseFloat(req.body.fibras_g),</v>
      </c>
      <c r="K2" t="str">
        <f>_xlfn.CONCAT(F3:F12,Q3:S3)</f>
        <v xml:space="preserve">$16, $17, $18, $19, $20, $21, $22, $23, $24, $25, $26, $27, $28, </v>
      </c>
      <c r="Q2">
        <f>B12+1</f>
        <v>26</v>
      </c>
      <c r="R2">
        <f>Q2+1</f>
        <v>27</v>
      </c>
      <c r="S2">
        <f>+R2+1</f>
        <v>28</v>
      </c>
      <c r="U2" t="str">
        <f>_xlfn.CONCAT("f.",A2," as ",A2)</f>
        <v>f.fibras_g as fibras_g</v>
      </c>
    </row>
    <row r="3" spans="1:21" x14ac:dyDescent="0.25">
      <c r="A3" t="s">
        <v>113</v>
      </c>
      <c r="B3">
        <v>16</v>
      </c>
      <c r="C3" t="s">
        <v>79</v>
      </c>
      <c r="D3" t="s">
        <v>80</v>
      </c>
      <c r="E3" t="str">
        <f t="shared" ref="E3:E12" si="0">_xlfn.CONCAT(A3,",")</f>
        <v>acucares_totais_g,</v>
      </c>
      <c r="F3" t="str">
        <f t="shared" ref="F3:F12" si="1">_xlfn.CONCAT("$",B3,", ")</f>
        <v xml:space="preserve">$16, </v>
      </c>
      <c r="G3" t="str">
        <f t="shared" ref="G3:G12" si="2">_xlfn.CONCAT(C3,A3,D3)</f>
        <v>parseFloat(req.body.acucares_totais_g),</v>
      </c>
      <c r="Q3" t="str">
        <f>_xlfn.CONCAT("$",Q2,", ")</f>
        <v xml:space="preserve">$26, </v>
      </c>
      <c r="R3" t="str">
        <f t="shared" ref="R3:S3" si="3">_xlfn.CONCAT("$",R2,", ")</f>
        <v xml:space="preserve">$27, </v>
      </c>
      <c r="S3" t="str">
        <f t="shared" si="3"/>
        <v xml:space="preserve">$28, </v>
      </c>
      <c r="U3" t="str">
        <f>_xlfn.CONCAT("f.",A3," as ",A3,",")</f>
        <v>f.acucares_totais_g as acucares_totais_g,</v>
      </c>
    </row>
    <row r="4" spans="1:21" x14ac:dyDescent="0.25">
      <c r="A4" t="s">
        <v>114</v>
      </c>
      <c r="B4">
        <v>17</v>
      </c>
      <c r="C4" t="s">
        <v>79</v>
      </c>
      <c r="D4" t="s">
        <v>80</v>
      </c>
      <c r="E4" t="str">
        <f t="shared" si="0"/>
        <v>acucares_naturais_g,</v>
      </c>
      <c r="F4" t="str">
        <f t="shared" si="1"/>
        <v xml:space="preserve">$17, </v>
      </c>
      <c r="G4" t="str">
        <f t="shared" si="2"/>
        <v>parseFloat(req.body.acucares_naturais_g),</v>
      </c>
      <c r="U4" t="str">
        <f t="shared" ref="U4:U12" si="4">_xlfn.CONCAT("f.",A4," as ",A4,",")</f>
        <v>f.acucares_naturais_g as acucares_naturais_g,</v>
      </c>
    </row>
    <row r="5" spans="1:21" x14ac:dyDescent="0.25">
      <c r="A5" t="s">
        <v>115</v>
      </c>
      <c r="B5">
        <v>18</v>
      </c>
      <c r="C5" t="s">
        <v>79</v>
      </c>
      <c r="D5" t="s">
        <v>80</v>
      </c>
      <c r="E5" t="str">
        <f t="shared" si="0"/>
        <v>acucares_adicionados_g,</v>
      </c>
      <c r="F5" t="str">
        <f t="shared" si="1"/>
        <v xml:space="preserve">$18, </v>
      </c>
      <c r="G5" t="str">
        <f t="shared" si="2"/>
        <v>parseFloat(req.body.acucares_adicionados_g),</v>
      </c>
      <c r="U5" t="str">
        <f t="shared" si="4"/>
        <v>f.acucares_adicionados_g as acucares_adicionados_g,</v>
      </c>
    </row>
    <row r="6" spans="1:21" x14ac:dyDescent="0.25">
      <c r="A6" t="s">
        <v>116</v>
      </c>
      <c r="B6">
        <v>19</v>
      </c>
      <c r="C6" t="s">
        <v>79</v>
      </c>
      <c r="D6" t="s">
        <v>80</v>
      </c>
      <c r="E6" t="str">
        <f t="shared" si="0"/>
        <v>indice_glicemico,</v>
      </c>
      <c r="F6" t="str">
        <f t="shared" si="1"/>
        <v xml:space="preserve">$19, </v>
      </c>
      <c r="G6" t="str">
        <f t="shared" si="2"/>
        <v>parseFloat(req.body.indice_glicemico),</v>
      </c>
      <c r="U6" t="str">
        <f t="shared" si="4"/>
        <v>f.indice_glicemico as indice_glicemico,</v>
      </c>
    </row>
    <row r="7" spans="1:21" x14ac:dyDescent="0.25">
      <c r="A7" t="s">
        <v>117</v>
      </c>
      <c r="B7">
        <v>20</v>
      </c>
      <c r="C7" t="s">
        <v>79</v>
      </c>
      <c r="D7" t="s">
        <v>80</v>
      </c>
      <c r="E7" t="str">
        <f t="shared" si="0"/>
        <v>carga_glicemica_g,</v>
      </c>
      <c r="F7" t="str">
        <f t="shared" si="1"/>
        <v xml:space="preserve">$20, </v>
      </c>
      <c r="G7" t="str">
        <f t="shared" si="2"/>
        <v>parseFloat(req.body.carga_glicemica_g),</v>
      </c>
      <c r="U7" t="str">
        <f t="shared" si="4"/>
        <v>f.carga_glicemica_g as carga_glicemica_g,</v>
      </c>
    </row>
    <row r="8" spans="1:21" x14ac:dyDescent="0.25">
      <c r="A8" t="s">
        <v>118</v>
      </c>
      <c r="B8">
        <v>21</v>
      </c>
      <c r="C8" t="s">
        <v>79</v>
      </c>
      <c r="D8" t="s">
        <v>80</v>
      </c>
      <c r="E8" t="str">
        <f t="shared" si="0"/>
        <v>teor_agua_g,</v>
      </c>
      <c r="F8" t="str">
        <f t="shared" si="1"/>
        <v xml:space="preserve">$21, </v>
      </c>
      <c r="G8" t="str">
        <f t="shared" si="2"/>
        <v>parseFloat(req.body.teor_agua_g),</v>
      </c>
      <c r="U8" t="str">
        <f t="shared" si="4"/>
        <v>f.teor_agua_g as teor_agua_g,</v>
      </c>
    </row>
    <row r="9" spans="1:21" x14ac:dyDescent="0.25">
      <c r="A9" t="s">
        <v>119</v>
      </c>
      <c r="B9">
        <v>22</v>
      </c>
      <c r="C9" t="s">
        <v>79</v>
      </c>
      <c r="D9" t="s">
        <v>80</v>
      </c>
      <c r="E9" t="str">
        <f t="shared" si="0"/>
        <v>colesterol_mg,</v>
      </c>
      <c r="F9" t="str">
        <f t="shared" si="1"/>
        <v xml:space="preserve">$22, </v>
      </c>
      <c r="G9" t="str">
        <f t="shared" si="2"/>
        <v>parseFloat(req.body.colesterol_mg),</v>
      </c>
      <c r="U9" t="str">
        <f t="shared" si="4"/>
        <v>f.colesterol_mg as colesterol_mg,</v>
      </c>
    </row>
    <row r="10" spans="1:21" x14ac:dyDescent="0.25">
      <c r="A10" t="s">
        <v>120</v>
      </c>
      <c r="B10">
        <v>23</v>
      </c>
      <c r="C10" t="s">
        <v>79</v>
      </c>
      <c r="D10" t="s">
        <v>80</v>
      </c>
      <c r="E10" t="str">
        <f t="shared" si="0"/>
        <v>ferro_total_mg,</v>
      </c>
      <c r="F10" t="str">
        <f t="shared" si="1"/>
        <v xml:space="preserve">$23, </v>
      </c>
      <c r="G10" t="str">
        <f t="shared" si="2"/>
        <v>parseFloat(req.body.ferro_total_mg),</v>
      </c>
      <c r="U10" t="str">
        <f t="shared" si="4"/>
        <v>f.ferro_total_mg as ferro_total_mg,</v>
      </c>
    </row>
    <row r="11" spans="1:21" x14ac:dyDescent="0.25">
      <c r="A11" t="s">
        <v>121</v>
      </c>
      <c r="B11">
        <v>24</v>
      </c>
      <c r="C11" t="s">
        <v>79</v>
      </c>
      <c r="D11" t="s">
        <v>80</v>
      </c>
      <c r="E11" t="str">
        <f t="shared" si="0"/>
        <v>ferro_heme_mg,</v>
      </c>
      <c r="F11" t="str">
        <f t="shared" si="1"/>
        <v xml:space="preserve">$24, </v>
      </c>
      <c r="G11" t="str">
        <f t="shared" si="2"/>
        <v>parseFloat(req.body.ferro_heme_mg),</v>
      </c>
      <c r="U11" t="str">
        <f t="shared" si="4"/>
        <v>f.ferro_heme_mg as ferro_heme_mg,</v>
      </c>
    </row>
    <row r="12" spans="1:21" x14ac:dyDescent="0.25">
      <c r="A12" t="s">
        <v>122</v>
      </c>
      <c r="B12">
        <v>25</v>
      </c>
      <c r="C12" t="s">
        <v>79</v>
      </c>
      <c r="D12" t="s">
        <v>80</v>
      </c>
      <c r="E12" t="str">
        <f t="shared" si="0"/>
        <v>ferro_n_heme_mg,</v>
      </c>
      <c r="F12" t="str">
        <f t="shared" si="1"/>
        <v xml:space="preserve">$25, </v>
      </c>
      <c r="G12" t="str">
        <f t="shared" si="2"/>
        <v>parseFloat(req.body.ferro_n_heme_mg),</v>
      </c>
      <c r="U12" t="str">
        <f t="shared" si="4"/>
        <v>f.ferro_n_heme_mg as ferro_n_heme_mg,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1E9F-6FF4-4DD1-BA03-DA33128E7FBB}">
  <dimension ref="A1:D57"/>
  <sheetViews>
    <sheetView tabSelected="1" workbookViewId="0">
      <selection activeCell="D18" sqref="D18"/>
    </sheetView>
  </sheetViews>
  <sheetFormatPr defaultRowHeight="15" x14ac:dyDescent="0.25"/>
  <cols>
    <col min="1" max="1" width="30.7109375" bestFit="1" customWidth="1"/>
    <col min="2" max="3" width="14.85546875" bestFit="1" customWidth="1"/>
    <col min="4" max="4" width="32.85546875" bestFit="1" customWidth="1"/>
  </cols>
  <sheetData>
    <row r="1" spans="1:4" ht="15.75" thickBot="1" x14ac:dyDescent="0.3">
      <c r="A1" s="9" t="s">
        <v>124</v>
      </c>
      <c r="B1" s="9" t="s">
        <v>125</v>
      </c>
      <c r="C1" s="9" t="s">
        <v>126</v>
      </c>
      <c r="D1" s="9" t="s">
        <v>127</v>
      </c>
    </row>
    <row r="2" spans="1:4" x14ac:dyDescent="0.25">
      <c r="A2" t="s">
        <v>128</v>
      </c>
      <c r="B2" t="s">
        <v>129</v>
      </c>
      <c r="C2" t="s">
        <v>130</v>
      </c>
      <c r="D2" t="s">
        <v>131</v>
      </c>
    </row>
    <row r="3" spans="1:4" x14ac:dyDescent="0.25">
      <c r="A3" t="s">
        <v>132</v>
      </c>
      <c r="B3" t="s">
        <v>133</v>
      </c>
      <c r="C3" t="s">
        <v>134</v>
      </c>
      <c r="D3" t="s">
        <v>135</v>
      </c>
    </row>
    <row r="4" spans="1:4" x14ac:dyDescent="0.25">
      <c r="A4" t="s">
        <v>136</v>
      </c>
      <c r="B4" t="s">
        <v>137</v>
      </c>
      <c r="C4" t="s">
        <v>138</v>
      </c>
      <c r="D4" t="s">
        <v>139</v>
      </c>
    </row>
    <row r="5" spans="1:4" x14ac:dyDescent="0.25">
      <c r="A5" t="s">
        <v>140</v>
      </c>
      <c r="B5" t="s">
        <v>141</v>
      </c>
      <c r="C5" t="s">
        <v>142</v>
      </c>
      <c r="D5" t="s">
        <v>143</v>
      </c>
    </row>
    <row r="6" spans="1:4" x14ac:dyDescent="0.25">
      <c r="A6" t="s">
        <v>144</v>
      </c>
      <c r="B6" t="s">
        <v>145</v>
      </c>
      <c r="C6" t="s">
        <v>146</v>
      </c>
      <c r="D6" t="s">
        <v>147</v>
      </c>
    </row>
    <row r="7" spans="1:4" x14ac:dyDescent="0.25">
      <c r="A7" t="s">
        <v>148</v>
      </c>
      <c r="B7" t="s">
        <v>149</v>
      </c>
      <c r="C7" t="s">
        <v>150</v>
      </c>
      <c r="D7" t="s">
        <v>151</v>
      </c>
    </row>
    <row r="8" spans="1:4" x14ac:dyDescent="0.25">
      <c r="A8" t="s">
        <v>118</v>
      </c>
      <c r="B8" t="s">
        <v>99</v>
      </c>
      <c r="C8" t="s">
        <v>98</v>
      </c>
      <c r="D8" t="s">
        <v>100</v>
      </c>
    </row>
    <row r="9" spans="1:4" x14ac:dyDescent="0.25">
      <c r="A9" t="s">
        <v>152</v>
      </c>
      <c r="B9" t="s">
        <v>153</v>
      </c>
      <c r="C9" t="s">
        <v>154</v>
      </c>
      <c r="D9" t="s">
        <v>155</v>
      </c>
    </row>
    <row r="10" spans="1:4" x14ac:dyDescent="0.25">
      <c r="A10" t="s">
        <v>156</v>
      </c>
      <c r="B10" t="s">
        <v>157</v>
      </c>
      <c r="C10" t="s">
        <v>158</v>
      </c>
      <c r="D10" t="s">
        <v>159</v>
      </c>
    </row>
    <row r="11" spans="1:4" x14ac:dyDescent="0.25">
      <c r="A11" t="s">
        <v>160</v>
      </c>
      <c r="B11" t="s">
        <v>161</v>
      </c>
      <c r="C11" t="s">
        <v>162</v>
      </c>
      <c r="D11" t="s">
        <v>163</v>
      </c>
    </row>
    <row r="12" spans="1:4" x14ac:dyDescent="0.25">
      <c r="A12" t="s">
        <v>164</v>
      </c>
      <c r="B12" t="s">
        <v>165</v>
      </c>
      <c r="C12" t="s">
        <v>166</v>
      </c>
      <c r="D12" t="s">
        <v>167</v>
      </c>
    </row>
    <row r="13" spans="1:4" x14ac:dyDescent="0.25">
      <c r="A13" t="s">
        <v>168</v>
      </c>
      <c r="B13" t="s">
        <v>169</v>
      </c>
      <c r="C13" t="s">
        <v>170</v>
      </c>
      <c r="D13" t="s">
        <v>171</v>
      </c>
    </row>
    <row r="14" spans="1:4" x14ac:dyDescent="0.25">
      <c r="A14" t="s">
        <v>172</v>
      </c>
      <c r="B14" t="s">
        <v>173</v>
      </c>
      <c r="C14" t="s">
        <v>174</v>
      </c>
      <c r="D14" t="s">
        <v>175</v>
      </c>
    </row>
    <row r="15" spans="1:4" x14ac:dyDescent="0.25">
      <c r="A15" t="s">
        <v>176</v>
      </c>
      <c r="B15" t="s">
        <v>177</v>
      </c>
      <c r="C15" t="s">
        <v>178</v>
      </c>
      <c r="D15" t="s">
        <v>179</v>
      </c>
    </row>
    <row r="16" spans="1:4" x14ac:dyDescent="0.25">
      <c r="A16" t="s">
        <v>180</v>
      </c>
      <c r="B16" t="s">
        <v>181</v>
      </c>
      <c r="C16" t="s">
        <v>182</v>
      </c>
      <c r="D16" t="s">
        <v>183</v>
      </c>
    </row>
    <row r="17" spans="1:4" x14ac:dyDescent="0.25">
      <c r="A17" t="s">
        <v>184</v>
      </c>
      <c r="B17" t="s">
        <v>32</v>
      </c>
      <c r="C17" t="s">
        <v>31</v>
      </c>
      <c r="D17" t="s">
        <v>13</v>
      </c>
    </row>
    <row r="18" spans="1:4" x14ac:dyDescent="0.25">
      <c r="A18" t="s">
        <v>185</v>
      </c>
      <c r="B18" t="s">
        <v>186</v>
      </c>
      <c r="C18" t="s">
        <v>187</v>
      </c>
      <c r="D18" t="s">
        <v>188</v>
      </c>
    </row>
    <row r="19" spans="1:4" x14ac:dyDescent="0.25">
      <c r="A19" t="s">
        <v>189</v>
      </c>
      <c r="B19" t="s">
        <v>190</v>
      </c>
      <c r="C19" t="s">
        <v>191</v>
      </c>
      <c r="D19" t="s">
        <v>192</v>
      </c>
    </row>
    <row r="20" spans="1:4" x14ac:dyDescent="0.25">
      <c r="A20" t="s">
        <v>119</v>
      </c>
      <c r="B20" t="s">
        <v>106</v>
      </c>
      <c r="C20" t="s">
        <v>105</v>
      </c>
      <c r="D20" t="s">
        <v>101</v>
      </c>
    </row>
    <row r="21" spans="1:4" x14ac:dyDescent="0.25">
      <c r="A21" t="s">
        <v>113</v>
      </c>
      <c r="B21" t="s">
        <v>93</v>
      </c>
      <c r="C21" t="s">
        <v>92</v>
      </c>
      <c r="D21" t="s">
        <v>193</v>
      </c>
    </row>
    <row r="22" spans="1:4" x14ac:dyDescent="0.25">
      <c r="A22" t="s">
        <v>114</v>
      </c>
      <c r="B22" t="s">
        <v>91</v>
      </c>
      <c r="C22" t="s">
        <v>90</v>
      </c>
      <c r="D22" t="s">
        <v>194</v>
      </c>
    </row>
    <row r="23" spans="1:4" x14ac:dyDescent="0.25">
      <c r="A23" t="s">
        <v>115</v>
      </c>
      <c r="B23" t="s">
        <v>89</v>
      </c>
      <c r="C23" t="s">
        <v>88</v>
      </c>
      <c r="D23" t="s">
        <v>195</v>
      </c>
    </row>
    <row r="24" spans="1:4" x14ac:dyDescent="0.25">
      <c r="A24" t="s">
        <v>116</v>
      </c>
      <c r="B24" t="s">
        <v>95</v>
      </c>
      <c r="C24" t="s">
        <v>94</v>
      </c>
      <c r="D24" t="s">
        <v>82</v>
      </c>
    </row>
    <row r="25" spans="1:4" x14ac:dyDescent="0.25">
      <c r="A25" t="s">
        <v>117</v>
      </c>
      <c r="B25" t="s">
        <v>97</v>
      </c>
      <c r="C25" t="s">
        <v>96</v>
      </c>
      <c r="D25" t="s">
        <v>196</v>
      </c>
    </row>
    <row r="26" spans="1:4" x14ac:dyDescent="0.25">
      <c r="A26" t="s">
        <v>197</v>
      </c>
      <c r="B26" t="s">
        <v>198</v>
      </c>
      <c r="C26" t="s">
        <v>199</v>
      </c>
      <c r="D26" t="s">
        <v>200</v>
      </c>
    </row>
    <row r="27" spans="1:4" x14ac:dyDescent="0.25">
      <c r="A27" t="s">
        <v>201</v>
      </c>
      <c r="B27" t="s">
        <v>202</v>
      </c>
      <c r="C27" t="s">
        <v>203</v>
      </c>
      <c r="D27" t="s">
        <v>204</v>
      </c>
    </row>
    <row r="28" spans="1:4" x14ac:dyDescent="0.25">
      <c r="A28" t="s">
        <v>120</v>
      </c>
      <c r="B28" t="s">
        <v>205</v>
      </c>
      <c r="C28" t="s">
        <v>107</v>
      </c>
      <c r="D28" t="s">
        <v>102</v>
      </c>
    </row>
    <row r="29" spans="1:4" x14ac:dyDescent="0.25">
      <c r="A29" t="s">
        <v>121</v>
      </c>
      <c r="B29" t="s">
        <v>110</v>
      </c>
      <c r="C29" t="s">
        <v>109</v>
      </c>
      <c r="D29" t="s">
        <v>103</v>
      </c>
    </row>
    <row r="30" spans="1:4" x14ac:dyDescent="0.25">
      <c r="A30" t="s">
        <v>122</v>
      </c>
      <c r="B30" t="s">
        <v>112</v>
      </c>
      <c r="C30" t="s">
        <v>111</v>
      </c>
      <c r="D30" t="s">
        <v>206</v>
      </c>
    </row>
    <row r="31" spans="1:4" x14ac:dyDescent="0.25">
      <c r="A31" t="s">
        <v>207</v>
      </c>
      <c r="B31" t="s">
        <v>208</v>
      </c>
      <c r="C31" t="s">
        <v>209</v>
      </c>
      <c r="D31" t="s">
        <v>210</v>
      </c>
    </row>
    <row r="32" spans="1:4" x14ac:dyDescent="0.25">
      <c r="A32" t="s">
        <v>211</v>
      </c>
      <c r="B32" t="s">
        <v>212</v>
      </c>
      <c r="C32" t="s">
        <v>213</v>
      </c>
      <c r="D32" t="s">
        <v>214</v>
      </c>
    </row>
    <row r="33" spans="1:4" x14ac:dyDescent="0.25">
      <c r="A33" t="s">
        <v>215</v>
      </c>
      <c r="B33" t="s">
        <v>216</v>
      </c>
      <c r="C33" t="s">
        <v>217</v>
      </c>
      <c r="D33" t="s">
        <v>218</v>
      </c>
    </row>
    <row r="34" spans="1:4" x14ac:dyDescent="0.25">
      <c r="A34" t="s">
        <v>219</v>
      </c>
      <c r="B34" t="s">
        <v>220</v>
      </c>
      <c r="C34" t="s">
        <v>221</v>
      </c>
      <c r="D34" t="s">
        <v>222</v>
      </c>
    </row>
    <row r="35" spans="1:4" x14ac:dyDescent="0.25">
      <c r="A35" t="s">
        <v>223</v>
      </c>
      <c r="B35" t="s">
        <v>224</v>
      </c>
      <c r="C35" t="s">
        <v>225</v>
      </c>
      <c r="D35" t="s">
        <v>226</v>
      </c>
    </row>
    <row r="36" spans="1:4" x14ac:dyDescent="0.25">
      <c r="A36" t="s">
        <v>227</v>
      </c>
      <c r="B36" t="s">
        <v>228</v>
      </c>
      <c r="C36" t="s">
        <v>229</v>
      </c>
      <c r="D36" t="s">
        <v>230</v>
      </c>
    </row>
    <row r="37" spans="1:4" x14ac:dyDescent="0.25">
      <c r="A37" t="s">
        <v>231</v>
      </c>
      <c r="B37" t="s">
        <v>232</v>
      </c>
      <c r="C37" t="s">
        <v>233</v>
      </c>
      <c r="D37" t="s">
        <v>234</v>
      </c>
    </row>
    <row r="38" spans="1:4" x14ac:dyDescent="0.25">
      <c r="A38" t="s">
        <v>235</v>
      </c>
      <c r="B38" t="s">
        <v>236</v>
      </c>
      <c r="C38" t="s">
        <v>237</v>
      </c>
      <c r="D38" t="s">
        <v>238</v>
      </c>
    </row>
    <row r="39" spans="1:4" x14ac:dyDescent="0.25">
      <c r="A39" t="s">
        <v>239</v>
      </c>
      <c r="B39" t="s">
        <v>240</v>
      </c>
      <c r="C39" t="s">
        <v>241</v>
      </c>
      <c r="D39" t="s">
        <v>242</v>
      </c>
    </row>
    <row r="40" spans="1:4" x14ac:dyDescent="0.25">
      <c r="A40" t="s">
        <v>243</v>
      </c>
      <c r="B40" t="s">
        <v>244</v>
      </c>
      <c r="C40" t="s">
        <v>245</v>
      </c>
      <c r="D40" t="s">
        <v>246</v>
      </c>
    </row>
    <row r="41" spans="1:4" x14ac:dyDescent="0.25">
      <c r="A41" t="s">
        <v>247</v>
      </c>
      <c r="B41" t="s">
        <v>248</v>
      </c>
      <c r="C41" t="s">
        <v>249</v>
      </c>
      <c r="D41" t="s">
        <v>250</v>
      </c>
    </row>
    <row r="42" spans="1:4" x14ac:dyDescent="0.25">
      <c r="A42" t="s">
        <v>251</v>
      </c>
      <c r="B42" t="s">
        <v>252</v>
      </c>
      <c r="C42" t="s">
        <v>253</v>
      </c>
      <c r="D42" t="s">
        <v>254</v>
      </c>
    </row>
    <row r="43" spans="1:4" x14ac:dyDescent="0.25">
      <c r="A43" t="s">
        <v>255</v>
      </c>
      <c r="B43" t="s">
        <v>256</v>
      </c>
      <c r="C43" t="s">
        <v>257</v>
      </c>
      <c r="D43" t="s">
        <v>258</v>
      </c>
    </row>
    <row r="44" spans="1:4" x14ac:dyDescent="0.25">
      <c r="A44" t="s">
        <v>259</v>
      </c>
      <c r="B44" t="s">
        <v>260</v>
      </c>
      <c r="C44" t="s">
        <v>261</v>
      </c>
      <c r="D44" t="s">
        <v>262</v>
      </c>
    </row>
    <row r="45" spans="1:4" x14ac:dyDescent="0.25">
      <c r="A45" t="s">
        <v>263</v>
      </c>
      <c r="B45" t="s">
        <v>264</v>
      </c>
      <c r="C45" t="s">
        <v>265</v>
      </c>
      <c r="D45" t="s">
        <v>266</v>
      </c>
    </row>
    <row r="46" spans="1:4" x14ac:dyDescent="0.25">
      <c r="A46" t="s">
        <v>267</v>
      </c>
      <c r="B46" t="s">
        <v>268</v>
      </c>
      <c r="C46" t="s">
        <v>269</v>
      </c>
      <c r="D46" t="s">
        <v>270</v>
      </c>
    </row>
    <row r="47" spans="1:4" x14ac:dyDescent="0.25">
      <c r="A47" t="s">
        <v>271</v>
      </c>
      <c r="B47" t="s">
        <v>272</v>
      </c>
      <c r="C47" t="s">
        <v>273</v>
      </c>
      <c r="D47" t="s">
        <v>274</v>
      </c>
    </row>
    <row r="48" spans="1:4" x14ac:dyDescent="0.25">
      <c r="A48" t="s">
        <v>275</v>
      </c>
      <c r="B48" t="s">
        <v>276</v>
      </c>
      <c r="C48" t="s">
        <v>277</v>
      </c>
      <c r="D48" t="s">
        <v>278</v>
      </c>
    </row>
    <row r="49" spans="1:4" x14ac:dyDescent="0.25">
      <c r="A49" t="s">
        <v>279</v>
      </c>
      <c r="B49" t="s">
        <v>280</v>
      </c>
      <c r="C49" t="s">
        <v>281</v>
      </c>
      <c r="D49" t="s">
        <v>282</v>
      </c>
    </row>
    <row r="50" spans="1:4" x14ac:dyDescent="0.25">
      <c r="A50" t="s">
        <v>283</v>
      </c>
      <c r="B50" t="s">
        <v>284</v>
      </c>
      <c r="C50" t="s">
        <v>285</v>
      </c>
      <c r="D50" t="s">
        <v>286</v>
      </c>
    </row>
    <row r="51" spans="1:4" x14ac:dyDescent="0.25">
      <c r="A51" t="s">
        <v>287</v>
      </c>
      <c r="B51" t="s">
        <v>288</v>
      </c>
      <c r="C51" t="s">
        <v>289</v>
      </c>
      <c r="D51" t="s">
        <v>290</v>
      </c>
    </row>
    <row r="52" spans="1:4" x14ac:dyDescent="0.25">
      <c r="A52" t="s">
        <v>291</v>
      </c>
      <c r="B52" t="s">
        <v>292</v>
      </c>
      <c r="C52" t="s">
        <v>293</v>
      </c>
      <c r="D52" t="s">
        <v>294</v>
      </c>
    </row>
    <row r="53" spans="1:4" x14ac:dyDescent="0.25">
      <c r="A53" t="s">
        <v>295</v>
      </c>
      <c r="B53" t="s">
        <v>296</v>
      </c>
      <c r="C53" t="s">
        <v>297</v>
      </c>
      <c r="D53" t="s">
        <v>298</v>
      </c>
    </row>
    <row r="54" spans="1:4" x14ac:dyDescent="0.25">
      <c r="A54" t="s">
        <v>299</v>
      </c>
      <c r="B54" t="s">
        <v>300</v>
      </c>
      <c r="C54" t="s">
        <v>301</v>
      </c>
      <c r="D54" t="s">
        <v>302</v>
      </c>
    </row>
    <row r="55" spans="1:4" x14ac:dyDescent="0.25">
      <c r="A55" t="s">
        <v>303</v>
      </c>
      <c r="B55" t="s">
        <v>304</v>
      </c>
      <c r="C55" t="s">
        <v>305</v>
      </c>
      <c r="D55" t="s">
        <v>306</v>
      </c>
    </row>
    <row r="56" spans="1:4" x14ac:dyDescent="0.25">
      <c r="A56" t="s">
        <v>307</v>
      </c>
      <c r="B56" t="s">
        <v>308</v>
      </c>
      <c r="C56" t="s">
        <v>309</v>
      </c>
      <c r="D56" t="s">
        <v>310</v>
      </c>
    </row>
    <row r="57" spans="1:4" x14ac:dyDescent="0.25">
      <c r="A57" t="s">
        <v>311</v>
      </c>
      <c r="B57" t="s">
        <v>312</v>
      </c>
      <c r="C57" t="s">
        <v>313</v>
      </c>
      <c r="D57" t="s">
        <v>314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HTML</vt:lpstr>
      <vt:lpstr>PASSO 1</vt:lpstr>
      <vt:lpstr>PASSO 2</vt:lpstr>
      <vt:lpstr>PASSO 3</vt:lpstr>
      <vt:lpstr>PASSO 4</vt:lpstr>
      <vt:lpstr>SERVER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2025-08-17T23:36:37Z</dcterms:created>
  <dcterms:modified xsi:type="dcterms:W3CDTF">2025-08-18T02:07:05Z</dcterms:modified>
</cp:coreProperties>
</file>