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a\Desktop\vis_fit_v1\Projeto\"/>
    </mc:Choice>
  </mc:AlternateContent>
  <xr:revisionPtr revIDLastSave="0" documentId="13_ncr:1_{1C23CC0C-0521-4906-BE19-69B04634374A}" xr6:coauthVersionLast="47" xr6:coauthVersionMax="47" xr10:uidLastSave="{00000000-0000-0000-0000-000000000000}"/>
  <bookViews>
    <workbookView xWindow="-120" yWindow="-120" windowWidth="29040" windowHeight="15720" activeTab="1" xr2:uid="{13CDEF06-038D-4B90-91E4-0222C8C84A16}"/>
  </bookViews>
  <sheets>
    <sheet name="HTML" sheetId="1" r:id="rId1"/>
    <sheet name="PASSO 1" sheetId="2" r:id="rId2"/>
    <sheet name="PASSO 2" sheetId="3" r:id="rId3"/>
    <sheet name="PASSO 3" sheetId="4" r:id="rId4"/>
    <sheet name="PASSO 4" sheetId="7" r:id="rId5"/>
    <sheet name="SERVER" sheetId="5" r:id="rId6"/>
    <sheet name="apoio" sheetId="8" r:id="rId7"/>
  </sheets>
  <definedNames>
    <definedName name="_xlnm._FilterDatabase" localSheetId="6" hidden="1">apoio!$A$1:$E$56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2" i="2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D2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K2" i="5"/>
  <c r="Q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U12" i="5"/>
  <c r="U11" i="5"/>
  <c r="U10" i="5"/>
  <c r="U9" i="5"/>
  <c r="U8" i="5"/>
  <c r="U7" i="5"/>
  <c r="U6" i="5"/>
  <c r="U5" i="5"/>
  <c r="U4" i="5"/>
  <c r="U3" i="5"/>
  <c r="U2" i="5"/>
  <c r="Q3" i="5"/>
  <c r="R2" i="5"/>
  <c r="S2" i="5" s="1"/>
  <c r="S3" i="5" s="1"/>
  <c r="F12" i="5"/>
  <c r="F11" i="5"/>
  <c r="F10" i="5"/>
  <c r="F9" i="5"/>
  <c r="F8" i="5"/>
  <c r="F7" i="5"/>
  <c r="F6" i="5"/>
  <c r="F5" i="5"/>
  <c r="F4" i="5"/>
  <c r="F3" i="5"/>
  <c r="F2" i="5"/>
  <c r="E3" i="5"/>
  <c r="G3" i="5"/>
  <c r="E4" i="5"/>
  <c r="G4" i="5"/>
  <c r="E5" i="5"/>
  <c r="G5" i="5"/>
  <c r="E6" i="5"/>
  <c r="G6" i="5"/>
  <c r="E7" i="5"/>
  <c r="G7" i="5"/>
  <c r="E8" i="5"/>
  <c r="G8" i="5"/>
  <c r="E9" i="5"/>
  <c r="G9" i="5"/>
  <c r="E10" i="5"/>
  <c r="G10" i="5"/>
  <c r="E11" i="5"/>
  <c r="G11" i="5"/>
  <c r="E12" i="5"/>
  <c r="G12" i="5"/>
  <c r="I3" i="4"/>
  <c r="I4" i="4"/>
  <c r="I5" i="4"/>
  <c r="I6" i="4"/>
  <c r="I7" i="4"/>
  <c r="I8" i="4"/>
  <c r="I9" i="4"/>
  <c r="I10" i="4"/>
  <c r="I11" i="4"/>
  <c r="I12" i="4"/>
  <c r="H3" i="3"/>
  <c r="H4" i="3"/>
  <c r="H5" i="3"/>
  <c r="H6" i="3"/>
  <c r="H7" i="3"/>
  <c r="H8" i="3"/>
  <c r="H9" i="3"/>
  <c r="H10" i="3"/>
  <c r="H11" i="3"/>
  <c r="H12" i="3"/>
  <c r="H3" i="2"/>
  <c r="H4" i="2"/>
  <c r="H5" i="2"/>
  <c r="H6" i="2"/>
  <c r="H7" i="2"/>
  <c r="H8" i="2"/>
  <c r="H9" i="2"/>
  <c r="H10" i="2"/>
  <c r="H11" i="2"/>
  <c r="H12" i="2"/>
  <c r="G2" i="5"/>
  <c r="E2" i="5"/>
  <c r="I2" i="4"/>
  <c r="H2" i="3"/>
  <c r="H2" i="2"/>
  <c r="I9" i="1"/>
  <c r="I25" i="1"/>
  <c r="I17" i="1"/>
  <c r="I14" i="1"/>
  <c r="I6" i="1"/>
  <c r="I3" i="1"/>
  <c r="I24" i="1"/>
  <c r="I23" i="1"/>
  <c r="I22" i="1"/>
  <c r="I21" i="1"/>
  <c r="I20" i="1"/>
  <c r="I19" i="1"/>
  <c r="I18" i="1"/>
  <c r="I16" i="1"/>
  <c r="I15" i="1"/>
  <c r="I13" i="1"/>
  <c r="I12" i="1"/>
  <c r="I11" i="1"/>
  <c r="I10" i="1"/>
  <c r="I8" i="1"/>
  <c r="I7" i="1"/>
  <c r="I5" i="1"/>
  <c r="I4" i="1"/>
  <c r="I2" i="1"/>
  <c r="N2" i="2" l="1"/>
  <c r="R3" i="5"/>
</calcChain>
</file>

<file path=xl/sharedStrings.xml><?xml version="1.0" encoding="utf-8"?>
<sst xmlns="http://schemas.openxmlformats.org/spreadsheetml/2006/main" count="3607" uniqueCount="358">
  <si>
    <t>&lt;div class="form-field-row"&gt;</t>
  </si>
  <si>
    <t>&lt;!-- Fibras --&gt;</t>
  </si>
  <si>
    <t>&lt;div class="form-field-container" style="flex: 1;"&gt;</t>
  </si>
  <si>
    <t>&lt;label for="food-fibras" class="form-field-label"&gt;</t>
  </si>
  <si>
    <t>Fibras (g)</t>
  </si>
  <si>
    <t>&lt;/label&gt;</t>
  </si>
  <si>
    <t xml:space="preserve">&lt;input type="text" </t>
  </si>
  <si>
    <t xml:space="preserve">id="food-fibras" </t>
  </si>
  <si>
    <t xml:space="preserve">class="form-field-input" </t>
  </si>
  <si>
    <t>placeholder="0,00"&gt;</t>
  </si>
  <si>
    <t>&lt;div class="form-field-error"&gt;&lt;/div&gt;</t>
  </si>
  <si>
    <t>&lt;/div&gt;</t>
  </si>
  <si>
    <t>&lt;label for="food-sodio" class="form-field-label"&gt;</t>
  </si>
  <si>
    <t>Sódio (mg)</t>
  </si>
  <si>
    <t xml:space="preserve">id="food-sodio" </t>
  </si>
  <si>
    <t>Padrão</t>
  </si>
  <si>
    <t>Linha</t>
  </si>
  <si>
    <t xml:space="preserve">&lt;!-- </t>
  </si>
  <si>
    <t xml:space="preserve"> --&gt;</t>
  </si>
  <si>
    <t>&lt;label for="food-</t>
  </si>
  <si>
    <t>id="food-</t>
  </si>
  <si>
    <t>" class="form-field-label"&gt;</t>
  </si>
  <si>
    <t xml:space="preserve">" </t>
  </si>
  <si>
    <t>Tx 1</t>
  </si>
  <si>
    <t>Tx 2</t>
  </si>
  <si>
    <t>Valores</t>
  </si>
  <si>
    <t>Valor 1</t>
  </si>
  <si>
    <t>Valor 2</t>
  </si>
  <si>
    <t>Formula</t>
  </si>
  <si>
    <t>fibras</t>
  </si>
  <si>
    <t>Sodio</t>
  </si>
  <si>
    <t>sodio</t>
  </si>
  <si>
    <t>v1</t>
  </si>
  <si>
    <t>v2</t>
  </si>
  <si>
    <t>&lt;!-- Sodio --&gt;</t>
  </si>
  <si>
    <t>Linha 1</t>
  </si>
  <si>
    <t>Linha 2</t>
  </si>
  <si>
    <t>Linha 3</t>
  </si>
  <si>
    <t>Linha 4</t>
  </si>
  <si>
    <t>Linha 5</t>
  </si>
  <si>
    <t>Linha 6</t>
  </si>
  <si>
    <t>Linha 7</t>
  </si>
  <si>
    <t>Linha 8</t>
  </si>
  <si>
    <t>Linha 9</t>
  </si>
  <si>
    <t>Linha 10</t>
  </si>
  <si>
    <t>Linha 11</t>
  </si>
  <si>
    <t>Linha 12</t>
  </si>
  <si>
    <t>Linha 13</t>
  </si>
  <si>
    <t>Linha 14</t>
  </si>
  <si>
    <t>Linha 15</t>
  </si>
  <si>
    <t>Linha 16</t>
  </si>
  <si>
    <t>Linha 17</t>
  </si>
  <si>
    <t>Linha 18</t>
  </si>
  <si>
    <t>Linha 19</t>
  </si>
  <si>
    <t>Linha 20</t>
  </si>
  <si>
    <t>Linha 21</t>
  </si>
  <si>
    <t>Linha 22</t>
  </si>
  <si>
    <t>Linha 23</t>
  </si>
  <si>
    <t>Linha 24</t>
  </si>
  <si>
    <t>Linha 25</t>
  </si>
  <si>
    <t>fibras: getNutritionValue('food-fibras') || 0,</t>
  </si>
  <si>
    <t>: getNutritionValue('food-</t>
  </si>
  <si>
    <t>Tx 3</t>
  </si>
  <si>
    <t>Valor 3</t>
  </si>
  <si>
    <t>') || 0,</t>
  </si>
  <si>
    <t>fibras: (nutritionValues.fibras * proportionFactor).toFixed(2),</t>
  </si>
  <si>
    <t>: (nutritionValues.</t>
  </si>
  <si>
    <t>V1</t>
  </si>
  <si>
    <t xml:space="preserve"> * proportionFactor).toFixed(2),</t>
  </si>
  <si>
    <t>formData.append('fibras_g', calculatedValues.fibras);</t>
  </si>
  <si>
    <t>formData.append('</t>
  </si>
  <si>
    <t>', calculatedValues.</t>
  </si>
  <si>
    <t>);</t>
  </si>
  <si>
    <t>Campo Tabela</t>
  </si>
  <si>
    <t>Ordem</t>
  </si>
  <si>
    <t>INSERT</t>
  </si>
  <si>
    <t>ORDEM</t>
  </si>
  <si>
    <t>parseFloat(req.body.</t>
  </si>
  <si>
    <t>),</t>
  </si>
  <si>
    <t>PASSO 2 SERVER</t>
  </si>
  <si>
    <t>Indice Glicemico</t>
  </si>
  <si>
    <t>AcucarAdd</t>
  </si>
  <si>
    <t>acucarAdd</t>
  </si>
  <si>
    <t>AcucarN</t>
  </si>
  <si>
    <t>acucarN</t>
  </si>
  <si>
    <t>AcucarT</t>
  </si>
  <si>
    <t>acucarT</t>
  </si>
  <si>
    <t>IndiceG</t>
  </si>
  <si>
    <t>indiceG</t>
  </si>
  <si>
    <t>CargaG</t>
  </si>
  <si>
    <t>cargaG</t>
  </si>
  <si>
    <t>TeorAgua</t>
  </si>
  <si>
    <t>teorAgua</t>
  </si>
  <si>
    <t>Teor de Água (g)</t>
  </si>
  <si>
    <t>Colesterol (mg)</t>
  </si>
  <si>
    <t>Ferro Total (mg)</t>
  </si>
  <si>
    <t>Ferro Tipo Heme (mg)</t>
  </si>
  <si>
    <t>Colesterol</t>
  </si>
  <si>
    <t>colesterol</t>
  </si>
  <si>
    <t>FerroT</t>
  </si>
  <si>
    <t>ferrtoT</t>
  </si>
  <si>
    <t>FerroH</t>
  </si>
  <si>
    <t>ferroH</t>
  </si>
  <si>
    <t>FerroN</t>
  </si>
  <si>
    <t>ferroN</t>
  </si>
  <si>
    <t>acucares_totais_g</t>
  </si>
  <si>
    <t>acucares_naturais_g</t>
  </si>
  <si>
    <t>acucares_adicionados_g</t>
  </si>
  <si>
    <t>indice_glicemico</t>
  </si>
  <si>
    <t>carga_glicemica_g</t>
  </si>
  <si>
    <t>teor_agua_g</t>
  </si>
  <si>
    <t>colesterol_mg</t>
  </si>
  <si>
    <t>ferro_total_mg</t>
  </si>
  <si>
    <t>ferro_heme_mg</t>
  </si>
  <si>
    <t>ferro_n_heme_mg</t>
  </si>
  <si>
    <t>Campo</t>
  </si>
  <si>
    <t>Tabela</t>
  </si>
  <si>
    <t>nome</t>
  </si>
  <si>
    <t>Nome</t>
  </si>
  <si>
    <t>Label</t>
  </si>
  <si>
    <t>id_categoria</t>
  </si>
  <si>
    <t>categoria</t>
  </si>
  <si>
    <t>Categoria</t>
  </si>
  <si>
    <t>Categoria Alimentar</t>
  </si>
  <si>
    <t>id_origem</t>
  </si>
  <si>
    <t>origem</t>
  </si>
  <si>
    <t>Origem</t>
  </si>
  <si>
    <t>Origem do Alimento</t>
  </si>
  <si>
    <t>id_processamento</t>
  </si>
  <si>
    <t>processamento</t>
  </si>
  <si>
    <t>Processamento</t>
  </si>
  <si>
    <t>Nível de Processamento</t>
  </si>
  <si>
    <t>id_intolerancias</t>
  </si>
  <si>
    <t>intolerancia</t>
  </si>
  <si>
    <t>Intolerancia</t>
  </si>
  <si>
    <t>Intolerâncias Comuns</t>
  </si>
  <si>
    <t>id_alergenos</t>
  </si>
  <si>
    <t>alergenos</t>
  </si>
  <si>
    <t>Alergenos</t>
  </si>
  <si>
    <t>Alérgenos Comuns</t>
  </si>
  <si>
    <t>gluten_sim</t>
  </si>
  <si>
    <t>gluten</t>
  </si>
  <si>
    <t>Gluten</t>
  </si>
  <si>
    <t>Contém Glúten?</t>
  </si>
  <si>
    <t>perfil_aminoacidos_ess_mg</t>
  </si>
  <si>
    <t>aminoacidos</t>
  </si>
  <si>
    <t>Aminoacidos</t>
  </si>
  <si>
    <t>Perfil Aminoacidos Essenciais (mg)</t>
  </si>
  <si>
    <t>indice_quality_proteinas_pdcaas</t>
  </si>
  <si>
    <t>indicePDCAAS</t>
  </si>
  <si>
    <t>IndicePDCAAS</t>
  </si>
  <si>
    <t>Indice PDCAAS</t>
  </si>
  <si>
    <t>carboidratos_liquidos_g</t>
  </si>
  <si>
    <t>carboidratosL</t>
  </si>
  <si>
    <t>CarboidratosL</t>
  </si>
  <si>
    <t>Carboidratos Liquidos (g)</t>
  </si>
  <si>
    <t>poliois_g</t>
  </si>
  <si>
    <t>poliois</t>
  </si>
  <si>
    <t>Poliois</t>
  </si>
  <si>
    <t>Poliois (g)</t>
  </si>
  <si>
    <t>omega_3_g</t>
  </si>
  <si>
    <t>omegaT</t>
  </si>
  <si>
    <t>OmegaT</t>
  </si>
  <si>
    <t>Omega 3 (g)</t>
  </si>
  <si>
    <t>omega_6_g</t>
  </si>
  <si>
    <t>omegaS</t>
  </si>
  <si>
    <t>OmegaS</t>
  </si>
  <si>
    <t>Omega 6 (g)</t>
  </si>
  <si>
    <t>fitosterol_mg</t>
  </si>
  <si>
    <t>fitosterol</t>
  </si>
  <si>
    <t>Fitosterol</t>
  </si>
  <si>
    <t>Fitosterol (mg)</t>
  </si>
  <si>
    <t>sodio_mg</t>
  </si>
  <si>
    <t>cloro_mg</t>
  </si>
  <si>
    <t>cloro</t>
  </si>
  <si>
    <t>Cloro</t>
  </si>
  <si>
    <t>Cloro (mg)</t>
  </si>
  <si>
    <t>potassio_mg</t>
  </si>
  <si>
    <t>potassio</t>
  </si>
  <si>
    <t>Potassio</t>
  </si>
  <si>
    <t>Potassio (mg)</t>
  </si>
  <si>
    <t>Açucares Totais (g)</t>
  </si>
  <si>
    <t>Açucares Naturais (g)</t>
  </si>
  <si>
    <t>Açucares Adicionados (g)</t>
  </si>
  <si>
    <t>Carga Glicemica (g)</t>
  </si>
  <si>
    <t>pral_mEq</t>
  </si>
  <si>
    <t>pral</t>
  </si>
  <si>
    <t>Pral</t>
  </si>
  <si>
    <t>PRAL (mEq)</t>
  </si>
  <si>
    <t>calcio_mg</t>
  </si>
  <si>
    <t>calcio</t>
  </si>
  <si>
    <t>Calcio</t>
  </si>
  <si>
    <t>Calcio (mg)</t>
  </si>
  <si>
    <t>ferroT</t>
  </si>
  <si>
    <t>Ferro Não Heme (mg)</t>
  </si>
  <si>
    <t>magnesio_mg</t>
  </si>
  <si>
    <t>magnesio</t>
  </si>
  <si>
    <t>Magnesio</t>
  </si>
  <si>
    <t>Magnesio (mg)</t>
  </si>
  <si>
    <t>zinco_mg</t>
  </si>
  <si>
    <t>zinco</t>
  </si>
  <si>
    <t>Zinco</t>
  </si>
  <si>
    <t>Zinco (mg)</t>
  </si>
  <si>
    <t>cobre_mg</t>
  </si>
  <si>
    <t>cobre</t>
  </si>
  <si>
    <t>Cobre</t>
  </si>
  <si>
    <t>Cobre (mg)</t>
  </si>
  <si>
    <t>manganes_mg</t>
  </si>
  <si>
    <t>manganes</t>
  </si>
  <si>
    <t>Manganes</t>
  </si>
  <si>
    <t>Manganes (mg)</t>
  </si>
  <si>
    <t>selenio_mcg</t>
  </si>
  <si>
    <t>selenio</t>
  </si>
  <si>
    <t>Selenio</t>
  </si>
  <si>
    <t>Selenio (mcg)</t>
  </si>
  <si>
    <t>iodo_mcg</t>
  </si>
  <si>
    <t>iodo</t>
  </si>
  <si>
    <t>Iodo</t>
  </si>
  <si>
    <t>Iodo (mcg)</t>
  </si>
  <si>
    <t>vitamina_a_mcg</t>
  </si>
  <si>
    <t>vitaminaA</t>
  </si>
  <si>
    <t>VitaminaA</t>
  </si>
  <si>
    <t>Vitamina A (mcg)</t>
  </si>
  <si>
    <t>betacaroteno_mcg</t>
  </si>
  <si>
    <t>betacaroteno</t>
  </si>
  <si>
    <t>Betacaroteno</t>
  </si>
  <si>
    <t>Betacaroteno (mcg)</t>
  </si>
  <si>
    <t>licopeno_mcg</t>
  </si>
  <si>
    <t>licopeno</t>
  </si>
  <si>
    <t>Licopeno</t>
  </si>
  <si>
    <t>Licopeno (mcg)</t>
  </si>
  <si>
    <t>luteina_zeaxantina_mcg</t>
  </si>
  <si>
    <t>luteina</t>
  </si>
  <si>
    <t>Luteina</t>
  </si>
  <si>
    <t>Luteina Zeaxantina (mcg)</t>
  </si>
  <si>
    <t>vitamina_b1_mg</t>
  </si>
  <si>
    <t>vitaminaB1</t>
  </si>
  <si>
    <t>VitaminaB1</t>
  </si>
  <si>
    <t>Vitamina B1 (mg)</t>
  </si>
  <si>
    <t>vitamina_b2_mg</t>
  </si>
  <si>
    <t>vitaminaB2</t>
  </si>
  <si>
    <t>VitaminaB2</t>
  </si>
  <si>
    <t>Vitamina B2 (mg)</t>
  </si>
  <si>
    <t>vitamina_b3_mg</t>
  </si>
  <si>
    <t>vitaminaB3</t>
  </si>
  <si>
    <t>VitaminaB3</t>
  </si>
  <si>
    <t>Vitamina B3 (mg)</t>
  </si>
  <si>
    <t>vitamina_b5_mg</t>
  </si>
  <si>
    <t>vitaminaB5</t>
  </si>
  <si>
    <t>VitaminaB5</t>
  </si>
  <si>
    <t>Vitamina B5 (mg)</t>
  </si>
  <si>
    <t>vitamina_b6_mg</t>
  </si>
  <si>
    <t>vitaminaB6</t>
  </si>
  <si>
    <t>VitaminaB6</t>
  </si>
  <si>
    <t>Vitamina B6 (mg)</t>
  </si>
  <si>
    <t>vitamina_b7_mcg</t>
  </si>
  <si>
    <t>vitaminaB7</t>
  </si>
  <si>
    <t>VitaminaB7</t>
  </si>
  <si>
    <t>Vitamina B7 (mcg)</t>
  </si>
  <si>
    <t>vitamina_b12_mcg</t>
  </si>
  <si>
    <t>vitaminaB12</t>
  </si>
  <si>
    <t>VitaminaB12</t>
  </si>
  <si>
    <t>Vitamina B12 (mcg)</t>
  </si>
  <si>
    <t>vitamina_c_mg</t>
  </si>
  <si>
    <t>vitaminaC</t>
  </si>
  <si>
    <t>VitaminaC</t>
  </si>
  <si>
    <t>Vitamina C (mg)</t>
  </si>
  <si>
    <t>vitamina_d_mcg</t>
  </si>
  <si>
    <t>vitaminaD</t>
  </si>
  <si>
    <t>VitaminaD</t>
  </si>
  <si>
    <t>Vitamina D (mcg)</t>
  </si>
  <si>
    <t>vitamina_e_mg</t>
  </si>
  <si>
    <t>vitaminaE</t>
  </si>
  <si>
    <t>VitaminaE</t>
  </si>
  <si>
    <t>Vitamina E (mg)</t>
  </si>
  <si>
    <t>vitamina_k_mcg</t>
  </si>
  <si>
    <t>vitaminaK</t>
  </si>
  <si>
    <t>VitaminaK</t>
  </si>
  <si>
    <t>Vitamina K (mcg)</t>
  </si>
  <si>
    <t>acido_folico_mcg</t>
  </si>
  <si>
    <t>acidoF</t>
  </si>
  <si>
    <t>AcidoF</t>
  </si>
  <si>
    <t>Acido Folico (mcg)</t>
  </si>
  <si>
    <t>polifenol_total_mg</t>
  </si>
  <si>
    <t>polifenol</t>
  </si>
  <si>
    <t>Polifenol</t>
  </si>
  <si>
    <t>Polifenol Total (mg)</t>
  </si>
  <si>
    <t>carga_antioxidante_orac</t>
  </si>
  <si>
    <t>cargaAn</t>
  </si>
  <si>
    <t>CargaAn</t>
  </si>
  <si>
    <t>Carga Antioxidantes (ORAC)</t>
  </si>
  <si>
    <t>teor_alcool_prcent</t>
  </si>
  <si>
    <t>teorAl</t>
  </si>
  <si>
    <t>TeorAl</t>
  </si>
  <si>
    <t>Teor Alcoolico (%)</t>
  </si>
  <si>
    <t>obs_alimento</t>
  </si>
  <si>
    <t>obsA</t>
  </si>
  <si>
    <t>ObsA</t>
  </si>
  <si>
    <t>Observação</t>
  </si>
  <si>
    <t>densidade_calorica</t>
  </si>
  <si>
    <t>densidade</t>
  </si>
  <si>
    <t>Densidade</t>
  </si>
  <si>
    <t>Densidade Calorica</t>
  </si>
  <si>
    <t>Criado</t>
  </si>
  <si>
    <t>S</t>
  </si>
  <si>
    <t>Aminoacidos Essenciais (mg)</t>
  </si>
  <si>
    <t>'food-omegaT',</t>
  </si>
  <si>
    <t>'food-calcio',</t>
  </si>
  <si>
    <t>'food-magnesio',</t>
  </si>
  <si>
    <t>'food-zinco',</t>
  </si>
  <si>
    <t>'food-potassio',</t>
  </si>
  <si>
    <t>'food-vitaminaA',</t>
  </si>
  <si>
    <t>'food-vitaminaB12',</t>
  </si>
  <si>
    <t>'food-vitaminaC',</t>
  </si>
  <si>
    <t>'food-vitaminaD',</t>
  </si>
  <si>
    <t>'food-vitaminaE',</t>
  </si>
  <si>
    <t>'food-vitaminaK',</t>
  </si>
  <si>
    <t>'food-vitaminaB1',</t>
  </si>
  <si>
    <t>'food-vitaminaB2',</t>
  </si>
  <si>
    <t>'food-vitaminaB3',</t>
  </si>
  <si>
    <t>'food-vitaminaB5',</t>
  </si>
  <si>
    <t>'food-vitaminaB6',</t>
  </si>
  <si>
    <t>'food-vitaminaB7',</t>
  </si>
  <si>
    <t>'food-omegaS',</t>
  </si>
  <si>
    <t>'food-fitosterol',</t>
  </si>
  <si>
    <t>'food-cloro',</t>
  </si>
  <si>
    <t>'food-pral',</t>
  </si>
  <si>
    <t>'food-poliois',</t>
  </si>
  <si>
    <t>'food-carboidratosL',</t>
  </si>
  <si>
    <t>'food-indicePDCAAS',</t>
  </si>
  <si>
    <t>'food-aminoacidos',</t>
  </si>
  <si>
    <t>'food-cobre',</t>
  </si>
  <si>
    <t>'food-manganes',</t>
  </si>
  <si>
    <t>'food-selenio',</t>
  </si>
  <si>
    <t>'food-iodo',</t>
  </si>
  <si>
    <t>'food-betacaroteno',</t>
  </si>
  <si>
    <t>'food-licopeno',</t>
  </si>
  <si>
    <t>'food-luteina',</t>
  </si>
  <si>
    <t>'food-acidoF',</t>
  </si>
  <si>
    <t>'food-polifenol',</t>
  </si>
  <si>
    <t>'food-cargaAn',</t>
  </si>
  <si>
    <t>'food-teorAl',</t>
  </si>
  <si>
    <t>'food-aler1',</t>
  </si>
  <si>
    <t>'food-aler2',</t>
  </si>
  <si>
    <t>'food-fibras,'</t>
  </si>
  <si>
    <t>'food-sodio,'</t>
  </si>
  <si>
    <t>'food-acucarT,'</t>
  </si>
  <si>
    <t>'food-acucarN,'</t>
  </si>
  <si>
    <t>'food-acucarAdd,'</t>
  </si>
  <si>
    <t>'food-indiceG,'</t>
  </si>
  <si>
    <t>'food-cargaG,'</t>
  </si>
  <si>
    <t>'food-teorAgua,'</t>
  </si>
  <si>
    <t>'food-colesterol,'</t>
  </si>
  <si>
    <t>'food-ferrtoT,'</t>
  </si>
  <si>
    <t>'food-ferroH,'</t>
  </si>
  <si>
    <t>'food-ferroN,'</t>
  </si>
  <si>
    <t>aler1</t>
  </si>
  <si>
    <t>aler2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</si>
</sst>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quotePrefix="1"/>
    <xf numFmtId="0" fontId="0" fillId="6" borderId="0" xfId="0" applyFill="1"/>
    <xf numFmtId="0" fontId="0" fillId="7" borderId="0" xfId="0" applyFill="1"/>
    <xf numFmtId="0" fontId="2" fillId="4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100F-0BDA-4FF0-A5B9-9EE04F1E320E}">
  <dimension ref="A1:I451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55" bestFit="1" customWidth="1"/>
    <col min="3" max="3" width="44.5703125" bestFit="1" customWidth="1"/>
    <col min="4" max="4" width="24.5703125" bestFit="1" customWidth="1"/>
    <col min="8" max="8" width="17.5703125" bestFit="1" customWidth="1"/>
    <col min="9" max="9" width="52.42578125" bestFit="1" customWidth="1"/>
    <col min="10" max="10" width="15.5703125" bestFit="1" customWidth="1"/>
  </cols>
  <sheetData>
    <row r="1" spans="1:9" x14ac:dyDescent="0.25">
      <c r="A1" s="1" t="s">
        <v>15</v>
      </c>
      <c r="B1" s="1" t="s">
        <v>16</v>
      </c>
      <c r="C1" s="2" t="s">
        <v>23</v>
      </c>
      <c r="D1" s="2" t="s">
        <v>24</v>
      </c>
      <c r="E1" s="3" t="s">
        <v>25</v>
      </c>
      <c r="F1" s="4" t="s">
        <v>26</v>
      </c>
      <c r="G1" s="4" t="s">
        <v>27</v>
      </c>
      <c r="H1" s="4" t="s">
        <v>63</v>
      </c>
      <c r="I1" s="1" t="s">
        <v>28</v>
      </c>
    </row>
    <row r="2" spans="1:9" x14ac:dyDescent="0.25">
      <c r="A2" t="s">
        <v>0</v>
      </c>
      <c r="B2" s="6" t="s">
        <v>35</v>
      </c>
      <c r="C2" t="s">
        <v>0</v>
      </c>
      <c r="F2" t="s">
        <v>162</v>
      </c>
      <c r="G2" t="s">
        <v>161</v>
      </c>
      <c r="H2" t="s">
        <v>163</v>
      </c>
      <c r="I2" t="str">
        <f>_xlfn.CONCAT(C2)</f>
        <v>&lt;div class="form-field-row"&gt;</v>
      </c>
    </row>
    <row r="3" spans="1:9" x14ac:dyDescent="0.25">
      <c r="A3" t="s">
        <v>1</v>
      </c>
      <c r="B3" t="s">
        <v>36</v>
      </c>
      <c r="C3" t="s">
        <v>17</v>
      </c>
      <c r="D3" t="s">
        <v>18</v>
      </c>
      <c r="E3" t="s">
        <v>32</v>
      </c>
      <c r="F3" t="s">
        <v>162</v>
      </c>
      <c r="G3" t="s">
        <v>161</v>
      </c>
      <c r="H3" t="s">
        <v>163</v>
      </c>
      <c r="I3" t="str">
        <f>_xlfn.CONCAT(C3,H3,D3)</f>
        <v>&lt;!-- Omega 3 (g) --&gt;</v>
      </c>
    </row>
    <row r="4" spans="1:9" x14ac:dyDescent="0.25">
      <c r="A4" t="s">
        <v>2</v>
      </c>
      <c r="B4" t="s">
        <v>37</v>
      </c>
      <c r="C4" t="s">
        <v>2</v>
      </c>
      <c r="F4" t="s">
        <v>162</v>
      </c>
      <c r="G4" t="s">
        <v>161</v>
      </c>
      <c r="H4" t="s">
        <v>163</v>
      </c>
      <c r="I4" t="str">
        <f>_xlfn.CONCAT(C4)</f>
        <v>&lt;div class="form-field-container" style="flex: 1;"&gt;</v>
      </c>
    </row>
    <row r="5" spans="1:9" x14ac:dyDescent="0.25">
      <c r="A5" t="s">
        <v>3</v>
      </c>
      <c r="B5" t="s">
        <v>38</v>
      </c>
      <c r="C5" t="s">
        <v>19</v>
      </c>
      <c r="D5" s="5" t="s">
        <v>21</v>
      </c>
      <c r="E5" t="s">
        <v>33</v>
      </c>
      <c r="F5" t="s">
        <v>162</v>
      </c>
      <c r="G5" t="s">
        <v>161</v>
      </c>
      <c r="H5" t="s">
        <v>163</v>
      </c>
      <c r="I5" t="str">
        <f>_xlfn.CONCAT(C5,G5,D5)</f>
        <v>&lt;label for="food-omegaT" class="form-field-label"&gt;</v>
      </c>
    </row>
    <row r="6" spans="1:9" x14ac:dyDescent="0.25">
      <c r="A6" t="s">
        <v>4</v>
      </c>
      <c r="B6" t="s">
        <v>39</v>
      </c>
      <c r="E6" t="s">
        <v>32</v>
      </c>
      <c r="F6" t="s">
        <v>162</v>
      </c>
      <c r="G6" t="s">
        <v>161</v>
      </c>
      <c r="H6" t="s">
        <v>163</v>
      </c>
      <c r="I6" t="str">
        <f>_xlfn.CONCAT(H6,D6)</f>
        <v>Omega 3 (g)</v>
      </c>
    </row>
    <row r="7" spans="1:9" x14ac:dyDescent="0.25">
      <c r="A7" t="s">
        <v>5</v>
      </c>
      <c r="B7" t="s">
        <v>40</v>
      </c>
      <c r="C7" t="s">
        <v>5</v>
      </c>
      <c r="F7" t="s">
        <v>162</v>
      </c>
      <c r="G7" t="s">
        <v>161</v>
      </c>
      <c r="H7" t="s">
        <v>163</v>
      </c>
      <c r="I7" t="str">
        <f>_xlfn.CONCAT(C7)</f>
        <v>&lt;/label&gt;</v>
      </c>
    </row>
    <row r="8" spans="1:9" x14ac:dyDescent="0.25">
      <c r="A8" t="s">
        <v>6</v>
      </c>
      <c r="B8" t="s">
        <v>41</v>
      </c>
      <c r="C8" t="s">
        <v>6</v>
      </c>
      <c r="F8" t="s">
        <v>162</v>
      </c>
      <c r="G8" t="s">
        <v>161</v>
      </c>
      <c r="H8" t="s">
        <v>163</v>
      </c>
      <c r="I8" t="str">
        <f>_xlfn.CONCAT(C8)</f>
        <v xml:space="preserve">&lt;input type="text" </v>
      </c>
    </row>
    <row r="9" spans="1:9" x14ac:dyDescent="0.25">
      <c r="A9" t="s">
        <v>7</v>
      </c>
      <c r="B9" t="s">
        <v>42</v>
      </c>
      <c r="C9" t="s">
        <v>20</v>
      </c>
      <c r="D9" s="5" t="s">
        <v>22</v>
      </c>
      <c r="E9" t="s">
        <v>33</v>
      </c>
      <c r="F9" t="s">
        <v>162</v>
      </c>
      <c r="G9" t="s">
        <v>161</v>
      </c>
      <c r="H9" t="s">
        <v>163</v>
      </c>
      <c r="I9" t="str">
        <f>_xlfn.CONCAT(C9,G9,D9)</f>
        <v xml:space="preserve">id="food-omegaT" </v>
      </c>
    </row>
    <row r="10" spans="1:9" x14ac:dyDescent="0.25">
      <c r="A10" t="s">
        <v>8</v>
      </c>
      <c r="B10" t="s">
        <v>43</v>
      </c>
      <c r="C10" t="s">
        <v>8</v>
      </c>
      <c r="F10" t="s">
        <v>162</v>
      </c>
      <c r="G10" t="s">
        <v>161</v>
      </c>
      <c r="H10" t="s">
        <v>163</v>
      </c>
      <c r="I10" t="str">
        <f>_xlfn.CONCAT(C10)</f>
        <v xml:space="preserve">class="form-field-input" </v>
      </c>
    </row>
    <row r="11" spans="1:9" x14ac:dyDescent="0.25">
      <c r="A11" t="s">
        <v>9</v>
      </c>
      <c r="B11" t="s">
        <v>44</v>
      </c>
      <c r="C11" t="s">
        <v>9</v>
      </c>
      <c r="F11" t="s">
        <v>162</v>
      </c>
      <c r="G11" t="s">
        <v>161</v>
      </c>
      <c r="H11" t="s">
        <v>163</v>
      </c>
      <c r="I11" t="str">
        <f t="shared" ref="I11:I13" si="0">_xlfn.CONCAT(C11)</f>
        <v>placeholder="0,00"&gt;</v>
      </c>
    </row>
    <row r="12" spans="1:9" x14ac:dyDescent="0.25">
      <c r="A12" t="s">
        <v>10</v>
      </c>
      <c r="B12" t="s">
        <v>45</v>
      </c>
      <c r="C12" t="s">
        <v>10</v>
      </c>
      <c r="F12" t="s">
        <v>162</v>
      </c>
      <c r="G12" t="s">
        <v>161</v>
      </c>
      <c r="H12" t="s">
        <v>163</v>
      </c>
      <c r="I12" t="str">
        <f t="shared" si="0"/>
        <v>&lt;div class="form-field-error"&gt;&lt;/div&gt;</v>
      </c>
    </row>
    <row r="13" spans="1:9" x14ac:dyDescent="0.25">
      <c r="A13" t="s">
        <v>11</v>
      </c>
      <c r="B13" t="s">
        <v>46</v>
      </c>
      <c r="C13" t="s">
        <v>11</v>
      </c>
      <c r="F13" t="s">
        <v>162</v>
      </c>
      <c r="G13" t="s">
        <v>161</v>
      </c>
      <c r="H13" t="s">
        <v>163</v>
      </c>
      <c r="I13" t="str">
        <f t="shared" si="0"/>
        <v>&lt;/div&gt;</v>
      </c>
    </row>
    <row r="14" spans="1:9" x14ac:dyDescent="0.25">
      <c r="A14" t="s">
        <v>34</v>
      </c>
      <c r="B14" t="s">
        <v>47</v>
      </c>
      <c r="C14" t="s">
        <v>17</v>
      </c>
      <c r="D14" t="s">
        <v>18</v>
      </c>
      <c r="E14" t="s">
        <v>32</v>
      </c>
      <c r="F14" t="s">
        <v>191</v>
      </c>
      <c r="G14" t="s">
        <v>190</v>
      </c>
      <c r="H14" t="s">
        <v>192</v>
      </c>
      <c r="I14" t="str">
        <f>_xlfn.CONCAT(C14,H14,D14)</f>
        <v>&lt;!-- Calcio (mg) --&gt;</v>
      </c>
    </row>
    <row r="15" spans="1:9" x14ac:dyDescent="0.25">
      <c r="A15" t="s">
        <v>2</v>
      </c>
      <c r="B15" t="s">
        <v>48</v>
      </c>
      <c r="C15" t="s">
        <v>2</v>
      </c>
      <c r="F15" t="s">
        <v>191</v>
      </c>
      <c r="G15" t="s">
        <v>190</v>
      </c>
      <c r="H15" t="s">
        <v>192</v>
      </c>
      <c r="I15" t="str">
        <f>_xlfn.CONCAT(C15)</f>
        <v>&lt;div class="form-field-container" style="flex: 1;"&gt;</v>
      </c>
    </row>
    <row r="16" spans="1:9" x14ac:dyDescent="0.25">
      <c r="A16" t="s">
        <v>12</v>
      </c>
      <c r="B16" t="s">
        <v>49</v>
      </c>
      <c r="C16" t="s">
        <v>19</v>
      </c>
      <c r="D16" t="s">
        <v>21</v>
      </c>
      <c r="E16" t="s">
        <v>33</v>
      </c>
      <c r="F16" t="s">
        <v>191</v>
      </c>
      <c r="G16" t="s">
        <v>190</v>
      </c>
      <c r="H16" t="s">
        <v>192</v>
      </c>
      <c r="I16" t="str">
        <f>_xlfn.CONCAT(C16,G16,D16)</f>
        <v>&lt;label for="food-calcio" class="form-field-label"&gt;</v>
      </c>
    </row>
    <row r="17" spans="1:9" x14ac:dyDescent="0.25">
      <c r="A17" t="s">
        <v>13</v>
      </c>
      <c r="B17" t="s">
        <v>50</v>
      </c>
      <c r="E17" t="s">
        <v>32</v>
      </c>
      <c r="F17" t="s">
        <v>191</v>
      </c>
      <c r="G17" t="s">
        <v>190</v>
      </c>
      <c r="H17" t="s">
        <v>192</v>
      </c>
      <c r="I17" t="str">
        <f>_xlfn.CONCAT(H17,D17)</f>
        <v>Calcio (mg)</v>
      </c>
    </row>
    <row r="18" spans="1:9" x14ac:dyDescent="0.25">
      <c r="A18" t="s">
        <v>5</v>
      </c>
      <c r="B18" t="s">
        <v>51</v>
      </c>
      <c r="C18" t="s">
        <v>5</v>
      </c>
      <c r="F18" t="s">
        <v>191</v>
      </c>
      <c r="G18" t="s">
        <v>190</v>
      </c>
      <c r="H18" t="s">
        <v>192</v>
      </c>
      <c r="I18" t="str">
        <f>_xlfn.CONCAT(C18)</f>
        <v>&lt;/label&gt;</v>
      </c>
    </row>
    <row r="19" spans="1:9" x14ac:dyDescent="0.25">
      <c r="A19" t="s">
        <v>6</v>
      </c>
      <c r="B19" t="s">
        <v>52</v>
      </c>
      <c r="C19" t="s">
        <v>6</v>
      </c>
      <c r="F19" t="s">
        <v>191</v>
      </c>
      <c r="G19" t="s">
        <v>190</v>
      </c>
      <c r="H19" t="s">
        <v>192</v>
      </c>
      <c r="I19" t="str">
        <f>_xlfn.CONCAT(C19)</f>
        <v xml:space="preserve">&lt;input type="text" </v>
      </c>
    </row>
    <row r="20" spans="1:9" x14ac:dyDescent="0.25">
      <c r="A20" t="s">
        <v>14</v>
      </c>
      <c r="B20" t="s">
        <v>53</v>
      </c>
      <c r="C20" t="s">
        <v>20</v>
      </c>
      <c r="D20" t="s">
        <v>22</v>
      </c>
      <c r="E20" t="s">
        <v>33</v>
      </c>
      <c r="F20" t="s">
        <v>191</v>
      </c>
      <c r="G20" t="s">
        <v>190</v>
      </c>
      <c r="H20" t="s">
        <v>192</v>
      </c>
      <c r="I20" t="str">
        <f>_xlfn.CONCAT(C20,G20,D20)</f>
        <v xml:space="preserve">id="food-calcio" </v>
      </c>
    </row>
    <row r="21" spans="1:9" x14ac:dyDescent="0.25">
      <c r="A21" t="s">
        <v>8</v>
      </c>
      <c r="B21" t="s">
        <v>54</v>
      </c>
      <c r="C21" t="s">
        <v>8</v>
      </c>
      <c r="F21" t="s">
        <v>191</v>
      </c>
      <c r="G21" t="s">
        <v>190</v>
      </c>
      <c r="H21" t="s">
        <v>192</v>
      </c>
      <c r="I21" t="str">
        <f>_xlfn.CONCAT(C21)</f>
        <v xml:space="preserve">class="form-field-input" </v>
      </c>
    </row>
    <row r="22" spans="1:9" x14ac:dyDescent="0.25">
      <c r="A22" t="s">
        <v>9</v>
      </c>
      <c r="B22" t="s">
        <v>55</v>
      </c>
      <c r="C22" t="s">
        <v>9</v>
      </c>
      <c r="F22" t="s">
        <v>191</v>
      </c>
      <c r="G22" t="s">
        <v>190</v>
      </c>
      <c r="H22" t="s">
        <v>192</v>
      </c>
      <c r="I22" t="str">
        <f t="shared" ref="I22:I25" si="1">_xlfn.CONCAT(C22)</f>
        <v>placeholder="0,00"&gt;</v>
      </c>
    </row>
    <row r="23" spans="1:9" x14ac:dyDescent="0.25">
      <c r="A23" t="s">
        <v>10</v>
      </c>
      <c r="B23" t="s">
        <v>56</v>
      </c>
      <c r="C23" t="s">
        <v>10</v>
      </c>
      <c r="F23" t="s">
        <v>191</v>
      </c>
      <c r="G23" t="s">
        <v>190</v>
      </c>
      <c r="H23" t="s">
        <v>192</v>
      </c>
      <c r="I23" t="str">
        <f t="shared" si="1"/>
        <v>&lt;div class="form-field-error"&gt;&lt;/div&gt;</v>
      </c>
    </row>
    <row r="24" spans="1:9" x14ac:dyDescent="0.25">
      <c r="A24" t="s">
        <v>11</v>
      </c>
      <c r="B24" t="s">
        <v>57</v>
      </c>
      <c r="C24" t="s">
        <v>11</v>
      </c>
      <c r="F24" t="s">
        <v>191</v>
      </c>
      <c r="G24" t="s">
        <v>190</v>
      </c>
      <c r="H24" t="s">
        <v>192</v>
      </c>
      <c r="I24" t="str">
        <f t="shared" si="1"/>
        <v>&lt;/div&gt;</v>
      </c>
    </row>
    <row r="25" spans="1:9" x14ac:dyDescent="0.25">
      <c r="A25" t="s">
        <v>11</v>
      </c>
      <c r="B25" t="s">
        <v>58</v>
      </c>
      <c r="C25" t="s">
        <v>11</v>
      </c>
      <c r="F25" t="s">
        <v>191</v>
      </c>
      <c r="G25" t="s">
        <v>190</v>
      </c>
      <c r="H25" t="s">
        <v>192</v>
      </c>
      <c r="I25" t="str">
        <f t="shared" si="1"/>
        <v>&lt;/div&gt;</v>
      </c>
    </row>
    <row r="26" spans="1:9" x14ac:dyDescent="0.25">
      <c r="B26" s="7" t="s">
        <v>59</v>
      </c>
      <c r="F26" t="s">
        <v>191</v>
      </c>
      <c r="G26" t="s">
        <v>190</v>
      </c>
      <c r="H26" t="s">
        <v>192</v>
      </c>
    </row>
    <row r="27" spans="1:9" x14ac:dyDescent="0.25">
      <c r="B27" s="6" t="s">
        <v>35</v>
      </c>
      <c r="C27" t="s">
        <v>0</v>
      </c>
      <c r="F27" t="s">
        <v>197</v>
      </c>
      <c r="G27" t="s">
        <v>196</v>
      </c>
      <c r="H27" t="s">
        <v>198</v>
      </c>
      <c r="I27" t="str">
        <f>_xlfn.CONCAT(C27)</f>
        <v>&lt;div class="form-field-row"&gt;</v>
      </c>
    </row>
    <row r="28" spans="1:9" x14ac:dyDescent="0.25">
      <c r="B28" t="s">
        <v>36</v>
      </c>
      <c r="C28" t="s">
        <v>17</v>
      </c>
      <c r="D28" t="s">
        <v>18</v>
      </c>
      <c r="E28" t="s">
        <v>32</v>
      </c>
      <c r="F28" t="s">
        <v>197</v>
      </c>
      <c r="G28" t="s">
        <v>196</v>
      </c>
      <c r="H28" t="s">
        <v>198</v>
      </c>
      <c r="I28" t="str">
        <f>_xlfn.CONCAT(C28,H28,D28)</f>
        <v>&lt;!-- Magnesio (mg) --&gt;</v>
      </c>
    </row>
    <row r="29" spans="1:9" x14ac:dyDescent="0.25">
      <c r="B29" t="s">
        <v>37</v>
      </c>
      <c r="C29" t="s">
        <v>2</v>
      </c>
      <c r="F29" t="s">
        <v>197</v>
      </c>
      <c r="G29" t="s">
        <v>196</v>
      </c>
      <c r="H29" t="s">
        <v>198</v>
      </c>
      <c r="I29" t="str">
        <f>_xlfn.CONCAT(C29)</f>
        <v>&lt;div class="form-field-container" style="flex: 1;"&gt;</v>
      </c>
    </row>
    <row r="30" spans="1:9" x14ac:dyDescent="0.25">
      <c r="B30" t="s">
        <v>38</v>
      </c>
      <c r="C30" t="s">
        <v>19</v>
      </c>
      <c r="D30" s="5" t="s">
        <v>21</v>
      </c>
      <c r="E30" t="s">
        <v>33</v>
      </c>
      <c r="F30" t="s">
        <v>197</v>
      </c>
      <c r="G30" t="s">
        <v>196</v>
      </c>
      <c r="H30" t="s">
        <v>198</v>
      </c>
      <c r="I30" t="str">
        <f>_xlfn.CONCAT(C30,G30,D30)</f>
        <v>&lt;label for="food-magnesio" class="form-field-label"&gt;</v>
      </c>
    </row>
    <row r="31" spans="1:9" x14ac:dyDescent="0.25">
      <c r="B31" t="s">
        <v>39</v>
      </c>
      <c r="E31" t="s">
        <v>32</v>
      </c>
      <c r="F31" t="s">
        <v>197</v>
      </c>
      <c r="G31" t="s">
        <v>196</v>
      </c>
      <c r="H31" t="s">
        <v>198</v>
      </c>
      <c r="I31" t="str">
        <f>_xlfn.CONCAT(H31,D31)</f>
        <v>Magnesio (mg)</v>
      </c>
    </row>
    <row r="32" spans="1:9" x14ac:dyDescent="0.25">
      <c r="B32" t="s">
        <v>40</v>
      </c>
      <c r="C32" t="s">
        <v>5</v>
      </c>
      <c r="F32" t="s">
        <v>197</v>
      </c>
      <c r="G32" t="s">
        <v>196</v>
      </c>
      <c r="H32" t="s">
        <v>198</v>
      </c>
      <c r="I32" t="str">
        <f>_xlfn.CONCAT(C32)</f>
        <v>&lt;/label&gt;</v>
      </c>
    </row>
    <row r="33" spans="2:9" x14ac:dyDescent="0.25">
      <c r="B33" t="s">
        <v>41</v>
      </c>
      <c r="C33" t="s">
        <v>6</v>
      </c>
      <c r="F33" t="s">
        <v>197</v>
      </c>
      <c r="G33" t="s">
        <v>196</v>
      </c>
      <c r="H33" t="s">
        <v>198</v>
      </c>
      <c r="I33" t="str">
        <f>_xlfn.CONCAT(C33)</f>
        <v xml:space="preserve">&lt;input type="text" </v>
      </c>
    </row>
    <row r="34" spans="2:9" x14ac:dyDescent="0.25">
      <c r="B34" t="s">
        <v>42</v>
      </c>
      <c r="C34" t="s">
        <v>20</v>
      </c>
      <c r="D34" s="5" t="s">
        <v>22</v>
      </c>
      <c r="E34" t="s">
        <v>33</v>
      </c>
      <c r="F34" t="s">
        <v>197</v>
      </c>
      <c r="G34" t="s">
        <v>196</v>
      </c>
      <c r="H34" t="s">
        <v>198</v>
      </c>
      <c r="I34" t="str">
        <f>_xlfn.CONCAT(C34,G34,D34)</f>
        <v xml:space="preserve">id="food-magnesio" </v>
      </c>
    </row>
    <row r="35" spans="2:9" x14ac:dyDescent="0.25">
      <c r="B35" t="s">
        <v>43</v>
      </c>
      <c r="C35" t="s">
        <v>8</v>
      </c>
      <c r="F35" t="s">
        <v>197</v>
      </c>
      <c r="G35" t="s">
        <v>196</v>
      </c>
      <c r="H35" t="s">
        <v>198</v>
      </c>
      <c r="I35" t="str">
        <f>_xlfn.CONCAT(C35)</f>
        <v xml:space="preserve">class="form-field-input" </v>
      </c>
    </row>
    <row r="36" spans="2:9" x14ac:dyDescent="0.25">
      <c r="B36" t="s">
        <v>44</v>
      </c>
      <c r="C36" t="s">
        <v>9</v>
      </c>
      <c r="F36" t="s">
        <v>197</v>
      </c>
      <c r="G36" t="s">
        <v>196</v>
      </c>
      <c r="H36" t="s">
        <v>198</v>
      </c>
      <c r="I36" t="str">
        <f t="shared" ref="I36:I38" si="2">_xlfn.CONCAT(C36)</f>
        <v>placeholder="0,00"&gt;</v>
      </c>
    </row>
    <row r="37" spans="2:9" x14ac:dyDescent="0.25">
      <c r="B37" t="s">
        <v>45</v>
      </c>
      <c r="C37" t="s">
        <v>10</v>
      </c>
      <c r="F37" t="s">
        <v>197</v>
      </c>
      <c r="G37" t="s">
        <v>196</v>
      </c>
      <c r="H37" t="s">
        <v>198</v>
      </c>
      <c r="I37" t="str">
        <f t="shared" si="2"/>
        <v>&lt;div class="form-field-error"&gt;&lt;/div&gt;</v>
      </c>
    </row>
    <row r="38" spans="2:9" x14ac:dyDescent="0.25">
      <c r="B38" t="s">
        <v>46</v>
      </c>
      <c r="C38" t="s">
        <v>11</v>
      </c>
      <c r="F38" t="s">
        <v>197</v>
      </c>
      <c r="G38" t="s">
        <v>196</v>
      </c>
      <c r="H38" t="s">
        <v>198</v>
      </c>
      <c r="I38" t="str">
        <f t="shared" si="2"/>
        <v>&lt;/div&gt;</v>
      </c>
    </row>
    <row r="39" spans="2:9" x14ac:dyDescent="0.25">
      <c r="B39" t="s">
        <v>47</v>
      </c>
      <c r="C39" t="s">
        <v>17</v>
      </c>
      <c r="D39" t="s">
        <v>18</v>
      </c>
      <c r="E39" t="s">
        <v>32</v>
      </c>
      <c r="F39" t="s">
        <v>201</v>
      </c>
      <c r="G39" t="s">
        <v>200</v>
      </c>
      <c r="H39" t="s">
        <v>202</v>
      </c>
      <c r="I39" t="str">
        <f>_xlfn.CONCAT(C39,H39,D39)</f>
        <v>&lt;!-- Zinco (mg) --&gt;</v>
      </c>
    </row>
    <row r="40" spans="2:9" x14ac:dyDescent="0.25">
      <c r="B40" t="s">
        <v>48</v>
      </c>
      <c r="C40" t="s">
        <v>2</v>
      </c>
      <c r="F40" t="s">
        <v>201</v>
      </c>
      <c r="G40" t="s">
        <v>200</v>
      </c>
      <c r="H40" t="s">
        <v>202</v>
      </c>
      <c r="I40" t="str">
        <f>_xlfn.CONCAT(C40)</f>
        <v>&lt;div class="form-field-container" style="flex: 1;"&gt;</v>
      </c>
    </row>
    <row r="41" spans="2:9" x14ac:dyDescent="0.25">
      <c r="B41" t="s">
        <v>49</v>
      </c>
      <c r="C41" t="s">
        <v>19</v>
      </c>
      <c r="D41" t="s">
        <v>21</v>
      </c>
      <c r="E41" t="s">
        <v>33</v>
      </c>
      <c r="F41" t="s">
        <v>201</v>
      </c>
      <c r="G41" t="s">
        <v>200</v>
      </c>
      <c r="H41" t="s">
        <v>202</v>
      </c>
      <c r="I41" t="str">
        <f>_xlfn.CONCAT(C41,G41,D41)</f>
        <v>&lt;label for="food-zinco" class="form-field-label"&gt;</v>
      </c>
    </row>
    <row r="42" spans="2:9" x14ac:dyDescent="0.25">
      <c r="B42" t="s">
        <v>50</v>
      </c>
      <c r="E42" t="s">
        <v>32</v>
      </c>
      <c r="F42" t="s">
        <v>201</v>
      </c>
      <c r="G42" t="s">
        <v>200</v>
      </c>
      <c r="H42" t="s">
        <v>202</v>
      </c>
      <c r="I42" t="str">
        <f>_xlfn.CONCAT(H42,D42)</f>
        <v>Zinco (mg)</v>
      </c>
    </row>
    <row r="43" spans="2:9" x14ac:dyDescent="0.25">
      <c r="B43" t="s">
        <v>51</v>
      </c>
      <c r="C43" t="s">
        <v>5</v>
      </c>
      <c r="F43" t="s">
        <v>201</v>
      </c>
      <c r="G43" t="s">
        <v>200</v>
      </c>
      <c r="H43" t="s">
        <v>202</v>
      </c>
      <c r="I43" t="str">
        <f>_xlfn.CONCAT(C43)</f>
        <v>&lt;/label&gt;</v>
      </c>
    </row>
    <row r="44" spans="2:9" x14ac:dyDescent="0.25">
      <c r="B44" t="s">
        <v>52</v>
      </c>
      <c r="C44" t="s">
        <v>6</v>
      </c>
      <c r="F44" t="s">
        <v>201</v>
      </c>
      <c r="G44" t="s">
        <v>200</v>
      </c>
      <c r="H44" t="s">
        <v>202</v>
      </c>
      <c r="I44" t="str">
        <f>_xlfn.CONCAT(C44)</f>
        <v xml:space="preserve">&lt;input type="text" </v>
      </c>
    </row>
    <row r="45" spans="2:9" x14ac:dyDescent="0.25">
      <c r="B45" t="s">
        <v>53</v>
      </c>
      <c r="C45" t="s">
        <v>20</v>
      </c>
      <c r="D45" t="s">
        <v>22</v>
      </c>
      <c r="E45" t="s">
        <v>33</v>
      </c>
      <c r="F45" t="s">
        <v>201</v>
      </c>
      <c r="G45" t="s">
        <v>200</v>
      </c>
      <c r="H45" t="s">
        <v>202</v>
      </c>
      <c r="I45" t="str">
        <f>_xlfn.CONCAT(C45,G45,D45)</f>
        <v xml:space="preserve">id="food-zinco" </v>
      </c>
    </row>
    <row r="46" spans="2:9" x14ac:dyDescent="0.25">
      <c r="B46" t="s">
        <v>54</v>
      </c>
      <c r="C46" t="s">
        <v>8</v>
      </c>
      <c r="F46" t="s">
        <v>201</v>
      </c>
      <c r="G46" t="s">
        <v>200</v>
      </c>
      <c r="H46" t="s">
        <v>202</v>
      </c>
      <c r="I46" t="str">
        <f>_xlfn.CONCAT(C46)</f>
        <v xml:space="preserve">class="form-field-input" </v>
      </c>
    </row>
    <row r="47" spans="2:9" x14ac:dyDescent="0.25">
      <c r="B47" t="s">
        <v>55</v>
      </c>
      <c r="C47" t="s">
        <v>9</v>
      </c>
      <c r="F47" t="s">
        <v>201</v>
      </c>
      <c r="G47" t="s">
        <v>200</v>
      </c>
      <c r="H47" t="s">
        <v>202</v>
      </c>
      <c r="I47" t="str">
        <f t="shared" ref="I47:I50" si="3">_xlfn.CONCAT(C47)</f>
        <v>placeholder="0,00"&gt;</v>
      </c>
    </row>
    <row r="48" spans="2:9" x14ac:dyDescent="0.25">
      <c r="B48" t="s">
        <v>56</v>
      </c>
      <c r="C48" t="s">
        <v>10</v>
      </c>
      <c r="F48" t="s">
        <v>201</v>
      </c>
      <c r="G48" t="s">
        <v>200</v>
      </c>
      <c r="H48" t="s">
        <v>202</v>
      </c>
      <c r="I48" t="str">
        <f t="shared" si="3"/>
        <v>&lt;div class="form-field-error"&gt;&lt;/div&gt;</v>
      </c>
    </row>
    <row r="49" spans="2:9" x14ac:dyDescent="0.25">
      <c r="B49" t="s">
        <v>57</v>
      </c>
      <c r="C49" t="s">
        <v>11</v>
      </c>
      <c r="F49" t="s">
        <v>201</v>
      </c>
      <c r="G49" t="s">
        <v>200</v>
      </c>
      <c r="H49" t="s">
        <v>202</v>
      </c>
      <c r="I49" t="str">
        <f t="shared" si="3"/>
        <v>&lt;/div&gt;</v>
      </c>
    </row>
    <row r="50" spans="2:9" x14ac:dyDescent="0.25">
      <c r="B50" t="s">
        <v>58</v>
      </c>
      <c r="C50" t="s">
        <v>11</v>
      </c>
      <c r="F50" t="s">
        <v>201</v>
      </c>
      <c r="G50" t="s">
        <v>200</v>
      </c>
      <c r="H50" t="s">
        <v>202</v>
      </c>
      <c r="I50" t="str">
        <f t="shared" si="3"/>
        <v>&lt;/div&gt;</v>
      </c>
    </row>
    <row r="51" spans="2:9" x14ac:dyDescent="0.25">
      <c r="B51" s="7" t="s">
        <v>59</v>
      </c>
      <c r="F51" t="s">
        <v>201</v>
      </c>
      <c r="G51" t="s">
        <v>200</v>
      </c>
      <c r="H51" t="s">
        <v>202</v>
      </c>
    </row>
    <row r="52" spans="2:9" x14ac:dyDescent="0.25">
      <c r="B52" s="6" t="s">
        <v>35</v>
      </c>
      <c r="C52" t="s">
        <v>0</v>
      </c>
      <c r="F52" t="s">
        <v>179</v>
      </c>
      <c r="G52" t="s">
        <v>178</v>
      </c>
      <c r="H52" t="s">
        <v>180</v>
      </c>
      <c r="I52" t="str">
        <f>_xlfn.CONCAT(C52)</f>
        <v>&lt;div class="form-field-row"&gt;</v>
      </c>
    </row>
    <row r="53" spans="2:9" x14ac:dyDescent="0.25">
      <c r="B53" t="s">
        <v>36</v>
      </c>
      <c r="C53" t="s">
        <v>17</v>
      </c>
      <c r="D53" t="s">
        <v>18</v>
      </c>
      <c r="E53" t="s">
        <v>32</v>
      </c>
      <c r="F53" t="s">
        <v>179</v>
      </c>
      <c r="G53" t="s">
        <v>178</v>
      </c>
      <c r="H53" t="s">
        <v>180</v>
      </c>
      <c r="I53" t="str">
        <f>_xlfn.CONCAT(C53,H53,D53)</f>
        <v>&lt;!-- Potassio (mg) --&gt;</v>
      </c>
    </row>
    <row r="54" spans="2:9" x14ac:dyDescent="0.25">
      <c r="B54" t="s">
        <v>37</v>
      </c>
      <c r="C54" t="s">
        <v>2</v>
      </c>
      <c r="F54" t="s">
        <v>179</v>
      </c>
      <c r="G54" t="s">
        <v>178</v>
      </c>
      <c r="H54" t="s">
        <v>180</v>
      </c>
      <c r="I54" t="str">
        <f>_xlfn.CONCAT(C54)</f>
        <v>&lt;div class="form-field-container" style="flex: 1;"&gt;</v>
      </c>
    </row>
    <row r="55" spans="2:9" x14ac:dyDescent="0.25">
      <c r="B55" t="s">
        <v>38</v>
      </c>
      <c r="C55" t="s">
        <v>19</v>
      </c>
      <c r="D55" s="5" t="s">
        <v>21</v>
      </c>
      <c r="E55" t="s">
        <v>33</v>
      </c>
      <c r="F55" t="s">
        <v>179</v>
      </c>
      <c r="G55" t="s">
        <v>178</v>
      </c>
      <c r="H55" t="s">
        <v>180</v>
      </c>
      <c r="I55" t="str">
        <f>_xlfn.CONCAT(C55,G55,D55)</f>
        <v>&lt;label for="food-potassio" class="form-field-label"&gt;</v>
      </c>
    </row>
    <row r="56" spans="2:9" x14ac:dyDescent="0.25">
      <c r="B56" t="s">
        <v>39</v>
      </c>
      <c r="E56" t="s">
        <v>32</v>
      </c>
      <c r="F56" t="s">
        <v>179</v>
      </c>
      <c r="G56" t="s">
        <v>178</v>
      </c>
      <c r="H56" t="s">
        <v>180</v>
      </c>
      <c r="I56" t="str">
        <f>_xlfn.CONCAT(H56,D56)</f>
        <v>Potassio (mg)</v>
      </c>
    </row>
    <row r="57" spans="2:9" x14ac:dyDescent="0.25">
      <c r="B57" t="s">
        <v>40</v>
      </c>
      <c r="C57" t="s">
        <v>5</v>
      </c>
      <c r="F57" t="s">
        <v>179</v>
      </c>
      <c r="G57" t="s">
        <v>178</v>
      </c>
      <c r="H57" t="s">
        <v>180</v>
      </c>
      <c r="I57" t="str">
        <f>_xlfn.CONCAT(C57)</f>
        <v>&lt;/label&gt;</v>
      </c>
    </row>
    <row r="58" spans="2:9" x14ac:dyDescent="0.25">
      <c r="B58" t="s">
        <v>41</v>
      </c>
      <c r="C58" t="s">
        <v>6</v>
      </c>
      <c r="F58" t="s">
        <v>179</v>
      </c>
      <c r="G58" t="s">
        <v>178</v>
      </c>
      <c r="H58" t="s">
        <v>180</v>
      </c>
      <c r="I58" t="str">
        <f>_xlfn.CONCAT(C58)</f>
        <v xml:space="preserve">&lt;input type="text" </v>
      </c>
    </row>
    <row r="59" spans="2:9" x14ac:dyDescent="0.25">
      <c r="B59" t="s">
        <v>42</v>
      </c>
      <c r="C59" t="s">
        <v>20</v>
      </c>
      <c r="D59" s="5" t="s">
        <v>22</v>
      </c>
      <c r="E59" t="s">
        <v>33</v>
      </c>
      <c r="F59" t="s">
        <v>179</v>
      </c>
      <c r="G59" t="s">
        <v>178</v>
      </c>
      <c r="H59" t="s">
        <v>180</v>
      </c>
      <c r="I59" t="str">
        <f>_xlfn.CONCAT(C59,G59,D59)</f>
        <v xml:space="preserve">id="food-potassio" </v>
      </c>
    </row>
    <row r="60" spans="2:9" x14ac:dyDescent="0.25">
      <c r="B60" t="s">
        <v>43</v>
      </c>
      <c r="C60" t="s">
        <v>8</v>
      </c>
      <c r="F60" t="s">
        <v>179</v>
      </c>
      <c r="G60" t="s">
        <v>178</v>
      </c>
      <c r="H60" t="s">
        <v>180</v>
      </c>
      <c r="I60" t="str">
        <f>_xlfn.CONCAT(C60)</f>
        <v xml:space="preserve">class="form-field-input" </v>
      </c>
    </row>
    <row r="61" spans="2:9" x14ac:dyDescent="0.25">
      <c r="B61" t="s">
        <v>44</v>
      </c>
      <c r="C61" t="s">
        <v>9</v>
      </c>
      <c r="F61" t="s">
        <v>179</v>
      </c>
      <c r="G61" t="s">
        <v>178</v>
      </c>
      <c r="H61" t="s">
        <v>180</v>
      </c>
      <c r="I61" t="str">
        <f t="shared" ref="I61:I63" si="4">_xlfn.CONCAT(C61)</f>
        <v>placeholder="0,00"&gt;</v>
      </c>
    </row>
    <row r="62" spans="2:9" x14ac:dyDescent="0.25">
      <c r="B62" t="s">
        <v>45</v>
      </c>
      <c r="C62" t="s">
        <v>10</v>
      </c>
      <c r="F62" t="s">
        <v>179</v>
      </c>
      <c r="G62" t="s">
        <v>178</v>
      </c>
      <c r="H62" t="s">
        <v>180</v>
      </c>
      <c r="I62" t="str">
        <f t="shared" si="4"/>
        <v>&lt;div class="form-field-error"&gt;&lt;/div&gt;</v>
      </c>
    </row>
    <row r="63" spans="2:9" x14ac:dyDescent="0.25">
      <c r="B63" t="s">
        <v>46</v>
      </c>
      <c r="C63" t="s">
        <v>11</v>
      </c>
      <c r="F63" t="s">
        <v>179</v>
      </c>
      <c r="G63" t="s">
        <v>178</v>
      </c>
      <c r="H63" t="s">
        <v>180</v>
      </c>
      <c r="I63" t="str">
        <f t="shared" si="4"/>
        <v>&lt;/div&gt;</v>
      </c>
    </row>
    <row r="64" spans="2:9" x14ac:dyDescent="0.25">
      <c r="B64" t="s">
        <v>47</v>
      </c>
      <c r="C64" t="s">
        <v>17</v>
      </c>
      <c r="D64" t="s">
        <v>18</v>
      </c>
      <c r="E64" t="s">
        <v>32</v>
      </c>
      <c r="F64" t="s">
        <v>221</v>
      </c>
      <c r="G64" t="s">
        <v>220</v>
      </c>
      <c r="H64" t="s">
        <v>222</v>
      </c>
      <c r="I64" t="str">
        <f>_xlfn.CONCAT(C64,H64,D64)</f>
        <v>&lt;!-- Vitamina A (mcg) --&gt;</v>
      </c>
    </row>
    <row r="65" spans="2:9" x14ac:dyDescent="0.25">
      <c r="B65" t="s">
        <v>48</v>
      </c>
      <c r="C65" t="s">
        <v>2</v>
      </c>
      <c r="F65" t="s">
        <v>221</v>
      </c>
      <c r="G65" t="s">
        <v>220</v>
      </c>
      <c r="H65" t="s">
        <v>222</v>
      </c>
      <c r="I65" t="str">
        <f>_xlfn.CONCAT(C65)</f>
        <v>&lt;div class="form-field-container" style="flex: 1;"&gt;</v>
      </c>
    </row>
    <row r="66" spans="2:9" x14ac:dyDescent="0.25">
      <c r="B66" t="s">
        <v>49</v>
      </c>
      <c r="C66" t="s">
        <v>19</v>
      </c>
      <c r="D66" t="s">
        <v>21</v>
      </c>
      <c r="E66" t="s">
        <v>33</v>
      </c>
      <c r="F66" t="s">
        <v>221</v>
      </c>
      <c r="G66" t="s">
        <v>220</v>
      </c>
      <c r="H66" t="s">
        <v>222</v>
      </c>
      <c r="I66" t="str">
        <f>_xlfn.CONCAT(C66,G66,D66)</f>
        <v>&lt;label for="food-vitaminaA" class="form-field-label"&gt;</v>
      </c>
    </row>
    <row r="67" spans="2:9" x14ac:dyDescent="0.25">
      <c r="B67" t="s">
        <v>50</v>
      </c>
      <c r="E67" t="s">
        <v>32</v>
      </c>
      <c r="F67" t="s">
        <v>221</v>
      </c>
      <c r="G67" t="s">
        <v>220</v>
      </c>
      <c r="H67" t="s">
        <v>222</v>
      </c>
      <c r="I67" t="str">
        <f>_xlfn.CONCAT(H67,D67)</f>
        <v>Vitamina A (mcg)</v>
      </c>
    </row>
    <row r="68" spans="2:9" x14ac:dyDescent="0.25">
      <c r="B68" t="s">
        <v>51</v>
      </c>
      <c r="C68" t="s">
        <v>5</v>
      </c>
      <c r="F68" t="s">
        <v>221</v>
      </c>
      <c r="G68" t="s">
        <v>220</v>
      </c>
      <c r="H68" t="s">
        <v>222</v>
      </c>
      <c r="I68" t="str">
        <f>_xlfn.CONCAT(C68)</f>
        <v>&lt;/label&gt;</v>
      </c>
    </row>
    <row r="69" spans="2:9" x14ac:dyDescent="0.25">
      <c r="B69" t="s">
        <v>52</v>
      </c>
      <c r="C69" t="s">
        <v>6</v>
      </c>
      <c r="F69" t="s">
        <v>221</v>
      </c>
      <c r="G69" t="s">
        <v>220</v>
      </c>
      <c r="H69" t="s">
        <v>222</v>
      </c>
      <c r="I69" t="str">
        <f>_xlfn.CONCAT(C69)</f>
        <v xml:space="preserve">&lt;input type="text" </v>
      </c>
    </row>
    <row r="70" spans="2:9" x14ac:dyDescent="0.25">
      <c r="B70" t="s">
        <v>53</v>
      </c>
      <c r="C70" t="s">
        <v>20</v>
      </c>
      <c r="D70" t="s">
        <v>22</v>
      </c>
      <c r="E70" t="s">
        <v>33</v>
      </c>
      <c r="F70" t="s">
        <v>221</v>
      </c>
      <c r="G70" t="s">
        <v>220</v>
      </c>
      <c r="H70" t="s">
        <v>222</v>
      </c>
      <c r="I70" t="str">
        <f>_xlfn.CONCAT(C70,G70,D70)</f>
        <v xml:space="preserve">id="food-vitaminaA" </v>
      </c>
    </row>
    <row r="71" spans="2:9" x14ac:dyDescent="0.25">
      <c r="B71" t="s">
        <v>54</v>
      </c>
      <c r="C71" t="s">
        <v>8</v>
      </c>
      <c r="F71" t="s">
        <v>221</v>
      </c>
      <c r="G71" t="s">
        <v>220</v>
      </c>
      <c r="H71" t="s">
        <v>222</v>
      </c>
      <c r="I71" t="str">
        <f>_xlfn.CONCAT(C71)</f>
        <v xml:space="preserve">class="form-field-input" </v>
      </c>
    </row>
    <row r="72" spans="2:9" x14ac:dyDescent="0.25">
      <c r="B72" t="s">
        <v>55</v>
      </c>
      <c r="C72" t="s">
        <v>9</v>
      </c>
      <c r="F72" t="s">
        <v>221</v>
      </c>
      <c r="G72" t="s">
        <v>220</v>
      </c>
      <c r="H72" t="s">
        <v>222</v>
      </c>
      <c r="I72" t="str">
        <f t="shared" ref="I72:I75" si="5">_xlfn.CONCAT(C72)</f>
        <v>placeholder="0,00"&gt;</v>
      </c>
    </row>
    <row r="73" spans="2:9" x14ac:dyDescent="0.25">
      <c r="B73" t="s">
        <v>56</v>
      </c>
      <c r="C73" t="s">
        <v>10</v>
      </c>
      <c r="F73" t="s">
        <v>221</v>
      </c>
      <c r="G73" t="s">
        <v>220</v>
      </c>
      <c r="H73" t="s">
        <v>222</v>
      </c>
      <c r="I73" t="str">
        <f t="shared" si="5"/>
        <v>&lt;div class="form-field-error"&gt;&lt;/div&gt;</v>
      </c>
    </row>
    <row r="74" spans="2:9" x14ac:dyDescent="0.25">
      <c r="B74" t="s">
        <v>57</v>
      </c>
      <c r="C74" t="s">
        <v>11</v>
      </c>
      <c r="F74" t="s">
        <v>221</v>
      </c>
      <c r="G74" t="s">
        <v>220</v>
      </c>
      <c r="H74" t="s">
        <v>222</v>
      </c>
      <c r="I74" t="str">
        <f t="shared" si="5"/>
        <v>&lt;/div&gt;</v>
      </c>
    </row>
    <row r="75" spans="2:9" x14ac:dyDescent="0.25">
      <c r="B75" t="s">
        <v>58</v>
      </c>
      <c r="C75" t="s">
        <v>11</v>
      </c>
      <c r="F75" t="s">
        <v>221</v>
      </c>
      <c r="G75" t="s">
        <v>220</v>
      </c>
      <c r="H75" t="s">
        <v>222</v>
      </c>
      <c r="I75" t="str">
        <f t="shared" si="5"/>
        <v>&lt;/div&gt;</v>
      </c>
    </row>
    <row r="76" spans="2:9" x14ac:dyDescent="0.25">
      <c r="B76" s="7" t="s">
        <v>59</v>
      </c>
      <c r="F76" t="s">
        <v>221</v>
      </c>
      <c r="G76" t="s">
        <v>220</v>
      </c>
      <c r="H76" t="s">
        <v>222</v>
      </c>
    </row>
    <row r="77" spans="2:9" x14ac:dyDescent="0.25">
      <c r="B77" s="6" t="s">
        <v>35</v>
      </c>
      <c r="C77" t="s">
        <v>0</v>
      </c>
      <c r="F77" t="s">
        <v>261</v>
      </c>
      <c r="G77" t="s">
        <v>260</v>
      </c>
      <c r="H77" t="s">
        <v>262</v>
      </c>
      <c r="I77" t="str">
        <f>_xlfn.CONCAT(C77)</f>
        <v>&lt;div class="form-field-row"&gt;</v>
      </c>
    </row>
    <row r="78" spans="2:9" x14ac:dyDescent="0.25">
      <c r="B78" t="s">
        <v>36</v>
      </c>
      <c r="C78" t="s">
        <v>17</v>
      </c>
      <c r="D78" t="s">
        <v>18</v>
      </c>
      <c r="E78" t="s">
        <v>32</v>
      </c>
      <c r="F78" t="s">
        <v>261</v>
      </c>
      <c r="G78" t="s">
        <v>260</v>
      </c>
      <c r="H78" t="s">
        <v>262</v>
      </c>
      <c r="I78" t="str">
        <f>_xlfn.CONCAT(C78,H78,D78)</f>
        <v>&lt;!-- Vitamina B12 (mcg) --&gt;</v>
      </c>
    </row>
    <row r="79" spans="2:9" x14ac:dyDescent="0.25">
      <c r="B79" t="s">
        <v>37</v>
      </c>
      <c r="C79" t="s">
        <v>2</v>
      </c>
      <c r="F79" t="s">
        <v>261</v>
      </c>
      <c r="G79" t="s">
        <v>260</v>
      </c>
      <c r="H79" t="s">
        <v>262</v>
      </c>
      <c r="I79" t="str">
        <f>_xlfn.CONCAT(C79)</f>
        <v>&lt;div class="form-field-container" style="flex: 1;"&gt;</v>
      </c>
    </row>
    <row r="80" spans="2:9" x14ac:dyDescent="0.25">
      <c r="B80" t="s">
        <v>38</v>
      </c>
      <c r="C80" t="s">
        <v>19</v>
      </c>
      <c r="D80" s="5" t="s">
        <v>21</v>
      </c>
      <c r="E80" t="s">
        <v>33</v>
      </c>
      <c r="F80" t="s">
        <v>261</v>
      </c>
      <c r="G80" t="s">
        <v>260</v>
      </c>
      <c r="H80" t="s">
        <v>262</v>
      </c>
      <c r="I80" t="str">
        <f>_xlfn.CONCAT(C80,G80,D80)</f>
        <v>&lt;label for="food-vitaminaB12" class="form-field-label"&gt;</v>
      </c>
    </row>
    <row r="81" spans="2:9" x14ac:dyDescent="0.25">
      <c r="B81" t="s">
        <v>39</v>
      </c>
      <c r="E81" t="s">
        <v>32</v>
      </c>
      <c r="F81" t="s">
        <v>261</v>
      </c>
      <c r="G81" t="s">
        <v>260</v>
      </c>
      <c r="H81" t="s">
        <v>262</v>
      </c>
      <c r="I81" t="str">
        <f>_xlfn.CONCAT(H81,D81)</f>
        <v>Vitamina B12 (mcg)</v>
      </c>
    </row>
    <row r="82" spans="2:9" x14ac:dyDescent="0.25">
      <c r="B82" t="s">
        <v>40</v>
      </c>
      <c r="C82" t="s">
        <v>5</v>
      </c>
      <c r="F82" t="s">
        <v>261</v>
      </c>
      <c r="G82" t="s">
        <v>260</v>
      </c>
      <c r="H82" t="s">
        <v>262</v>
      </c>
      <c r="I82" t="str">
        <f>_xlfn.CONCAT(C82)</f>
        <v>&lt;/label&gt;</v>
      </c>
    </row>
    <row r="83" spans="2:9" x14ac:dyDescent="0.25">
      <c r="B83" t="s">
        <v>41</v>
      </c>
      <c r="C83" t="s">
        <v>6</v>
      </c>
      <c r="F83" t="s">
        <v>261</v>
      </c>
      <c r="G83" t="s">
        <v>260</v>
      </c>
      <c r="H83" t="s">
        <v>262</v>
      </c>
      <c r="I83" t="str">
        <f>_xlfn.CONCAT(C83)</f>
        <v xml:space="preserve">&lt;input type="text" </v>
      </c>
    </row>
    <row r="84" spans="2:9" x14ac:dyDescent="0.25">
      <c r="B84" t="s">
        <v>42</v>
      </c>
      <c r="C84" t="s">
        <v>20</v>
      </c>
      <c r="D84" s="5" t="s">
        <v>22</v>
      </c>
      <c r="E84" t="s">
        <v>33</v>
      </c>
      <c r="F84" t="s">
        <v>261</v>
      </c>
      <c r="G84" t="s">
        <v>260</v>
      </c>
      <c r="H84" t="s">
        <v>262</v>
      </c>
      <c r="I84" t="str">
        <f>_xlfn.CONCAT(C84,G84,D84)</f>
        <v xml:space="preserve">id="food-vitaminaB12" </v>
      </c>
    </row>
    <row r="85" spans="2:9" x14ac:dyDescent="0.25">
      <c r="B85" t="s">
        <v>43</v>
      </c>
      <c r="C85" t="s">
        <v>8</v>
      </c>
      <c r="F85" t="s">
        <v>261</v>
      </c>
      <c r="G85" t="s">
        <v>260</v>
      </c>
      <c r="H85" t="s">
        <v>262</v>
      </c>
      <c r="I85" t="str">
        <f>_xlfn.CONCAT(C85)</f>
        <v xml:space="preserve">class="form-field-input" </v>
      </c>
    </row>
    <row r="86" spans="2:9" x14ac:dyDescent="0.25">
      <c r="B86" t="s">
        <v>44</v>
      </c>
      <c r="C86" t="s">
        <v>9</v>
      </c>
      <c r="F86" t="s">
        <v>261</v>
      </c>
      <c r="G86" t="s">
        <v>260</v>
      </c>
      <c r="H86" t="s">
        <v>262</v>
      </c>
      <c r="I86" t="str">
        <f t="shared" ref="I86:I88" si="6">_xlfn.CONCAT(C86)</f>
        <v>placeholder="0,00"&gt;</v>
      </c>
    </row>
    <row r="87" spans="2:9" x14ac:dyDescent="0.25">
      <c r="B87" t="s">
        <v>45</v>
      </c>
      <c r="C87" t="s">
        <v>10</v>
      </c>
      <c r="F87" t="s">
        <v>261</v>
      </c>
      <c r="G87" t="s">
        <v>260</v>
      </c>
      <c r="H87" t="s">
        <v>262</v>
      </c>
      <c r="I87" t="str">
        <f t="shared" si="6"/>
        <v>&lt;div class="form-field-error"&gt;&lt;/div&gt;</v>
      </c>
    </row>
    <row r="88" spans="2:9" x14ac:dyDescent="0.25">
      <c r="B88" t="s">
        <v>46</v>
      </c>
      <c r="C88" t="s">
        <v>11</v>
      </c>
      <c r="F88" t="s">
        <v>261</v>
      </c>
      <c r="G88" t="s">
        <v>260</v>
      </c>
      <c r="H88" t="s">
        <v>262</v>
      </c>
      <c r="I88" t="str">
        <f t="shared" si="6"/>
        <v>&lt;/div&gt;</v>
      </c>
    </row>
    <row r="89" spans="2:9" x14ac:dyDescent="0.25">
      <c r="B89" t="s">
        <v>47</v>
      </c>
      <c r="C89" t="s">
        <v>17</v>
      </c>
      <c r="D89" t="s">
        <v>18</v>
      </c>
      <c r="E89" t="s">
        <v>32</v>
      </c>
      <c r="F89" t="s">
        <v>265</v>
      </c>
      <c r="G89" t="s">
        <v>264</v>
      </c>
      <c r="H89" t="s">
        <v>266</v>
      </c>
      <c r="I89" t="str">
        <f>_xlfn.CONCAT(C89,H89,D89)</f>
        <v>&lt;!-- Vitamina C (mg) --&gt;</v>
      </c>
    </row>
    <row r="90" spans="2:9" x14ac:dyDescent="0.25">
      <c r="B90" t="s">
        <v>48</v>
      </c>
      <c r="C90" t="s">
        <v>2</v>
      </c>
      <c r="F90" t="s">
        <v>265</v>
      </c>
      <c r="G90" t="s">
        <v>264</v>
      </c>
      <c r="H90" t="s">
        <v>266</v>
      </c>
      <c r="I90" t="str">
        <f>_xlfn.CONCAT(C90)</f>
        <v>&lt;div class="form-field-container" style="flex: 1;"&gt;</v>
      </c>
    </row>
    <row r="91" spans="2:9" x14ac:dyDescent="0.25">
      <c r="B91" t="s">
        <v>49</v>
      </c>
      <c r="C91" t="s">
        <v>19</v>
      </c>
      <c r="D91" t="s">
        <v>21</v>
      </c>
      <c r="E91" t="s">
        <v>33</v>
      </c>
      <c r="F91" t="s">
        <v>265</v>
      </c>
      <c r="G91" t="s">
        <v>264</v>
      </c>
      <c r="H91" t="s">
        <v>266</v>
      </c>
      <c r="I91" t="str">
        <f>_xlfn.CONCAT(C91,G91,D91)</f>
        <v>&lt;label for="food-vitaminaC" class="form-field-label"&gt;</v>
      </c>
    </row>
    <row r="92" spans="2:9" x14ac:dyDescent="0.25">
      <c r="B92" t="s">
        <v>50</v>
      </c>
      <c r="E92" t="s">
        <v>32</v>
      </c>
      <c r="F92" t="s">
        <v>265</v>
      </c>
      <c r="G92" t="s">
        <v>264</v>
      </c>
      <c r="H92" t="s">
        <v>266</v>
      </c>
      <c r="I92" t="str">
        <f>_xlfn.CONCAT(H92,D92)</f>
        <v>Vitamina C (mg)</v>
      </c>
    </row>
    <row r="93" spans="2:9" x14ac:dyDescent="0.25">
      <c r="B93" t="s">
        <v>51</v>
      </c>
      <c r="C93" t="s">
        <v>5</v>
      </c>
      <c r="F93" t="s">
        <v>265</v>
      </c>
      <c r="G93" t="s">
        <v>264</v>
      </c>
      <c r="H93" t="s">
        <v>266</v>
      </c>
      <c r="I93" t="str">
        <f>_xlfn.CONCAT(C93)</f>
        <v>&lt;/label&gt;</v>
      </c>
    </row>
    <row r="94" spans="2:9" x14ac:dyDescent="0.25">
      <c r="B94" t="s">
        <v>52</v>
      </c>
      <c r="C94" t="s">
        <v>6</v>
      </c>
      <c r="F94" t="s">
        <v>265</v>
      </c>
      <c r="G94" t="s">
        <v>264</v>
      </c>
      <c r="H94" t="s">
        <v>266</v>
      </c>
      <c r="I94" t="str">
        <f>_xlfn.CONCAT(C94)</f>
        <v xml:space="preserve">&lt;input type="text" </v>
      </c>
    </row>
    <row r="95" spans="2:9" x14ac:dyDescent="0.25">
      <c r="B95" t="s">
        <v>53</v>
      </c>
      <c r="C95" t="s">
        <v>20</v>
      </c>
      <c r="D95" t="s">
        <v>22</v>
      </c>
      <c r="E95" t="s">
        <v>33</v>
      </c>
      <c r="F95" t="s">
        <v>265</v>
      </c>
      <c r="G95" t="s">
        <v>264</v>
      </c>
      <c r="H95" t="s">
        <v>266</v>
      </c>
      <c r="I95" t="str">
        <f>_xlfn.CONCAT(C95,G95,D95)</f>
        <v xml:space="preserve">id="food-vitaminaC" </v>
      </c>
    </row>
    <row r="96" spans="2:9" x14ac:dyDescent="0.25">
      <c r="B96" t="s">
        <v>54</v>
      </c>
      <c r="C96" t="s">
        <v>8</v>
      </c>
      <c r="F96" t="s">
        <v>265</v>
      </c>
      <c r="G96" t="s">
        <v>264</v>
      </c>
      <c r="H96" t="s">
        <v>266</v>
      </c>
      <c r="I96" t="str">
        <f>_xlfn.CONCAT(C96)</f>
        <v xml:space="preserve">class="form-field-input" </v>
      </c>
    </row>
    <row r="97" spans="2:9" x14ac:dyDescent="0.25">
      <c r="B97" t="s">
        <v>55</v>
      </c>
      <c r="C97" t="s">
        <v>9</v>
      </c>
      <c r="F97" t="s">
        <v>265</v>
      </c>
      <c r="G97" t="s">
        <v>264</v>
      </c>
      <c r="H97" t="s">
        <v>266</v>
      </c>
      <c r="I97" t="str">
        <f t="shared" ref="I97:I100" si="7">_xlfn.CONCAT(C97)</f>
        <v>placeholder="0,00"&gt;</v>
      </c>
    </row>
    <row r="98" spans="2:9" x14ac:dyDescent="0.25">
      <c r="B98" t="s">
        <v>56</v>
      </c>
      <c r="C98" t="s">
        <v>10</v>
      </c>
      <c r="F98" t="s">
        <v>265</v>
      </c>
      <c r="G98" t="s">
        <v>264</v>
      </c>
      <c r="H98" t="s">
        <v>266</v>
      </c>
      <c r="I98" t="str">
        <f t="shared" si="7"/>
        <v>&lt;div class="form-field-error"&gt;&lt;/div&gt;</v>
      </c>
    </row>
    <row r="99" spans="2:9" x14ac:dyDescent="0.25">
      <c r="B99" t="s">
        <v>57</v>
      </c>
      <c r="C99" t="s">
        <v>11</v>
      </c>
      <c r="F99" t="s">
        <v>265</v>
      </c>
      <c r="G99" t="s">
        <v>264</v>
      </c>
      <c r="H99" t="s">
        <v>266</v>
      </c>
      <c r="I99" t="str">
        <f t="shared" si="7"/>
        <v>&lt;/div&gt;</v>
      </c>
    </row>
    <row r="100" spans="2:9" x14ac:dyDescent="0.25">
      <c r="B100" t="s">
        <v>58</v>
      </c>
      <c r="C100" t="s">
        <v>11</v>
      </c>
      <c r="F100" t="s">
        <v>265</v>
      </c>
      <c r="G100" t="s">
        <v>264</v>
      </c>
      <c r="H100" t="s">
        <v>266</v>
      </c>
      <c r="I100" t="str">
        <f t="shared" si="7"/>
        <v>&lt;/div&gt;</v>
      </c>
    </row>
    <row r="101" spans="2:9" x14ac:dyDescent="0.25">
      <c r="B101" s="7" t="s">
        <v>59</v>
      </c>
      <c r="F101" t="s">
        <v>265</v>
      </c>
      <c r="G101" t="s">
        <v>264</v>
      </c>
      <c r="H101" t="s">
        <v>266</v>
      </c>
    </row>
    <row r="102" spans="2:9" x14ac:dyDescent="0.25">
      <c r="B102" s="6" t="s">
        <v>35</v>
      </c>
      <c r="C102" t="s">
        <v>0</v>
      </c>
      <c r="F102" t="s">
        <v>269</v>
      </c>
      <c r="G102" t="s">
        <v>268</v>
      </c>
      <c r="H102" t="s">
        <v>270</v>
      </c>
      <c r="I102" t="str">
        <f>_xlfn.CONCAT(C102)</f>
        <v>&lt;div class="form-field-row"&gt;</v>
      </c>
    </row>
    <row r="103" spans="2:9" x14ac:dyDescent="0.25">
      <c r="B103" t="s">
        <v>36</v>
      </c>
      <c r="C103" t="s">
        <v>17</v>
      </c>
      <c r="D103" t="s">
        <v>18</v>
      </c>
      <c r="E103" t="s">
        <v>32</v>
      </c>
      <c r="F103" t="s">
        <v>269</v>
      </c>
      <c r="G103" t="s">
        <v>268</v>
      </c>
      <c r="H103" t="s">
        <v>270</v>
      </c>
      <c r="I103" t="str">
        <f>_xlfn.CONCAT(C103,H103,D103)</f>
        <v>&lt;!-- Vitamina D (mcg) --&gt;</v>
      </c>
    </row>
    <row r="104" spans="2:9" x14ac:dyDescent="0.25">
      <c r="B104" t="s">
        <v>37</v>
      </c>
      <c r="C104" t="s">
        <v>2</v>
      </c>
      <c r="F104" t="s">
        <v>269</v>
      </c>
      <c r="G104" t="s">
        <v>268</v>
      </c>
      <c r="H104" t="s">
        <v>270</v>
      </c>
      <c r="I104" t="str">
        <f>_xlfn.CONCAT(C104)</f>
        <v>&lt;div class="form-field-container" style="flex: 1;"&gt;</v>
      </c>
    </row>
    <row r="105" spans="2:9" x14ac:dyDescent="0.25">
      <c r="B105" t="s">
        <v>38</v>
      </c>
      <c r="C105" t="s">
        <v>19</v>
      </c>
      <c r="D105" s="5" t="s">
        <v>21</v>
      </c>
      <c r="E105" t="s">
        <v>33</v>
      </c>
      <c r="F105" t="s">
        <v>269</v>
      </c>
      <c r="G105" t="s">
        <v>268</v>
      </c>
      <c r="H105" t="s">
        <v>270</v>
      </c>
      <c r="I105" t="str">
        <f>_xlfn.CONCAT(C105,G105,D105)</f>
        <v>&lt;label for="food-vitaminaD" class="form-field-label"&gt;</v>
      </c>
    </row>
    <row r="106" spans="2:9" x14ac:dyDescent="0.25">
      <c r="B106" t="s">
        <v>39</v>
      </c>
      <c r="E106" t="s">
        <v>32</v>
      </c>
      <c r="F106" t="s">
        <v>269</v>
      </c>
      <c r="G106" t="s">
        <v>268</v>
      </c>
      <c r="H106" t="s">
        <v>270</v>
      </c>
      <c r="I106" t="str">
        <f>_xlfn.CONCAT(H106,D106)</f>
        <v>Vitamina D (mcg)</v>
      </c>
    </row>
    <row r="107" spans="2:9" x14ac:dyDescent="0.25">
      <c r="B107" t="s">
        <v>40</v>
      </c>
      <c r="C107" t="s">
        <v>5</v>
      </c>
      <c r="F107" t="s">
        <v>269</v>
      </c>
      <c r="G107" t="s">
        <v>268</v>
      </c>
      <c r="H107" t="s">
        <v>270</v>
      </c>
      <c r="I107" t="str">
        <f>_xlfn.CONCAT(C107)</f>
        <v>&lt;/label&gt;</v>
      </c>
    </row>
    <row r="108" spans="2:9" x14ac:dyDescent="0.25">
      <c r="B108" t="s">
        <v>41</v>
      </c>
      <c r="C108" t="s">
        <v>6</v>
      </c>
      <c r="F108" t="s">
        <v>269</v>
      </c>
      <c r="G108" t="s">
        <v>268</v>
      </c>
      <c r="H108" t="s">
        <v>270</v>
      </c>
      <c r="I108" t="str">
        <f>_xlfn.CONCAT(C108)</f>
        <v xml:space="preserve">&lt;input type="text" </v>
      </c>
    </row>
    <row r="109" spans="2:9" x14ac:dyDescent="0.25">
      <c r="B109" t="s">
        <v>42</v>
      </c>
      <c r="C109" t="s">
        <v>20</v>
      </c>
      <c r="D109" s="5" t="s">
        <v>22</v>
      </c>
      <c r="E109" t="s">
        <v>33</v>
      </c>
      <c r="F109" t="s">
        <v>269</v>
      </c>
      <c r="G109" t="s">
        <v>268</v>
      </c>
      <c r="H109" t="s">
        <v>270</v>
      </c>
      <c r="I109" t="str">
        <f>_xlfn.CONCAT(C109,G109,D109)</f>
        <v xml:space="preserve">id="food-vitaminaD" </v>
      </c>
    </row>
    <row r="110" spans="2:9" x14ac:dyDescent="0.25">
      <c r="B110" t="s">
        <v>43</v>
      </c>
      <c r="C110" t="s">
        <v>8</v>
      </c>
      <c r="F110" t="s">
        <v>269</v>
      </c>
      <c r="G110" t="s">
        <v>268</v>
      </c>
      <c r="H110" t="s">
        <v>270</v>
      </c>
      <c r="I110" t="str">
        <f>_xlfn.CONCAT(C110)</f>
        <v xml:space="preserve">class="form-field-input" </v>
      </c>
    </row>
    <row r="111" spans="2:9" x14ac:dyDescent="0.25">
      <c r="B111" t="s">
        <v>44</v>
      </c>
      <c r="C111" t="s">
        <v>9</v>
      </c>
      <c r="F111" t="s">
        <v>269</v>
      </c>
      <c r="G111" t="s">
        <v>268</v>
      </c>
      <c r="H111" t="s">
        <v>270</v>
      </c>
      <c r="I111" t="str">
        <f t="shared" ref="I111:I113" si="8">_xlfn.CONCAT(C111)</f>
        <v>placeholder="0,00"&gt;</v>
      </c>
    </row>
    <row r="112" spans="2:9" x14ac:dyDescent="0.25">
      <c r="B112" t="s">
        <v>45</v>
      </c>
      <c r="C112" t="s">
        <v>10</v>
      </c>
      <c r="F112" t="s">
        <v>269</v>
      </c>
      <c r="G112" t="s">
        <v>268</v>
      </c>
      <c r="H112" t="s">
        <v>270</v>
      </c>
      <c r="I112" t="str">
        <f t="shared" si="8"/>
        <v>&lt;div class="form-field-error"&gt;&lt;/div&gt;</v>
      </c>
    </row>
    <row r="113" spans="2:9" x14ac:dyDescent="0.25">
      <c r="B113" t="s">
        <v>46</v>
      </c>
      <c r="C113" t="s">
        <v>11</v>
      </c>
      <c r="F113" t="s">
        <v>269</v>
      </c>
      <c r="G113" t="s">
        <v>268</v>
      </c>
      <c r="H113" t="s">
        <v>270</v>
      </c>
      <c r="I113" t="str">
        <f t="shared" si="8"/>
        <v>&lt;/div&gt;</v>
      </c>
    </row>
    <row r="114" spans="2:9" x14ac:dyDescent="0.25">
      <c r="B114" t="s">
        <v>47</v>
      </c>
      <c r="C114" t="s">
        <v>17</v>
      </c>
      <c r="D114" t="s">
        <v>18</v>
      </c>
      <c r="E114" t="s">
        <v>32</v>
      </c>
      <c r="F114" t="s">
        <v>273</v>
      </c>
      <c r="G114" t="s">
        <v>272</v>
      </c>
      <c r="H114" t="s">
        <v>274</v>
      </c>
      <c r="I114" t="str">
        <f>_xlfn.CONCAT(C114,H114,D114)</f>
        <v>&lt;!-- Vitamina E (mg) --&gt;</v>
      </c>
    </row>
    <row r="115" spans="2:9" x14ac:dyDescent="0.25">
      <c r="B115" t="s">
        <v>48</v>
      </c>
      <c r="C115" t="s">
        <v>2</v>
      </c>
      <c r="F115" t="s">
        <v>273</v>
      </c>
      <c r="G115" t="s">
        <v>272</v>
      </c>
      <c r="H115" t="s">
        <v>274</v>
      </c>
      <c r="I115" t="str">
        <f>_xlfn.CONCAT(C115)</f>
        <v>&lt;div class="form-field-container" style="flex: 1;"&gt;</v>
      </c>
    </row>
    <row r="116" spans="2:9" x14ac:dyDescent="0.25">
      <c r="B116" t="s">
        <v>49</v>
      </c>
      <c r="C116" t="s">
        <v>19</v>
      </c>
      <c r="D116" t="s">
        <v>21</v>
      </c>
      <c r="E116" t="s">
        <v>33</v>
      </c>
      <c r="F116" t="s">
        <v>273</v>
      </c>
      <c r="G116" t="s">
        <v>272</v>
      </c>
      <c r="H116" t="s">
        <v>274</v>
      </c>
      <c r="I116" t="str">
        <f>_xlfn.CONCAT(C116,G116,D116)</f>
        <v>&lt;label for="food-vitaminaE" class="form-field-label"&gt;</v>
      </c>
    </row>
    <row r="117" spans="2:9" x14ac:dyDescent="0.25">
      <c r="B117" t="s">
        <v>50</v>
      </c>
      <c r="E117" t="s">
        <v>32</v>
      </c>
      <c r="F117" t="s">
        <v>273</v>
      </c>
      <c r="G117" t="s">
        <v>272</v>
      </c>
      <c r="H117" t="s">
        <v>274</v>
      </c>
      <c r="I117" t="str">
        <f>_xlfn.CONCAT(H117,D117)</f>
        <v>Vitamina E (mg)</v>
      </c>
    </row>
    <row r="118" spans="2:9" x14ac:dyDescent="0.25">
      <c r="B118" t="s">
        <v>51</v>
      </c>
      <c r="C118" t="s">
        <v>5</v>
      </c>
      <c r="F118" t="s">
        <v>273</v>
      </c>
      <c r="G118" t="s">
        <v>272</v>
      </c>
      <c r="H118" t="s">
        <v>274</v>
      </c>
      <c r="I118" t="str">
        <f>_xlfn.CONCAT(C118)</f>
        <v>&lt;/label&gt;</v>
      </c>
    </row>
    <row r="119" spans="2:9" x14ac:dyDescent="0.25">
      <c r="B119" t="s">
        <v>52</v>
      </c>
      <c r="C119" t="s">
        <v>6</v>
      </c>
      <c r="F119" t="s">
        <v>273</v>
      </c>
      <c r="G119" t="s">
        <v>272</v>
      </c>
      <c r="H119" t="s">
        <v>274</v>
      </c>
      <c r="I119" t="str">
        <f>_xlfn.CONCAT(C119)</f>
        <v xml:space="preserve">&lt;input type="text" </v>
      </c>
    </row>
    <row r="120" spans="2:9" x14ac:dyDescent="0.25">
      <c r="B120" t="s">
        <v>53</v>
      </c>
      <c r="C120" t="s">
        <v>20</v>
      </c>
      <c r="D120" t="s">
        <v>22</v>
      </c>
      <c r="E120" t="s">
        <v>33</v>
      </c>
      <c r="F120" t="s">
        <v>273</v>
      </c>
      <c r="G120" t="s">
        <v>272</v>
      </c>
      <c r="H120" t="s">
        <v>274</v>
      </c>
      <c r="I120" t="str">
        <f>_xlfn.CONCAT(C120,G120,D120)</f>
        <v xml:space="preserve">id="food-vitaminaE" </v>
      </c>
    </row>
    <row r="121" spans="2:9" x14ac:dyDescent="0.25">
      <c r="B121" t="s">
        <v>54</v>
      </c>
      <c r="C121" t="s">
        <v>8</v>
      </c>
      <c r="F121" t="s">
        <v>273</v>
      </c>
      <c r="G121" t="s">
        <v>272</v>
      </c>
      <c r="H121" t="s">
        <v>274</v>
      </c>
      <c r="I121" t="str">
        <f>_xlfn.CONCAT(C121)</f>
        <v xml:space="preserve">class="form-field-input" </v>
      </c>
    </row>
    <row r="122" spans="2:9" x14ac:dyDescent="0.25">
      <c r="B122" t="s">
        <v>55</v>
      </c>
      <c r="C122" t="s">
        <v>9</v>
      </c>
      <c r="F122" t="s">
        <v>273</v>
      </c>
      <c r="G122" t="s">
        <v>272</v>
      </c>
      <c r="H122" t="s">
        <v>274</v>
      </c>
      <c r="I122" t="str">
        <f t="shared" ref="I122:I125" si="9">_xlfn.CONCAT(C122)</f>
        <v>placeholder="0,00"&gt;</v>
      </c>
    </row>
    <row r="123" spans="2:9" x14ac:dyDescent="0.25">
      <c r="B123" t="s">
        <v>56</v>
      </c>
      <c r="C123" t="s">
        <v>10</v>
      </c>
      <c r="F123" t="s">
        <v>273</v>
      </c>
      <c r="G123" t="s">
        <v>272</v>
      </c>
      <c r="H123" t="s">
        <v>274</v>
      </c>
      <c r="I123" t="str">
        <f t="shared" si="9"/>
        <v>&lt;div class="form-field-error"&gt;&lt;/div&gt;</v>
      </c>
    </row>
    <row r="124" spans="2:9" x14ac:dyDescent="0.25">
      <c r="B124" t="s">
        <v>57</v>
      </c>
      <c r="C124" t="s">
        <v>11</v>
      </c>
      <c r="F124" t="s">
        <v>273</v>
      </c>
      <c r="G124" t="s">
        <v>272</v>
      </c>
      <c r="H124" t="s">
        <v>274</v>
      </c>
      <c r="I124" t="str">
        <f t="shared" si="9"/>
        <v>&lt;/div&gt;</v>
      </c>
    </row>
    <row r="125" spans="2:9" x14ac:dyDescent="0.25">
      <c r="B125" t="s">
        <v>58</v>
      </c>
      <c r="C125" t="s">
        <v>11</v>
      </c>
      <c r="F125" t="s">
        <v>273</v>
      </c>
      <c r="G125" t="s">
        <v>272</v>
      </c>
      <c r="H125" t="s">
        <v>274</v>
      </c>
      <c r="I125" t="str">
        <f t="shared" si="9"/>
        <v>&lt;/div&gt;</v>
      </c>
    </row>
    <row r="126" spans="2:9" x14ac:dyDescent="0.25">
      <c r="B126" s="7" t="s">
        <v>59</v>
      </c>
      <c r="F126" t="s">
        <v>273</v>
      </c>
      <c r="G126" t="s">
        <v>272</v>
      </c>
      <c r="H126" t="s">
        <v>274</v>
      </c>
    </row>
    <row r="127" spans="2:9" x14ac:dyDescent="0.25">
      <c r="B127" s="6" t="s">
        <v>35</v>
      </c>
      <c r="C127" t="s">
        <v>0</v>
      </c>
      <c r="F127" t="s">
        <v>277</v>
      </c>
      <c r="G127" t="s">
        <v>276</v>
      </c>
      <c r="H127" t="s">
        <v>278</v>
      </c>
      <c r="I127" t="str">
        <f>_xlfn.CONCAT(C127)</f>
        <v>&lt;div class="form-field-row"&gt;</v>
      </c>
    </row>
    <row r="128" spans="2:9" x14ac:dyDescent="0.25">
      <c r="B128" t="s">
        <v>36</v>
      </c>
      <c r="C128" t="s">
        <v>17</v>
      </c>
      <c r="D128" t="s">
        <v>18</v>
      </c>
      <c r="E128" t="s">
        <v>32</v>
      </c>
      <c r="F128" t="s">
        <v>277</v>
      </c>
      <c r="G128" t="s">
        <v>276</v>
      </c>
      <c r="H128" t="s">
        <v>278</v>
      </c>
      <c r="I128" t="str">
        <f>_xlfn.CONCAT(C128,H128,D128)</f>
        <v>&lt;!-- Vitamina K (mcg) --&gt;</v>
      </c>
    </row>
    <row r="129" spans="2:9" x14ac:dyDescent="0.25">
      <c r="B129" t="s">
        <v>37</v>
      </c>
      <c r="C129" t="s">
        <v>2</v>
      </c>
      <c r="F129" t="s">
        <v>277</v>
      </c>
      <c r="G129" t="s">
        <v>276</v>
      </c>
      <c r="H129" t="s">
        <v>278</v>
      </c>
      <c r="I129" t="str">
        <f>_xlfn.CONCAT(C129)</f>
        <v>&lt;div class="form-field-container" style="flex: 1;"&gt;</v>
      </c>
    </row>
    <row r="130" spans="2:9" x14ac:dyDescent="0.25">
      <c r="B130" t="s">
        <v>38</v>
      </c>
      <c r="C130" t="s">
        <v>19</v>
      </c>
      <c r="D130" s="5" t="s">
        <v>21</v>
      </c>
      <c r="E130" t="s">
        <v>33</v>
      </c>
      <c r="F130" t="s">
        <v>277</v>
      </c>
      <c r="G130" t="s">
        <v>276</v>
      </c>
      <c r="H130" t="s">
        <v>278</v>
      </c>
      <c r="I130" t="str">
        <f>_xlfn.CONCAT(C130,G130,D130)</f>
        <v>&lt;label for="food-vitaminaK" class="form-field-label"&gt;</v>
      </c>
    </row>
    <row r="131" spans="2:9" x14ac:dyDescent="0.25">
      <c r="B131" t="s">
        <v>39</v>
      </c>
      <c r="E131" t="s">
        <v>32</v>
      </c>
      <c r="F131" t="s">
        <v>277</v>
      </c>
      <c r="G131" t="s">
        <v>276</v>
      </c>
      <c r="H131" t="s">
        <v>278</v>
      </c>
      <c r="I131" t="str">
        <f>_xlfn.CONCAT(H131,D131)</f>
        <v>Vitamina K (mcg)</v>
      </c>
    </row>
    <row r="132" spans="2:9" x14ac:dyDescent="0.25">
      <c r="B132" t="s">
        <v>40</v>
      </c>
      <c r="C132" t="s">
        <v>5</v>
      </c>
      <c r="F132" t="s">
        <v>277</v>
      </c>
      <c r="G132" t="s">
        <v>276</v>
      </c>
      <c r="H132" t="s">
        <v>278</v>
      </c>
      <c r="I132" t="str">
        <f>_xlfn.CONCAT(C132)</f>
        <v>&lt;/label&gt;</v>
      </c>
    </row>
    <row r="133" spans="2:9" x14ac:dyDescent="0.25">
      <c r="B133" t="s">
        <v>41</v>
      </c>
      <c r="C133" t="s">
        <v>6</v>
      </c>
      <c r="F133" t="s">
        <v>277</v>
      </c>
      <c r="G133" t="s">
        <v>276</v>
      </c>
      <c r="H133" t="s">
        <v>278</v>
      </c>
      <c r="I133" t="str">
        <f>_xlfn.CONCAT(C133)</f>
        <v xml:space="preserve">&lt;input type="text" </v>
      </c>
    </row>
    <row r="134" spans="2:9" x14ac:dyDescent="0.25">
      <c r="B134" t="s">
        <v>42</v>
      </c>
      <c r="C134" t="s">
        <v>20</v>
      </c>
      <c r="D134" s="5" t="s">
        <v>22</v>
      </c>
      <c r="E134" t="s">
        <v>33</v>
      </c>
      <c r="F134" t="s">
        <v>277</v>
      </c>
      <c r="G134" t="s">
        <v>276</v>
      </c>
      <c r="H134" t="s">
        <v>278</v>
      </c>
      <c r="I134" t="str">
        <f>_xlfn.CONCAT(C134,G134,D134)</f>
        <v xml:space="preserve">id="food-vitaminaK" </v>
      </c>
    </row>
    <row r="135" spans="2:9" x14ac:dyDescent="0.25">
      <c r="B135" t="s">
        <v>43</v>
      </c>
      <c r="C135" t="s">
        <v>8</v>
      </c>
      <c r="F135" t="s">
        <v>277</v>
      </c>
      <c r="G135" t="s">
        <v>276</v>
      </c>
      <c r="H135" t="s">
        <v>278</v>
      </c>
      <c r="I135" t="str">
        <f>_xlfn.CONCAT(C135)</f>
        <v xml:space="preserve">class="form-field-input" </v>
      </c>
    </row>
    <row r="136" spans="2:9" x14ac:dyDescent="0.25">
      <c r="B136" t="s">
        <v>44</v>
      </c>
      <c r="C136" t="s">
        <v>9</v>
      </c>
      <c r="F136" t="s">
        <v>277</v>
      </c>
      <c r="G136" t="s">
        <v>276</v>
      </c>
      <c r="H136" t="s">
        <v>278</v>
      </c>
      <c r="I136" t="str">
        <f t="shared" ref="I136:I138" si="10">_xlfn.CONCAT(C136)</f>
        <v>placeholder="0,00"&gt;</v>
      </c>
    </row>
    <row r="137" spans="2:9" x14ac:dyDescent="0.25">
      <c r="B137" t="s">
        <v>45</v>
      </c>
      <c r="C137" t="s">
        <v>10</v>
      </c>
      <c r="F137" t="s">
        <v>277</v>
      </c>
      <c r="G137" t="s">
        <v>276</v>
      </c>
      <c r="H137" t="s">
        <v>278</v>
      </c>
      <c r="I137" t="str">
        <f t="shared" si="10"/>
        <v>&lt;div class="form-field-error"&gt;&lt;/div&gt;</v>
      </c>
    </row>
    <row r="138" spans="2:9" x14ac:dyDescent="0.25">
      <c r="B138" t="s">
        <v>46</v>
      </c>
      <c r="C138" t="s">
        <v>11</v>
      </c>
      <c r="F138" t="s">
        <v>277</v>
      </c>
      <c r="G138" t="s">
        <v>276</v>
      </c>
      <c r="H138" t="s">
        <v>278</v>
      </c>
      <c r="I138" t="str">
        <f t="shared" si="10"/>
        <v>&lt;/div&gt;</v>
      </c>
    </row>
    <row r="139" spans="2:9" x14ac:dyDescent="0.25">
      <c r="B139" t="s">
        <v>47</v>
      </c>
      <c r="C139" t="s">
        <v>17</v>
      </c>
      <c r="D139" t="s">
        <v>18</v>
      </c>
      <c r="E139" t="s">
        <v>32</v>
      </c>
      <c r="F139" t="s">
        <v>237</v>
      </c>
      <c r="G139" t="s">
        <v>236</v>
      </c>
      <c r="H139" t="s">
        <v>238</v>
      </c>
      <c r="I139" t="str">
        <f>_xlfn.CONCAT(C139,H139,D139)</f>
        <v>&lt;!-- Vitamina B1 (mg) --&gt;</v>
      </c>
    </row>
    <row r="140" spans="2:9" x14ac:dyDescent="0.25">
      <c r="B140" t="s">
        <v>48</v>
      </c>
      <c r="C140" t="s">
        <v>2</v>
      </c>
      <c r="F140" t="s">
        <v>237</v>
      </c>
      <c r="G140" t="s">
        <v>236</v>
      </c>
      <c r="H140" t="s">
        <v>238</v>
      </c>
      <c r="I140" t="str">
        <f>_xlfn.CONCAT(C140)</f>
        <v>&lt;div class="form-field-container" style="flex: 1;"&gt;</v>
      </c>
    </row>
    <row r="141" spans="2:9" x14ac:dyDescent="0.25">
      <c r="B141" t="s">
        <v>49</v>
      </c>
      <c r="C141" t="s">
        <v>19</v>
      </c>
      <c r="D141" t="s">
        <v>21</v>
      </c>
      <c r="E141" t="s">
        <v>33</v>
      </c>
      <c r="F141" t="s">
        <v>237</v>
      </c>
      <c r="G141" t="s">
        <v>236</v>
      </c>
      <c r="H141" t="s">
        <v>238</v>
      </c>
      <c r="I141" t="str">
        <f>_xlfn.CONCAT(C141,G141,D141)</f>
        <v>&lt;label for="food-vitaminaB1" class="form-field-label"&gt;</v>
      </c>
    </row>
    <row r="142" spans="2:9" x14ac:dyDescent="0.25">
      <c r="B142" t="s">
        <v>50</v>
      </c>
      <c r="E142" t="s">
        <v>32</v>
      </c>
      <c r="F142" t="s">
        <v>237</v>
      </c>
      <c r="G142" t="s">
        <v>236</v>
      </c>
      <c r="H142" t="s">
        <v>238</v>
      </c>
      <c r="I142" t="str">
        <f>_xlfn.CONCAT(H142,D142)</f>
        <v>Vitamina B1 (mg)</v>
      </c>
    </row>
    <row r="143" spans="2:9" x14ac:dyDescent="0.25">
      <c r="B143" t="s">
        <v>51</v>
      </c>
      <c r="C143" t="s">
        <v>5</v>
      </c>
      <c r="F143" t="s">
        <v>237</v>
      </c>
      <c r="G143" t="s">
        <v>236</v>
      </c>
      <c r="H143" t="s">
        <v>238</v>
      </c>
      <c r="I143" t="str">
        <f>_xlfn.CONCAT(C143)</f>
        <v>&lt;/label&gt;</v>
      </c>
    </row>
    <row r="144" spans="2:9" x14ac:dyDescent="0.25">
      <c r="B144" t="s">
        <v>52</v>
      </c>
      <c r="C144" t="s">
        <v>6</v>
      </c>
      <c r="F144" t="s">
        <v>237</v>
      </c>
      <c r="G144" t="s">
        <v>236</v>
      </c>
      <c r="H144" t="s">
        <v>238</v>
      </c>
      <c r="I144" t="str">
        <f>_xlfn.CONCAT(C144)</f>
        <v xml:space="preserve">&lt;input type="text" </v>
      </c>
    </row>
    <row r="145" spans="2:9" x14ac:dyDescent="0.25">
      <c r="B145" t="s">
        <v>53</v>
      </c>
      <c r="C145" t="s">
        <v>20</v>
      </c>
      <c r="D145" t="s">
        <v>22</v>
      </c>
      <c r="E145" t="s">
        <v>33</v>
      </c>
      <c r="F145" t="s">
        <v>237</v>
      </c>
      <c r="G145" t="s">
        <v>236</v>
      </c>
      <c r="H145" t="s">
        <v>238</v>
      </c>
      <c r="I145" t="str">
        <f>_xlfn.CONCAT(C145,G145,D145)</f>
        <v xml:space="preserve">id="food-vitaminaB1" </v>
      </c>
    </row>
    <row r="146" spans="2:9" x14ac:dyDescent="0.25">
      <c r="B146" t="s">
        <v>54</v>
      </c>
      <c r="C146" t="s">
        <v>8</v>
      </c>
      <c r="F146" t="s">
        <v>237</v>
      </c>
      <c r="G146" t="s">
        <v>236</v>
      </c>
      <c r="H146" t="s">
        <v>238</v>
      </c>
      <c r="I146" t="str">
        <f>_xlfn.CONCAT(C146)</f>
        <v xml:space="preserve">class="form-field-input" </v>
      </c>
    </row>
    <row r="147" spans="2:9" x14ac:dyDescent="0.25">
      <c r="B147" t="s">
        <v>55</v>
      </c>
      <c r="C147" t="s">
        <v>9</v>
      </c>
      <c r="F147" t="s">
        <v>237</v>
      </c>
      <c r="G147" t="s">
        <v>236</v>
      </c>
      <c r="H147" t="s">
        <v>238</v>
      </c>
      <c r="I147" t="str">
        <f t="shared" ref="I147:I150" si="11">_xlfn.CONCAT(C147)</f>
        <v>placeholder="0,00"&gt;</v>
      </c>
    </row>
    <row r="148" spans="2:9" x14ac:dyDescent="0.25">
      <c r="B148" t="s">
        <v>56</v>
      </c>
      <c r="C148" t="s">
        <v>10</v>
      </c>
      <c r="F148" t="s">
        <v>237</v>
      </c>
      <c r="G148" t="s">
        <v>236</v>
      </c>
      <c r="H148" t="s">
        <v>238</v>
      </c>
      <c r="I148" t="str">
        <f t="shared" si="11"/>
        <v>&lt;div class="form-field-error"&gt;&lt;/div&gt;</v>
      </c>
    </row>
    <row r="149" spans="2:9" x14ac:dyDescent="0.25">
      <c r="B149" t="s">
        <v>57</v>
      </c>
      <c r="C149" t="s">
        <v>11</v>
      </c>
      <c r="F149" t="s">
        <v>237</v>
      </c>
      <c r="G149" t="s">
        <v>236</v>
      </c>
      <c r="H149" t="s">
        <v>238</v>
      </c>
      <c r="I149" t="str">
        <f t="shared" si="11"/>
        <v>&lt;/div&gt;</v>
      </c>
    </row>
    <row r="150" spans="2:9" x14ac:dyDescent="0.25">
      <c r="B150" t="s">
        <v>58</v>
      </c>
      <c r="C150" t="s">
        <v>11</v>
      </c>
      <c r="F150" t="s">
        <v>237</v>
      </c>
      <c r="G150" t="s">
        <v>236</v>
      </c>
      <c r="H150" t="s">
        <v>238</v>
      </c>
      <c r="I150" t="str">
        <f t="shared" si="11"/>
        <v>&lt;/div&gt;</v>
      </c>
    </row>
    <row r="151" spans="2:9" x14ac:dyDescent="0.25">
      <c r="B151" s="7" t="s">
        <v>59</v>
      </c>
      <c r="F151" t="s">
        <v>237</v>
      </c>
      <c r="G151" t="s">
        <v>236</v>
      </c>
      <c r="H151" t="s">
        <v>238</v>
      </c>
    </row>
    <row r="152" spans="2:9" x14ac:dyDescent="0.25">
      <c r="B152" s="6" t="s">
        <v>35</v>
      </c>
      <c r="C152" t="s">
        <v>0</v>
      </c>
      <c r="F152" t="s">
        <v>241</v>
      </c>
      <c r="G152" t="s">
        <v>240</v>
      </c>
      <c r="H152" t="s">
        <v>242</v>
      </c>
      <c r="I152" t="str">
        <f>_xlfn.CONCAT(C152)</f>
        <v>&lt;div class="form-field-row"&gt;</v>
      </c>
    </row>
    <row r="153" spans="2:9" x14ac:dyDescent="0.25">
      <c r="B153" t="s">
        <v>36</v>
      </c>
      <c r="C153" t="s">
        <v>17</v>
      </c>
      <c r="D153" t="s">
        <v>18</v>
      </c>
      <c r="E153" t="s">
        <v>32</v>
      </c>
      <c r="F153" t="s">
        <v>241</v>
      </c>
      <c r="G153" t="s">
        <v>240</v>
      </c>
      <c r="H153" t="s">
        <v>242</v>
      </c>
      <c r="I153" t="str">
        <f>_xlfn.CONCAT(C153,H153,D153)</f>
        <v>&lt;!-- Vitamina B2 (mg) --&gt;</v>
      </c>
    </row>
    <row r="154" spans="2:9" x14ac:dyDescent="0.25">
      <c r="B154" t="s">
        <v>37</v>
      </c>
      <c r="C154" t="s">
        <v>2</v>
      </c>
      <c r="F154" t="s">
        <v>241</v>
      </c>
      <c r="G154" t="s">
        <v>240</v>
      </c>
      <c r="H154" t="s">
        <v>242</v>
      </c>
      <c r="I154" t="str">
        <f>_xlfn.CONCAT(C154)</f>
        <v>&lt;div class="form-field-container" style="flex: 1;"&gt;</v>
      </c>
    </row>
    <row r="155" spans="2:9" x14ac:dyDescent="0.25">
      <c r="B155" t="s">
        <v>38</v>
      </c>
      <c r="C155" t="s">
        <v>19</v>
      </c>
      <c r="D155" s="5" t="s">
        <v>21</v>
      </c>
      <c r="E155" t="s">
        <v>33</v>
      </c>
      <c r="F155" t="s">
        <v>241</v>
      </c>
      <c r="G155" t="s">
        <v>240</v>
      </c>
      <c r="H155" t="s">
        <v>242</v>
      </c>
      <c r="I155" t="str">
        <f>_xlfn.CONCAT(C155,G155,D155)</f>
        <v>&lt;label for="food-vitaminaB2" class="form-field-label"&gt;</v>
      </c>
    </row>
    <row r="156" spans="2:9" x14ac:dyDescent="0.25">
      <c r="B156" t="s">
        <v>39</v>
      </c>
      <c r="E156" t="s">
        <v>32</v>
      </c>
      <c r="F156" t="s">
        <v>241</v>
      </c>
      <c r="G156" t="s">
        <v>240</v>
      </c>
      <c r="H156" t="s">
        <v>242</v>
      </c>
      <c r="I156" t="str">
        <f>_xlfn.CONCAT(H156,D156)</f>
        <v>Vitamina B2 (mg)</v>
      </c>
    </row>
    <row r="157" spans="2:9" x14ac:dyDescent="0.25">
      <c r="B157" t="s">
        <v>40</v>
      </c>
      <c r="C157" t="s">
        <v>5</v>
      </c>
      <c r="F157" t="s">
        <v>241</v>
      </c>
      <c r="G157" t="s">
        <v>240</v>
      </c>
      <c r="H157" t="s">
        <v>242</v>
      </c>
      <c r="I157" t="str">
        <f>_xlfn.CONCAT(C157)</f>
        <v>&lt;/label&gt;</v>
      </c>
    </row>
    <row r="158" spans="2:9" x14ac:dyDescent="0.25">
      <c r="B158" t="s">
        <v>41</v>
      </c>
      <c r="C158" t="s">
        <v>6</v>
      </c>
      <c r="F158" t="s">
        <v>241</v>
      </c>
      <c r="G158" t="s">
        <v>240</v>
      </c>
      <c r="H158" t="s">
        <v>242</v>
      </c>
      <c r="I158" t="str">
        <f>_xlfn.CONCAT(C158)</f>
        <v xml:space="preserve">&lt;input type="text" </v>
      </c>
    </row>
    <row r="159" spans="2:9" x14ac:dyDescent="0.25">
      <c r="B159" t="s">
        <v>42</v>
      </c>
      <c r="C159" t="s">
        <v>20</v>
      </c>
      <c r="D159" s="5" t="s">
        <v>22</v>
      </c>
      <c r="E159" t="s">
        <v>33</v>
      </c>
      <c r="F159" t="s">
        <v>241</v>
      </c>
      <c r="G159" t="s">
        <v>240</v>
      </c>
      <c r="H159" t="s">
        <v>242</v>
      </c>
      <c r="I159" t="str">
        <f>_xlfn.CONCAT(C159,G159,D159)</f>
        <v xml:space="preserve">id="food-vitaminaB2" </v>
      </c>
    </row>
    <row r="160" spans="2:9" x14ac:dyDescent="0.25">
      <c r="B160" t="s">
        <v>43</v>
      </c>
      <c r="C160" t="s">
        <v>8</v>
      </c>
      <c r="F160" t="s">
        <v>241</v>
      </c>
      <c r="G160" t="s">
        <v>240</v>
      </c>
      <c r="H160" t="s">
        <v>242</v>
      </c>
      <c r="I160" t="str">
        <f>_xlfn.CONCAT(C160)</f>
        <v xml:space="preserve">class="form-field-input" </v>
      </c>
    </row>
    <row r="161" spans="2:9" x14ac:dyDescent="0.25">
      <c r="B161" t="s">
        <v>44</v>
      </c>
      <c r="C161" t="s">
        <v>9</v>
      </c>
      <c r="F161" t="s">
        <v>241</v>
      </c>
      <c r="G161" t="s">
        <v>240</v>
      </c>
      <c r="H161" t="s">
        <v>242</v>
      </c>
      <c r="I161" t="str">
        <f t="shared" ref="I161:I163" si="12">_xlfn.CONCAT(C161)</f>
        <v>placeholder="0,00"&gt;</v>
      </c>
    </row>
    <row r="162" spans="2:9" x14ac:dyDescent="0.25">
      <c r="B162" t="s">
        <v>45</v>
      </c>
      <c r="C162" t="s">
        <v>10</v>
      </c>
      <c r="F162" t="s">
        <v>241</v>
      </c>
      <c r="G162" t="s">
        <v>240</v>
      </c>
      <c r="H162" t="s">
        <v>242</v>
      </c>
      <c r="I162" t="str">
        <f t="shared" si="12"/>
        <v>&lt;div class="form-field-error"&gt;&lt;/div&gt;</v>
      </c>
    </row>
    <row r="163" spans="2:9" x14ac:dyDescent="0.25">
      <c r="B163" t="s">
        <v>46</v>
      </c>
      <c r="C163" t="s">
        <v>11</v>
      </c>
      <c r="F163" t="s">
        <v>241</v>
      </c>
      <c r="G163" t="s">
        <v>240</v>
      </c>
      <c r="H163" t="s">
        <v>242</v>
      </c>
      <c r="I163" t="str">
        <f t="shared" si="12"/>
        <v>&lt;/div&gt;</v>
      </c>
    </row>
    <row r="164" spans="2:9" x14ac:dyDescent="0.25">
      <c r="B164" t="s">
        <v>47</v>
      </c>
      <c r="C164" t="s">
        <v>17</v>
      </c>
      <c r="D164" t="s">
        <v>18</v>
      </c>
      <c r="E164" t="s">
        <v>32</v>
      </c>
      <c r="F164" t="s">
        <v>245</v>
      </c>
      <c r="G164" t="s">
        <v>244</v>
      </c>
      <c r="H164" t="s">
        <v>246</v>
      </c>
      <c r="I164" t="str">
        <f>_xlfn.CONCAT(C164,H164,D164)</f>
        <v>&lt;!-- Vitamina B3 (mg) --&gt;</v>
      </c>
    </row>
    <row r="165" spans="2:9" x14ac:dyDescent="0.25">
      <c r="B165" t="s">
        <v>48</v>
      </c>
      <c r="C165" t="s">
        <v>2</v>
      </c>
      <c r="F165" t="s">
        <v>245</v>
      </c>
      <c r="G165" t="s">
        <v>244</v>
      </c>
      <c r="H165" t="s">
        <v>246</v>
      </c>
      <c r="I165" t="str">
        <f>_xlfn.CONCAT(C165)</f>
        <v>&lt;div class="form-field-container" style="flex: 1;"&gt;</v>
      </c>
    </row>
    <row r="166" spans="2:9" x14ac:dyDescent="0.25">
      <c r="B166" t="s">
        <v>49</v>
      </c>
      <c r="C166" t="s">
        <v>19</v>
      </c>
      <c r="D166" t="s">
        <v>21</v>
      </c>
      <c r="E166" t="s">
        <v>33</v>
      </c>
      <c r="F166" t="s">
        <v>245</v>
      </c>
      <c r="G166" t="s">
        <v>244</v>
      </c>
      <c r="H166" t="s">
        <v>246</v>
      </c>
      <c r="I166" t="str">
        <f>_xlfn.CONCAT(C166,G166,D166)</f>
        <v>&lt;label for="food-vitaminaB3" class="form-field-label"&gt;</v>
      </c>
    </row>
    <row r="167" spans="2:9" x14ac:dyDescent="0.25">
      <c r="B167" t="s">
        <v>50</v>
      </c>
      <c r="E167" t="s">
        <v>32</v>
      </c>
      <c r="F167" t="s">
        <v>245</v>
      </c>
      <c r="G167" t="s">
        <v>244</v>
      </c>
      <c r="H167" t="s">
        <v>246</v>
      </c>
      <c r="I167" t="str">
        <f>_xlfn.CONCAT(H167,D167)</f>
        <v>Vitamina B3 (mg)</v>
      </c>
    </row>
    <row r="168" spans="2:9" x14ac:dyDescent="0.25">
      <c r="B168" t="s">
        <v>51</v>
      </c>
      <c r="C168" t="s">
        <v>5</v>
      </c>
      <c r="F168" t="s">
        <v>245</v>
      </c>
      <c r="G168" t="s">
        <v>244</v>
      </c>
      <c r="H168" t="s">
        <v>246</v>
      </c>
      <c r="I168" t="str">
        <f>_xlfn.CONCAT(C168)</f>
        <v>&lt;/label&gt;</v>
      </c>
    </row>
    <row r="169" spans="2:9" x14ac:dyDescent="0.25">
      <c r="B169" t="s">
        <v>52</v>
      </c>
      <c r="C169" t="s">
        <v>6</v>
      </c>
      <c r="F169" t="s">
        <v>245</v>
      </c>
      <c r="G169" t="s">
        <v>244</v>
      </c>
      <c r="H169" t="s">
        <v>246</v>
      </c>
      <c r="I169" t="str">
        <f>_xlfn.CONCAT(C169)</f>
        <v xml:space="preserve">&lt;input type="text" </v>
      </c>
    </row>
    <row r="170" spans="2:9" x14ac:dyDescent="0.25">
      <c r="B170" t="s">
        <v>53</v>
      </c>
      <c r="C170" t="s">
        <v>20</v>
      </c>
      <c r="D170" t="s">
        <v>22</v>
      </c>
      <c r="E170" t="s">
        <v>33</v>
      </c>
      <c r="F170" t="s">
        <v>245</v>
      </c>
      <c r="G170" t="s">
        <v>244</v>
      </c>
      <c r="H170" t="s">
        <v>246</v>
      </c>
      <c r="I170" t="str">
        <f>_xlfn.CONCAT(C170,G170,D170)</f>
        <v xml:space="preserve">id="food-vitaminaB3" </v>
      </c>
    </row>
    <row r="171" spans="2:9" x14ac:dyDescent="0.25">
      <c r="B171" t="s">
        <v>54</v>
      </c>
      <c r="C171" t="s">
        <v>8</v>
      </c>
      <c r="F171" t="s">
        <v>245</v>
      </c>
      <c r="G171" t="s">
        <v>244</v>
      </c>
      <c r="H171" t="s">
        <v>246</v>
      </c>
      <c r="I171" t="str">
        <f>_xlfn.CONCAT(C171)</f>
        <v xml:space="preserve">class="form-field-input" </v>
      </c>
    </row>
    <row r="172" spans="2:9" x14ac:dyDescent="0.25">
      <c r="B172" t="s">
        <v>55</v>
      </c>
      <c r="C172" t="s">
        <v>9</v>
      </c>
      <c r="F172" t="s">
        <v>245</v>
      </c>
      <c r="G172" t="s">
        <v>244</v>
      </c>
      <c r="H172" t="s">
        <v>246</v>
      </c>
      <c r="I172" t="str">
        <f t="shared" ref="I172:I175" si="13">_xlfn.CONCAT(C172)</f>
        <v>placeholder="0,00"&gt;</v>
      </c>
    </row>
    <row r="173" spans="2:9" x14ac:dyDescent="0.25">
      <c r="B173" t="s">
        <v>56</v>
      </c>
      <c r="C173" t="s">
        <v>10</v>
      </c>
      <c r="F173" t="s">
        <v>245</v>
      </c>
      <c r="G173" t="s">
        <v>244</v>
      </c>
      <c r="H173" t="s">
        <v>246</v>
      </c>
      <c r="I173" t="str">
        <f t="shared" si="13"/>
        <v>&lt;div class="form-field-error"&gt;&lt;/div&gt;</v>
      </c>
    </row>
    <row r="174" spans="2:9" x14ac:dyDescent="0.25">
      <c r="B174" t="s">
        <v>57</v>
      </c>
      <c r="C174" t="s">
        <v>11</v>
      </c>
      <c r="F174" t="s">
        <v>245</v>
      </c>
      <c r="G174" t="s">
        <v>244</v>
      </c>
      <c r="H174" t="s">
        <v>246</v>
      </c>
      <c r="I174" t="str">
        <f t="shared" si="13"/>
        <v>&lt;/div&gt;</v>
      </c>
    </row>
    <row r="175" spans="2:9" x14ac:dyDescent="0.25">
      <c r="B175" t="s">
        <v>58</v>
      </c>
      <c r="C175" t="s">
        <v>11</v>
      </c>
      <c r="F175" t="s">
        <v>245</v>
      </c>
      <c r="G175" t="s">
        <v>244</v>
      </c>
      <c r="H175" t="s">
        <v>246</v>
      </c>
      <c r="I175" t="str">
        <f t="shared" si="13"/>
        <v>&lt;/div&gt;</v>
      </c>
    </row>
    <row r="176" spans="2:9" x14ac:dyDescent="0.25">
      <c r="B176" s="7" t="s">
        <v>59</v>
      </c>
      <c r="F176" t="s">
        <v>245</v>
      </c>
      <c r="G176" t="s">
        <v>244</v>
      </c>
      <c r="H176" t="s">
        <v>246</v>
      </c>
    </row>
    <row r="177" spans="2:9" x14ac:dyDescent="0.25">
      <c r="B177" s="6" t="s">
        <v>35</v>
      </c>
      <c r="C177" t="s">
        <v>0</v>
      </c>
      <c r="F177" t="s">
        <v>249</v>
      </c>
      <c r="G177" t="s">
        <v>248</v>
      </c>
      <c r="H177" t="s">
        <v>250</v>
      </c>
      <c r="I177" t="str">
        <f>_xlfn.CONCAT(C177)</f>
        <v>&lt;div class="form-field-row"&gt;</v>
      </c>
    </row>
    <row r="178" spans="2:9" x14ac:dyDescent="0.25">
      <c r="B178" t="s">
        <v>36</v>
      </c>
      <c r="C178" t="s">
        <v>17</v>
      </c>
      <c r="D178" t="s">
        <v>18</v>
      </c>
      <c r="E178" t="s">
        <v>32</v>
      </c>
      <c r="F178" t="s">
        <v>249</v>
      </c>
      <c r="G178" t="s">
        <v>248</v>
      </c>
      <c r="H178" t="s">
        <v>250</v>
      </c>
      <c r="I178" t="str">
        <f>_xlfn.CONCAT(C178,H178,D178)</f>
        <v>&lt;!-- Vitamina B5 (mg) --&gt;</v>
      </c>
    </row>
    <row r="179" spans="2:9" x14ac:dyDescent="0.25">
      <c r="B179" t="s">
        <v>37</v>
      </c>
      <c r="C179" t="s">
        <v>2</v>
      </c>
      <c r="F179" t="s">
        <v>249</v>
      </c>
      <c r="G179" t="s">
        <v>248</v>
      </c>
      <c r="H179" t="s">
        <v>250</v>
      </c>
      <c r="I179" t="str">
        <f>_xlfn.CONCAT(C179)</f>
        <v>&lt;div class="form-field-container" style="flex: 1;"&gt;</v>
      </c>
    </row>
    <row r="180" spans="2:9" x14ac:dyDescent="0.25">
      <c r="B180" t="s">
        <v>38</v>
      </c>
      <c r="C180" t="s">
        <v>19</v>
      </c>
      <c r="D180" s="5" t="s">
        <v>21</v>
      </c>
      <c r="E180" t="s">
        <v>33</v>
      </c>
      <c r="F180" t="s">
        <v>249</v>
      </c>
      <c r="G180" t="s">
        <v>248</v>
      </c>
      <c r="H180" t="s">
        <v>250</v>
      </c>
      <c r="I180" t="str">
        <f>_xlfn.CONCAT(C180,G180,D180)</f>
        <v>&lt;label for="food-vitaminaB5" class="form-field-label"&gt;</v>
      </c>
    </row>
    <row r="181" spans="2:9" x14ac:dyDescent="0.25">
      <c r="B181" t="s">
        <v>39</v>
      </c>
      <c r="E181" t="s">
        <v>32</v>
      </c>
      <c r="F181" t="s">
        <v>249</v>
      </c>
      <c r="G181" t="s">
        <v>248</v>
      </c>
      <c r="H181" t="s">
        <v>250</v>
      </c>
      <c r="I181" t="str">
        <f>_xlfn.CONCAT(H181,D181)</f>
        <v>Vitamina B5 (mg)</v>
      </c>
    </row>
    <row r="182" spans="2:9" x14ac:dyDescent="0.25">
      <c r="B182" t="s">
        <v>40</v>
      </c>
      <c r="C182" t="s">
        <v>5</v>
      </c>
      <c r="F182" t="s">
        <v>249</v>
      </c>
      <c r="G182" t="s">
        <v>248</v>
      </c>
      <c r="H182" t="s">
        <v>250</v>
      </c>
      <c r="I182" t="str">
        <f>_xlfn.CONCAT(C182)</f>
        <v>&lt;/label&gt;</v>
      </c>
    </row>
    <row r="183" spans="2:9" x14ac:dyDescent="0.25">
      <c r="B183" t="s">
        <v>41</v>
      </c>
      <c r="C183" t="s">
        <v>6</v>
      </c>
      <c r="F183" t="s">
        <v>249</v>
      </c>
      <c r="G183" t="s">
        <v>248</v>
      </c>
      <c r="H183" t="s">
        <v>250</v>
      </c>
      <c r="I183" t="str">
        <f>_xlfn.CONCAT(C183)</f>
        <v xml:space="preserve">&lt;input type="text" </v>
      </c>
    </row>
    <row r="184" spans="2:9" x14ac:dyDescent="0.25">
      <c r="B184" t="s">
        <v>42</v>
      </c>
      <c r="C184" t="s">
        <v>20</v>
      </c>
      <c r="D184" s="5" t="s">
        <v>22</v>
      </c>
      <c r="E184" t="s">
        <v>33</v>
      </c>
      <c r="F184" t="s">
        <v>249</v>
      </c>
      <c r="G184" t="s">
        <v>248</v>
      </c>
      <c r="H184" t="s">
        <v>250</v>
      </c>
      <c r="I184" t="str">
        <f>_xlfn.CONCAT(C184,G184,D184)</f>
        <v xml:space="preserve">id="food-vitaminaB5" </v>
      </c>
    </row>
    <row r="185" spans="2:9" x14ac:dyDescent="0.25">
      <c r="B185" t="s">
        <v>43</v>
      </c>
      <c r="C185" t="s">
        <v>8</v>
      </c>
      <c r="F185" t="s">
        <v>249</v>
      </c>
      <c r="G185" t="s">
        <v>248</v>
      </c>
      <c r="H185" t="s">
        <v>250</v>
      </c>
      <c r="I185" t="str">
        <f>_xlfn.CONCAT(C185)</f>
        <v xml:space="preserve">class="form-field-input" </v>
      </c>
    </row>
    <row r="186" spans="2:9" x14ac:dyDescent="0.25">
      <c r="B186" t="s">
        <v>44</v>
      </c>
      <c r="C186" t="s">
        <v>9</v>
      </c>
      <c r="F186" t="s">
        <v>249</v>
      </c>
      <c r="G186" t="s">
        <v>248</v>
      </c>
      <c r="H186" t="s">
        <v>250</v>
      </c>
      <c r="I186" t="str">
        <f t="shared" ref="I186:I188" si="14">_xlfn.CONCAT(C186)</f>
        <v>placeholder="0,00"&gt;</v>
      </c>
    </row>
    <row r="187" spans="2:9" x14ac:dyDescent="0.25">
      <c r="B187" t="s">
        <v>45</v>
      </c>
      <c r="C187" t="s">
        <v>10</v>
      </c>
      <c r="F187" t="s">
        <v>249</v>
      </c>
      <c r="G187" t="s">
        <v>248</v>
      </c>
      <c r="H187" t="s">
        <v>250</v>
      </c>
      <c r="I187" t="str">
        <f t="shared" si="14"/>
        <v>&lt;div class="form-field-error"&gt;&lt;/div&gt;</v>
      </c>
    </row>
    <row r="188" spans="2:9" x14ac:dyDescent="0.25">
      <c r="B188" t="s">
        <v>46</v>
      </c>
      <c r="C188" t="s">
        <v>11</v>
      </c>
      <c r="F188" t="s">
        <v>249</v>
      </c>
      <c r="G188" t="s">
        <v>248</v>
      </c>
      <c r="H188" t="s">
        <v>250</v>
      </c>
      <c r="I188" t="str">
        <f t="shared" si="14"/>
        <v>&lt;/div&gt;</v>
      </c>
    </row>
    <row r="189" spans="2:9" x14ac:dyDescent="0.25">
      <c r="B189" t="s">
        <v>47</v>
      </c>
      <c r="C189" t="s">
        <v>17</v>
      </c>
      <c r="D189" t="s">
        <v>18</v>
      </c>
      <c r="E189" t="s">
        <v>32</v>
      </c>
      <c r="F189" t="s">
        <v>253</v>
      </c>
      <c r="G189" t="s">
        <v>252</v>
      </c>
      <c r="H189" t="s">
        <v>254</v>
      </c>
      <c r="I189" t="str">
        <f>_xlfn.CONCAT(C189,H189,D189)</f>
        <v>&lt;!-- Vitamina B6 (mg) --&gt;</v>
      </c>
    </row>
    <row r="190" spans="2:9" x14ac:dyDescent="0.25">
      <c r="B190" t="s">
        <v>48</v>
      </c>
      <c r="C190" t="s">
        <v>2</v>
      </c>
      <c r="F190" t="s">
        <v>253</v>
      </c>
      <c r="G190" t="s">
        <v>252</v>
      </c>
      <c r="H190" t="s">
        <v>254</v>
      </c>
      <c r="I190" t="str">
        <f>_xlfn.CONCAT(C190)</f>
        <v>&lt;div class="form-field-container" style="flex: 1;"&gt;</v>
      </c>
    </row>
    <row r="191" spans="2:9" x14ac:dyDescent="0.25">
      <c r="B191" t="s">
        <v>49</v>
      </c>
      <c r="C191" t="s">
        <v>19</v>
      </c>
      <c r="D191" t="s">
        <v>21</v>
      </c>
      <c r="E191" t="s">
        <v>33</v>
      </c>
      <c r="F191" t="s">
        <v>253</v>
      </c>
      <c r="G191" t="s">
        <v>252</v>
      </c>
      <c r="H191" t="s">
        <v>254</v>
      </c>
      <c r="I191" t="str">
        <f>_xlfn.CONCAT(C191,G191,D191)</f>
        <v>&lt;label for="food-vitaminaB6" class="form-field-label"&gt;</v>
      </c>
    </row>
    <row r="192" spans="2:9" x14ac:dyDescent="0.25">
      <c r="B192" t="s">
        <v>50</v>
      </c>
      <c r="E192" t="s">
        <v>32</v>
      </c>
      <c r="F192" t="s">
        <v>253</v>
      </c>
      <c r="G192" t="s">
        <v>252</v>
      </c>
      <c r="H192" t="s">
        <v>254</v>
      </c>
      <c r="I192" t="str">
        <f>_xlfn.CONCAT(H192,D192)</f>
        <v>Vitamina B6 (mg)</v>
      </c>
    </row>
    <row r="193" spans="2:9" x14ac:dyDescent="0.25">
      <c r="B193" t="s">
        <v>51</v>
      </c>
      <c r="C193" t="s">
        <v>5</v>
      </c>
      <c r="F193" t="s">
        <v>253</v>
      </c>
      <c r="G193" t="s">
        <v>252</v>
      </c>
      <c r="H193" t="s">
        <v>254</v>
      </c>
      <c r="I193" t="str">
        <f>_xlfn.CONCAT(C193)</f>
        <v>&lt;/label&gt;</v>
      </c>
    </row>
    <row r="194" spans="2:9" x14ac:dyDescent="0.25">
      <c r="B194" t="s">
        <v>52</v>
      </c>
      <c r="C194" t="s">
        <v>6</v>
      </c>
      <c r="F194" t="s">
        <v>253</v>
      </c>
      <c r="G194" t="s">
        <v>252</v>
      </c>
      <c r="H194" t="s">
        <v>254</v>
      </c>
      <c r="I194" t="str">
        <f>_xlfn.CONCAT(C194)</f>
        <v xml:space="preserve">&lt;input type="text" </v>
      </c>
    </row>
    <row r="195" spans="2:9" x14ac:dyDescent="0.25">
      <c r="B195" t="s">
        <v>53</v>
      </c>
      <c r="C195" t="s">
        <v>20</v>
      </c>
      <c r="D195" t="s">
        <v>22</v>
      </c>
      <c r="E195" t="s">
        <v>33</v>
      </c>
      <c r="F195" t="s">
        <v>253</v>
      </c>
      <c r="G195" t="s">
        <v>252</v>
      </c>
      <c r="H195" t="s">
        <v>254</v>
      </c>
      <c r="I195" t="str">
        <f>_xlfn.CONCAT(C195,G195,D195)</f>
        <v xml:space="preserve">id="food-vitaminaB6" </v>
      </c>
    </row>
    <row r="196" spans="2:9" x14ac:dyDescent="0.25">
      <c r="B196" t="s">
        <v>54</v>
      </c>
      <c r="C196" t="s">
        <v>8</v>
      </c>
      <c r="F196" t="s">
        <v>253</v>
      </c>
      <c r="G196" t="s">
        <v>252</v>
      </c>
      <c r="H196" t="s">
        <v>254</v>
      </c>
      <c r="I196" t="str">
        <f>_xlfn.CONCAT(C196)</f>
        <v xml:space="preserve">class="form-field-input" </v>
      </c>
    </row>
    <row r="197" spans="2:9" x14ac:dyDescent="0.25">
      <c r="B197" t="s">
        <v>55</v>
      </c>
      <c r="C197" t="s">
        <v>9</v>
      </c>
      <c r="F197" t="s">
        <v>253</v>
      </c>
      <c r="G197" t="s">
        <v>252</v>
      </c>
      <c r="H197" t="s">
        <v>254</v>
      </c>
      <c r="I197" t="str">
        <f t="shared" ref="I197:I200" si="15">_xlfn.CONCAT(C197)</f>
        <v>placeholder="0,00"&gt;</v>
      </c>
    </row>
    <row r="198" spans="2:9" x14ac:dyDescent="0.25">
      <c r="B198" t="s">
        <v>56</v>
      </c>
      <c r="C198" t="s">
        <v>10</v>
      </c>
      <c r="F198" t="s">
        <v>253</v>
      </c>
      <c r="G198" t="s">
        <v>252</v>
      </c>
      <c r="H198" t="s">
        <v>254</v>
      </c>
      <c r="I198" t="str">
        <f t="shared" si="15"/>
        <v>&lt;div class="form-field-error"&gt;&lt;/div&gt;</v>
      </c>
    </row>
    <row r="199" spans="2:9" x14ac:dyDescent="0.25">
      <c r="B199" t="s">
        <v>57</v>
      </c>
      <c r="C199" t="s">
        <v>11</v>
      </c>
      <c r="F199" t="s">
        <v>253</v>
      </c>
      <c r="G199" t="s">
        <v>252</v>
      </c>
      <c r="H199" t="s">
        <v>254</v>
      </c>
      <c r="I199" t="str">
        <f t="shared" si="15"/>
        <v>&lt;/div&gt;</v>
      </c>
    </row>
    <row r="200" spans="2:9" x14ac:dyDescent="0.25">
      <c r="B200" t="s">
        <v>58</v>
      </c>
      <c r="C200" t="s">
        <v>11</v>
      </c>
      <c r="F200" t="s">
        <v>253</v>
      </c>
      <c r="G200" t="s">
        <v>252</v>
      </c>
      <c r="H200" t="s">
        <v>254</v>
      </c>
      <c r="I200" t="str">
        <f t="shared" si="15"/>
        <v>&lt;/div&gt;</v>
      </c>
    </row>
    <row r="201" spans="2:9" x14ac:dyDescent="0.25">
      <c r="B201" s="7" t="s">
        <v>59</v>
      </c>
      <c r="F201" t="s">
        <v>253</v>
      </c>
      <c r="G201" t="s">
        <v>252</v>
      </c>
      <c r="H201" t="s">
        <v>254</v>
      </c>
    </row>
    <row r="202" spans="2:9" x14ac:dyDescent="0.25">
      <c r="B202" s="6" t="s">
        <v>35</v>
      </c>
      <c r="C202" t="s">
        <v>0</v>
      </c>
      <c r="F202" t="s">
        <v>257</v>
      </c>
      <c r="G202" t="s">
        <v>256</v>
      </c>
      <c r="H202" t="s">
        <v>258</v>
      </c>
      <c r="I202" t="str">
        <f>_xlfn.CONCAT(C202)</f>
        <v>&lt;div class="form-field-row"&gt;</v>
      </c>
    </row>
    <row r="203" spans="2:9" x14ac:dyDescent="0.25">
      <c r="B203" t="s">
        <v>36</v>
      </c>
      <c r="C203" t="s">
        <v>17</v>
      </c>
      <c r="D203" t="s">
        <v>18</v>
      </c>
      <c r="E203" t="s">
        <v>32</v>
      </c>
      <c r="F203" t="s">
        <v>257</v>
      </c>
      <c r="G203" t="s">
        <v>256</v>
      </c>
      <c r="H203" t="s">
        <v>258</v>
      </c>
      <c r="I203" t="str">
        <f>_xlfn.CONCAT(C203,H203,D203)</f>
        <v>&lt;!-- Vitamina B7 (mcg) --&gt;</v>
      </c>
    </row>
    <row r="204" spans="2:9" x14ac:dyDescent="0.25">
      <c r="B204" t="s">
        <v>37</v>
      </c>
      <c r="C204" t="s">
        <v>2</v>
      </c>
      <c r="F204" t="s">
        <v>257</v>
      </c>
      <c r="G204" t="s">
        <v>256</v>
      </c>
      <c r="H204" t="s">
        <v>258</v>
      </c>
      <c r="I204" t="str">
        <f>_xlfn.CONCAT(C204)</f>
        <v>&lt;div class="form-field-container" style="flex: 1;"&gt;</v>
      </c>
    </row>
    <row r="205" spans="2:9" x14ac:dyDescent="0.25">
      <c r="B205" t="s">
        <v>38</v>
      </c>
      <c r="C205" t="s">
        <v>19</v>
      </c>
      <c r="D205" s="5" t="s">
        <v>21</v>
      </c>
      <c r="E205" t="s">
        <v>33</v>
      </c>
      <c r="F205" t="s">
        <v>257</v>
      </c>
      <c r="G205" t="s">
        <v>256</v>
      </c>
      <c r="H205" t="s">
        <v>258</v>
      </c>
      <c r="I205" t="str">
        <f>_xlfn.CONCAT(C205,G205,D205)</f>
        <v>&lt;label for="food-vitaminaB7" class="form-field-label"&gt;</v>
      </c>
    </row>
    <row r="206" spans="2:9" x14ac:dyDescent="0.25">
      <c r="B206" t="s">
        <v>39</v>
      </c>
      <c r="E206" t="s">
        <v>32</v>
      </c>
      <c r="F206" t="s">
        <v>257</v>
      </c>
      <c r="G206" t="s">
        <v>256</v>
      </c>
      <c r="H206" t="s">
        <v>258</v>
      </c>
      <c r="I206" t="str">
        <f>_xlfn.CONCAT(H206,D206)</f>
        <v>Vitamina B7 (mcg)</v>
      </c>
    </row>
    <row r="207" spans="2:9" x14ac:dyDescent="0.25">
      <c r="B207" t="s">
        <v>40</v>
      </c>
      <c r="C207" t="s">
        <v>5</v>
      </c>
      <c r="F207" t="s">
        <v>257</v>
      </c>
      <c r="G207" t="s">
        <v>256</v>
      </c>
      <c r="H207" t="s">
        <v>258</v>
      </c>
      <c r="I207" t="str">
        <f>_xlfn.CONCAT(C207)</f>
        <v>&lt;/label&gt;</v>
      </c>
    </row>
    <row r="208" spans="2:9" x14ac:dyDescent="0.25">
      <c r="B208" t="s">
        <v>41</v>
      </c>
      <c r="C208" t="s">
        <v>6</v>
      </c>
      <c r="F208" t="s">
        <v>257</v>
      </c>
      <c r="G208" t="s">
        <v>256</v>
      </c>
      <c r="H208" t="s">
        <v>258</v>
      </c>
      <c r="I208" t="str">
        <f>_xlfn.CONCAT(C208)</f>
        <v xml:space="preserve">&lt;input type="text" </v>
      </c>
    </row>
    <row r="209" spans="2:9" x14ac:dyDescent="0.25">
      <c r="B209" t="s">
        <v>42</v>
      </c>
      <c r="C209" t="s">
        <v>20</v>
      </c>
      <c r="D209" s="5" t="s">
        <v>22</v>
      </c>
      <c r="E209" t="s">
        <v>33</v>
      </c>
      <c r="F209" t="s">
        <v>257</v>
      </c>
      <c r="G209" t="s">
        <v>256</v>
      </c>
      <c r="H209" t="s">
        <v>258</v>
      </c>
      <c r="I209" t="str">
        <f>_xlfn.CONCAT(C209,G209,D209)</f>
        <v xml:space="preserve">id="food-vitaminaB7" </v>
      </c>
    </row>
    <row r="210" spans="2:9" x14ac:dyDescent="0.25">
      <c r="B210" t="s">
        <v>43</v>
      </c>
      <c r="C210" t="s">
        <v>8</v>
      </c>
      <c r="F210" t="s">
        <v>257</v>
      </c>
      <c r="G210" t="s">
        <v>256</v>
      </c>
      <c r="H210" t="s">
        <v>258</v>
      </c>
      <c r="I210" t="str">
        <f>_xlfn.CONCAT(C210)</f>
        <v xml:space="preserve">class="form-field-input" </v>
      </c>
    </row>
    <row r="211" spans="2:9" x14ac:dyDescent="0.25">
      <c r="B211" t="s">
        <v>44</v>
      </c>
      <c r="C211" t="s">
        <v>9</v>
      </c>
      <c r="F211" t="s">
        <v>257</v>
      </c>
      <c r="G211" t="s">
        <v>256</v>
      </c>
      <c r="H211" t="s">
        <v>258</v>
      </c>
      <c r="I211" t="str">
        <f t="shared" ref="I211:I213" si="16">_xlfn.CONCAT(C211)</f>
        <v>placeholder="0,00"&gt;</v>
      </c>
    </row>
    <row r="212" spans="2:9" x14ac:dyDescent="0.25">
      <c r="B212" t="s">
        <v>45</v>
      </c>
      <c r="C212" t="s">
        <v>10</v>
      </c>
      <c r="F212" t="s">
        <v>257</v>
      </c>
      <c r="G212" t="s">
        <v>256</v>
      </c>
      <c r="H212" t="s">
        <v>258</v>
      </c>
      <c r="I212" t="str">
        <f t="shared" si="16"/>
        <v>&lt;div class="form-field-error"&gt;&lt;/div&gt;</v>
      </c>
    </row>
    <row r="213" spans="2:9" x14ac:dyDescent="0.25">
      <c r="B213" t="s">
        <v>46</v>
      </c>
      <c r="C213" t="s">
        <v>11</v>
      </c>
      <c r="F213" t="s">
        <v>257</v>
      </c>
      <c r="G213" t="s">
        <v>256</v>
      </c>
      <c r="H213" t="s">
        <v>258</v>
      </c>
      <c r="I213" t="str">
        <f t="shared" si="16"/>
        <v>&lt;/div&gt;</v>
      </c>
    </row>
    <row r="214" spans="2:9" x14ac:dyDescent="0.25">
      <c r="B214" t="s">
        <v>47</v>
      </c>
      <c r="C214" t="s">
        <v>17</v>
      </c>
      <c r="D214" t="s">
        <v>18</v>
      </c>
      <c r="E214" t="s">
        <v>32</v>
      </c>
      <c r="F214" t="s">
        <v>166</v>
      </c>
      <c r="G214" t="s">
        <v>165</v>
      </c>
      <c r="H214" t="s">
        <v>167</v>
      </c>
      <c r="I214" t="str">
        <f>_xlfn.CONCAT(C214,H214,D214)</f>
        <v>&lt;!-- Omega 6 (g) --&gt;</v>
      </c>
    </row>
    <row r="215" spans="2:9" x14ac:dyDescent="0.25">
      <c r="B215" t="s">
        <v>48</v>
      </c>
      <c r="C215" t="s">
        <v>2</v>
      </c>
      <c r="F215" t="s">
        <v>166</v>
      </c>
      <c r="G215" t="s">
        <v>165</v>
      </c>
      <c r="H215" t="s">
        <v>167</v>
      </c>
      <c r="I215" t="str">
        <f>_xlfn.CONCAT(C215)</f>
        <v>&lt;div class="form-field-container" style="flex: 1;"&gt;</v>
      </c>
    </row>
    <row r="216" spans="2:9" x14ac:dyDescent="0.25">
      <c r="B216" t="s">
        <v>49</v>
      </c>
      <c r="C216" t="s">
        <v>19</v>
      </c>
      <c r="D216" t="s">
        <v>21</v>
      </c>
      <c r="E216" t="s">
        <v>33</v>
      </c>
      <c r="F216" t="s">
        <v>166</v>
      </c>
      <c r="G216" t="s">
        <v>165</v>
      </c>
      <c r="H216" t="s">
        <v>167</v>
      </c>
      <c r="I216" t="str">
        <f>_xlfn.CONCAT(C216,G216,D216)</f>
        <v>&lt;label for="food-omegaS" class="form-field-label"&gt;</v>
      </c>
    </row>
    <row r="217" spans="2:9" x14ac:dyDescent="0.25">
      <c r="B217" t="s">
        <v>50</v>
      </c>
      <c r="E217" t="s">
        <v>32</v>
      </c>
      <c r="F217" t="s">
        <v>166</v>
      </c>
      <c r="G217" t="s">
        <v>165</v>
      </c>
      <c r="H217" t="s">
        <v>167</v>
      </c>
      <c r="I217" t="str">
        <f>_xlfn.CONCAT(H217,D217)</f>
        <v>Omega 6 (g)</v>
      </c>
    </row>
    <row r="218" spans="2:9" x14ac:dyDescent="0.25">
      <c r="B218" t="s">
        <v>51</v>
      </c>
      <c r="C218" t="s">
        <v>5</v>
      </c>
      <c r="F218" t="s">
        <v>166</v>
      </c>
      <c r="G218" t="s">
        <v>165</v>
      </c>
      <c r="H218" t="s">
        <v>167</v>
      </c>
      <c r="I218" t="str">
        <f>_xlfn.CONCAT(C218)</f>
        <v>&lt;/label&gt;</v>
      </c>
    </row>
    <row r="219" spans="2:9" x14ac:dyDescent="0.25">
      <c r="B219" t="s">
        <v>52</v>
      </c>
      <c r="C219" t="s">
        <v>6</v>
      </c>
      <c r="F219" t="s">
        <v>166</v>
      </c>
      <c r="G219" t="s">
        <v>165</v>
      </c>
      <c r="H219" t="s">
        <v>167</v>
      </c>
      <c r="I219" t="str">
        <f>_xlfn.CONCAT(C219)</f>
        <v xml:space="preserve">&lt;input type="text" </v>
      </c>
    </row>
    <row r="220" spans="2:9" x14ac:dyDescent="0.25">
      <c r="B220" t="s">
        <v>53</v>
      </c>
      <c r="C220" t="s">
        <v>20</v>
      </c>
      <c r="D220" t="s">
        <v>22</v>
      </c>
      <c r="E220" t="s">
        <v>33</v>
      </c>
      <c r="F220" t="s">
        <v>166</v>
      </c>
      <c r="G220" t="s">
        <v>165</v>
      </c>
      <c r="H220" t="s">
        <v>167</v>
      </c>
      <c r="I220" t="str">
        <f>_xlfn.CONCAT(C220,G220,D220)</f>
        <v xml:space="preserve">id="food-omegaS" </v>
      </c>
    </row>
    <row r="221" spans="2:9" x14ac:dyDescent="0.25">
      <c r="B221" t="s">
        <v>54</v>
      </c>
      <c r="C221" t="s">
        <v>8</v>
      </c>
      <c r="F221" t="s">
        <v>166</v>
      </c>
      <c r="G221" t="s">
        <v>165</v>
      </c>
      <c r="H221" t="s">
        <v>167</v>
      </c>
      <c r="I221" t="str">
        <f>_xlfn.CONCAT(C221)</f>
        <v xml:space="preserve">class="form-field-input" </v>
      </c>
    </row>
    <row r="222" spans="2:9" x14ac:dyDescent="0.25">
      <c r="B222" t="s">
        <v>55</v>
      </c>
      <c r="C222" t="s">
        <v>9</v>
      </c>
      <c r="F222" t="s">
        <v>166</v>
      </c>
      <c r="G222" t="s">
        <v>165</v>
      </c>
      <c r="H222" t="s">
        <v>167</v>
      </c>
      <c r="I222" t="str">
        <f t="shared" ref="I222:I225" si="17">_xlfn.CONCAT(C222)</f>
        <v>placeholder="0,00"&gt;</v>
      </c>
    </row>
    <row r="223" spans="2:9" x14ac:dyDescent="0.25">
      <c r="B223" t="s">
        <v>56</v>
      </c>
      <c r="C223" t="s">
        <v>10</v>
      </c>
      <c r="F223" t="s">
        <v>166</v>
      </c>
      <c r="G223" t="s">
        <v>165</v>
      </c>
      <c r="H223" t="s">
        <v>167</v>
      </c>
      <c r="I223" t="str">
        <f t="shared" si="17"/>
        <v>&lt;div class="form-field-error"&gt;&lt;/div&gt;</v>
      </c>
    </row>
    <row r="224" spans="2:9" x14ac:dyDescent="0.25">
      <c r="B224" t="s">
        <v>57</v>
      </c>
      <c r="C224" t="s">
        <v>11</v>
      </c>
      <c r="F224" t="s">
        <v>166</v>
      </c>
      <c r="G224" t="s">
        <v>165</v>
      </c>
      <c r="H224" t="s">
        <v>167</v>
      </c>
      <c r="I224" t="str">
        <f t="shared" si="17"/>
        <v>&lt;/div&gt;</v>
      </c>
    </row>
    <row r="225" spans="2:9" x14ac:dyDescent="0.25">
      <c r="B225" t="s">
        <v>58</v>
      </c>
      <c r="C225" t="s">
        <v>11</v>
      </c>
      <c r="F225" t="s">
        <v>166</v>
      </c>
      <c r="G225" t="s">
        <v>165</v>
      </c>
      <c r="H225" t="s">
        <v>167</v>
      </c>
      <c r="I225" t="str">
        <f t="shared" si="17"/>
        <v>&lt;/div&gt;</v>
      </c>
    </row>
    <row r="226" spans="2:9" x14ac:dyDescent="0.25">
      <c r="B226" s="7" t="s">
        <v>59</v>
      </c>
      <c r="F226" t="s">
        <v>166</v>
      </c>
      <c r="G226" t="s">
        <v>165</v>
      </c>
      <c r="H226" t="s">
        <v>167</v>
      </c>
    </row>
    <row r="227" spans="2:9" x14ac:dyDescent="0.25">
      <c r="B227" s="6" t="s">
        <v>35</v>
      </c>
      <c r="C227" t="s">
        <v>0</v>
      </c>
      <c r="F227" t="s">
        <v>170</v>
      </c>
      <c r="G227" t="s">
        <v>169</v>
      </c>
      <c r="H227" t="s">
        <v>171</v>
      </c>
      <c r="I227" t="str">
        <f>_xlfn.CONCAT(C227)</f>
        <v>&lt;div class="form-field-row"&gt;</v>
      </c>
    </row>
    <row r="228" spans="2:9" x14ac:dyDescent="0.25">
      <c r="B228" t="s">
        <v>36</v>
      </c>
      <c r="C228" t="s">
        <v>17</v>
      </c>
      <c r="D228" t="s">
        <v>18</v>
      </c>
      <c r="E228" t="s">
        <v>32</v>
      </c>
      <c r="F228" t="s">
        <v>170</v>
      </c>
      <c r="G228" t="s">
        <v>169</v>
      </c>
      <c r="H228" t="s">
        <v>171</v>
      </c>
      <c r="I228" t="str">
        <f>_xlfn.CONCAT(C228,H228,D228)</f>
        <v>&lt;!-- Fitosterol (mg) --&gt;</v>
      </c>
    </row>
    <row r="229" spans="2:9" x14ac:dyDescent="0.25">
      <c r="B229" t="s">
        <v>37</v>
      </c>
      <c r="C229" t="s">
        <v>2</v>
      </c>
      <c r="F229" t="s">
        <v>170</v>
      </c>
      <c r="G229" t="s">
        <v>169</v>
      </c>
      <c r="H229" t="s">
        <v>171</v>
      </c>
      <c r="I229" t="str">
        <f>_xlfn.CONCAT(C229)</f>
        <v>&lt;div class="form-field-container" style="flex: 1;"&gt;</v>
      </c>
    </row>
    <row r="230" spans="2:9" x14ac:dyDescent="0.25">
      <c r="B230" t="s">
        <v>38</v>
      </c>
      <c r="C230" t="s">
        <v>19</v>
      </c>
      <c r="D230" s="5" t="s">
        <v>21</v>
      </c>
      <c r="E230" t="s">
        <v>33</v>
      </c>
      <c r="F230" t="s">
        <v>170</v>
      </c>
      <c r="G230" t="s">
        <v>169</v>
      </c>
      <c r="H230" t="s">
        <v>171</v>
      </c>
      <c r="I230" t="str">
        <f>_xlfn.CONCAT(C230,G230,D230)</f>
        <v>&lt;label for="food-fitosterol" class="form-field-label"&gt;</v>
      </c>
    </row>
    <row r="231" spans="2:9" x14ac:dyDescent="0.25">
      <c r="B231" t="s">
        <v>39</v>
      </c>
      <c r="E231" t="s">
        <v>32</v>
      </c>
      <c r="F231" t="s">
        <v>170</v>
      </c>
      <c r="G231" t="s">
        <v>169</v>
      </c>
      <c r="H231" t="s">
        <v>171</v>
      </c>
      <c r="I231" t="str">
        <f>_xlfn.CONCAT(H231,D231)</f>
        <v>Fitosterol (mg)</v>
      </c>
    </row>
    <row r="232" spans="2:9" x14ac:dyDescent="0.25">
      <c r="B232" t="s">
        <v>40</v>
      </c>
      <c r="C232" t="s">
        <v>5</v>
      </c>
      <c r="F232" t="s">
        <v>170</v>
      </c>
      <c r="G232" t="s">
        <v>169</v>
      </c>
      <c r="H232" t="s">
        <v>171</v>
      </c>
      <c r="I232" t="str">
        <f>_xlfn.CONCAT(C232)</f>
        <v>&lt;/label&gt;</v>
      </c>
    </row>
    <row r="233" spans="2:9" x14ac:dyDescent="0.25">
      <c r="B233" t="s">
        <v>41</v>
      </c>
      <c r="C233" t="s">
        <v>6</v>
      </c>
      <c r="F233" t="s">
        <v>170</v>
      </c>
      <c r="G233" t="s">
        <v>169</v>
      </c>
      <c r="H233" t="s">
        <v>171</v>
      </c>
      <c r="I233" t="str">
        <f>_xlfn.CONCAT(C233)</f>
        <v xml:space="preserve">&lt;input type="text" </v>
      </c>
    </row>
    <row r="234" spans="2:9" x14ac:dyDescent="0.25">
      <c r="B234" t="s">
        <v>42</v>
      </c>
      <c r="C234" t="s">
        <v>20</v>
      </c>
      <c r="D234" s="5" t="s">
        <v>22</v>
      </c>
      <c r="E234" t="s">
        <v>33</v>
      </c>
      <c r="F234" t="s">
        <v>170</v>
      </c>
      <c r="G234" t="s">
        <v>169</v>
      </c>
      <c r="H234" t="s">
        <v>171</v>
      </c>
      <c r="I234" t="str">
        <f>_xlfn.CONCAT(C234,G234,D234)</f>
        <v xml:space="preserve">id="food-fitosterol" </v>
      </c>
    </row>
    <row r="235" spans="2:9" x14ac:dyDescent="0.25">
      <c r="B235" t="s">
        <v>43</v>
      </c>
      <c r="C235" t="s">
        <v>8</v>
      </c>
      <c r="F235" t="s">
        <v>170</v>
      </c>
      <c r="G235" t="s">
        <v>169</v>
      </c>
      <c r="H235" t="s">
        <v>171</v>
      </c>
      <c r="I235" t="str">
        <f>_xlfn.CONCAT(C235)</f>
        <v xml:space="preserve">class="form-field-input" </v>
      </c>
    </row>
    <row r="236" spans="2:9" x14ac:dyDescent="0.25">
      <c r="B236" t="s">
        <v>44</v>
      </c>
      <c r="C236" t="s">
        <v>9</v>
      </c>
      <c r="F236" t="s">
        <v>170</v>
      </c>
      <c r="G236" t="s">
        <v>169</v>
      </c>
      <c r="H236" t="s">
        <v>171</v>
      </c>
      <c r="I236" t="str">
        <f t="shared" ref="I236:I238" si="18">_xlfn.CONCAT(C236)</f>
        <v>placeholder="0,00"&gt;</v>
      </c>
    </row>
    <row r="237" spans="2:9" x14ac:dyDescent="0.25">
      <c r="B237" t="s">
        <v>45</v>
      </c>
      <c r="C237" t="s">
        <v>10</v>
      </c>
      <c r="F237" t="s">
        <v>170</v>
      </c>
      <c r="G237" t="s">
        <v>169</v>
      </c>
      <c r="H237" t="s">
        <v>171</v>
      </c>
      <c r="I237" t="str">
        <f t="shared" si="18"/>
        <v>&lt;div class="form-field-error"&gt;&lt;/div&gt;</v>
      </c>
    </row>
    <row r="238" spans="2:9" x14ac:dyDescent="0.25">
      <c r="B238" t="s">
        <v>46</v>
      </c>
      <c r="C238" t="s">
        <v>11</v>
      </c>
      <c r="F238" t="s">
        <v>170</v>
      </c>
      <c r="G238" t="s">
        <v>169</v>
      </c>
      <c r="H238" t="s">
        <v>171</v>
      </c>
      <c r="I238" t="str">
        <f t="shared" si="18"/>
        <v>&lt;/div&gt;</v>
      </c>
    </row>
    <row r="239" spans="2:9" x14ac:dyDescent="0.25">
      <c r="B239" t="s">
        <v>47</v>
      </c>
      <c r="C239" t="s">
        <v>17</v>
      </c>
      <c r="D239" t="s">
        <v>18</v>
      </c>
      <c r="E239" t="s">
        <v>32</v>
      </c>
      <c r="F239" t="s">
        <v>175</v>
      </c>
      <c r="G239" t="s">
        <v>174</v>
      </c>
      <c r="H239" t="s">
        <v>176</v>
      </c>
      <c r="I239" t="str">
        <f>_xlfn.CONCAT(C239,H239,D239)</f>
        <v>&lt;!-- Cloro (mg) --&gt;</v>
      </c>
    </row>
    <row r="240" spans="2:9" x14ac:dyDescent="0.25">
      <c r="B240" t="s">
        <v>48</v>
      </c>
      <c r="C240" t="s">
        <v>2</v>
      </c>
      <c r="F240" t="s">
        <v>175</v>
      </c>
      <c r="G240" t="s">
        <v>174</v>
      </c>
      <c r="H240" t="s">
        <v>176</v>
      </c>
      <c r="I240" t="str">
        <f>_xlfn.CONCAT(C240)</f>
        <v>&lt;div class="form-field-container" style="flex: 1;"&gt;</v>
      </c>
    </row>
    <row r="241" spans="2:9" x14ac:dyDescent="0.25">
      <c r="B241" t="s">
        <v>49</v>
      </c>
      <c r="C241" t="s">
        <v>19</v>
      </c>
      <c r="D241" t="s">
        <v>21</v>
      </c>
      <c r="E241" t="s">
        <v>33</v>
      </c>
      <c r="F241" t="s">
        <v>175</v>
      </c>
      <c r="G241" t="s">
        <v>174</v>
      </c>
      <c r="H241" t="s">
        <v>176</v>
      </c>
      <c r="I241" t="str">
        <f>_xlfn.CONCAT(C241,G241,D241)</f>
        <v>&lt;label for="food-cloro" class="form-field-label"&gt;</v>
      </c>
    </row>
    <row r="242" spans="2:9" x14ac:dyDescent="0.25">
      <c r="B242" t="s">
        <v>50</v>
      </c>
      <c r="E242" t="s">
        <v>32</v>
      </c>
      <c r="F242" t="s">
        <v>175</v>
      </c>
      <c r="G242" t="s">
        <v>174</v>
      </c>
      <c r="H242" t="s">
        <v>176</v>
      </c>
      <c r="I242" t="str">
        <f>_xlfn.CONCAT(H242,D242)</f>
        <v>Cloro (mg)</v>
      </c>
    </row>
    <row r="243" spans="2:9" x14ac:dyDescent="0.25">
      <c r="B243" t="s">
        <v>51</v>
      </c>
      <c r="C243" t="s">
        <v>5</v>
      </c>
      <c r="F243" t="s">
        <v>175</v>
      </c>
      <c r="G243" t="s">
        <v>174</v>
      </c>
      <c r="H243" t="s">
        <v>176</v>
      </c>
      <c r="I243" t="str">
        <f>_xlfn.CONCAT(C243)</f>
        <v>&lt;/label&gt;</v>
      </c>
    </row>
    <row r="244" spans="2:9" x14ac:dyDescent="0.25">
      <c r="B244" t="s">
        <v>52</v>
      </c>
      <c r="C244" t="s">
        <v>6</v>
      </c>
      <c r="F244" t="s">
        <v>175</v>
      </c>
      <c r="G244" t="s">
        <v>174</v>
      </c>
      <c r="H244" t="s">
        <v>176</v>
      </c>
      <c r="I244" t="str">
        <f>_xlfn.CONCAT(C244)</f>
        <v xml:space="preserve">&lt;input type="text" </v>
      </c>
    </row>
    <row r="245" spans="2:9" x14ac:dyDescent="0.25">
      <c r="B245" t="s">
        <v>53</v>
      </c>
      <c r="C245" t="s">
        <v>20</v>
      </c>
      <c r="D245" t="s">
        <v>22</v>
      </c>
      <c r="E245" t="s">
        <v>33</v>
      </c>
      <c r="F245" t="s">
        <v>175</v>
      </c>
      <c r="G245" t="s">
        <v>174</v>
      </c>
      <c r="H245" t="s">
        <v>176</v>
      </c>
      <c r="I245" t="str">
        <f>_xlfn.CONCAT(C245,G245,D245)</f>
        <v xml:space="preserve">id="food-cloro" </v>
      </c>
    </row>
    <row r="246" spans="2:9" x14ac:dyDescent="0.25">
      <c r="B246" t="s">
        <v>54</v>
      </c>
      <c r="C246" t="s">
        <v>8</v>
      </c>
      <c r="F246" t="s">
        <v>175</v>
      </c>
      <c r="G246" t="s">
        <v>174</v>
      </c>
      <c r="H246" t="s">
        <v>176</v>
      </c>
      <c r="I246" t="str">
        <f>_xlfn.CONCAT(C246)</f>
        <v xml:space="preserve">class="form-field-input" </v>
      </c>
    </row>
    <row r="247" spans="2:9" x14ac:dyDescent="0.25">
      <c r="B247" t="s">
        <v>55</v>
      </c>
      <c r="C247" t="s">
        <v>9</v>
      </c>
      <c r="F247" t="s">
        <v>175</v>
      </c>
      <c r="G247" t="s">
        <v>174</v>
      </c>
      <c r="H247" t="s">
        <v>176</v>
      </c>
      <c r="I247" t="str">
        <f t="shared" ref="I247:I250" si="19">_xlfn.CONCAT(C247)</f>
        <v>placeholder="0,00"&gt;</v>
      </c>
    </row>
    <row r="248" spans="2:9" x14ac:dyDescent="0.25">
      <c r="B248" t="s">
        <v>56</v>
      </c>
      <c r="C248" t="s">
        <v>10</v>
      </c>
      <c r="F248" t="s">
        <v>175</v>
      </c>
      <c r="G248" t="s">
        <v>174</v>
      </c>
      <c r="H248" t="s">
        <v>176</v>
      </c>
      <c r="I248" t="str">
        <f t="shared" si="19"/>
        <v>&lt;div class="form-field-error"&gt;&lt;/div&gt;</v>
      </c>
    </row>
    <row r="249" spans="2:9" x14ac:dyDescent="0.25">
      <c r="B249" t="s">
        <v>57</v>
      </c>
      <c r="C249" t="s">
        <v>11</v>
      </c>
      <c r="F249" t="s">
        <v>175</v>
      </c>
      <c r="G249" t="s">
        <v>174</v>
      </c>
      <c r="H249" t="s">
        <v>176</v>
      </c>
      <c r="I249" t="str">
        <f t="shared" si="19"/>
        <v>&lt;/div&gt;</v>
      </c>
    </row>
    <row r="250" spans="2:9" x14ac:dyDescent="0.25">
      <c r="B250" t="s">
        <v>58</v>
      </c>
      <c r="C250" t="s">
        <v>11</v>
      </c>
      <c r="F250" t="s">
        <v>175</v>
      </c>
      <c r="G250" t="s">
        <v>174</v>
      </c>
      <c r="H250" t="s">
        <v>176</v>
      </c>
      <c r="I250" t="str">
        <f t="shared" si="19"/>
        <v>&lt;/div&gt;</v>
      </c>
    </row>
    <row r="251" spans="2:9" x14ac:dyDescent="0.25">
      <c r="B251" s="7" t="s">
        <v>59</v>
      </c>
      <c r="F251" t="s">
        <v>175</v>
      </c>
      <c r="G251" t="s">
        <v>174</v>
      </c>
      <c r="H251" t="s">
        <v>176</v>
      </c>
    </row>
    <row r="252" spans="2:9" x14ac:dyDescent="0.25">
      <c r="B252" s="6" t="s">
        <v>35</v>
      </c>
      <c r="C252" t="s">
        <v>0</v>
      </c>
      <c r="F252" t="s">
        <v>187</v>
      </c>
      <c r="G252" t="s">
        <v>186</v>
      </c>
      <c r="H252" t="s">
        <v>188</v>
      </c>
      <c r="I252" t="str">
        <f>_xlfn.CONCAT(C252)</f>
        <v>&lt;div class="form-field-row"&gt;</v>
      </c>
    </row>
    <row r="253" spans="2:9" x14ac:dyDescent="0.25">
      <c r="B253" t="s">
        <v>36</v>
      </c>
      <c r="C253" t="s">
        <v>17</v>
      </c>
      <c r="D253" t="s">
        <v>18</v>
      </c>
      <c r="E253" t="s">
        <v>32</v>
      </c>
      <c r="F253" t="s">
        <v>187</v>
      </c>
      <c r="G253" t="s">
        <v>186</v>
      </c>
      <c r="H253" t="s">
        <v>188</v>
      </c>
      <c r="I253" t="str">
        <f>_xlfn.CONCAT(C253,H253,D253)</f>
        <v>&lt;!-- PRAL (mEq) --&gt;</v>
      </c>
    </row>
    <row r="254" spans="2:9" x14ac:dyDescent="0.25">
      <c r="B254" t="s">
        <v>37</v>
      </c>
      <c r="C254" t="s">
        <v>2</v>
      </c>
      <c r="F254" t="s">
        <v>187</v>
      </c>
      <c r="G254" t="s">
        <v>186</v>
      </c>
      <c r="H254" t="s">
        <v>188</v>
      </c>
      <c r="I254" t="str">
        <f>_xlfn.CONCAT(C254)</f>
        <v>&lt;div class="form-field-container" style="flex: 1;"&gt;</v>
      </c>
    </row>
    <row r="255" spans="2:9" x14ac:dyDescent="0.25">
      <c r="B255" t="s">
        <v>38</v>
      </c>
      <c r="C255" t="s">
        <v>19</v>
      </c>
      <c r="D255" s="5" t="s">
        <v>21</v>
      </c>
      <c r="E255" t="s">
        <v>33</v>
      </c>
      <c r="F255" t="s">
        <v>187</v>
      </c>
      <c r="G255" t="s">
        <v>186</v>
      </c>
      <c r="H255" t="s">
        <v>188</v>
      </c>
      <c r="I255" t="str">
        <f>_xlfn.CONCAT(C255,G255,D255)</f>
        <v>&lt;label for="food-pral" class="form-field-label"&gt;</v>
      </c>
    </row>
    <row r="256" spans="2:9" x14ac:dyDescent="0.25">
      <c r="B256" t="s">
        <v>39</v>
      </c>
      <c r="E256" t="s">
        <v>32</v>
      </c>
      <c r="F256" t="s">
        <v>187</v>
      </c>
      <c r="G256" t="s">
        <v>186</v>
      </c>
      <c r="H256" t="s">
        <v>188</v>
      </c>
      <c r="I256" t="str">
        <f>_xlfn.CONCAT(H256,D256)</f>
        <v>PRAL (mEq)</v>
      </c>
    </row>
    <row r="257" spans="2:9" x14ac:dyDescent="0.25">
      <c r="B257" t="s">
        <v>40</v>
      </c>
      <c r="C257" t="s">
        <v>5</v>
      </c>
      <c r="F257" t="s">
        <v>187</v>
      </c>
      <c r="G257" t="s">
        <v>186</v>
      </c>
      <c r="H257" t="s">
        <v>188</v>
      </c>
      <c r="I257" t="str">
        <f>_xlfn.CONCAT(C257)</f>
        <v>&lt;/label&gt;</v>
      </c>
    </row>
    <row r="258" spans="2:9" x14ac:dyDescent="0.25">
      <c r="B258" t="s">
        <v>41</v>
      </c>
      <c r="C258" t="s">
        <v>6</v>
      </c>
      <c r="F258" t="s">
        <v>187</v>
      </c>
      <c r="G258" t="s">
        <v>186</v>
      </c>
      <c r="H258" t="s">
        <v>188</v>
      </c>
      <c r="I258" t="str">
        <f>_xlfn.CONCAT(C258)</f>
        <v xml:space="preserve">&lt;input type="text" </v>
      </c>
    </row>
    <row r="259" spans="2:9" x14ac:dyDescent="0.25">
      <c r="B259" t="s">
        <v>42</v>
      </c>
      <c r="C259" t="s">
        <v>20</v>
      </c>
      <c r="D259" s="5" t="s">
        <v>22</v>
      </c>
      <c r="E259" t="s">
        <v>33</v>
      </c>
      <c r="F259" t="s">
        <v>187</v>
      </c>
      <c r="G259" t="s">
        <v>186</v>
      </c>
      <c r="H259" t="s">
        <v>188</v>
      </c>
      <c r="I259" t="str">
        <f>_xlfn.CONCAT(C259,G259,D259)</f>
        <v xml:space="preserve">id="food-pral" </v>
      </c>
    </row>
    <row r="260" spans="2:9" x14ac:dyDescent="0.25">
      <c r="B260" t="s">
        <v>43</v>
      </c>
      <c r="C260" t="s">
        <v>8</v>
      </c>
      <c r="F260" t="s">
        <v>187</v>
      </c>
      <c r="G260" t="s">
        <v>186</v>
      </c>
      <c r="H260" t="s">
        <v>188</v>
      </c>
      <c r="I260" t="str">
        <f>_xlfn.CONCAT(C260)</f>
        <v xml:space="preserve">class="form-field-input" </v>
      </c>
    </row>
    <row r="261" spans="2:9" x14ac:dyDescent="0.25">
      <c r="B261" t="s">
        <v>44</v>
      </c>
      <c r="C261" t="s">
        <v>9</v>
      </c>
      <c r="F261" t="s">
        <v>187</v>
      </c>
      <c r="G261" t="s">
        <v>186</v>
      </c>
      <c r="H261" t="s">
        <v>188</v>
      </c>
      <c r="I261" t="str">
        <f t="shared" ref="I261:I263" si="20">_xlfn.CONCAT(C261)</f>
        <v>placeholder="0,00"&gt;</v>
      </c>
    </row>
    <row r="262" spans="2:9" x14ac:dyDescent="0.25">
      <c r="B262" t="s">
        <v>45</v>
      </c>
      <c r="C262" t="s">
        <v>10</v>
      </c>
      <c r="F262" t="s">
        <v>187</v>
      </c>
      <c r="G262" t="s">
        <v>186</v>
      </c>
      <c r="H262" t="s">
        <v>188</v>
      </c>
      <c r="I262" t="str">
        <f t="shared" si="20"/>
        <v>&lt;div class="form-field-error"&gt;&lt;/div&gt;</v>
      </c>
    </row>
    <row r="263" spans="2:9" x14ac:dyDescent="0.25">
      <c r="B263" t="s">
        <v>46</v>
      </c>
      <c r="C263" t="s">
        <v>11</v>
      </c>
      <c r="F263" t="s">
        <v>187</v>
      </c>
      <c r="G263" t="s">
        <v>186</v>
      </c>
      <c r="H263" t="s">
        <v>188</v>
      </c>
      <c r="I263" t="str">
        <f t="shared" si="20"/>
        <v>&lt;/div&gt;</v>
      </c>
    </row>
    <row r="264" spans="2:9" x14ac:dyDescent="0.25">
      <c r="B264" t="s">
        <v>47</v>
      </c>
      <c r="C264" t="s">
        <v>17</v>
      </c>
      <c r="D264" t="s">
        <v>18</v>
      </c>
      <c r="E264" t="s">
        <v>32</v>
      </c>
      <c r="F264" t="s">
        <v>158</v>
      </c>
      <c r="G264" t="s">
        <v>157</v>
      </c>
      <c r="H264" t="s">
        <v>159</v>
      </c>
      <c r="I264" t="str">
        <f>_xlfn.CONCAT(C264,H264,D264)</f>
        <v>&lt;!-- Poliois (g) --&gt;</v>
      </c>
    </row>
    <row r="265" spans="2:9" x14ac:dyDescent="0.25">
      <c r="B265" t="s">
        <v>48</v>
      </c>
      <c r="C265" t="s">
        <v>2</v>
      </c>
      <c r="F265" t="s">
        <v>158</v>
      </c>
      <c r="G265" t="s">
        <v>157</v>
      </c>
      <c r="H265" t="s">
        <v>159</v>
      </c>
      <c r="I265" t="str">
        <f>_xlfn.CONCAT(C265)</f>
        <v>&lt;div class="form-field-container" style="flex: 1;"&gt;</v>
      </c>
    </row>
    <row r="266" spans="2:9" x14ac:dyDescent="0.25">
      <c r="B266" t="s">
        <v>49</v>
      </c>
      <c r="C266" t="s">
        <v>19</v>
      </c>
      <c r="D266" t="s">
        <v>21</v>
      </c>
      <c r="E266" t="s">
        <v>33</v>
      </c>
      <c r="F266" t="s">
        <v>158</v>
      </c>
      <c r="G266" t="s">
        <v>157</v>
      </c>
      <c r="H266" t="s">
        <v>159</v>
      </c>
      <c r="I266" t="str">
        <f>_xlfn.CONCAT(C266,G266,D266)</f>
        <v>&lt;label for="food-poliois" class="form-field-label"&gt;</v>
      </c>
    </row>
    <row r="267" spans="2:9" x14ac:dyDescent="0.25">
      <c r="B267" t="s">
        <v>50</v>
      </c>
      <c r="E267" t="s">
        <v>32</v>
      </c>
      <c r="F267" t="s">
        <v>158</v>
      </c>
      <c r="G267" t="s">
        <v>157</v>
      </c>
      <c r="H267" t="s">
        <v>159</v>
      </c>
      <c r="I267" t="str">
        <f>_xlfn.CONCAT(H267,D267)</f>
        <v>Poliois (g)</v>
      </c>
    </row>
    <row r="268" spans="2:9" x14ac:dyDescent="0.25">
      <c r="B268" t="s">
        <v>51</v>
      </c>
      <c r="C268" t="s">
        <v>5</v>
      </c>
      <c r="F268" t="s">
        <v>158</v>
      </c>
      <c r="G268" t="s">
        <v>157</v>
      </c>
      <c r="H268" t="s">
        <v>159</v>
      </c>
      <c r="I268" t="str">
        <f>_xlfn.CONCAT(C268)</f>
        <v>&lt;/label&gt;</v>
      </c>
    </row>
    <row r="269" spans="2:9" x14ac:dyDescent="0.25">
      <c r="B269" t="s">
        <v>52</v>
      </c>
      <c r="C269" t="s">
        <v>6</v>
      </c>
      <c r="F269" t="s">
        <v>158</v>
      </c>
      <c r="G269" t="s">
        <v>157</v>
      </c>
      <c r="H269" t="s">
        <v>159</v>
      </c>
      <c r="I269" t="str">
        <f>_xlfn.CONCAT(C269)</f>
        <v xml:space="preserve">&lt;input type="text" </v>
      </c>
    </row>
    <row r="270" spans="2:9" x14ac:dyDescent="0.25">
      <c r="B270" t="s">
        <v>53</v>
      </c>
      <c r="C270" t="s">
        <v>20</v>
      </c>
      <c r="D270" t="s">
        <v>22</v>
      </c>
      <c r="E270" t="s">
        <v>33</v>
      </c>
      <c r="F270" t="s">
        <v>158</v>
      </c>
      <c r="G270" t="s">
        <v>157</v>
      </c>
      <c r="H270" t="s">
        <v>159</v>
      </c>
      <c r="I270" t="str">
        <f>_xlfn.CONCAT(C270,G270,D270)</f>
        <v xml:space="preserve">id="food-poliois" </v>
      </c>
    </row>
    <row r="271" spans="2:9" x14ac:dyDescent="0.25">
      <c r="B271" t="s">
        <v>54</v>
      </c>
      <c r="C271" t="s">
        <v>8</v>
      </c>
      <c r="F271" t="s">
        <v>158</v>
      </c>
      <c r="G271" t="s">
        <v>157</v>
      </c>
      <c r="H271" t="s">
        <v>159</v>
      </c>
      <c r="I271" t="str">
        <f>_xlfn.CONCAT(C271)</f>
        <v xml:space="preserve">class="form-field-input" </v>
      </c>
    </row>
    <row r="272" spans="2:9" x14ac:dyDescent="0.25">
      <c r="B272" t="s">
        <v>55</v>
      </c>
      <c r="C272" t="s">
        <v>9</v>
      </c>
      <c r="F272" t="s">
        <v>158</v>
      </c>
      <c r="G272" t="s">
        <v>157</v>
      </c>
      <c r="H272" t="s">
        <v>159</v>
      </c>
      <c r="I272" t="str">
        <f t="shared" ref="I272:I275" si="21">_xlfn.CONCAT(C272)</f>
        <v>placeholder="0,00"&gt;</v>
      </c>
    </row>
    <row r="273" spans="2:9" x14ac:dyDescent="0.25">
      <c r="B273" t="s">
        <v>56</v>
      </c>
      <c r="C273" t="s">
        <v>10</v>
      </c>
      <c r="F273" t="s">
        <v>158</v>
      </c>
      <c r="G273" t="s">
        <v>157</v>
      </c>
      <c r="H273" t="s">
        <v>159</v>
      </c>
      <c r="I273" t="str">
        <f t="shared" si="21"/>
        <v>&lt;div class="form-field-error"&gt;&lt;/div&gt;</v>
      </c>
    </row>
    <row r="274" spans="2:9" x14ac:dyDescent="0.25">
      <c r="B274" t="s">
        <v>57</v>
      </c>
      <c r="C274" t="s">
        <v>11</v>
      </c>
      <c r="F274" t="s">
        <v>158</v>
      </c>
      <c r="G274" t="s">
        <v>157</v>
      </c>
      <c r="H274" t="s">
        <v>159</v>
      </c>
      <c r="I274" t="str">
        <f t="shared" si="21"/>
        <v>&lt;/div&gt;</v>
      </c>
    </row>
    <row r="275" spans="2:9" x14ac:dyDescent="0.25">
      <c r="B275" t="s">
        <v>58</v>
      </c>
      <c r="C275" t="s">
        <v>11</v>
      </c>
      <c r="F275" t="s">
        <v>158</v>
      </c>
      <c r="G275" t="s">
        <v>157</v>
      </c>
      <c r="H275" t="s">
        <v>159</v>
      </c>
      <c r="I275" t="str">
        <f t="shared" si="21"/>
        <v>&lt;/div&gt;</v>
      </c>
    </row>
    <row r="276" spans="2:9" x14ac:dyDescent="0.25">
      <c r="B276" s="7" t="s">
        <v>59</v>
      </c>
      <c r="F276" t="s">
        <v>158</v>
      </c>
      <c r="G276" t="s">
        <v>157</v>
      </c>
      <c r="H276" t="s">
        <v>159</v>
      </c>
    </row>
    <row r="277" spans="2:9" x14ac:dyDescent="0.25">
      <c r="B277" s="6" t="s">
        <v>35</v>
      </c>
      <c r="C277" t="s">
        <v>0</v>
      </c>
      <c r="F277" t="s">
        <v>154</v>
      </c>
      <c r="G277" t="s">
        <v>153</v>
      </c>
      <c r="H277" t="s">
        <v>155</v>
      </c>
      <c r="I277" t="str">
        <f>_xlfn.CONCAT(C277)</f>
        <v>&lt;div class="form-field-row"&gt;</v>
      </c>
    </row>
    <row r="278" spans="2:9" x14ac:dyDescent="0.25">
      <c r="B278" t="s">
        <v>36</v>
      </c>
      <c r="C278" t="s">
        <v>17</v>
      </c>
      <c r="D278" t="s">
        <v>18</v>
      </c>
      <c r="E278" t="s">
        <v>32</v>
      </c>
      <c r="F278" t="s">
        <v>154</v>
      </c>
      <c r="G278" t="s">
        <v>153</v>
      </c>
      <c r="H278" t="s">
        <v>155</v>
      </c>
      <c r="I278" t="str">
        <f>_xlfn.CONCAT(C278,H278,D278)</f>
        <v>&lt;!-- Carboidratos Liquidos (g) --&gt;</v>
      </c>
    </row>
    <row r="279" spans="2:9" x14ac:dyDescent="0.25">
      <c r="B279" t="s">
        <v>37</v>
      </c>
      <c r="C279" t="s">
        <v>2</v>
      </c>
      <c r="F279" t="s">
        <v>154</v>
      </c>
      <c r="G279" t="s">
        <v>153</v>
      </c>
      <c r="H279" t="s">
        <v>155</v>
      </c>
      <c r="I279" t="str">
        <f>_xlfn.CONCAT(C279)</f>
        <v>&lt;div class="form-field-container" style="flex: 1;"&gt;</v>
      </c>
    </row>
    <row r="280" spans="2:9" x14ac:dyDescent="0.25">
      <c r="B280" t="s">
        <v>38</v>
      </c>
      <c r="C280" t="s">
        <v>19</v>
      </c>
      <c r="D280" s="5" t="s">
        <v>21</v>
      </c>
      <c r="E280" t="s">
        <v>33</v>
      </c>
      <c r="F280" t="s">
        <v>154</v>
      </c>
      <c r="G280" t="s">
        <v>153</v>
      </c>
      <c r="H280" t="s">
        <v>155</v>
      </c>
      <c r="I280" t="str">
        <f>_xlfn.CONCAT(C280,G280,D280)</f>
        <v>&lt;label for="food-carboidratosL" class="form-field-label"&gt;</v>
      </c>
    </row>
    <row r="281" spans="2:9" x14ac:dyDescent="0.25">
      <c r="B281" t="s">
        <v>39</v>
      </c>
      <c r="E281" t="s">
        <v>32</v>
      </c>
      <c r="F281" t="s">
        <v>154</v>
      </c>
      <c r="G281" t="s">
        <v>153</v>
      </c>
      <c r="H281" t="s">
        <v>155</v>
      </c>
      <c r="I281" t="str">
        <f>_xlfn.CONCAT(H281,D281)</f>
        <v>Carboidratos Liquidos (g)</v>
      </c>
    </row>
    <row r="282" spans="2:9" x14ac:dyDescent="0.25">
      <c r="B282" t="s">
        <v>40</v>
      </c>
      <c r="C282" t="s">
        <v>5</v>
      </c>
      <c r="F282" t="s">
        <v>154</v>
      </c>
      <c r="G282" t="s">
        <v>153</v>
      </c>
      <c r="H282" t="s">
        <v>155</v>
      </c>
      <c r="I282" t="str">
        <f>_xlfn.CONCAT(C282)</f>
        <v>&lt;/label&gt;</v>
      </c>
    </row>
    <row r="283" spans="2:9" x14ac:dyDescent="0.25">
      <c r="B283" t="s">
        <v>41</v>
      </c>
      <c r="C283" t="s">
        <v>6</v>
      </c>
      <c r="F283" t="s">
        <v>154</v>
      </c>
      <c r="G283" t="s">
        <v>153</v>
      </c>
      <c r="H283" t="s">
        <v>155</v>
      </c>
      <c r="I283" t="str">
        <f>_xlfn.CONCAT(C283)</f>
        <v xml:space="preserve">&lt;input type="text" </v>
      </c>
    </row>
    <row r="284" spans="2:9" x14ac:dyDescent="0.25">
      <c r="B284" t="s">
        <v>42</v>
      </c>
      <c r="C284" t="s">
        <v>20</v>
      </c>
      <c r="D284" s="5" t="s">
        <v>22</v>
      </c>
      <c r="E284" t="s">
        <v>33</v>
      </c>
      <c r="F284" t="s">
        <v>154</v>
      </c>
      <c r="G284" t="s">
        <v>153</v>
      </c>
      <c r="H284" t="s">
        <v>155</v>
      </c>
      <c r="I284" t="str">
        <f>_xlfn.CONCAT(C284,G284,D284)</f>
        <v xml:space="preserve">id="food-carboidratosL" </v>
      </c>
    </row>
    <row r="285" spans="2:9" x14ac:dyDescent="0.25">
      <c r="B285" t="s">
        <v>43</v>
      </c>
      <c r="C285" t="s">
        <v>8</v>
      </c>
      <c r="F285" t="s">
        <v>154</v>
      </c>
      <c r="G285" t="s">
        <v>153</v>
      </c>
      <c r="H285" t="s">
        <v>155</v>
      </c>
      <c r="I285" t="str">
        <f>_xlfn.CONCAT(C285)</f>
        <v xml:space="preserve">class="form-field-input" </v>
      </c>
    </row>
    <row r="286" spans="2:9" x14ac:dyDescent="0.25">
      <c r="B286" t="s">
        <v>44</v>
      </c>
      <c r="C286" t="s">
        <v>9</v>
      </c>
      <c r="F286" t="s">
        <v>154</v>
      </c>
      <c r="G286" t="s">
        <v>153</v>
      </c>
      <c r="H286" t="s">
        <v>155</v>
      </c>
      <c r="I286" t="str">
        <f t="shared" ref="I286:I288" si="22">_xlfn.CONCAT(C286)</f>
        <v>placeholder="0,00"&gt;</v>
      </c>
    </row>
    <row r="287" spans="2:9" x14ac:dyDescent="0.25">
      <c r="B287" t="s">
        <v>45</v>
      </c>
      <c r="C287" t="s">
        <v>10</v>
      </c>
      <c r="F287" t="s">
        <v>154</v>
      </c>
      <c r="G287" t="s">
        <v>153</v>
      </c>
      <c r="H287" t="s">
        <v>155</v>
      </c>
      <c r="I287" t="str">
        <f t="shared" si="22"/>
        <v>&lt;div class="form-field-error"&gt;&lt;/div&gt;</v>
      </c>
    </row>
    <row r="288" spans="2:9" x14ac:dyDescent="0.25">
      <c r="B288" t="s">
        <v>46</v>
      </c>
      <c r="C288" t="s">
        <v>11</v>
      </c>
      <c r="F288" t="s">
        <v>154</v>
      </c>
      <c r="G288" t="s">
        <v>153</v>
      </c>
      <c r="H288" t="s">
        <v>155</v>
      </c>
      <c r="I288" t="str">
        <f t="shared" si="22"/>
        <v>&lt;/div&gt;</v>
      </c>
    </row>
    <row r="289" spans="2:9" x14ac:dyDescent="0.25">
      <c r="B289" t="s">
        <v>47</v>
      </c>
      <c r="C289" t="s">
        <v>17</v>
      </c>
      <c r="D289" t="s">
        <v>18</v>
      </c>
      <c r="E289" t="s">
        <v>32</v>
      </c>
      <c r="F289" t="s">
        <v>150</v>
      </c>
      <c r="G289" t="s">
        <v>149</v>
      </c>
      <c r="H289" t="s">
        <v>151</v>
      </c>
      <c r="I289" t="str">
        <f>_xlfn.CONCAT(C289,H289,D289)</f>
        <v>&lt;!-- Indice PDCAAS --&gt;</v>
      </c>
    </row>
    <row r="290" spans="2:9" x14ac:dyDescent="0.25">
      <c r="B290" t="s">
        <v>48</v>
      </c>
      <c r="C290" t="s">
        <v>2</v>
      </c>
      <c r="F290" t="s">
        <v>150</v>
      </c>
      <c r="G290" t="s">
        <v>149</v>
      </c>
      <c r="H290" t="s">
        <v>151</v>
      </c>
      <c r="I290" t="str">
        <f>_xlfn.CONCAT(C290)</f>
        <v>&lt;div class="form-field-container" style="flex: 1;"&gt;</v>
      </c>
    </row>
    <row r="291" spans="2:9" x14ac:dyDescent="0.25">
      <c r="B291" t="s">
        <v>49</v>
      </c>
      <c r="C291" t="s">
        <v>19</v>
      </c>
      <c r="D291" t="s">
        <v>21</v>
      </c>
      <c r="E291" t="s">
        <v>33</v>
      </c>
      <c r="F291" t="s">
        <v>150</v>
      </c>
      <c r="G291" t="s">
        <v>149</v>
      </c>
      <c r="H291" t="s">
        <v>151</v>
      </c>
      <c r="I291" t="str">
        <f>_xlfn.CONCAT(C291,G291,D291)</f>
        <v>&lt;label for="food-indicePDCAAS" class="form-field-label"&gt;</v>
      </c>
    </row>
    <row r="292" spans="2:9" x14ac:dyDescent="0.25">
      <c r="B292" t="s">
        <v>50</v>
      </c>
      <c r="E292" t="s">
        <v>32</v>
      </c>
      <c r="F292" t="s">
        <v>150</v>
      </c>
      <c r="G292" t="s">
        <v>149</v>
      </c>
      <c r="H292" t="s">
        <v>151</v>
      </c>
      <c r="I292" t="str">
        <f>_xlfn.CONCAT(H292,D292)</f>
        <v>Indice PDCAAS</v>
      </c>
    </row>
    <row r="293" spans="2:9" x14ac:dyDescent="0.25">
      <c r="B293" t="s">
        <v>51</v>
      </c>
      <c r="C293" t="s">
        <v>5</v>
      </c>
      <c r="F293" t="s">
        <v>150</v>
      </c>
      <c r="G293" t="s">
        <v>149</v>
      </c>
      <c r="H293" t="s">
        <v>151</v>
      </c>
      <c r="I293" t="str">
        <f>_xlfn.CONCAT(C293)</f>
        <v>&lt;/label&gt;</v>
      </c>
    </row>
    <row r="294" spans="2:9" x14ac:dyDescent="0.25">
      <c r="B294" t="s">
        <v>52</v>
      </c>
      <c r="C294" t="s">
        <v>6</v>
      </c>
      <c r="F294" t="s">
        <v>150</v>
      </c>
      <c r="G294" t="s">
        <v>149</v>
      </c>
      <c r="H294" t="s">
        <v>151</v>
      </c>
      <c r="I294" t="str">
        <f>_xlfn.CONCAT(C294)</f>
        <v xml:space="preserve">&lt;input type="text" </v>
      </c>
    </row>
    <row r="295" spans="2:9" x14ac:dyDescent="0.25">
      <c r="B295" t="s">
        <v>53</v>
      </c>
      <c r="C295" t="s">
        <v>20</v>
      </c>
      <c r="D295" t="s">
        <v>22</v>
      </c>
      <c r="E295" t="s">
        <v>33</v>
      </c>
      <c r="F295" t="s">
        <v>150</v>
      </c>
      <c r="G295" t="s">
        <v>149</v>
      </c>
      <c r="H295" t="s">
        <v>151</v>
      </c>
      <c r="I295" t="str">
        <f>_xlfn.CONCAT(C295,G295,D295)</f>
        <v xml:space="preserve">id="food-indicePDCAAS" </v>
      </c>
    </row>
    <row r="296" spans="2:9" x14ac:dyDescent="0.25">
      <c r="B296" t="s">
        <v>54</v>
      </c>
      <c r="C296" t="s">
        <v>8</v>
      </c>
      <c r="F296" t="s">
        <v>150</v>
      </c>
      <c r="G296" t="s">
        <v>149</v>
      </c>
      <c r="H296" t="s">
        <v>151</v>
      </c>
      <c r="I296" t="str">
        <f>_xlfn.CONCAT(C296)</f>
        <v xml:space="preserve">class="form-field-input" </v>
      </c>
    </row>
    <row r="297" spans="2:9" x14ac:dyDescent="0.25">
      <c r="B297" t="s">
        <v>55</v>
      </c>
      <c r="C297" t="s">
        <v>9</v>
      </c>
      <c r="F297" t="s">
        <v>150</v>
      </c>
      <c r="G297" t="s">
        <v>149</v>
      </c>
      <c r="H297" t="s">
        <v>151</v>
      </c>
      <c r="I297" t="str">
        <f t="shared" ref="I297:I300" si="23">_xlfn.CONCAT(C297)</f>
        <v>placeholder="0,00"&gt;</v>
      </c>
    </row>
    <row r="298" spans="2:9" x14ac:dyDescent="0.25">
      <c r="B298" t="s">
        <v>56</v>
      </c>
      <c r="C298" t="s">
        <v>10</v>
      </c>
      <c r="F298" t="s">
        <v>150</v>
      </c>
      <c r="G298" t="s">
        <v>149</v>
      </c>
      <c r="H298" t="s">
        <v>151</v>
      </c>
      <c r="I298" t="str">
        <f t="shared" si="23"/>
        <v>&lt;div class="form-field-error"&gt;&lt;/div&gt;</v>
      </c>
    </row>
    <row r="299" spans="2:9" x14ac:dyDescent="0.25">
      <c r="B299" t="s">
        <v>57</v>
      </c>
      <c r="C299" t="s">
        <v>11</v>
      </c>
      <c r="F299" t="s">
        <v>150</v>
      </c>
      <c r="G299" t="s">
        <v>149</v>
      </c>
      <c r="H299" t="s">
        <v>151</v>
      </c>
      <c r="I299" t="str">
        <f t="shared" si="23"/>
        <v>&lt;/div&gt;</v>
      </c>
    </row>
    <row r="300" spans="2:9" x14ac:dyDescent="0.25">
      <c r="B300" t="s">
        <v>58</v>
      </c>
      <c r="C300" t="s">
        <v>11</v>
      </c>
      <c r="F300" t="s">
        <v>150</v>
      </c>
      <c r="G300" t="s">
        <v>149</v>
      </c>
      <c r="H300" t="s">
        <v>151</v>
      </c>
      <c r="I300" t="str">
        <f t="shared" si="23"/>
        <v>&lt;/div&gt;</v>
      </c>
    </row>
    <row r="301" spans="2:9" x14ac:dyDescent="0.25">
      <c r="B301" s="7" t="s">
        <v>59</v>
      </c>
      <c r="F301" t="s">
        <v>150</v>
      </c>
      <c r="G301" t="s">
        <v>149</v>
      </c>
      <c r="H301" t="s">
        <v>151</v>
      </c>
    </row>
    <row r="302" spans="2:9" x14ac:dyDescent="0.25">
      <c r="B302" s="6" t="s">
        <v>35</v>
      </c>
      <c r="C302" t="s">
        <v>0</v>
      </c>
      <c r="F302" t="s">
        <v>146</v>
      </c>
      <c r="G302" t="s">
        <v>145</v>
      </c>
      <c r="H302" t="s">
        <v>305</v>
      </c>
      <c r="I302" t="str">
        <f>_xlfn.CONCAT(C302)</f>
        <v>&lt;div class="form-field-row"&gt;</v>
      </c>
    </row>
    <row r="303" spans="2:9" x14ac:dyDescent="0.25">
      <c r="B303" t="s">
        <v>36</v>
      </c>
      <c r="C303" t="s">
        <v>17</v>
      </c>
      <c r="D303" t="s">
        <v>18</v>
      </c>
      <c r="E303" t="s">
        <v>32</v>
      </c>
      <c r="F303" t="s">
        <v>146</v>
      </c>
      <c r="G303" t="s">
        <v>145</v>
      </c>
      <c r="H303" t="s">
        <v>305</v>
      </c>
      <c r="I303" t="str">
        <f>_xlfn.CONCAT(C303,H303,D303)</f>
        <v>&lt;!-- Aminoacidos Essenciais (mg) --&gt;</v>
      </c>
    </row>
    <row r="304" spans="2:9" x14ac:dyDescent="0.25">
      <c r="B304" t="s">
        <v>37</v>
      </c>
      <c r="C304" t="s">
        <v>2</v>
      </c>
      <c r="F304" t="s">
        <v>146</v>
      </c>
      <c r="G304" t="s">
        <v>145</v>
      </c>
      <c r="H304" t="s">
        <v>305</v>
      </c>
      <c r="I304" t="str">
        <f>_xlfn.CONCAT(C304)</f>
        <v>&lt;div class="form-field-container" style="flex: 1;"&gt;</v>
      </c>
    </row>
    <row r="305" spans="2:9" x14ac:dyDescent="0.25">
      <c r="B305" t="s">
        <v>38</v>
      </c>
      <c r="C305" t="s">
        <v>19</v>
      </c>
      <c r="D305" s="5" t="s">
        <v>21</v>
      </c>
      <c r="E305" t="s">
        <v>33</v>
      </c>
      <c r="F305" t="s">
        <v>146</v>
      </c>
      <c r="G305" t="s">
        <v>145</v>
      </c>
      <c r="H305" t="s">
        <v>305</v>
      </c>
      <c r="I305" t="str">
        <f>_xlfn.CONCAT(C305,G305,D305)</f>
        <v>&lt;label for="food-aminoacidos" class="form-field-label"&gt;</v>
      </c>
    </row>
    <row r="306" spans="2:9" x14ac:dyDescent="0.25">
      <c r="B306" t="s">
        <v>39</v>
      </c>
      <c r="E306" t="s">
        <v>32</v>
      </c>
      <c r="F306" t="s">
        <v>146</v>
      </c>
      <c r="G306" t="s">
        <v>145</v>
      </c>
      <c r="H306" t="s">
        <v>305</v>
      </c>
      <c r="I306" t="str">
        <f>_xlfn.CONCAT(H306,D306)</f>
        <v>Aminoacidos Essenciais (mg)</v>
      </c>
    </row>
    <row r="307" spans="2:9" x14ac:dyDescent="0.25">
      <c r="B307" t="s">
        <v>40</v>
      </c>
      <c r="C307" t="s">
        <v>5</v>
      </c>
      <c r="F307" t="s">
        <v>146</v>
      </c>
      <c r="G307" t="s">
        <v>145</v>
      </c>
      <c r="H307" t="s">
        <v>305</v>
      </c>
      <c r="I307" t="str">
        <f>_xlfn.CONCAT(C307)</f>
        <v>&lt;/label&gt;</v>
      </c>
    </row>
    <row r="308" spans="2:9" x14ac:dyDescent="0.25">
      <c r="B308" t="s">
        <v>41</v>
      </c>
      <c r="C308" t="s">
        <v>6</v>
      </c>
      <c r="F308" t="s">
        <v>146</v>
      </c>
      <c r="G308" t="s">
        <v>145</v>
      </c>
      <c r="H308" t="s">
        <v>305</v>
      </c>
      <c r="I308" t="str">
        <f>_xlfn.CONCAT(C308)</f>
        <v xml:space="preserve">&lt;input type="text" </v>
      </c>
    </row>
    <row r="309" spans="2:9" x14ac:dyDescent="0.25">
      <c r="B309" t="s">
        <v>42</v>
      </c>
      <c r="C309" t="s">
        <v>20</v>
      </c>
      <c r="D309" s="5" t="s">
        <v>22</v>
      </c>
      <c r="E309" t="s">
        <v>33</v>
      </c>
      <c r="F309" t="s">
        <v>146</v>
      </c>
      <c r="G309" t="s">
        <v>145</v>
      </c>
      <c r="H309" t="s">
        <v>305</v>
      </c>
      <c r="I309" t="str">
        <f>_xlfn.CONCAT(C309,G309,D309)</f>
        <v xml:space="preserve">id="food-aminoacidos" </v>
      </c>
    </row>
    <row r="310" spans="2:9" x14ac:dyDescent="0.25">
      <c r="B310" t="s">
        <v>43</v>
      </c>
      <c r="C310" t="s">
        <v>8</v>
      </c>
      <c r="F310" t="s">
        <v>146</v>
      </c>
      <c r="G310" t="s">
        <v>145</v>
      </c>
      <c r="H310" t="s">
        <v>305</v>
      </c>
      <c r="I310" t="str">
        <f>_xlfn.CONCAT(C310)</f>
        <v xml:space="preserve">class="form-field-input" </v>
      </c>
    </row>
    <row r="311" spans="2:9" x14ac:dyDescent="0.25">
      <c r="B311" t="s">
        <v>44</v>
      </c>
      <c r="C311" t="s">
        <v>9</v>
      </c>
      <c r="F311" t="s">
        <v>146</v>
      </c>
      <c r="G311" t="s">
        <v>145</v>
      </c>
      <c r="H311" t="s">
        <v>305</v>
      </c>
      <c r="I311" t="str">
        <f t="shared" ref="I311:I313" si="24">_xlfn.CONCAT(C311)</f>
        <v>placeholder="0,00"&gt;</v>
      </c>
    </row>
    <row r="312" spans="2:9" x14ac:dyDescent="0.25">
      <c r="B312" t="s">
        <v>45</v>
      </c>
      <c r="C312" t="s">
        <v>10</v>
      </c>
      <c r="F312" t="s">
        <v>146</v>
      </c>
      <c r="G312" t="s">
        <v>145</v>
      </c>
      <c r="H312" t="s">
        <v>305</v>
      </c>
      <c r="I312" t="str">
        <f t="shared" si="24"/>
        <v>&lt;div class="form-field-error"&gt;&lt;/div&gt;</v>
      </c>
    </row>
    <row r="313" spans="2:9" x14ac:dyDescent="0.25">
      <c r="B313" t="s">
        <v>46</v>
      </c>
      <c r="C313" t="s">
        <v>11</v>
      </c>
      <c r="F313" t="s">
        <v>146</v>
      </c>
      <c r="G313" t="s">
        <v>145</v>
      </c>
      <c r="H313" t="s">
        <v>305</v>
      </c>
      <c r="I313" t="str">
        <f t="shared" si="24"/>
        <v>&lt;/div&gt;</v>
      </c>
    </row>
    <row r="314" spans="2:9" x14ac:dyDescent="0.25">
      <c r="B314" t="s">
        <v>47</v>
      </c>
      <c r="C314" t="s">
        <v>17</v>
      </c>
      <c r="D314" t="s">
        <v>18</v>
      </c>
      <c r="E314" t="s">
        <v>32</v>
      </c>
      <c r="F314" t="s">
        <v>205</v>
      </c>
      <c r="G314" t="s">
        <v>204</v>
      </c>
      <c r="H314" t="s">
        <v>206</v>
      </c>
      <c r="I314" t="str">
        <f>_xlfn.CONCAT(C314,H314,D314)</f>
        <v>&lt;!-- Cobre (mg) --&gt;</v>
      </c>
    </row>
    <row r="315" spans="2:9" x14ac:dyDescent="0.25">
      <c r="B315" t="s">
        <v>48</v>
      </c>
      <c r="C315" t="s">
        <v>2</v>
      </c>
      <c r="F315" t="s">
        <v>205</v>
      </c>
      <c r="G315" t="s">
        <v>204</v>
      </c>
      <c r="H315" t="s">
        <v>206</v>
      </c>
      <c r="I315" t="str">
        <f>_xlfn.CONCAT(C315)</f>
        <v>&lt;div class="form-field-container" style="flex: 1;"&gt;</v>
      </c>
    </row>
    <row r="316" spans="2:9" x14ac:dyDescent="0.25">
      <c r="B316" t="s">
        <v>49</v>
      </c>
      <c r="C316" t="s">
        <v>19</v>
      </c>
      <c r="D316" t="s">
        <v>21</v>
      </c>
      <c r="E316" t="s">
        <v>33</v>
      </c>
      <c r="F316" t="s">
        <v>205</v>
      </c>
      <c r="G316" t="s">
        <v>204</v>
      </c>
      <c r="H316" t="s">
        <v>206</v>
      </c>
      <c r="I316" t="str">
        <f>_xlfn.CONCAT(C316,G316,D316)</f>
        <v>&lt;label for="food-cobre" class="form-field-label"&gt;</v>
      </c>
    </row>
    <row r="317" spans="2:9" x14ac:dyDescent="0.25">
      <c r="B317" t="s">
        <v>50</v>
      </c>
      <c r="E317" t="s">
        <v>32</v>
      </c>
      <c r="F317" t="s">
        <v>205</v>
      </c>
      <c r="G317" t="s">
        <v>204</v>
      </c>
      <c r="H317" t="s">
        <v>206</v>
      </c>
      <c r="I317" t="str">
        <f>_xlfn.CONCAT(H317,D317)</f>
        <v>Cobre (mg)</v>
      </c>
    </row>
    <row r="318" spans="2:9" x14ac:dyDescent="0.25">
      <c r="B318" t="s">
        <v>51</v>
      </c>
      <c r="C318" t="s">
        <v>5</v>
      </c>
      <c r="F318" t="s">
        <v>205</v>
      </c>
      <c r="G318" t="s">
        <v>204</v>
      </c>
      <c r="H318" t="s">
        <v>206</v>
      </c>
      <c r="I318" t="str">
        <f>_xlfn.CONCAT(C318)</f>
        <v>&lt;/label&gt;</v>
      </c>
    </row>
    <row r="319" spans="2:9" x14ac:dyDescent="0.25">
      <c r="B319" t="s">
        <v>52</v>
      </c>
      <c r="C319" t="s">
        <v>6</v>
      </c>
      <c r="F319" t="s">
        <v>205</v>
      </c>
      <c r="G319" t="s">
        <v>204</v>
      </c>
      <c r="H319" t="s">
        <v>206</v>
      </c>
      <c r="I319" t="str">
        <f>_xlfn.CONCAT(C319)</f>
        <v xml:space="preserve">&lt;input type="text" </v>
      </c>
    </row>
    <row r="320" spans="2:9" x14ac:dyDescent="0.25">
      <c r="B320" t="s">
        <v>53</v>
      </c>
      <c r="C320" t="s">
        <v>20</v>
      </c>
      <c r="D320" t="s">
        <v>22</v>
      </c>
      <c r="E320" t="s">
        <v>33</v>
      </c>
      <c r="F320" t="s">
        <v>205</v>
      </c>
      <c r="G320" t="s">
        <v>204</v>
      </c>
      <c r="H320" t="s">
        <v>206</v>
      </c>
      <c r="I320" t="str">
        <f>_xlfn.CONCAT(C320,G320,D320)</f>
        <v xml:space="preserve">id="food-cobre" </v>
      </c>
    </row>
    <row r="321" spans="2:9" x14ac:dyDescent="0.25">
      <c r="B321" t="s">
        <v>54</v>
      </c>
      <c r="C321" t="s">
        <v>8</v>
      </c>
      <c r="F321" t="s">
        <v>205</v>
      </c>
      <c r="G321" t="s">
        <v>204</v>
      </c>
      <c r="H321" t="s">
        <v>206</v>
      </c>
      <c r="I321" t="str">
        <f>_xlfn.CONCAT(C321)</f>
        <v xml:space="preserve">class="form-field-input" </v>
      </c>
    </row>
    <row r="322" spans="2:9" x14ac:dyDescent="0.25">
      <c r="B322" t="s">
        <v>55</v>
      </c>
      <c r="C322" t="s">
        <v>9</v>
      </c>
      <c r="F322" t="s">
        <v>205</v>
      </c>
      <c r="G322" t="s">
        <v>204</v>
      </c>
      <c r="H322" t="s">
        <v>206</v>
      </c>
      <c r="I322" t="str">
        <f t="shared" ref="I322:I325" si="25">_xlfn.CONCAT(C322)</f>
        <v>placeholder="0,00"&gt;</v>
      </c>
    </row>
    <row r="323" spans="2:9" x14ac:dyDescent="0.25">
      <c r="B323" t="s">
        <v>56</v>
      </c>
      <c r="C323" t="s">
        <v>10</v>
      </c>
      <c r="F323" t="s">
        <v>205</v>
      </c>
      <c r="G323" t="s">
        <v>204</v>
      </c>
      <c r="H323" t="s">
        <v>206</v>
      </c>
      <c r="I323" t="str">
        <f t="shared" si="25"/>
        <v>&lt;div class="form-field-error"&gt;&lt;/div&gt;</v>
      </c>
    </row>
    <row r="324" spans="2:9" x14ac:dyDescent="0.25">
      <c r="B324" t="s">
        <v>57</v>
      </c>
      <c r="C324" t="s">
        <v>11</v>
      </c>
      <c r="F324" t="s">
        <v>205</v>
      </c>
      <c r="G324" t="s">
        <v>204</v>
      </c>
      <c r="H324" t="s">
        <v>206</v>
      </c>
      <c r="I324" t="str">
        <f t="shared" si="25"/>
        <v>&lt;/div&gt;</v>
      </c>
    </row>
    <row r="325" spans="2:9" x14ac:dyDescent="0.25">
      <c r="B325" t="s">
        <v>58</v>
      </c>
      <c r="C325" t="s">
        <v>11</v>
      </c>
      <c r="F325" t="s">
        <v>205</v>
      </c>
      <c r="G325" t="s">
        <v>204</v>
      </c>
      <c r="H325" t="s">
        <v>206</v>
      </c>
      <c r="I325" t="str">
        <f t="shared" si="25"/>
        <v>&lt;/div&gt;</v>
      </c>
    </row>
    <row r="326" spans="2:9" x14ac:dyDescent="0.25">
      <c r="B326" s="7" t="s">
        <v>59</v>
      </c>
      <c r="F326" t="s">
        <v>205</v>
      </c>
      <c r="G326" t="s">
        <v>204</v>
      </c>
      <c r="H326" t="s">
        <v>206</v>
      </c>
    </row>
    <row r="327" spans="2:9" x14ac:dyDescent="0.25">
      <c r="B327" s="6" t="s">
        <v>35</v>
      </c>
      <c r="C327" t="s">
        <v>0</v>
      </c>
      <c r="F327" t="s">
        <v>209</v>
      </c>
      <c r="G327" t="s">
        <v>208</v>
      </c>
      <c r="H327" t="s">
        <v>210</v>
      </c>
      <c r="I327" t="str">
        <f>_xlfn.CONCAT(C327)</f>
        <v>&lt;div class="form-field-row"&gt;</v>
      </c>
    </row>
    <row r="328" spans="2:9" x14ac:dyDescent="0.25">
      <c r="B328" t="s">
        <v>36</v>
      </c>
      <c r="C328" t="s">
        <v>17</v>
      </c>
      <c r="D328" t="s">
        <v>18</v>
      </c>
      <c r="E328" t="s">
        <v>32</v>
      </c>
      <c r="F328" t="s">
        <v>209</v>
      </c>
      <c r="G328" t="s">
        <v>208</v>
      </c>
      <c r="H328" t="s">
        <v>210</v>
      </c>
      <c r="I328" t="str">
        <f>_xlfn.CONCAT(C328,H328,D328)</f>
        <v>&lt;!-- Manganes (mg) --&gt;</v>
      </c>
    </row>
    <row r="329" spans="2:9" x14ac:dyDescent="0.25">
      <c r="B329" t="s">
        <v>37</v>
      </c>
      <c r="C329" t="s">
        <v>2</v>
      </c>
      <c r="F329" t="s">
        <v>209</v>
      </c>
      <c r="G329" t="s">
        <v>208</v>
      </c>
      <c r="H329" t="s">
        <v>210</v>
      </c>
      <c r="I329" t="str">
        <f>_xlfn.CONCAT(C329)</f>
        <v>&lt;div class="form-field-container" style="flex: 1;"&gt;</v>
      </c>
    </row>
    <row r="330" spans="2:9" x14ac:dyDescent="0.25">
      <c r="B330" t="s">
        <v>38</v>
      </c>
      <c r="C330" t="s">
        <v>19</v>
      </c>
      <c r="D330" s="5" t="s">
        <v>21</v>
      </c>
      <c r="E330" t="s">
        <v>33</v>
      </c>
      <c r="F330" t="s">
        <v>209</v>
      </c>
      <c r="G330" t="s">
        <v>208</v>
      </c>
      <c r="H330" t="s">
        <v>210</v>
      </c>
      <c r="I330" t="str">
        <f>_xlfn.CONCAT(C330,G330,D330)</f>
        <v>&lt;label for="food-manganes" class="form-field-label"&gt;</v>
      </c>
    </row>
    <row r="331" spans="2:9" x14ac:dyDescent="0.25">
      <c r="B331" t="s">
        <v>39</v>
      </c>
      <c r="E331" t="s">
        <v>32</v>
      </c>
      <c r="F331" t="s">
        <v>209</v>
      </c>
      <c r="G331" t="s">
        <v>208</v>
      </c>
      <c r="H331" t="s">
        <v>210</v>
      </c>
      <c r="I331" t="str">
        <f>_xlfn.CONCAT(H331,D331)</f>
        <v>Manganes (mg)</v>
      </c>
    </row>
    <row r="332" spans="2:9" x14ac:dyDescent="0.25">
      <c r="B332" t="s">
        <v>40</v>
      </c>
      <c r="C332" t="s">
        <v>5</v>
      </c>
      <c r="F332" t="s">
        <v>209</v>
      </c>
      <c r="G332" t="s">
        <v>208</v>
      </c>
      <c r="H332" t="s">
        <v>210</v>
      </c>
      <c r="I332" t="str">
        <f>_xlfn.CONCAT(C332)</f>
        <v>&lt;/label&gt;</v>
      </c>
    </row>
    <row r="333" spans="2:9" x14ac:dyDescent="0.25">
      <c r="B333" t="s">
        <v>41</v>
      </c>
      <c r="C333" t="s">
        <v>6</v>
      </c>
      <c r="F333" t="s">
        <v>209</v>
      </c>
      <c r="G333" t="s">
        <v>208</v>
      </c>
      <c r="H333" t="s">
        <v>210</v>
      </c>
      <c r="I333" t="str">
        <f>_xlfn.CONCAT(C333)</f>
        <v xml:space="preserve">&lt;input type="text" </v>
      </c>
    </row>
    <row r="334" spans="2:9" x14ac:dyDescent="0.25">
      <c r="B334" t="s">
        <v>42</v>
      </c>
      <c r="C334" t="s">
        <v>20</v>
      </c>
      <c r="D334" s="5" t="s">
        <v>22</v>
      </c>
      <c r="E334" t="s">
        <v>33</v>
      </c>
      <c r="F334" t="s">
        <v>209</v>
      </c>
      <c r="G334" t="s">
        <v>208</v>
      </c>
      <c r="H334" t="s">
        <v>210</v>
      </c>
      <c r="I334" t="str">
        <f>_xlfn.CONCAT(C334,G334,D334)</f>
        <v xml:space="preserve">id="food-manganes" </v>
      </c>
    </row>
    <row r="335" spans="2:9" x14ac:dyDescent="0.25">
      <c r="B335" t="s">
        <v>43</v>
      </c>
      <c r="C335" t="s">
        <v>8</v>
      </c>
      <c r="F335" t="s">
        <v>209</v>
      </c>
      <c r="G335" t="s">
        <v>208</v>
      </c>
      <c r="H335" t="s">
        <v>210</v>
      </c>
      <c r="I335" t="str">
        <f>_xlfn.CONCAT(C335)</f>
        <v xml:space="preserve">class="form-field-input" </v>
      </c>
    </row>
    <row r="336" spans="2:9" x14ac:dyDescent="0.25">
      <c r="B336" t="s">
        <v>44</v>
      </c>
      <c r="C336" t="s">
        <v>9</v>
      </c>
      <c r="F336" t="s">
        <v>209</v>
      </c>
      <c r="G336" t="s">
        <v>208</v>
      </c>
      <c r="H336" t="s">
        <v>210</v>
      </c>
      <c r="I336" t="str">
        <f t="shared" ref="I336:I338" si="26">_xlfn.CONCAT(C336)</f>
        <v>placeholder="0,00"&gt;</v>
      </c>
    </row>
    <row r="337" spans="2:9" x14ac:dyDescent="0.25">
      <c r="B337" t="s">
        <v>45</v>
      </c>
      <c r="C337" t="s">
        <v>10</v>
      </c>
      <c r="F337" t="s">
        <v>209</v>
      </c>
      <c r="G337" t="s">
        <v>208</v>
      </c>
      <c r="H337" t="s">
        <v>210</v>
      </c>
      <c r="I337" t="str">
        <f t="shared" si="26"/>
        <v>&lt;div class="form-field-error"&gt;&lt;/div&gt;</v>
      </c>
    </row>
    <row r="338" spans="2:9" x14ac:dyDescent="0.25">
      <c r="B338" t="s">
        <v>46</v>
      </c>
      <c r="C338" t="s">
        <v>11</v>
      </c>
      <c r="F338" t="s">
        <v>209</v>
      </c>
      <c r="G338" t="s">
        <v>208</v>
      </c>
      <c r="H338" t="s">
        <v>210</v>
      </c>
      <c r="I338" t="str">
        <f t="shared" si="26"/>
        <v>&lt;/div&gt;</v>
      </c>
    </row>
    <row r="339" spans="2:9" x14ac:dyDescent="0.25">
      <c r="B339" t="s">
        <v>47</v>
      </c>
      <c r="C339" t="s">
        <v>17</v>
      </c>
      <c r="D339" t="s">
        <v>18</v>
      </c>
      <c r="E339" t="s">
        <v>32</v>
      </c>
      <c r="F339" t="s">
        <v>213</v>
      </c>
      <c r="G339" t="s">
        <v>212</v>
      </c>
      <c r="H339" t="s">
        <v>214</v>
      </c>
      <c r="I339" t="str">
        <f>_xlfn.CONCAT(C339,H339,D339)</f>
        <v>&lt;!-- Selenio (mcg) --&gt;</v>
      </c>
    </row>
    <row r="340" spans="2:9" x14ac:dyDescent="0.25">
      <c r="B340" t="s">
        <v>48</v>
      </c>
      <c r="C340" t="s">
        <v>2</v>
      </c>
      <c r="F340" t="s">
        <v>213</v>
      </c>
      <c r="G340" t="s">
        <v>212</v>
      </c>
      <c r="H340" t="s">
        <v>214</v>
      </c>
      <c r="I340" t="str">
        <f>_xlfn.CONCAT(C340)</f>
        <v>&lt;div class="form-field-container" style="flex: 1;"&gt;</v>
      </c>
    </row>
    <row r="341" spans="2:9" x14ac:dyDescent="0.25">
      <c r="B341" t="s">
        <v>49</v>
      </c>
      <c r="C341" t="s">
        <v>19</v>
      </c>
      <c r="D341" t="s">
        <v>21</v>
      </c>
      <c r="E341" t="s">
        <v>33</v>
      </c>
      <c r="F341" t="s">
        <v>213</v>
      </c>
      <c r="G341" t="s">
        <v>212</v>
      </c>
      <c r="H341" t="s">
        <v>214</v>
      </c>
      <c r="I341" t="str">
        <f>_xlfn.CONCAT(C341,G341,D341)</f>
        <v>&lt;label for="food-selenio" class="form-field-label"&gt;</v>
      </c>
    </row>
    <row r="342" spans="2:9" x14ac:dyDescent="0.25">
      <c r="B342" t="s">
        <v>50</v>
      </c>
      <c r="E342" t="s">
        <v>32</v>
      </c>
      <c r="F342" t="s">
        <v>213</v>
      </c>
      <c r="G342" t="s">
        <v>212</v>
      </c>
      <c r="H342" t="s">
        <v>214</v>
      </c>
      <c r="I342" t="str">
        <f>_xlfn.CONCAT(H342,D342)</f>
        <v>Selenio (mcg)</v>
      </c>
    </row>
    <row r="343" spans="2:9" x14ac:dyDescent="0.25">
      <c r="B343" t="s">
        <v>51</v>
      </c>
      <c r="C343" t="s">
        <v>5</v>
      </c>
      <c r="F343" t="s">
        <v>213</v>
      </c>
      <c r="G343" t="s">
        <v>212</v>
      </c>
      <c r="H343" t="s">
        <v>214</v>
      </c>
      <c r="I343" t="str">
        <f>_xlfn.CONCAT(C343)</f>
        <v>&lt;/label&gt;</v>
      </c>
    </row>
    <row r="344" spans="2:9" x14ac:dyDescent="0.25">
      <c r="B344" t="s">
        <v>52</v>
      </c>
      <c r="C344" t="s">
        <v>6</v>
      </c>
      <c r="F344" t="s">
        <v>213</v>
      </c>
      <c r="G344" t="s">
        <v>212</v>
      </c>
      <c r="H344" t="s">
        <v>214</v>
      </c>
      <c r="I344" t="str">
        <f>_xlfn.CONCAT(C344)</f>
        <v xml:space="preserve">&lt;input type="text" </v>
      </c>
    </row>
    <row r="345" spans="2:9" x14ac:dyDescent="0.25">
      <c r="B345" t="s">
        <v>53</v>
      </c>
      <c r="C345" t="s">
        <v>20</v>
      </c>
      <c r="D345" t="s">
        <v>22</v>
      </c>
      <c r="E345" t="s">
        <v>33</v>
      </c>
      <c r="F345" t="s">
        <v>213</v>
      </c>
      <c r="G345" t="s">
        <v>212</v>
      </c>
      <c r="H345" t="s">
        <v>214</v>
      </c>
      <c r="I345" t="str">
        <f>_xlfn.CONCAT(C345,G345,D345)</f>
        <v xml:space="preserve">id="food-selenio" </v>
      </c>
    </row>
    <row r="346" spans="2:9" x14ac:dyDescent="0.25">
      <c r="B346" t="s">
        <v>54</v>
      </c>
      <c r="C346" t="s">
        <v>8</v>
      </c>
      <c r="F346" t="s">
        <v>213</v>
      </c>
      <c r="G346" t="s">
        <v>212</v>
      </c>
      <c r="H346" t="s">
        <v>214</v>
      </c>
      <c r="I346" t="str">
        <f>_xlfn.CONCAT(C346)</f>
        <v xml:space="preserve">class="form-field-input" </v>
      </c>
    </row>
    <row r="347" spans="2:9" x14ac:dyDescent="0.25">
      <c r="B347" t="s">
        <v>55</v>
      </c>
      <c r="C347" t="s">
        <v>9</v>
      </c>
      <c r="F347" t="s">
        <v>213</v>
      </c>
      <c r="G347" t="s">
        <v>212</v>
      </c>
      <c r="H347" t="s">
        <v>214</v>
      </c>
      <c r="I347" t="str">
        <f t="shared" ref="I347:I350" si="27">_xlfn.CONCAT(C347)</f>
        <v>placeholder="0,00"&gt;</v>
      </c>
    </row>
    <row r="348" spans="2:9" x14ac:dyDescent="0.25">
      <c r="B348" t="s">
        <v>56</v>
      </c>
      <c r="C348" t="s">
        <v>10</v>
      </c>
      <c r="F348" t="s">
        <v>213</v>
      </c>
      <c r="G348" t="s">
        <v>212</v>
      </c>
      <c r="H348" t="s">
        <v>214</v>
      </c>
      <c r="I348" t="str">
        <f t="shared" si="27"/>
        <v>&lt;div class="form-field-error"&gt;&lt;/div&gt;</v>
      </c>
    </row>
    <row r="349" spans="2:9" x14ac:dyDescent="0.25">
      <c r="B349" t="s">
        <v>57</v>
      </c>
      <c r="C349" t="s">
        <v>11</v>
      </c>
      <c r="F349" t="s">
        <v>213</v>
      </c>
      <c r="G349" t="s">
        <v>212</v>
      </c>
      <c r="H349" t="s">
        <v>214</v>
      </c>
      <c r="I349" t="str">
        <f t="shared" si="27"/>
        <v>&lt;/div&gt;</v>
      </c>
    </row>
    <row r="350" spans="2:9" x14ac:dyDescent="0.25">
      <c r="B350" t="s">
        <v>58</v>
      </c>
      <c r="C350" t="s">
        <v>11</v>
      </c>
      <c r="F350" t="s">
        <v>213</v>
      </c>
      <c r="G350" t="s">
        <v>212</v>
      </c>
      <c r="H350" t="s">
        <v>214</v>
      </c>
      <c r="I350" t="str">
        <f t="shared" si="27"/>
        <v>&lt;/div&gt;</v>
      </c>
    </row>
    <row r="351" spans="2:9" x14ac:dyDescent="0.25">
      <c r="B351" s="7" t="s">
        <v>59</v>
      </c>
      <c r="F351" t="s">
        <v>213</v>
      </c>
      <c r="G351" t="s">
        <v>212</v>
      </c>
      <c r="H351" t="s">
        <v>214</v>
      </c>
    </row>
    <row r="352" spans="2:9" x14ac:dyDescent="0.25">
      <c r="B352" s="6" t="s">
        <v>35</v>
      </c>
      <c r="C352" t="s">
        <v>0</v>
      </c>
      <c r="F352" t="s">
        <v>217</v>
      </c>
      <c r="G352" t="s">
        <v>216</v>
      </c>
      <c r="H352" t="s">
        <v>218</v>
      </c>
      <c r="I352" t="str">
        <f>_xlfn.CONCAT(C352)</f>
        <v>&lt;div class="form-field-row"&gt;</v>
      </c>
    </row>
    <row r="353" spans="2:9" x14ac:dyDescent="0.25">
      <c r="B353" t="s">
        <v>36</v>
      </c>
      <c r="C353" t="s">
        <v>17</v>
      </c>
      <c r="D353" t="s">
        <v>18</v>
      </c>
      <c r="E353" t="s">
        <v>32</v>
      </c>
      <c r="F353" t="s">
        <v>217</v>
      </c>
      <c r="G353" t="s">
        <v>216</v>
      </c>
      <c r="H353" t="s">
        <v>218</v>
      </c>
      <c r="I353" t="str">
        <f>_xlfn.CONCAT(C353,H353,D353)</f>
        <v>&lt;!-- Iodo (mcg) --&gt;</v>
      </c>
    </row>
    <row r="354" spans="2:9" x14ac:dyDescent="0.25">
      <c r="B354" t="s">
        <v>37</v>
      </c>
      <c r="C354" t="s">
        <v>2</v>
      </c>
      <c r="F354" t="s">
        <v>217</v>
      </c>
      <c r="G354" t="s">
        <v>216</v>
      </c>
      <c r="H354" t="s">
        <v>218</v>
      </c>
      <c r="I354" t="str">
        <f>_xlfn.CONCAT(C354)</f>
        <v>&lt;div class="form-field-container" style="flex: 1;"&gt;</v>
      </c>
    </row>
    <row r="355" spans="2:9" x14ac:dyDescent="0.25">
      <c r="B355" t="s">
        <v>38</v>
      </c>
      <c r="C355" t="s">
        <v>19</v>
      </c>
      <c r="D355" s="5" t="s">
        <v>21</v>
      </c>
      <c r="E355" t="s">
        <v>33</v>
      </c>
      <c r="F355" t="s">
        <v>217</v>
      </c>
      <c r="G355" t="s">
        <v>216</v>
      </c>
      <c r="H355" t="s">
        <v>218</v>
      </c>
      <c r="I355" t="str">
        <f>_xlfn.CONCAT(C355,G355,D355)</f>
        <v>&lt;label for="food-iodo" class="form-field-label"&gt;</v>
      </c>
    </row>
    <row r="356" spans="2:9" x14ac:dyDescent="0.25">
      <c r="B356" t="s">
        <v>39</v>
      </c>
      <c r="E356" t="s">
        <v>32</v>
      </c>
      <c r="F356" t="s">
        <v>217</v>
      </c>
      <c r="G356" t="s">
        <v>216</v>
      </c>
      <c r="H356" t="s">
        <v>218</v>
      </c>
      <c r="I356" t="str">
        <f>_xlfn.CONCAT(H356,D356)</f>
        <v>Iodo (mcg)</v>
      </c>
    </row>
    <row r="357" spans="2:9" x14ac:dyDescent="0.25">
      <c r="B357" t="s">
        <v>40</v>
      </c>
      <c r="C357" t="s">
        <v>5</v>
      </c>
      <c r="F357" t="s">
        <v>217</v>
      </c>
      <c r="G357" t="s">
        <v>216</v>
      </c>
      <c r="H357" t="s">
        <v>218</v>
      </c>
      <c r="I357" t="str">
        <f>_xlfn.CONCAT(C357)</f>
        <v>&lt;/label&gt;</v>
      </c>
    </row>
    <row r="358" spans="2:9" x14ac:dyDescent="0.25">
      <c r="B358" t="s">
        <v>41</v>
      </c>
      <c r="C358" t="s">
        <v>6</v>
      </c>
      <c r="F358" t="s">
        <v>217</v>
      </c>
      <c r="G358" t="s">
        <v>216</v>
      </c>
      <c r="H358" t="s">
        <v>218</v>
      </c>
      <c r="I358" t="str">
        <f>_xlfn.CONCAT(C358)</f>
        <v xml:space="preserve">&lt;input type="text" </v>
      </c>
    </row>
    <row r="359" spans="2:9" x14ac:dyDescent="0.25">
      <c r="B359" t="s">
        <v>42</v>
      </c>
      <c r="C359" t="s">
        <v>20</v>
      </c>
      <c r="D359" s="5" t="s">
        <v>22</v>
      </c>
      <c r="E359" t="s">
        <v>33</v>
      </c>
      <c r="F359" t="s">
        <v>217</v>
      </c>
      <c r="G359" t="s">
        <v>216</v>
      </c>
      <c r="H359" t="s">
        <v>218</v>
      </c>
      <c r="I359" t="str">
        <f>_xlfn.CONCAT(C359,G359,D359)</f>
        <v xml:space="preserve">id="food-iodo" </v>
      </c>
    </row>
    <row r="360" spans="2:9" x14ac:dyDescent="0.25">
      <c r="B360" t="s">
        <v>43</v>
      </c>
      <c r="C360" t="s">
        <v>8</v>
      </c>
      <c r="F360" t="s">
        <v>217</v>
      </c>
      <c r="G360" t="s">
        <v>216</v>
      </c>
      <c r="H360" t="s">
        <v>218</v>
      </c>
      <c r="I360" t="str">
        <f>_xlfn.CONCAT(C360)</f>
        <v xml:space="preserve">class="form-field-input" </v>
      </c>
    </row>
    <row r="361" spans="2:9" x14ac:dyDescent="0.25">
      <c r="B361" t="s">
        <v>44</v>
      </c>
      <c r="C361" t="s">
        <v>9</v>
      </c>
      <c r="F361" t="s">
        <v>217</v>
      </c>
      <c r="G361" t="s">
        <v>216</v>
      </c>
      <c r="H361" t="s">
        <v>218</v>
      </c>
      <c r="I361" t="str">
        <f t="shared" ref="I361:I363" si="28">_xlfn.CONCAT(C361)</f>
        <v>placeholder="0,00"&gt;</v>
      </c>
    </row>
    <row r="362" spans="2:9" x14ac:dyDescent="0.25">
      <c r="B362" t="s">
        <v>45</v>
      </c>
      <c r="C362" t="s">
        <v>10</v>
      </c>
      <c r="F362" t="s">
        <v>217</v>
      </c>
      <c r="G362" t="s">
        <v>216</v>
      </c>
      <c r="H362" t="s">
        <v>218</v>
      </c>
      <c r="I362" t="str">
        <f t="shared" si="28"/>
        <v>&lt;div class="form-field-error"&gt;&lt;/div&gt;</v>
      </c>
    </row>
    <row r="363" spans="2:9" x14ac:dyDescent="0.25">
      <c r="B363" t="s">
        <v>46</v>
      </c>
      <c r="C363" t="s">
        <v>11</v>
      </c>
      <c r="F363" t="s">
        <v>217</v>
      </c>
      <c r="G363" t="s">
        <v>216</v>
      </c>
      <c r="H363" t="s">
        <v>218</v>
      </c>
      <c r="I363" t="str">
        <f t="shared" si="28"/>
        <v>&lt;/div&gt;</v>
      </c>
    </row>
    <row r="364" spans="2:9" x14ac:dyDescent="0.25">
      <c r="B364" t="s">
        <v>47</v>
      </c>
      <c r="C364" t="s">
        <v>17</v>
      </c>
      <c r="D364" t="s">
        <v>18</v>
      </c>
      <c r="E364" t="s">
        <v>32</v>
      </c>
      <c r="F364" t="s">
        <v>225</v>
      </c>
      <c r="G364" t="s">
        <v>224</v>
      </c>
      <c r="H364" t="s">
        <v>226</v>
      </c>
      <c r="I364" t="str">
        <f>_xlfn.CONCAT(C364,H364,D364)</f>
        <v>&lt;!-- Betacaroteno (mcg) --&gt;</v>
      </c>
    </row>
    <row r="365" spans="2:9" x14ac:dyDescent="0.25">
      <c r="B365" t="s">
        <v>48</v>
      </c>
      <c r="C365" t="s">
        <v>2</v>
      </c>
      <c r="F365" t="s">
        <v>225</v>
      </c>
      <c r="G365" t="s">
        <v>224</v>
      </c>
      <c r="H365" t="s">
        <v>226</v>
      </c>
      <c r="I365" t="str">
        <f>_xlfn.CONCAT(C365)</f>
        <v>&lt;div class="form-field-container" style="flex: 1;"&gt;</v>
      </c>
    </row>
    <row r="366" spans="2:9" x14ac:dyDescent="0.25">
      <c r="B366" t="s">
        <v>49</v>
      </c>
      <c r="C366" t="s">
        <v>19</v>
      </c>
      <c r="D366" t="s">
        <v>21</v>
      </c>
      <c r="E366" t="s">
        <v>33</v>
      </c>
      <c r="F366" t="s">
        <v>225</v>
      </c>
      <c r="G366" t="s">
        <v>224</v>
      </c>
      <c r="H366" t="s">
        <v>226</v>
      </c>
      <c r="I366" t="str">
        <f>_xlfn.CONCAT(C366,G366,D366)</f>
        <v>&lt;label for="food-betacaroteno" class="form-field-label"&gt;</v>
      </c>
    </row>
    <row r="367" spans="2:9" x14ac:dyDescent="0.25">
      <c r="B367" t="s">
        <v>50</v>
      </c>
      <c r="E367" t="s">
        <v>32</v>
      </c>
      <c r="F367" t="s">
        <v>225</v>
      </c>
      <c r="G367" t="s">
        <v>224</v>
      </c>
      <c r="H367" t="s">
        <v>226</v>
      </c>
      <c r="I367" t="str">
        <f>_xlfn.CONCAT(H367,D367)</f>
        <v>Betacaroteno (mcg)</v>
      </c>
    </row>
    <row r="368" spans="2:9" x14ac:dyDescent="0.25">
      <c r="B368" t="s">
        <v>51</v>
      </c>
      <c r="C368" t="s">
        <v>5</v>
      </c>
      <c r="F368" t="s">
        <v>225</v>
      </c>
      <c r="G368" t="s">
        <v>224</v>
      </c>
      <c r="H368" t="s">
        <v>226</v>
      </c>
      <c r="I368" t="str">
        <f>_xlfn.CONCAT(C368)</f>
        <v>&lt;/label&gt;</v>
      </c>
    </row>
    <row r="369" spans="2:9" x14ac:dyDescent="0.25">
      <c r="B369" t="s">
        <v>52</v>
      </c>
      <c r="C369" t="s">
        <v>6</v>
      </c>
      <c r="F369" t="s">
        <v>225</v>
      </c>
      <c r="G369" t="s">
        <v>224</v>
      </c>
      <c r="H369" t="s">
        <v>226</v>
      </c>
      <c r="I369" t="str">
        <f>_xlfn.CONCAT(C369)</f>
        <v xml:space="preserve">&lt;input type="text" </v>
      </c>
    </row>
    <row r="370" spans="2:9" x14ac:dyDescent="0.25">
      <c r="B370" t="s">
        <v>53</v>
      </c>
      <c r="C370" t="s">
        <v>20</v>
      </c>
      <c r="D370" t="s">
        <v>22</v>
      </c>
      <c r="E370" t="s">
        <v>33</v>
      </c>
      <c r="F370" t="s">
        <v>225</v>
      </c>
      <c r="G370" t="s">
        <v>224</v>
      </c>
      <c r="H370" t="s">
        <v>226</v>
      </c>
      <c r="I370" t="str">
        <f>_xlfn.CONCAT(C370,G370,D370)</f>
        <v xml:space="preserve">id="food-betacaroteno" </v>
      </c>
    </row>
    <row r="371" spans="2:9" x14ac:dyDescent="0.25">
      <c r="B371" t="s">
        <v>54</v>
      </c>
      <c r="C371" t="s">
        <v>8</v>
      </c>
      <c r="F371" t="s">
        <v>225</v>
      </c>
      <c r="G371" t="s">
        <v>224</v>
      </c>
      <c r="H371" t="s">
        <v>226</v>
      </c>
      <c r="I371" t="str">
        <f>_xlfn.CONCAT(C371)</f>
        <v xml:space="preserve">class="form-field-input" </v>
      </c>
    </row>
    <row r="372" spans="2:9" x14ac:dyDescent="0.25">
      <c r="B372" t="s">
        <v>55</v>
      </c>
      <c r="C372" t="s">
        <v>9</v>
      </c>
      <c r="F372" t="s">
        <v>225</v>
      </c>
      <c r="G372" t="s">
        <v>224</v>
      </c>
      <c r="H372" t="s">
        <v>226</v>
      </c>
      <c r="I372" t="str">
        <f t="shared" ref="I372:I375" si="29">_xlfn.CONCAT(C372)</f>
        <v>placeholder="0,00"&gt;</v>
      </c>
    </row>
    <row r="373" spans="2:9" x14ac:dyDescent="0.25">
      <c r="B373" t="s">
        <v>56</v>
      </c>
      <c r="C373" t="s">
        <v>10</v>
      </c>
      <c r="F373" t="s">
        <v>225</v>
      </c>
      <c r="G373" t="s">
        <v>224</v>
      </c>
      <c r="H373" t="s">
        <v>226</v>
      </c>
      <c r="I373" t="str">
        <f t="shared" si="29"/>
        <v>&lt;div class="form-field-error"&gt;&lt;/div&gt;</v>
      </c>
    </row>
    <row r="374" spans="2:9" x14ac:dyDescent="0.25">
      <c r="B374" t="s">
        <v>57</v>
      </c>
      <c r="C374" t="s">
        <v>11</v>
      </c>
      <c r="F374" t="s">
        <v>225</v>
      </c>
      <c r="G374" t="s">
        <v>224</v>
      </c>
      <c r="H374" t="s">
        <v>226</v>
      </c>
      <c r="I374" t="str">
        <f t="shared" si="29"/>
        <v>&lt;/div&gt;</v>
      </c>
    </row>
    <row r="375" spans="2:9" x14ac:dyDescent="0.25">
      <c r="B375" t="s">
        <v>58</v>
      </c>
      <c r="C375" t="s">
        <v>11</v>
      </c>
      <c r="F375" t="s">
        <v>225</v>
      </c>
      <c r="G375" t="s">
        <v>224</v>
      </c>
      <c r="H375" t="s">
        <v>226</v>
      </c>
      <c r="I375" t="str">
        <f t="shared" si="29"/>
        <v>&lt;/div&gt;</v>
      </c>
    </row>
    <row r="376" spans="2:9" x14ac:dyDescent="0.25">
      <c r="B376" s="7" t="s">
        <v>59</v>
      </c>
      <c r="F376" t="s">
        <v>225</v>
      </c>
      <c r="G376" t="s">
        <v>224</v>
      </c>
      <c r="H376" t="s">
        <v>226</v>
      </c>
    </row>
    <row r="377" spans="2:9" x14ac:dyDescent="0.25">
      <c r="B377" s="6" t="s">
        <v>35</v>
      </c>
      <c r="C377" t="s">
        <v>0</v>
      </c>
      <c r="F377" t="s">
        <v>229</v>
      </c>
      <c r="G377" t="s">
        <v>228</v>
      </c>
      <c r="H377" t="s">
        <v>230</v>
      </c>
      <c r="I377" t="str">
        <f>_xlfn.CONCAT(C377)</f>
        <v>&lt;div class="form-field-row"&gt;</v>
      </c>
    </row>
    <row r="378" spans="2:9" x14ac:dyDescent="0.25">
      <c r="B378" t="s">
        <v>36</v>
      </c>
      <c r="C378" t="s">
        <v>17</v>
      </c>
      <c r="D378" t="s">
        <v>18</v>
      </c>
      <c r="E378" t="s">
        <v>32</v>
      </c>
      <c r="F378" t="s">
        <v>229</v>
      </c>
      <c r="G378" t="s">
        <v>228</v>
      </c>
      <c r="H378" t="s">
        <v>230</v>
      </c>
      <c r="I378" t="str">
        <f>_xlfn.CONCAT(C378,H378,D378)</f>
        <v>&lt;!-- Licopeno (mcg) --&gt;</v>
      </c>
    </row>
    <row r="379" spans="2:9" x14ac:dyDescent="0.25">
      <c r="B379" t="s">
        <v>37</v>
      </c>
      <c r="C379" t="s">
        <v>2</v>
      </c>
      <c r="F379" t="s">
        <v>229</v>
      </c>
      <c r="G379" t="s">
        <v>228</v>
      </c>
      <c r="H379" t="s">
        <v>230</v>
      </c>
      <c r="I379" t="str">
        <f>_xlfn.CONCAT(C379)</f>
        <v>&lt;div class="form-field-container" style="flex: 1;"&gt;</v>
      </c>
    </row>
    <row r="380" spans="2:9" x14ac:dyDescent="0.25">
      <c r="B380" t="s">
        <v>38</v>
      </c>
      <c r="C380" t="s">
        <v>19</v>
      </c>
      <c r="D380" s="5" t="s">
        <v>21</v>
      </c>
      <c r="E380" t="s">
        <v>33</v>
      </c>
      <c r="F380" t="s">
        <v>229</v>
      </c>
      <c r="G380" t="s">
        <v>228</v>
      </c>
      <c r="H380" t="s">
        <v>230</v>
      </c>
      <c r="I380" t="str">
        <f>_xlfn.CONCAT(C380,G380,D380)</f>
        <v>&lt;label for="food-licopeno" class="form-field-label"&gt;</v>
      </c>
    </row>
    <row r="381" spans="2:9" x14ac:dyDescent="0.25">
      <c r="B381" t="s">
        <v>39</v>
      </c>
      <c r="E381" t="s">
        <v>32</v>
      </c>
      <c r="F381" t="s">
        <v>229</v>
      </c>
      <c r="G381" t="s">
        <v>228</v>
      </c>
      <c r="H381" t="s">
        <v>230</v>
      </c>
      <c r="I381" t="str">
        <f>_xlfn.CONCAT(H381,D381)</f>
        <v>Licopeno (mcg)</v>
      </c>
    </row>
    <row r="382" spans="2:9" x14ac:dyDescent="0.25">
      <c r="B382" t="s">
        <v>40</v>
      </c>
      <c r="C382" t="s">
        <v>5</v>
      </c>
      <c r="F382" t="s">
        <v>229</v>
      </c>
      <c r="G382" t="s">
        <v>228</v>
      </c>
      <c r="H382" t="s">
        <v>230</v>
      </c>
      <c r="I382" t="str">
        <f>_xlfn.CONCAT(C382)</f>
        <v>&lt;/label&gt;</v>
      </c>
    </row>
    <row r="383" spans="2:9" x14ac:dyDescent="0.25">
      <c r="B383" t="s">
        <v>41</v>
      </c>
      <c r="C383" t="s">
        <v>6</v>
      </c>
      <c r="F383" t="s">
        <v>229</v>
      </c>
      <c r="G383" t="s">
        <v>228</v>
      </c>
      <c r="H383" t="s">
        <v>230</v>
      </c>
      <c r="I383" t="str">
        <f>_xlfn.CONCAT(C383)</f>
        <v xml:space="preserve">&lt;input type="text" </v>
      </c>
    </row>
    <row r="384" spans="2:9" x14ac:dyDescent="0.25">
      <c r="B384" t="s">
        <v>42</v>
      </c>
      <c r="C384" t="s">
        <v>20</v>
      </c>
      <c r="D384" s="5" t="s">
        <v>22</v>
      </c>
      <c r="E384" t="s">
        <v>33</v>
      </c>
      <c r="F384" t="s">
        <v>229</v>
      </c>
      <c r="G384" t="s">
        <v>228</v>
      </c>
      <c r="H384" t="s">
        <v>230</v>
      </c>
      <c r="I384" t="str">
        <f>_xlfn.CONCAT(C384,G384,D384)</f>
        <v xml:space="preserve">id="food-licopeno" </v>
      </c>
    </row>
    <row r="385" spans="2:9" x14ac:dyDescent="0.25">
      <c r="B385" t="s">
        <v>43</v>
      </c>
      <c r="C385" t="s">
        <v>8</v>
      </c>
      <c r="F385" t="s">
        <v>229</v>
      </c>
      <c r="G385" t="s">
        <v>228</v>
      </c>
      <c r="H385" t="s">
        <v>230</v>
      </c>
      <c r="I385" t="str">
        <f>_xlfn.CONCAT(C385)</f>
        <v xml:space="preserve">class="form-field-input" </v>
      </c>
    </row>
    <row r="386" spans="2:9" x14ac:dyDescent="0.25">
      <c r="B386" t="s">
        <v>44</v>
      </c>
      <c r="C386" t="s">
        <v>9</v>
      </c>
      <c r="F386" t="s">
        <v>229</v>
      </c>
      <c r="G386" t="s">
        <v>228</v>
      </c>
      <c r="H386" t="s">
        <v>230</v>
      </c>
      <c r="I386" t="str">
        <f t="shared" ref="I386:I388" si="30">_xlfn.CONCAT(C386)</f>
        <v>placeholder="0,00"&gt;</v>
      </c>
    </row>
    <row r="387" spans="2:9" x14ac:dyDescent="0.25">
      <c r="B387" t="s">
        <v>45</v>
      </c>
      <c r="C387" t="s">
        <v>10</v>
      </c>
      <c r="F387" t="s">
        <v>229</v>
      </c>
      <c r="G387" t="s">
        <v>228</v>
      </c>
      <c r="H387" t="s">
        <v>230</v>
      </c>
      <c r="I387" t="str">
        <f t="shared" si="30"/>
        <v>&lt;div class="form-field-error"&gt;&lt;/div&gt;</v>
      </c>
    </row>
    <row r="388" spans="2:9" x14ac:dyDescent="0.25">
      <c r="B388" t="s">
        <v>46</v>
      </c>
      <c r="C388" t="s">
        <v>11</v>
      </c>
      <c r="F388" t="s">
        <v>229</v>
      </c>
      <c r="G388" t="s">
        <v>228</v>
      </c>
      <c r="H388" t="s">
        <v>230</v>
      </c>
      <c r="I388" t="str">
        <f t="shared" si="30"/>
        <v>&lt;/div&gt;</v>
      </c>
    </row>
    <row r="389" spans="2:9" x14ac:dyDescent="0.25">
      <c r="B389" t="s">
        <v>47</v>
      </c>
      <c r="C389" t="s">
        <v>17</v>
      </c>
      <c r="D389" t="s">
        <v>18</v>
      </c>
      <c r="E389" t="s">
        <v>32</v>
      </c>
      <c r="F389" t="s">
        <v>233</v>
      </c>
      <c r="G389" t="s">
        <v>232</v>
      </c>
      <c r="H389" t="s">
        <v>234</v>
      </c>
      <c r="I389" t="str">
        <f>_xlfn.CONCAT(C389,H389,D389)</f>
        <v>&lt;!-- Luteina Zeaxantina (mcg) --&gt;</v>
      </c>
    </row>
    <row r="390" spans="2:9" x14ac:dyDescent="0.25">
      <c r="B390" t="s">
        <v>48</v>
      </c>
      <c r="C390" t="s">
        <v>2</v>
      </c>
      <c r="F390" t="s">
        <v>233</v>
      </c>
      <c r="G390" t="s">
        <v>232</v>
      </c>
      <c r="H390" t="s">
        <v>234</v>
      </c>
      <c r="I390" t="str">
        <f>_xlfn.CONCAT(C390)</f>
        <v>&lt;div class="form-field-container" style="flex: 1;"&gt;</v>
      </c>
    </row>
    <row r="391" spans="2:9" x14ac:dyDescent="0.25">
      <c r="B391" t="s">
        <v>49</v>
      </c>
      <c r="C391" t="s">
        <v>19</v>
      </c>
      <c r="D391" t="s">
        <v>21</v>
      </c>
      <c r="E391" t="s">
        <v>33</v>
      </c>
      <c r="F391" t="s">
        <v>233</v>
      </c>
      <c r="G391" t="s">
        <v>232</v>
      </c>
      <c r="H391" t="s">
        <v>234</v>
      </c>
      <c r="I391" t="str">
        <f>_xlfn.CONCAT(C391,G391,D391)</f>
        <v>&lt;label for="food-luteina" class="form-field-label"&gt;</v>
      </c>
    </row>
    <row r="392" spans="2:9" x14ac:dyDescent="0.25">
      <c r="B392" t="s">
        <v>50</v>
      </c>
      <c r="E392" t="s">
        <v>32</v>
      </c>
      <c r="F392" t="s">
        <v>233</v>
      </c>
      <c r="G392" t="s">
        <v>232</v>
      </c>
      <c r="H392" t="s">
        <v>234</v>
      </c>
      <c r="I392" t="str">
        <f>_xlfn.CONCAT(H392,D392)</f>
        <v>Luteina Zeaxantina (mcg)</v>
      </c>
    </row>
    <row r="393" spans="2:9" x14ac:dyDescent="0.25">
      <c r="B393" t="s">
        <v>51</v>
      </c>
      <c r="C393" t="s">
        <v>5</v>
      </c>
      <c r="F393" t="s">
        <v>233</v>
      </c>
      <c r="G393" t="s">
        <v>232</v>
      </c>
      <c r="H393" t="s">
        <v>234</v>
      </c>
      <c r="I393" t="str">
        <f>_xlfn.CONCAT(C393)</f>
        <v>&lt;/label&gt;</v>
      </c>
    </row>
    <row r="394" spans="2:9" x14ac:dyDescent="0.25">
      <c r="B394" t="s">
        <v>52</v>
      </c>
      <c r="C394" t="s">
        <v>6</v>
      </c>
      <c r="F394" t="s">
        <v>233</v>
      </c>
      <c r="G394" t="s">
        <v>232</v>
      </c>
      <c r="H394" t="s">
        <v>234</v>
      </c>
      <c r="I394" t="str">
        <f>_xlfn.CONCAT(C394)</f>
        <v xml:space="preserve">&lt;input type="text" </v>
      </c>
    </row>
    <row r="395" spans="2:9" x14ac:dyDescent="0.25">
      <c r="B395" t="s">
        <v>53</v>
      </c>
      <c r="C395" t="s">
        <v>20</v>
      </c>
      <c r="D395" t="s">
        <v>22</v>
      </c>
      <c r="E395" t="s">
        <v>33</v>
      </c>
      <c r="F395" t="s">
        <v>233</v>
      </c>
      <c r="G395" t="s">
        <v>232</v>
      </c>
      <c r="H395" t="s">
        <v>234</v>
      </c>
      <c r="I395" t="str">
        <f>_xlfn.CONCAT(C395,G395,D395)</f>
        <v xml:space="preserve">id="food-luteina" </v>
      </c>
    </row>
    <row r="396" spans="2:9" x14ac:dyDescent="0.25">
      <c r="B396" t="s">
        <v>54</v>
      </c>
      <c r="C396" t="s">
        <v>8</v>
      </c>
      <c r="F396" t="s">
        <v>233</v>
      </c>
      <c r="G396" t="s">
        <v>232</v>
      </c>
      <c r="H396" t="s">
        <v>234</v>
      </c>
      <c r="I396" t="str">
        <f>_xlfn.CONCAT(C396)</f>
        <v xml:space="preserve">class="form-field-input" </v>
      </c>
    </row>
    <row r="397" spans="2:9" x14ac:dyDescent="0.25">
      <c r="B397" t="s">
        <v>55</v>
      </c>
      <c r="C397" t="s">
        <v>9</v>
      </c>
      <c r="F397" t="s">
        <v>233</v>
      </c>
      <c r="G397" t="s">
        <v>232</v>
      </c>
      <c r="H397" t="s">
        <v>234</v>
      </c>
      <c r="I397" t="str">
        <f t="shared" ref="I397:I400" si="31">_xlfn.CONCAT(C397)</f>
        <v>placeholder="0,00"&gt;</v>
      </c>
    </row>
    <row r="398" spans="2:9" x14ac:dyDescent="0.25">
      <c r="B398" t="s">
        <v>56</v>
      </c>
      <c r="C398" t="s">
        <v>10</v>
      </c>
      <c r="F398" t="s">
        <v>233</v>
      </c>
      <c r="G398" t="s">
        <v>232</v>
      </c>
      <c r="H398" t="s">
        <v>234</v>
      </c>
      <c r="I398" t="str">
        <f t="shared" si="31"/>
        <v>&lt;div class="form-field-error"&gt;&lt;/div&gt;</v>
      </c>
    </row>
    <row r="399" spans="2:9" x14ac:dyDescent="0.25">
      <c r="B399" t="s">
        <v>57</v>
      </c>
      <c r="C399" t="s">
        <v>11</v>
      </c>
      <c r="F399" t="s">
        <v>233</v>
      </c>
      <c r="G399" t="s">
        <v>232</v>
      </c>
      <c r="H399" t="s">
        <v>234</v>
      </c>
      <c r="I399" t="str">
        <f t="shared" si="31"/>
        <v>&lt;/div&gt;</v>
      </c>
    </row>
    <row r="400" spans="2:9" x14ac:dyDescent="0.25">
      <c r="B400" t="s">
        <v>58</v>
      </c>
      <c r="C400" t="s">
        <v>11</v>
      </c>
      <c r="F400" t="s">
        <v>233</v>
      </c>
      <c r="G400" t="s">
        <v>232</v>
      </c>
      <c r="H400" t="s">
        <v>234</v>
      </c>
      <c r="I400" t="str">
        <f t="shared" si="31"/>
        <v>&lt;/div&gt;</v>
      </c>
    </row>
    <row r="401" spans="2:9" x14ac:dyDescent="0.25">
      <c r="B401" s="7" t="s">
        <v>59</v>
      </c>
      <c r="F401" t="s">
        <v>233</v>
      </c>
      <c r="G401" t="s">
        <v>232</v>
      </c>
      <c r="H401" t="s">
        <v>234</v>
      </c>
    </row>
    <row r="402" spans="2:9" x14ac:dyDescent="0.25">
      <c r="B402" s="6" t="s">
        <v>35</v>
      </c>
      <c r="C402" t="s">
        <v>0</v>
      </c>
      <c r="F402" t="s">
        <v>281</v>
      </c>
      <c r="G402" t="s">
        <v>280</v>
      </c>
      <c r="H402" t="s">
        <v>282</v>
      </c>
      <c r="I402" t="str">
        <f>_xlfn.CONCAT(C402)</f>
        <v>&lt;div class="form-field-row"&gt;</v>
      </c>
    </row>
    <row r="403" spans="2:9" x14ac:dyDescent="0.25">
      <c r="B403" t="s">
        <v>36</v>
      </c>
      <c r="C403" t="s">
        <v>17</v>
      </c>
      <c r="D403" t="s">
        <v>18</v>
      </c>
      <c r="E403" t="s">
        <v>32</v>
      </c>
      <c r="F403" t="s">
        <v>281</v>
      </c>
      <c r="G403" t="s">
        <v>280</v>
      </c>
      <c r="H403" t="s">
        <v>282</v>
      </c>
      <c r="I403" t="str">
        <f>_xlfn.CONCAT(C403,H403,D403)</f>
        <v>&lt;!-- Acido Folico (mcg) --&gt;</v>
      </c>
    </row>
    <row r="404" spans="2:9" x14ac:dyDescent="0.25">
      <c r="B404" t="s">
        <v>37</v>
      </c>
      <c r="C404" t="s">
        <v>2</v>
      </c>
      <c r="F404" t="s">
        <v>281</v>
      </c>
      <c r="G404" t="s">
        <v>280</v>
      </c>
      <c r="H404" t="s">
        <v>282</v>
      </c>
      <c r="I404" t="str">
        <f>_xlfn.CONCAT(C404)</f>
        <v>&lt;div class="form-field-container" style="flex: 1;"&gt;</v>
      </c>
    </row>
    <row r="405" spans="2:9" x14ac:dyDescent="0.25">
      <c r="B405" t="s">
        <v>38</v>
      </c>
      <c r="C405" t="s">
        <v>19</v>
      </c>
      <c r="D405" s="5" t="s">
        <v>21</v>
      </c>
      <c r="E405" t="s">
        <v>33</v>
      </c>
      <c r="F405" t="s">
        <v>281</v>
      </c>
      <c r="G405" t="s">
        <v>280</v>
      </c>
      <c r="H405" t="s">
        <v>282</v>
      </c>
      <c r="I405" t="str">
        <f>_xlfn.CONCAT(C405,G405,D405)</f>
        <v>&lt;label for="food-acidoF" class="form-field-label"&gt;</v>
      </c>
    </row>
    <row r="406" spans="2:9" x14ac:dyDescent="0.25">
      <c r="B406" t="s">
        <v>39</v>
      </c>
      <c r="E406" t="s">
        <v>32</v>
      </c>
      <c r="F406" t="s">
        <v>281</v>
      </c>
      <c r="G406" t="s">
        <v>280</v>
      </c>
      <c r="H406" t="s">
        <v>282</v>
      </c>
      <c r="I406" t="str">
        <f>_xlfn.CONCAT(H406,D406)</f>
        <v>Acido Folico (mcg)</v>
      </c>
    </row>
    <row r="407" spans="2:9" x14ac:dyDescent="0.25">
      <c r="B407" t="s">
        <v>40</v>
      </c>
      <c r="C407" t="s">
        <v>5</v>
      </c>
      <c r="F407" t="s">
        <v>281</v>
      </c>
      <c r="G407" t="s">
        <v>280</v>
      </c>
      <c r="H407" t="s">
        <v>282</v>
      </c>
      <c r="I407" t="str">
        <f>_xlfn.CONCAT(C407)</f>
        <v>&lt;/label&gt;</v>
      </c>
    </row>
    <row r="408" spans="2:9" x14ac:dyDescent="0.25">
      <c r="B408" t="s">
        <v>41</v>
      </c>
      <c r="C408" t="s">
        <v>6</v>
      </c>
      <c r="F408" t="s">
        <v>281</v>
      </c>
      <c r="G408" t="s">
        <v>280</v>
      </c>
      <c r="H408" t="s">
        <v>282</v>
      </c>
      <c r="I408" t="str">
        <f>_xlfn.CONCAT(C408)</f>
        <v xml:space="preserve">&lt;input type="text" </v>
      </c>
    </row>
    <row r="409" spans="2:9" x14ac:dyDescent="0.25">
      <c r="B409" t="s">
        <v>42</v>
      </c>
      <c r="C409" t="s">
        <v>20</v>
      </c>
      <c r="D409" s="5" t="s">
        <v>22</v>
      </c>
      <c r="E409" t="s">
        <v>33</v>
      </c>
      <c r="F409" t="s">
        <v>281</v>
      </c>
      <c r="G409" t="s">
        <v>280</v>
      </c>
      <c r="H409" t="s">
        <v>282</v>
      </c>
      <c r="I409" t="str">
        <f>_xlfn.CONCAT(C409,G409,D409)</f>
        <v xml:space="preserve">id="food-acidoF" </v>
      </c>
    </row>
    <row r="410" spans="2:9" x14ac:dyDescent="0.25">
      <c r="B410" t="s">
        <v>43</v>
      </c>
      <c r="C410" t="s">
        <v>8</v>
      </c>
      <c r="F410" t="s">
        <v>281</v>
      </c>
      <c r="G410" t="s">
        <v>280</v>
      </c>
      <c r="H410" t="s">
        <v>282</v>
      </c>
      <c r="I410" t="str">
        <f>_xlfn.CONCAT(C410)</f>
        <v xml:space="preserve">class="form-field-input" </v>
      </c>
    </row>
    <row r="411" spans="2:9" x14ac:dyDescent="0.25">
      <c r="B411" t="s">
        <v>44</v>
      </c>
      <c r="C411" t="s">
        <v>9</v>
      </c>
      <c r="F411" t="s">
        <v>281</v>
      </c>
      <c r="G411" t="s">
        <v>280</v>
      </c>
      <c r="H411" t="s">
        <v>282</v>
      </c>
      <c r="I411" t="str">
        <f t="shared" ref="I411:I413" si="32">_xlfn.CONCAT(C411)</f>
        <v>placeholder="0,00"&gt;</v>
      </c>
    </row>
    <row r="412" spans="2:9" x14ac:dyDescent="0.25">
      <c r="B412" t="s">
        <v>45</v>
      </c>
      <c r="C412" t="s">
        <v>10</v>
      </c>
      <c r="F412" t="s">
        <v>281</v>
      </c>
      <c r="G412" t="s">
        <v>280</v>
      </c>
      <c r="H412" t="s">
        <v>282</v>
      </c>
      <c r="I412" t="str">
        <f t="shared" si="32"/>
        <v>&lt;div class="form-field-error"&gt;&lt;/div&gt;</v>
      </c>
    </row>
    <row r="413" spans="2:9" x14ac:dyDescent="0.25">
      <c r="B413" t="s">
        <v>46</v>
      </c>
      <c r="C413" t="s">
        <v>11</v>
      </c>
      <c r="F413" t="s">
        <v>281</v>
      </c>
      <c r="G413" t="s">
        <v>280</v>
      </c>
      <c r="H413" t="s">
        <v>282</v>
      </c>
      <c r="I413" t="str">
        <f t="shared" si="32"/>
        <v>&lt;/div&gt;</v>
      </c>
    </row>
    <row r="414" spans="2:9" x14ac:dyDescent="0.25">
      <c r="B414" t="s">
        <v>47</v>
      </c>
      <c r="C414" t="s">
        <v>17</v>
      </c>
      <c r="D414" t="s">
        <v>18</v>
      </c>
      <c r="E414" t="s">
        <v>32</v>
      </c>
      <c r="F414" t="s">
        <v>285</v>
      </c>
      <c r="G414" t="s">
        <v>284</v>
      </c>
      <c r="H414" t="s">
        <v>286</v>
      </c>
      <c r="I414" t="str">
        <f>_xlfn.CONCAT(C414,H414,D414)</f>
        <v>&lt;!-- Polifenol Total (mg) --&gt;</v>
      </c>
    </row>
    <row r="415" spans="2:9" x14ac:dyDescent="0.25">
      <c r="B415" t="s">
        <v>48</v>
      </c>
      <c r="C415" t="s">
        <v>2</v>
      </c>
      <c r="F415" t="s">
        <v>285</v>
      </c>
      <c r="G415" t="s">
        <v>284</v>
      </c>
      <c r="H415" t="s">
        <v>286</v>
      </c>
      <c r="I415" t="str">
        <f>_xlfn.CONCAT(C415)</f>
        <v>&lt;div class="form-field-container" style="flex: 1;"&gt;</v>
      </c>
    </row>
    <row r="416" spans="2:9" x14ac:dyDescent="0.25">
      <c r="B416" t="s">
        <v>49</v>
      </c>
      <c r="C416" t="s">
        <v>19</v>
      </c>
      <c r="D416" t="s">
        <v>21</v>
      </c>
      <c r="E416" t="s">
        <v>33</v>
      </c>
      <c r="F416" t="s">
        <v>285</v>
      </c>
      <c r="G416" t="s">
        <v>284</v>
      </c>
      <c r="H416" t="s">
        <v>286</v>
      </c>
      <c r="I416" t="str">
        <f>_xlfn.CONCAT(C416,G416,D416)</f>
        <v>&lt;label for="food-polifenol" class="form-field-label"&gt;</v>
      </c>
    </row>
    <row r="417" spans="2:9" x14ac:dyDescent="0.25">
      <c r="B417" t="s">
        <v>50</v>
      </c>
      <c r="E417" t="s">
        <v>32</v>
      </c>
      <c r="F417" t="s">
        <v>285</v>
      </c>
      <c r="G417" t="s">
        <v>284</v>
      </c>
      <c r="H417" t="s">
        <v>286</v>
      </c>
      <c r="I417" t="str">
        <f>_xlfn.CONCAT(H417,D417)</f>
        <v>Polifenol Total (mg)</v>
      </c>
    </row>
    <row r="418" spans="2:9" x14ac:dyDescent="0.25">
      <c r="B418" t="s">
        <v>51</v>
      </c>
      <c r="C418" t="s">
        <v>5</v>
      </c>
      <c r="F418" t="s">
        <v>285</v>
      </c>
      <c r="G418" t="s">
        <v>284</v>
      </c>
      <c r="H418" t="s">
        <v>286</v>
      </c>
      <c r="I418" t="str">
        <f>_xlfn.CONCAT(C418)</f>
        <v>&lt;/label&gt;</v>
      </c>
    </row>
    <row r="419" spans="2:9" x14ac:dyDescent="0.25">
      <c r="B419" t="s">
        <v>52</v>
      </c>
      <c r="C419" t="s">
        <v>6</v>
      </c>
      <c r="F419" t="s">
        <v>285</v>
      </c>
      <c r="G419" t="s">
        <v>284</v>
      </c>
      <c r="H419" t="s">
        <v>286</v>
      </c>
      <c r="I419" t="str">
        <f>_xlfn.CONCAT(C419)</f>
        <v xml:space="preserve">&lt;input type="text" </v>
      </c>
    </row>
    <row r="420" spans="2:9" x14ac:dyDescent="0.25">
      <c r="B420" t="s">
        <v>53</v>
      </c>
      <c r="C420" t="s">
        <v>20</v>
      </c>
      <c r="D420" t="s">
        <v>22</v>
      </c>
      <c r="E420" t="s">
        <v>33</v>
      </c>
      <c r="F420" t="s">
        <v>285</v>
      </c>
      <c r="G420" t="s">
        <v>284</v>
      </c>
      <c r="H420" t="s">
        <v>286</v>
      </c>
      <c r="I420" t="str">
        <f>_xlfn.CONCAT(C420,G420,D420)</f>
        <v xml:space="preserve">id="food-polifenol" </v>
      </c>
    </row>
    <row r="421" spans="2:9" x14ac:dyDescent="0.25">
      <c r="B421" t="s">
        <v>54</v>
      </c>
      <c r="C421" t="s">
        <v>8</v>
      </c>
      <c r="F421" t="s">
        <v>285</v>
      </c>
      <c r="G421" t="s">
        <v>284</v>
      </c>
      <c r="H421" t="s">
        <v>286</v>
      </c>
      <c r="I421" t="str">
        <f>_xlfn.CONCAT(C421)</f>
        <v xml:space="preserve">class="form-field-input" </v>
      </c>
    </row>
    <row r="422" spans="2:9" x14ac:dyDescent="0.25">
      <c r="B422" t="s">
        <v>55</v>
      </c>
      <c r="C422" t="s">
        <v>9</v>
      </c>
      <c r="F422" t="s">
        <v>285</v>
      </c>
      <c r="G422" t="s">
        <v>284</v>
      </c>
      <c r="H422" t="s">
        <v>286</v>
      </c>
      <c r="I422" t="str">
        <f t="shared" ref="I422:I425" si="33">_xlfn.CONCAT(C422)</f>
        <v>placeholder="0,00"&gt;</v>
      </c>
    </row>
    <row r="423" spans="2:9" x14ac:dyDescent="0.25">
      <c r="B423" t="s">
        <v>56</v>
      </c>
      <c r="C423" t="s">
        <v>10</v>
      </c>
      <c r="F423" t="s">
        <v>285</v>
      </c>
      <c r="G423" t="s">
        <v>284</v>
      </c>
      <c r="H423" t="s">
        <v>286</v>
      </c>
      <c r="I423" t="str">
        <f t="shared" si="33"/>
        <v>&lt;div class="form-field-error"&gt;&lt;/div&gt;</v>
      </c>
    </row>
    <row r="424" spans="2:9" x14ac:dyDescent="0.25">
      <c r="B424" t="s">
        <v>57</v>
      </c>
      <c r="C424" t="s">
        <v>11</v>
      </c>
      <c r="F424" t="s">
        <v>285</v>
      </c>
      <c r="G424" t="s">
        <v>284</v>
      </c>
      <c r="H424" t="s">
        <v>286</v>
      </c>
      <c r="I424" t="str">
        <f t="shared" si="33"/>
        <v>&lt;/div&gt;</v>
      </c>
    </row>
    <row r="425" spans="2:9" x14ac:dyDescent="0.25">
      <c r="B425" t="s">
        <v>58</v>
      </c>
      <c r="C425" t="s">
        <v>11</v>
      </c>
      <c r="F425" t="s">
        <v>285</v>
      </c>
      <c r="G425" t="s">
        <v>284</v>
      </c>
      <c r="H425" t="s">
        <v>286</v>
      </c>
      <c r="I425" t="str">
        <f t="shared" si="33"/>
        <v>&lt;/div&gt;</v>
      </c>
    </row>
    <row r="426" spans="2:9" x14ac:dyDescent="0.25">
      <c r="B426" s="7" t="s">
        <v>59</v>
      </c>
      <c r="F426" t="s">
        <v>285</v>
      </c>
      <c r="G426" t="s">
        <v>284</v>
      </c>
      <c r="H426" t="s">
        <v>286</v>
      </c>
    </row>
    <row r="427" spans="2:9" x14ac:dyDescent="0.25">
      <c r="B427" s="6" t="s">
        <v>35</v>
      </c>
      <c r="C427" t="s">
        <v>0</v>
      </c>
      <c r="F427" t="s">
        <v>289</v>
      </c>
      <c r="G427" t="s">
        <v>288</v>
      </c>
      <c r="H427" t="s">
        <v>290</v>
      </c>
      <c r="I427" t="str">
        <f>_xlfn.CONCAT(C427)</f>
        <v>&lt;div class="form-field-row"&gt;</v>
      </c>
    </row>
    <row r="428" spans="2:9" x14ac:dyDescent="0.25">
      <c r="B428" t="s">
        <v>36</v>
      </c>
      <c r="C428" t="s">
        <v>17</v>
      </c>
      <c r="D428" t="s">
        <v>18</v>
      </c>
      <c r="E428" t="s">
        <v>32</v>
      </c>
      <c r="F428" t="s">
        <v>289</v>
      </c>
      <c r="G428" t="s">
        <v>288</v>
      </c>
      <c r="H428" t="s">
        <v>290</v>
      </c>
      <c r="I428" t="str">
        <f>_xlfn.CONCAT(C428,H428,D428)</f>
        <v>&lt;!-- Carga Antioxidantes (ORAC) --&gt;</v>
      </c>
    </row>
    <row r="429" spans="2:9" x14ac:dyDescent="0.25">
      <c r="B429" t="s">
        <v>37</v>
      </c>
      <c r="C429" t="s">
        <v>2</v>
      </c>
      <c r="F429" t="s">
        <v>289</v>
      </c>
      <c r="G429" t="s">
        <v>288</v>
      </c>
      <c r="H429" t="s">
        <v>290</v>
      </c>
      <c r="I429" t="str">
        <f>_xlfn.CONCAT(C429)</f>
        <v>&lt;div class="form-field-container" style="flex: 1;"&gt;</v>
      </c>
    </row>
    <row r="430" spans="2:9" x14ac:dyDescent="0.25">
      <c r="B430" t="s">
        <v>38</v>
      </c>
      <c r="C430" t="s">
        <v>19</v>
      </c>
      <c r="D430" s="5" t="s">
        <v>21</v>
      </c>
      <c r="E430" t="s">
        <v>33</v>
      </c>
      <c r="F430" t="s">
        <v>289</v>
      </c>
      <c r="G430" t="s">
        <v>288</v>
      </c>
      <c r="H430" t="s">
        <v>290</v>
      </c>
      <c r="I430" t="str">
        <f>_xlfn.CONCAT(C430,G430,D430)</f>
        <v>&lt;label for="food-cargaAn" class="form-field-label"&gt;</v>
      </c>
    </row>
    <row r="431" spans="2:9" x14ac:dyDescent="0.25">
      <c r="B431" t="s">
        <v>39</v>
      </c>
      <c r="E431" t="s">
        <v>32</v>
      </c>
      <c r="F431" t="s">
        <v>289</v>
      </c>
      <c r="G431" t="s">
        <v>288</v>
      </c>
      <c r="H431" t="s">
        <v>290</v>
      </c>
      <c r="I431" t="str">
        <f>_xlfn.CONCAT(H431,D431)</f>
        <v>Carga Antioxidantes (ORAC)</v>
      </c>
    </row>
    <row r="432" spans="2:9" x14ac:dyDescent="0.25">
      <c r="B432" t="s">
        <v>40</v>
      </c>
      <c r="C432" t="s">
        <v>5</v>
      </c>
      <c r="F432" t="s">
        <v>289</v>
      </c>
      <c r="G432" t="s">
        <v>288</v>
      </c>
      <c r="H432" t="s">
        <v>290</v>
      </c>
      <c r="I432" t="str">
        <f>_xlfn.CONCAT(C432)</f>
        <v>&lt;/label&gt;</v>
      </c>
    </row>
    <row r="433" spans="2:9" x14ac:dyDescent="0.25">
      <c r="B433" t="s">
        <v>41</v>
      </c>
      <c r="C433" t="s">
        <v>6</v>
      </c>
      <c r="F433" t="s">
        <v>289</v>
      </c>
      <c r="G433" t="s">
        <v>288</v>
      </c>
      <c r="H433" t="s">
        <v>290</v>
      </c>
      <c r="I433" t="str">
        <f>_xlfn.CONCAT(C433)</f>
        <v xml:space="preserve">&lt;input type="text" </v>
      </c>
    </row>
    <row r="434" spans="2:9" x14ac:dyDescent="0.25">
      <c r="B434" t="s">
        <v>42</v>
      </c>
      <c r="C434" t="s">
        <v>20</v>
      </c>
      <c r="D434" s="5" t="s">
        <v>22</v>
      </c>
      <c r="E434" t="s">
        <v>33</v>
      </c>
      <c r="F434" t="s">
        <v>289</v>
      </c>
      <c r="G434" t="s">
        <v>288</v>
      </c>
      <c r="H434" t="s">
        <v>290</v>
      </c>
      <c r="I434" t="str">
        <f>_xlfn.CONCAT(C434,G434,D434)</f>
        <v xml:space="preserve">id="food-cargaAn" </v>
      </c>
    </row>
    <row r="435" spans="2:9" x14ac:dyDescent="0.25">
      <c r="B435" t="s">
        <v>43</v>
      </c>
      <c r="C435" t="s">
        <v>8</v>
      </c>
      <c r="F435" t="s">
        <v>289</v>
      </c>
      <c r="G435" t="s">
        <v>288</v>
      </c>
      <c r="H435" t="s">
        <v>290</v>
      </c>
      <c r="I435" t="str">
        <f>_xlfn.CONCAT(C435)</f>
        <v xml:space="preserve">class="form-field-input" </v>
      </c>
    </row>
    <row r="436" spans="2:9" x14ac:dyDescent="0.25">
      <c r="B436" t="s">
        <v>44</v>
      </c>
      <c r="C436" t="s">
        <v>9</v>
      </c>
      <c r="F436" t="s">
        <v>289</v>
      </c>
      <c r="G436" t="s">
        <v>288</v>
      </c>
      <c r="H436" t="s">
        <v>290</v>
      </c>
      <c r="I436" t="str">
        <f t="shared" ref="I436:I438" si="34">_xlfn.CONCAT(C436)</f>
        <v>placeholder="0,00"&gt;</v>
      </c>
    </row>
    <row r="437" spans="2:9" x14ac:dyDescent="0.25">
      <c r="B437" t="s">
        <v>45</v>
      </c>
      <c r="C437" t="s">
        <v>10</v>
      </c>
      <c r="F437" t="s">
        <v>289</v>
      </c>
      <c r="G437" t="s">
        <v>288</v>
      </c>
      <c r="H437" t="s">
        <v>290</v>
      </c>
      <c r="I437" t="str">
        <f t="shared" si="34"/>
        <v>&lt;div class="form-field-error"&gt;&lt;/div&gt;</v>
      </c>
    </row>
    <row r="438" spans="2:9" x14ac:dyDescent="0.25">
      <c r="B438" t="s">
        <v>46</v>
      </c>
      <c r="C438" t="s">
        <v>11</v>
      </c>
      <c r="F438" t="s">
        <v>289</v>
      </c>
      <c r="G438" t="s">
        <v>288</v>
      </c>
      <c r="H438" t="s">
        <v>290</v>
      </c>
      <c r="I438" t="str">
        <f t="shared" si="34"/>
        <v>&lt;/div&gt;</v>
      </c>
    </row>
    <row r="439" spans="2:9" x14ac:dyDescent="0.25">
      <c r="B439" t="s">
        <v>47</v>
      </c>
      <c r="C439" t="s">
        <v>17</v>
      </c>
      <c r="D439" t="s">
        <v>18</v>
      </c>
      <c r="E439" t="s">
        <v>32</v>
      </c>
      <c r="F439" t="s">
        <v>293</v>
      </c>
      <c r="G439" t="s">
        <v>292</v>
      </c>
      <c r="H439" t="s">
        <v>294</v>
      </c>
      <c r="I439" t="str">
        <f>_xlfn.CONCAT(C439,H439,D439)</f>
        <v>&lt;!-- Teor Alcoolico (%) --&gt;</v>
      </c>
    </row>
    <row r="440" spans="2:9" x14ac:dyDescent="0.25">
      <c r="B440" t="s">
        <v>48</v>
      </c>
      <c r="C440" t="s">
        <v>2</v>
      </c>
      <c r="F440" t="s">
        <v>293</v>
      </c>
      <c r="G440" t="s">
        <v>292</v>
      </c>
      <c r="H440" t="s">
        <v>294</v>
      </c>
      <c r="I440" t="str">
        <f>_xlfn.CONCAT(C440)</f>
        <v>&lt;div class="form-field-container" style="flex: 1;"&gt;</v>
      </c>
    </row>
    <row r="441" spans="2:9" x14ac:dyDescent="0.25">
      <c r="B441" t="s">
        <v>49</v>
      </c>
      <c r="C441" t="s">
        <v>19</v>
      </c>
      <c r="D441" t="s">
        <v>21</v>
      </c>
      <c r="E441" t="s">
        <v>33</v>
      </c>
      <c r="F441" t="s">
        <v>293</v>
      </c>
      <c r="G441" t="s">
        <v>292</v>
      </c>
      <c r="H441" t="s">
        <v>294</v>
      </c>
      <c r="I441" t="str">
        <f>_xlfn.CONCAT(C441,G441,D441)</f>
        <v>&lt;label for="food-teorAl" class="form-field-label"&gt;</v>
      </c>
    </row>
    <row r="442" spans="2:9" x14ac:dyDescent="0.25">
      <c r="B442" t="s">
        <v>50</v>
      </c>
      <c r="E442" t="s">
        <v>32</v>
      </c>
      <c r="F442" t="s">
        <v>293</v>
      </c>
      <c r="G442" t="s">
        <v>292</v>
      </c>
      <c r="H442" t="s">
        <v>294</v>
      </c>
      <c r="I442" t="str">
        <f>_xlfn.CONCAT(H442,D442)</f>
        <v>Teor Alcoolico (%)</v>
      </c>
    </row>
    <row r="443" spans="2:9" x14ac:dyDescent="0.25">
      <c r="B443" t="s">
        <v>51</v>
      </c>
      <c r="C443" t="s">
        <v>5</v>
      </c>
      <c r="F443" t="s">
        <v>293</v>
      </c>
      <c r="G443" t="s">
        <v>292</v>
      </c>
      <c r="H443" t="s">
        <v>294</v>
      </c>
      <c r="I443" t="str">
        <f>_xlfn.CONCAT(C443)</f>
        <v>&lt;/label&gt;</v>
      </c>
    </row>
    <row r="444" spans="2:9" x14ac:dyDescent="0.25">
      <c r="B444" t="s">
        <v>52</v>
      </c>
      <c r="C444" t="s">
        <v>6</v>
      </c>
      <c r="F444" t="s">
        <v>293</v>
      </c>
      <c r="G444" t="s">
        <v>292</v>
      </c>
      <c r="H444" t="s">
        <v>294</v>
      </c>
      <c r="I444" t="str">
        <f>_xlfn.CONCAT(C444)</f>
        <v xml:space="preserve">&lt;input type="text" </v>
      </c>
    </row>
    <row r="445" spans="2:9" x14ac:dyDescent="0.25">
      <c r="B445" t="s">
        <v>53</v>
      </c>
      <c r="C445" t="s">
        <v>20</v>
      </c>
      <c r="D445" t="s">
        <v>22</v>
      </c>
      <c r="E445" t="s">
        <v>33</v>
      </c>
      <c r="F445" t="s">
        <v>293</v>
      </c>
      <c r="G445" t="s">
        <v>292</v>
      </c>
      <c r="H445" t="s">
        <v>294</v>
      </c>
      <c r="I445" t="str">
        <f>_xlfn.CONCAT(C445,G445,D445)</f>
        <v xml:space="preserve">id="food-teorAl" </v>
      </c>
    </row>
    <row r="446" spans="2:9" x14ac:dyDescent="0.25">
      <c r="B446" t="s">
        <v>54</v>
      </c>
      <c r="C446" t="s">
        <v>8</v>
      </c>
      <c r="F446" t="s">
        <v>293</v>
      </c>
      <c r="G446" t="s">
        <v>292</v>
      </c>
      <c r="H446" t="s">
        <v>294</v>
      </c>
      <c r="I446" t="str">
        <f>_xlfn.CONCAT(C446)</f>
        <v xml:space="preserve">class="form-field-input" </v>
      </c>
    </row>
    <row r="447" spans="2:9" x14ac:dyDescent="0.25">
      <c r="B447" t="s">
        <v>55</v>
      </c>
      <c r="C447" t="s">
        <v>9</v>
      </c>
      <c r="F447" t="s">
        <v>293</v>
      </c>
      <c r="G447" t="s">
        <v>292</v>
      </c>
      <c r="H447" t="s">
        <v>294</v>
      </c>
      <c r="I447" t="str">
        <f t="shared" ref="I447:I450" si="35">_xlfn.CONCAT(C447)</f>
        <v>placeholder="0,00"&gt;</v>
      </c>
    </row>
    <row r="448" spans="2:9" x14ac:dyDescent="0.25">
      <c r="B448" t="s">
        <v>56</v>
      </c>
      <c r="C448" t="s">
        <v>10</v>
      </c>
      <c r="F448" t="s">
        <v>293</v>
      </c>
      <c r="G448" t="s">
        <v>292</v>
      </c>
      <c r="H448" t="s">
        <v>294</v>
      </c>
      <c r="I448" t="str">
        <f t="shared" si="35"/>
        <v>&lt;div class="form-field-error"&gt;&lt;/div&gt;</v>
      </c>
    </row>
    <row r="449" spans="2:9" x14ac:dyDescent="0.25">
      <c r="B449" t="s">
        <v>57</v>
      </c>
      <c r="C449" t="s">
        <v>11</v>
      </c>
      <c r="F449" t="s">
        <v>293</v>
      </c>
      <c r="G449" t="s">
        <v>292</v>
      </c>
      <c r="H449" t="s">
        <v>294</v>
      </c>
      <c r="I449" t="str">
        <f t="shared" si="35"/>
        <v>&lt;/div&gt;</v>
      </c>
    </row>
    <row r="450" spans="2:9" x14ac:dyDescent="0.25">
      <c r="B450" t="s">
        <v>58</v>
      </c>
      <c r="C450" t="s">
        <v>11</v>
      </c>
      <c r="F450" t="s">
        <v>293</v>
      </c>
      <c r="G450" t="s">
        <v>292</v>
      </c>
      <c r="H450" t="s">
        <v>294</v>
      </c>
      <c r="I450" t="str">
        <f t="shared" si="35"/>
        <v>&lt;/div&gt;</v>
      </c>
    </row>
    <row r="451" spans="2:9" x14ac:dyDescent="0.25">
      <c r="B451" s="7" t="s">
        <v>59</v>
      </c>
      <c r="F451" t="s">
        <v>293</v>
      </c>
      <c r="G451" t="s">
        <v>292</v>
      </c>
      <c r="H451" t="s">
        <v>294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8AF4-C705-4290-8CE0-B5840046BC11}">
  <dimension ref="A1:N51"/>
  <sheetViews>
    <sheetView tabSelected="1" topLeftCell="A2" workbookViewId="0">
      <selection activeCell="N3" sqref="N3"/>
    </sheetView>
  </sheetViews>
  <sheetFormatPr defaultRowHeight="15" x14ac:dyDescent="0.25"/>
  <cols>
    <col min="1" max="1" width="40.140625" bestFit="1" customWidth="1"/>
    <col min="2" max="2" width="4.42578125" bestFit="1" customWidth="1"/>
    <col min="3" max="3" width="23.7109375" bestFit="1" customWidth="1"/>
    <col min="4" max="4" width="6.5703125" bestFit="1" customWidth="1"/>
    <col min="5" max="6" width="4.42578125" customWidth="1"/>
    <col min="7" max="7" width="10.5703125" bestFit="1" customWidth="1"/>
    <col min="8" max="8" width="55" bestFit="1" customWidth="1"/>
    <col min="9" max="9" width="39.5703125" bestFit="1" customWidth="1"/>
    <col min="10" max="10" width="39.5703125" customWidth="1"/>
    <col min="11" max="11" width="19.7109375" bestFit="1" customWidth="1"/>
  </cols>
  <sheetData>
    <row r="1" spans="1:14" x14ac:dyDescent="0.25">
      <c r="A1" s="1" t="s">
        <v>15</v>
      </c>
      <c r="B1" s="2" t="s">
        <v>23</v>
      </c>
      <c r="C1" s="2" t="s">
        <v>24</v>
      </c>
      <c r="D1" s="2" t="s">
        <v>62</v>
      </c>
      <c r="E1" s="8" t="s">
        <v>25</v>
      </c>
      <c r="F1" s="8"/>
      <c r="G1" s="4" t="s">
        <v>26</v>
      </c>
      <c r="H1" s="1" t="s">
        <v>28</v>
      </c>
    </row>
    <row r="2" spans="1:14" x14ac:dyDescent="0.25">
      <c r="A2" t="s">
        <v>60</v>
      </c>
      <c r="C2" t="s">
        <v>61</v>
      </c>
      <c r="D2" s="5" t="s">
        <v>64</v>
      </c>
      <c r="E2" t="s">
        <v>32</v>
      </c>
      <c r="F2" t="s">
        <v>32</v>
      </c>
      <c r="G2" t="s">
        <v>161</v>
      </c>
      <c r="H2" t="str">
        <f>_xlfn.CONCAT(G2,C2,G2,D2)</f>
        <v>omegaT: getNutritionValue('food-omegaT') || 0,</v>
      </c>
      <c r="I2" t="s">
        <v>29</v>
      </c>
      <c r="J2" t="str">
        <f>_xlfn.CONCAT("'food-",I2,"', ")</f>
        <v xml:space="preserve">'food-fibras', </v>
      </c>
      <c r="K2" s="5" t="s">
        <v>344</v>
      </c>
      <c r="L2" t="str">
        <f>_xlfn.CONCAT(K2," ")</f>
        <v xml:space="preserve">'food-fibras,' </v>
      </c>
      <c r="N2" t="str">
        <f>_xlfn.CONCAT(L2:L51)</f>
        <v xml:space="preserve">'food-fibras,' 'food-sodio,' 'food-acucarT,' 'food-acucarN,' 'food-acucarAdd,' 'food-indiceG,' 'food-cargaG,' 'food-teorAgua,' 'food-colesterol,' 'food-ferrtoT,' 'food-ferroH,' 'food-ferroN,' 'food-omegaT', 'food-calcio', 'food-magnesio', 'food-zinco', 'food-potassio', 'food-vitaminaA', 'food-vitaminaB12', 'food-vitaminaC', 'food-vitaminaD', 'food-vitaminaE', 'food-vitaminaK', 'food-vitaminaB1', 'food-vitaminaB2', 'food-vitaminaB3', 'food-vitaminaB5', 'food-vitaminaB6', 'food-vitaminaB7', 'food-omegaS', 'food-fitosterol', 'food-cloro', 'food-pral', 'food-poliois', 'food-carboidratosL', 'food-indicePDCAAS', 'food-aminoacidos', 'food-cobre', 'food-manganes', 'food-selenio', 'food-iodo', 'food-betacaroteno', 'food-licopeno', 'food-luteina', 'food-acidoF', 'food-polifenol', 'food-cargaAn', 'food-teorAl', 'food-aler1', 'food-aler2', </v>
      </c>
    </row>
    <row r="3" spans="1:14" x14ac:dyDescent="0.25">
      <c r="C3" t="s">
        <v>61</v>
      </c>
      <c r="D3" s="5" t="s">
        <v>64</v>
      </c>
      <c r="E3" t="s">
        <v>32</v>
      </c>
      <c r="F3" t="s">
        <v>32</v>
      </c>
      <c r="G3" t="s">
        <v>190</v>
      </c>
      <c r="H3" t="str">
        <f t="shared" ref="H3:H37" si="0">_xlfn.CONCAT(G3,C3,G3,D3)</f>
        <v>calcio: getNutritionValue('food-calcio') || 0,</v>
      </c>
      <c r="I3" t="s">
        <v>31</v>
      </c>
      <c r="J3" t="str">
        <f t="shared" ref="J3:J51" si="1">_xlfn.CONCAT("'food-",I3,"', ")</f>
        <v xml:space="preserve">'food-sodio', </v>
      </c>
      <c r="K3" s="5" t="s">
        <v>345</v>
      </c>
      <c r="L3" t="str">
        <f t="shared" ref="L3:L51" si="2">_xlfn.CONCAT(K3," ")</f>
        <v xml:space="preserve">'food-sodio,' </v>
      </c>
      <c r="N3" t="str">
        <f>_xlfn.CONCAT(J2:J51)</f>
        <v xml:space="preserve">'food-fibras', 'food-sodio', 'food-acucarT', 'food-acucarN', 'food-acucarAdd', 'food-indiceG', 'food-cargaG', 'food-teorAgua', 'food-colesterol', 'food-ferrtoT', 'food-ferroH', 'food-ferroN', 'food-omegaT', 'food-calcio', 'food-magnesio', 'food-zinco', 'food-potassio', 'food-vitaminaA', 'food-vitaminaB12', 'food-vitaminaC', 'food-vitaminaD', 'food-vitaminaE', 'food-vitaminaK', 'food-vitaminaB1', 'food-vitaminaB2', 'food-vitaminaB3', 'food-vitaminaB5', 'food-vitaminaB6', 'food-vitaminaB7', 'food-omegaS', 'food-fitosterol', 'food-cloro', 'food-pral', 'food-poliois', 'food-carboidratosL', 'food-indicePDCAAS', 'food-aminoacidos', 'food-cobre', 'food-manganes', 'food-selenio', 'food-iodo', 'food-betacaroteno', 'food-licopeno', 'food-luteina', 'food-acidoF', 'food-polifenol', 'food-cargaAn', 'food-teorAl', 'food-aler1', 'food-aler2', </v>
      </c>
    </row>
    <row r="4" spans="1:14" x14ac:dyDescent="0.25">
      <c r="C4" t="s">
        <v>61</v>
      </c>
      <c r="D4" s="5" t="s">
        <v>64</v>
      </c>
      <c r="E4" t="s">
        <v>32</v>
      </c>
      <c r="F4" t="s">
        <v>32</v>
      </c>
      <c r="G4" t="s">
        <v>196</v>
      </c>
      <c r="H4" t="str">
        <f t="shared" si="0"/>
        <v>magnesio: getNutritionValue('food-magnesio') || 0,</v>
      </c>
      <c r="I4" t="s">
        <v>86</v>
      </c>
      <c r="J4" t="str">
        <f t="shared" si="1"/>
        <v xml:space="preserve">'food-acucarT', </v>
      </c>
      <c r="K4" s="5" t="s">
        <v>346</v>
      </c>
      <c r="L4" t="str">
        <f t="shared" si="2"/>
        <v xml:space="preserve">'food-acucarT,' </v>
      </c>
    </row>
    <row r="5" spans="1:14" x14ac:dyDescent="0.25">
      <c r="C5" t="s">
        <v>61</v>
      </c>
      <c r="D5" s="5" t="s">
        <v>64</v>
      </c>
      <c r="E5" t="s">
        <v>32</v>
      </c>
      <c r="F5" t="s">
        <v>32</v>
      </c>
      <c r="G5" t="s">
        <v>200</v>
      </c>
      <c r="H5" t="str">
        <f t="shared" si="0"/>
        <v>zinco: getNutritionValue('food-zinco') || 0,</v>
      </c>
      <c r="I5" t="s">
        <v>84</v>
      </c>
      <c r="J5" t="str">
        <f t="shared" si="1"/>
        <v xml:space="preserve">'food-acucarN', </v>
      </c>
      <c r="K5" s="5" t="s">
        <v>347</v>
      </c>
      <c r="L5" t="str">
        <f t="shared" si="2"/>
        <v xml:space="preserve">'food-acucarN,' </v>
      </c>
    </row>
    <row r="6" spans="1:14" x14ac:dyDescent="0.25">
      <c r="C6" t="s">
        <v>61</v>
      </c>
      <c r="D6" s="5" t="s">
        <v>64</v>
      </c>
      <c r="E6" t="s">
        <v>32</v>
      </c>
      <c r="F6" t="s">
        <v>32</v>
      </c>
      <c r="G6" t="s">
        <v>178</v>
      </c>
      <c r="H6" t="str">
        <f t="shared" si="0"/>
        <v>potassio: getNutritionValue('food-potassio') || 0,</v>
      </c>
      <c r="I6" t="s">
        <v>82</v>
      </c>
      <c r="J6" t="str">
        <f t="shared" si="1"/>
        <v xml:space="preserve">'food-acucarAdd', </v>
      </c>
      <c r="K6" s="5" t="s">
        <v>348</v>
      </c>
      <c r="L6" t="str">
        <f t="shared" si="2"/>
        <v xml:space="preserve">'food-acucarAdd,' </v>
      </c>
    </row>
    <row r="7" spans="1:14" x14ac:dyDescent="0.25">
      <c r="C7" t="s">
        <v>61</v>
      </c>
      <c r="D7" s="5" t="s">
        <v>64</v>
      </c>
      <c r="E7" t="s">
        <v>32</v>
      </c>
      <c r="F7" t="s">
        <v>32</v>
      </c>
      <c r="G7" t="s">
        <v>220</v>
      </c>
      <c r="H7" t="str">
        <f t="shared" si="0"/>
        <v>vitaminaA: getNutritionValue('food-vitaminaA') || 0,</v>
      </c>
      <c r="I7" t="s">
        <v>88</v>
      </c>
      <c r="J7" t="str">
        <f t="shared" si="1"/>
        <v xml:space="preserve">'food-indiceG', </v>
      </c>
      <c r="K7" s="5" t="s">
        <v>349</v>
      </c>
      <c r="L7" t="str">
        <f t="shared" si="2"/>
        <v xml:space="preserve">'food-indiceG,' </v>
      </c>
    </row>
    <row r="8" spans="1:14" x14ac:dyDescent="0.25">
      <c r="C8" t="s">
        <v>61</v>
      </c>
      <c r="D8" s="5" t="s">
        <v>64</v>
      </c>
      <c r="E8" t="s">
        <v>32</v>
      </c>
      <c r="F8" t="s">
        <v>32</v>
      </c>
      <c r="G8" t="s">
        <v>260</v>
      </c>
      <c r="H8" t="str">
        <f t="shared" si="0"/>
        <v>vitaminaB12: getNutritionValue('food-vitaminaB12') || 0,</v>
      </c>
      <c r="I8" t="s">
        <v>90</v>
      </c>
      <c r="J8" t="str">
        <f t="shared" si="1"/>
        <v xml:space="preserve">'food-cargaG', </v>
      </c>
      <c r="K8" s="5" t="s">
        <v>350</v>
      </c>
      <c r="L8" t="str">
        <f t="shared" si="2"/>
        <v xml:space="preserve">'food-cargaG,' </v>
      </c>
    </row>
    <row r="9" spans="1:14" x14ac:dyDescent="0.25">
      <c r="C9" t="s">
        <v>61</v>
      </c>
      <c r="D9" s="5" t="s">
        <v>64</v>
      </c>
      <c r="E9" t="s">
        <v>32</v>
      </c>
      <c r="F9" t="s">
        <v>32</v>
      </c>
      <c r="G9" t="s">
        <v>264</v>
      </c>
      <c r="H9" t="str">
        <f t="shared" si="0"/>
        <v>vitaminaC: getNutritionValue('food-vitaminaC') || 0,</v>
      </c>
      <c r="I9" t="s">
        <v>92</v>
      </c>
      <c r="J9" t="str">
        <f t="shared" si="1"/>
        <v xml:space="preserve">'food-teorAgua', </v>
      </c>
      <c r="K9" s="5" t="s">
        <v>351</v>
      </c>
      <c r="L9" t="str">
        <f t="shared" si="2"/>
        <v xml:space="preserve">'food-teorAgua,' </v>
      </c>
    </row>
    <row r="10" spans="1:14" x14ac:dyDescent="0.25">
      <c r="C10" t="s">
        <v>61</v>
      </c>
      <c r="D10" s="5" t="s">
        <v>64</v>
      </c>
      <c r="E10" t="s">
        <v>32</v>
      </c>
      <c r="F10" t="s">
        <v>32</v>
      </c>
      <c r="G10" t="s">
        <v>268</v>
      </c>
      <c r="H10" t="str">
        <f t="shared" si="0"/>
        <v>vitaminaD: getNutritionValue('food-vitaminaD') || 0,</v>
      </c>
      <c r="I10" t="s">
        <v>98</v>
      </c>
      <c r="J10" t="str">
        <f t="shared" si="1"/>
        <v xml:space="preserve">'food-colesterol', </v>
      </c>
      <c r="K10" s="5" t="s">
        <v>352</v>
      </c>
      <c r="L10" t="str">
        <f t="shared" si="2"/>
        <v xml:space="preserve">'food-colesterol,' </v>
      </c>
    </row>
    <row r="11" spans="1:14" x14ac:dyDescent="0.25">
      <c r="C11" t="s">
        <v>61</v>
      </c>
      <c r="D11" s="5" t="s">
        <v>64</v>
      </c>
      <c r="E11" t="s">
        <v>32</v>
      </c>
      <c r="F11" t="s">
        <v>32</v>
      </c>
      <c r="G11" t="s">
        <v>272</v>
      </c>
      <c r="H11" t="str">
        <f t="shared" si="0"/>
        <v>vitaminaE: getNutritionValue('food-vitaminaE') || 0,</v>
      </c>
      <c r="I11" t="s">
        <v>100</v>
      </c>
      <c r="J11" t="str">
        <f t="shared" si="1"/>
        <v xml:space="preserve">'food-ferrtoT', </v>
      </c>
      <c r="K11" s="5" t="s">
        <v>353</v>
      </c>
      <c r="L11" t="str">
        <f t="shared" si="2"/>
        <v xml:space="preserve">'food-ferrtoT,' </v>
      </c>
    </row>
    <row r="12" spans="1:14" x14ac:dyDescent="0.25">
      <c r="C12" t="s">
        <v>61</v>
      </c>
      <c r="D12" s="5" t="s">
        <v>64</v>
      </c>
      <c r="E12" t="s">
        <v>32</v>
      </c>
      <c r="F12" t="s">
        <v>32</v>
      </c>
      <c r="G12" t="s">
        <v>276</v>
      </c>
      <c r="H12" t="str">
        <f t="shared" si="0"/>
        <v>vitaminaK: getNutritionValue('food-vitaminaK') || 0,</v>
      </c>
      <c r="I12" t="s">
        <v>102</v>
      </c>
      <c r="J12" t="str">
        <f t="shared" si="1"/>
        <v xml:space="preserve">'food-ferroH', </v>
      </c>
      <c r="K12" s="5" t="s">
        <v>354</v>
      </c>
      <c r="L12" t="str">
        <f t="shared" si="2"/>
        <v xml:space="preserve">'food-ferroH,' </v>
      </c>
    </row>
    <row r="13" spans="1:14" x14ac:dyDescent="0.25">
      <c r="C13" t="s">
        <v>61</v>
      </c>
      <c r="D13" s="5" t="s">
        <v>64</v>
      </c>
      <c r="E13" t="s">
        <v>32</v>
      </c>
      <c r="F13" t="s">
        <v>32</v>
      </c>
      <c r="G13" t="s">
        <v>236</v>
      </c>
      <c r="H13" t="str">
        <f t="shared" si="0"/>
        <v>vitaminaB1: getNutritionValue('food-vitaminaB1') || 0,</v>
      </c>
      <c r="I13" t="s">
        <v>104</v>
      </c>
      <c r="J13" t="str">
        <f t="shared" si="1"/>
        <v xml:space="preserve">'food-ferroN', </v>
      </c>
      <c r="K13" s="5" t="s">
        <v>355</v>
      </c>
      <c r="L13" t="str">
        <f t="shared" si="2"/>
        <v xml:space="preserve">'food-ferroN,' </v>
      </c>
    </row>
    <row r="14" spans="1:14" x14ac:dyDescent="0.25">
      <c r="C14" t="s">
        <v>61</v>
      </c>
      <c r="D14" s="5" t="s">
        <v>64</v>
      </c>
      <c r="E14" t="s">
        <v>32</v>
      </c>
      <c r="F14" t="s">
        <v>32</v>
      </c>
      <c r="G14" t="s">
        <v>240</v>
      </c>
      <c r="H14" t="str">
        <f t="shared" si="0"/>
        <v>vitaminaB2: getNutritionValue('food-vitaminaB2') || 0,</v>
      </c>
      <c r="I14" t="s">
        <v>161</v>
      </c>
      <c r="J14" t="str">
        <f t="shared" si="1"/>
        <v xml:space="preserve">'food-omegaT', </v>
      </c>
      <c r="K14" t="s">
        <v>306</v>
      </c>
      <c r="L14" t="str">
        <f t="shared" si="2"/>
        <v xml:space="preserve">'food-omegaT', </v>
      </c>
    </row>
    <row r="15" spans="1:14" x14ac:dyDescent="0.25">
      <c r="C15" t="s">
        <v>61</v>
      </c>
      <c r="D15" s="5" t="s">
        <v>64</v>
      </c>
      <c r="E15" t="s">
        <v>32</v>
      </c>
      <c r="F15" t="s">
        <v>32</v>
      </c>
      <c r="G15" t="s">
        <v>244</v>
      </c>
      <c r="H15" t="str">
        <f t="shared" si="0"/>
        <v>vitaminaB3: getNutritionValue('food-vitaminaB3') || 0,</v>
      </c>
      <c r="I15" t="s">
        <v>190</v>
      </c>
      <c r="J15" t="str">
        <f t="shared" si="1"/>
        <v xml:space="preserve">'food-calcio', </v>
      </c>
      <c r="K15" t="s">
        <v>307</v>
      </c>
      <c r="L15" t="str">
        <f t="shared" si="2"/>
        <v xml:space="preserve">'food-calcio', </v>
      </c>
    </row>
    <row r="16" spans="1:14" x14ac:dyDescent="0.25">
      <c r="C16" t="s">
        <v>61</v>
      </c>
      <c r="D16" s="5" t="s">
        <v>64</v>
      </c>
      <c r="E16" t="s">
        <v>32</v>
      </c>
      <c r="F16" t="s">
        <v>32</v>
      </c>
      <c r="G16" t="s">
        <v>248</v>
      </c>
      <c r="H16" t="str">
        <f t="shared" si="0"/>
        <v>vitaminaB5: getNutritionValue('food-vitaminaB5') || 0,</v>
      </c>
      <c r="I16" t="s">
        <v>196</v>
      </c>
      <c r="J16" t="str">
        <f t="shared" si="1"/>
        <v xml:space="preserve">'food-magnesio', </v>
      </c>
      <c r="K16" t="s">
        <v>308</v>
      </c>
      <c r="L16" t="str">
        <f t="shared" si="2"/>
        <v xml:space="preserve">'food-magnesio', </v>
      </c>
    </row>
    <row r="17" spans="3:12" x14ac:dyDescent="0.25">
      <c r="C17" t="s">
        <v>61</v>
      </c>
      <c r="D17" s="5" t="s">
        <v>64</v>
      </c>
      <c r="E17" t="s">
        <v>32</v>
      </c>
      <c r="F17" t="s">
        <v>32</v>
      </c>
      <c r="G17" t="s">
        <v>252</v>
      </c>
      <c r="H17" t="str">
        <f t="shared" si="0"/>
        <v>vitaminaB6: getNutritionValue('food-vitaminaB6') || 0,</v>
      </c>
      <c r="I17" t="s">
        <v>200</v>
      </c>
      <c r="J17" t="str">
        <f t="shared" si="1"/>
        <v xml:space="preserve">'food-zinco', </v>
      </c>
      <c r="K17" t="s">
        <v>309</v>
      </c>
      <c r="L17" t="str">
        <f t="shared" si="2"/>
        <v xml:space="preserve">'food-zinco', </v>
      </c>
    </row>
    <row r="18" spans="3:12" x14ac:dyDescent="0.25">
      <c r="C18" t="s">
        <v>61</v>
      </c>
      <c r="D18" s="5" t="s">
        <v>64</v>
      </c>
      <c r="E18" t="s">
        <v>32</v>
      </c>
      <c r="F18" t="s">
        <v>32</v>
      </c>
      <c r="G18" t="s">
        <v>256</v>
      </c>
      <c r="H18" t="str">
        <f t="shared" si="0"/>
        <v>vitaminaB7: getNutritionValue('food-vitaminaB7') || 0,</v>
      </c>
      <c r="I18" t="s">
        <v>178</v>
      </c>
      <c r="J18" t="str">
        <f t="shared" si="1"/>
        <v xml:space="preserve">'food-potassio', </v>
      </c>
      <c r="K18" t="s">
        <v>310</v>
      </c>
      <c r="L18" t="str">
        <f t="shared" si="2"/>
        <v xml:space="preserve">'food-potassio', </v>
      </c>
    </row>
    <row r="19" spans="3:12" x14ac:dyDescent="0.25">
      <c r="C19" t="s">
        <v>61</v>
      </c>
      <c r="D19" s="5" t="s">
        <v>64</v>
      </c>
      <c r="E19" t="s">
        <v>32</v>
      </c>
      <c r="F19" t="s">
        <v>32</v>
      </c>
      <c r="G19" t="s">
        <v>165</v>
      </c>
      <c r="H19" t="str">
        <f t="shared" si="0"/>
        <v>omegaS: getNutritionValue('food-omegaS') || 0,</v>
      </c>
      <c r="I19" t="s">
        <v>220</v>
      </c>
      <c r="J19" t="str">
        <f t="shared" si="1"/>
        <v xml:space="preserve">'food-vitaminaA', </v>
      </c>
      <c r="K19" t="s">
        <v>311</v>
      </c>
      <c r="L19" t="str">
        <f t="shared" si="2"/>
        <v xml:space="preserve">'food-vitaminaA', </v>
      </c>
    </row>
    <row r="20" spans="3:12" x14ac:dyDescent="0.25">
      <c r="C20" t="s">
        <v>61</v>
      </c>
      <c r="D20" s="5" t="s">
        <v>64</v>
      </c>
      <c r="E20" t="s">
        <v>32</v>
      </c>
      <c r="F20" t="s">
        <v>32</v>
      </c>
      <c r="G20" t="s">
        <v>169</v>
      </c>
      <c r="H20" t="str">
        <f t="shared" si="0"/>
        <v>fitosterol: getNutritionValue('food-fitosterol') || 0,</v>
      </c>
      <c r="I20" t="s">
        <v>260</v>
      </c>
      <c r="J20" t="str">
        <f t="shared" si="1"/>
        <v xml:space="preserve">'food-vitaminaB12', </v>
      </c>
      <c r="K20" t="s">
        <v>312</v>
      </c>
      <c r="L20" t="str">
        <f t="shared" si="2"/>
        <v xml:space="preserve">'food-vitaminaB12', </v>
      </c>
    </row>
    <row r="21" spans="3:12" x14ac:dyDescent="0.25">
      <c r="C21" t="s">
        <v>61</v>
      </c>
      <c r="D21" s="5" t="s">
        <v>64</v>
      </c>
      <c r="E21" t="s">
        <v>32</v>
      </c>
      <c r="F21" t="s">
        <v>32</v>
      </c>
      <c r="G21" t="s">
        <v>174</v>
      </c>
      <c r="H21" t="str">
        <f t="shared" si="0"/>
        <v>cloro: getNutritionValue('food-cloro') || 0,</v>
      </c>
      <c r="I21" t="s">
        <v>264</v>
      </c>
      <c r="J21" t="str">
        <f t="shared" si="1"/>
        <v xml:space="preserve">'food-vitaminaC', </v>
      </c>
      <c r="K21" t="s">
        <v>313</v>
      </c>
      <c r="L21" t="str">
        <f t="shared" si="2"/>
        <v xml:space="preserve">'food-vitaminaC', </v>
      </c>
    </row>
    <row r="22" spans="3:12" x14ac:dyDescent="0.25">
      <c r="C22" t="s">
        <v>61</v>
      </c>
      <c r="D22" s="5" t="s">
        <v>64</v>
      </c>
      <c r="E22" t="s">
        <v>32</v>
      </c>
      <c r="F22" t="s">
        <v>32</v>
      </c>
      <c r="G22" t="s">
        <v>186</v>
      </c>
      <c r="H22" t="str">
        <f t="shared" si="0"/>
        <v>pral: getNutritionValue('food-pral') || 0,</v>
      </c>
      <c r="I22" t="s">
        <v>268</v>
      </c>
      <c r="J22" t="str">
        <f t="shared" si="1"/>
        <v xml:space="preserve">'food-vitaminaD', </v>
      </c>
      <c r="K22" t="s">
        <v>314</v>
      </c>
      <c r="L22" t="str">
        <f t="shared" si="2"/>
        <v xml:space="preserve">'food-vitaminaD', </v>
      </c>
    </row>
    <row r="23" spans="3:12" x14ac:dyDescent="0.25">
      <c r="C23" t="s">
        <v>61</v>
      </c>
      <c r="D23" s="5" t="s">
        <v>64</v>
      </c>
      <c r="E23" t="s">
        <v>32</v>
      </c>
      <c r="F23" t="s">
        <v>32</v>
      </c>
      <c r="G23" t="s">
        <v>157</v>
      </c>
      <c r="H23" t="str">
        <f t="shared" si="0"/>
        <v>poliois: getNutritionValue('food-poliois') || 0,</v>
      </c>
      <c r="I23" t="s">
        <v>272</v>
      </c>
      <c r="J23" t="str">
        <f t="shared" si="1"/>
        <v xml:space="preserve">'food-vitaminaE', </v>
      </c>
      <c r="K23" t="s">
        <v>315</v>
      </c>
      <c r="L23" t="str">
        <f t="shared" si="2"/>
        <v xml:space="preserve">'food-vitaminaE', </v>
      </c>
    </row>
    <row r="24" spans="3:12" x14ac:dyDescent="0.25">
      <c r="C24" t="s">
        <v>61</v>
      </c>
      <c r="D24" s="5" t="s">
        <v>64</v>
      </c>
      <c r="E24" t="s">
        <v>32</v>
      </c>
      <c r="F24" t="s">
        <v>32</v>
      </c>
      <c r="G24" t="s">
        <v>153</v>
      </c>
      <c r="H24" t="str">
        <f t="shared" si="0"/>
        <v>carboidratosL: getNutritionValue('food-carboidratosL') || 0,</v>
      </c>
      <c r="I24" t="s">
        <v>276</v>
      </c>
      <c r="J24" t="str">
        <f t="shared" si="1"/>
        <v xml:space="preserve">'food-vitaminaK', </v>
      </c>
      <c r="K24" t="s">
        <v>316</v>
      </c>
      <c r="L24" t="str">
        <f t="shared" si="2"/>
        <v xml:space="preserve">'food-vitaminaK', </v>
      </c>
    </row>
    <row r="25" spans="3:12" x14ac:dyDescent="0.25">
      <c r="C25" t="s">
        <v>61</v>
      </c>
      <c r="D25" s="5" t="s">
        <v>64</v>
      </c>
      <c r="E25" t="s">
        <v>32</v>
      </c>
      <c r="F25" t="s">
        <v>32</v>
      </c>
      <c r="G25" t="s">
        <v>149</v>
      </c>
      <c r="H25" t="str">
        <f t="shared" si="0"/>
        <v>indicePDCAAS: getNutritionValue('food-indicePDCAAS') || 0,</v>
      </c>
      <c r="I25" t="s">
        <v>236</v>
      </c>
      <c r="J25" t="str">
        <f t="shared" si="1"/>
        <v xml:space="preserve">'food-vitaminaB1', </v>
      </c>
      <c r="K25" t="s">
        <v>317</v>
      </c>
      <c r="L25" t="str">
        <f t="shared" si="2"/>
        <v xml:space="preserve">'food-vitaminaB1', </v>
      </c>
    </row>
    <row r="26" spans="3:12" x14ac:dyDescent="0.25">
      <c r="C26" t="s">
        <v>61</v>
      </c>
      <c r="D26" s="5" t="s">
        <v>64</v>
      </c>
      <c r="E26" t="s">
        <v>32</v>
      </c>
      <c r="F26" t="s">
        <v>32</v>
      </c>
      <c r="G26" t="s">
        <v>145</v>
      </c>
      <c r="H26" t="str">
        <f t="shared" si="0"/>
        <v>aminoacidos: getNutritionValue('food-aminoacidos') || 0,</v>
      </c>
      <c r="I26" t="s">
        <v>240</v>
      </c>
      <c r="J26" t="str">
        <f t="shared" si="1"/>
        <v xml:space="preserve">'food-vitaminaB2', </v>
      </c>
      <c r="K26" t="s">
        <v>318</v>
      </c>
      <c r="L26" t="str">
        <f t="shared" si="2"/>
        <v xml:space="preserve">'food-vitaminaB2', </v>
      </c>
    </row>
    <row r="27" spans="3:12" x14ac:dyDescent="0.25">
      <c r="C27" t="s">
        <v>61</v>
      </c>
      <c r="D27" s="5" t="s">
        <v>64</v>
      </c>
      <c r="E27" t="s">
        <v>32</v>
      </c>
      <c r="F27" t="s">
        <v>32</v>
      </c>
      <c r="G27" t="s">
        <v>204</v>
      </c>
      <c r="H27" t="str">
        <f t="shared" si="0"/>
        <v>cobre: getNutritionValue('food-cobre') || 0,</v>
      </c>
      <c r="I27" t="s">
        <v>244</v>
      </c>
      <c r="J27" t="str">
        <f t="shared" si="1"/>
        <v xml:space="preserve">'food-vitaminaB3', </v>
      </c>
      <c r="K27" t="s">
        <v>319</v>
      </c>
      <c r="L27" t="str">
        <f t="shared" si="2"/>
        <v xml:space="preserve">'food-vitaminaB3', </v>
      </c>
    </row>
    <row r="28" spans="3:12" x14ac:dyDescent="0.25">
      <c r="C28" t="s">
        <v>61</v>
      </c>
      <c r="D28" s="5" t="s">
        <v>64</v>
      </c>
      <c r="E28" t="s">
        <v>32</v>
      </c>
      <c r="F28" t="s">
        <v>32</v>
      </c>
      <c r="G28" t="s">
        <v>208</v>
      </c>
      <c r="H28" t="str">
        <f t="shared" si="0"/>
        <v>manganes: getNutritionValue('food-manganes') || 0,</v>
      </c>
      <c r="I28" t="s">
        <v>248</v>
      </c>
      <c r="J28" t="str">
        <f t="shared" si="1"/>
        <v xml:space="preserve">'food-vitaminaB5', </v>
      </c>
      <c r="K28" t="s">
        <v>320</v>
      </c>
      <c r="L28" t="str">
        <f t="shared" si="2"/>
        <v xml:space="preserve">'food-vitaminaB5', </v>
      </c>
    </row>
    <row r="29" spans="3:12" x14ac:dyDescent="0.25">
      <c r="C29" t="s">
        <v>61</v>
      </c>
      <c r="D29" s="5" t="s">
        <v>64</v>
      </c>
      <c r="E29" t="s">
        <v>32</v>
      </c>
      <c r="F29" t="s">
        <v>32</v>
      </c>
      <c r="G29" t="s">
        <v>212</v>
      </c>
      <c r="H29" t="str">
        <f t="shared" si="0"/>
        <v>selenio: getNutritionValue('food-selenio') || 0,</v>
      </c>
      <c r="I29" t="s">
        <v>252</v>
      </c>
      <c r="J29" t="str">
        <f t="shared" si="1"/>
        <v xml:space="preserve">'food-vitaminaB6', </v>
      </c>
      <c r="K29" t="s">
        <v>321</v>
      </c>
      <c r="L29" t="str">
        <f t="shared" si="2"/>
        <v xml:space="preserve">'food-vitaminaB6', </v>
      </c>
    </row>
    <row r="30" spans="3:12" x14ac:dyDescent="0.25">
      <c r="C30" t="s">
        <v>61</v>
      </c>
      <c r="D30" s="5" t="s">
        <v>64</v>
      </c>
      <c r="E30" t="s">
        <v>32</v>
      </c>
      <c r="F30" t="s">
        <v>32</v>
      </c>
      <c r="G30" t="s">
        <v>216</v>
      </c>
      <c r="H30" t="str">
        <f t="shared" si="0"/>
        <v>iodo: getNutritionValue('food-iodo') || 0,</v>
      </c>
      <c r="I30" t="s">
        <v>256</v>
      </c>
      <c r="J30" t="str">
        <f t="shared" si="1"/>
        <v xml:space="preserve">'food-vitaminaB7', </v>
      </c>
      <c r="K30" t="s">
        <v>322</v>
      </c>
      <c r="L30" t="str">
        <f t="shared" si="2"/>
        <v xml:space="preserve">'food-vitaminaB7', </v>
      </c>
    </row>
    <row r="31" spans="3:12" x14ac:dyDescent="0.25">
      <c r="C31" t="s">
        <v>61</v>
      </c>
      <c r="D31" s="5" t="s">
        <v>64</v>
      </c>
      <c r="E31" t="s">
        <v>32</v>
      </c>
      <c r="F31" t="s">
        <v>32</v>
      </c>
      <c r="G31" t="s">
        <v>224</v>
      </c>
      <c r="H31" t="str">
        <f t="shared" si="0"/>
        <v>betacaroteno: getNutritionValue('food-betacaroteno') || 0,</v>
      </c>
      <c r="I31" t="s">
        <v>165</v>
      </c>
      <c r="J31" t="str">
        <f t="shared" si="1"/>
        <v xml:space="preserve">'food-omegaS', </v>
      </c>
      <c r="K31" t="s">
        <v>323</v>
      </c>
      <c r="L31" t="str">
        <f t="shared" si="2"/>
        <v xml:space="preserve">'food-omegaS', </v>
      </c>
    </row>
    <row r="32" spans="3:12" x14ac:dyDescent="0.25">
      <c r="C32" t="s">
        <v>61</v>
      </c>
      <c r="D32" s="5" t="s">
        <v>64</v>
      </c>
      <c r="E32" t="s">
        <v>32</v>
      </c>
      <c r="F32" t="s">
        <v>32</v>
      </c>
      <c r="G32" t="s">
        <v>228</v>
      </c>
      <c r="H32" t="str">
        <f t="shared" si="0"/>
        <v>licopeno: getNutritionValue('food-licopeno') || 0,</v>
      </c>
      <c r="I32" t="s">
        <v>169</v>
      </c>
      <c r="J32" t="str">
        <f t="shared" si="1"/>
        <v xml:space="preserve">'food-fitosterol', </v>
      </c>
      <c r="K32" t="s">
        <v>324</v>
      </c>
      <c r="L32" t="str">
        <f t="shared" si="2"/>
        <v xml:space="preserve">'food-fitosterol', </v>
      </c>
    </row>
    <row r="33" spans="3:12" x14ac:dyDescent="0.25">
      <c r="C33" t="s">
        <v>61</v>
      </c>
      <c r="D33" s="5" t="s">
        <v>64</v>
      </c>
      <c r="E33" t="s">
        <v>32</v>
      </c>
      <c r="F33" t="s">
        <v>32</v>
      </c>
      <c r="G33" t="s">
        <v>232</v>
      </c>
      <c r="H33" t="str">
        <f t="shared" si="0"/>
        <v>luteina: getNutritionValue('food-luteina') || 0,</v>
      </c>
      <c r="I33" t="s">
        <v>174</v>
      </c>
      <c r="J33" t="str">
        <f t="shared" si="1"/>
        <v xml:space="preserve">'food-cloro', </v>
      </c>
      <c r="K33" t="s">
        <v>325</v>
      </c>
      <c r="L33" t="str">
        <f t="shared" si="2"/>
        <v xml:space="preserve">'food-cloro', </v>
      </c>
    </row>
    <row r="34" spans="3:12" x14ac:dyDescent="0.25">
      <c r="C34" t="s">
        <v>61</v>
      </c>
      <c r="D34" s="5" t="s">
        <v>64</v>
      </c>
      <c r="E34" t="s">
        <v>32</v>
      </c>
      <c r="F34" t="s">
        <v>32</v>
      </c>
      <c r="G34" t="s">
        <v>280</v>
      </c>
      <c r="H34" t="str">
        <f t="shared" si="0"/>
        <v>acidoF: getNutritionValue('food-acidoF') || 0,</v>
      </c>
      <c r="I34" t="s">
        <v>186</v>
      </c>
      <c r="J34" t="str">
        <f t="shared" si="1"/>
        <v xml:space="preserve">'food-pral', </v>
      </c>
      <c r="K34" t="s">
        <v>326</v>
      </c>
      <c r="L34" t="str">
        <f t="shared" si="2"/>
        <v xml:space="preserve">'food-pral', </v>
      </c>
    </row>
    <row r="35" spans="3:12" x14ac:dyDescent="0.25">
      <c r="C35" t="s">
        <v>61</v>
      </c>
      <c r="D35" s="5" t="s">
        <v>64</v>
      </c>
      <c r="E35" t="s">
        <v>32</v>
      </c>
      <c r="F35" t="s">
        <v>32</v>
      </c>
      <c r="G35" t="s">
        <v>284</v>
      </c>
      <c r="H35" t="str">
        <f t="shared" si="0"/>
        <v>polifenol: getNutritionValue('food-polifenol') || 0,</v>
      </c>
      <c r="I35" t="s">
        <v>157</v>
      </c>
      <c r="J35" t="str">
        <f t="shared" si="1"/>
        <v xml:space="preserve">'food-poliois', </v>
      </c>
      <c r="K35" t="s">
        <v>327</v>
      </c>
      <c r="L35" t="str">
        <f t="shared" si="2"/>
        <v xml:space="preserve">'food-poliois', </v>
      </c>
    </row>
    <row r="36" spans="3:12" x14ac:dyDescent="0.25">
      <c r="C36" t="s">
        <v>61</v>
      </c>
      <c r="D36" s="5" t="s">
        <v>64</v>
      </c>
      <c r="E36" t="s">
        <v>32</v>
      </c>
      <c r="F36" t="s">
        <v>32</v>
      </c>
      <c r="G36" t="s">
        <v>288</v>
      </c>
      <c r="H36" t="str">
        <f t="shared" si="0"/>
        <v>cargaAn: getNutritionValue('food-cargaAn') || 0,</v>
      </c>
      <c r="I36" t="s">
        <v>153</v>
      </c>
      <c r="J36" t="str">
        <f t="shared" si="1"/>
        <v xml:space="preserve">'food-carboidratosL', </v>
      </c>
      <c r="K36" t="s">
        <v>328</v>
      </c>
      <c r="L36" t="str">
        <f t="shared" si="2"/>
        <v xml:space="preserve">'food-carboidratosL', </v>
      </c>
    </row>
    <row r="37" spans="3:12" x14ac:dyDescent="0.25">
      <c r="C37" t="s">
        <v>61</v>
      </c>
      <c r="D37" s="5" t="s">
        <v>64</v>
      </c>
      <c r="E37" t="s">
        <v>32</v>
      </c>
      <c r="F37" t="s">
        <v>32</v>
      </c>
      <c r="G37" t="s">
        <v>292</v>
      </c>
      <c r="H37" t="str">
        <f t="shared" si="0"/>
        <v>teorAl: getNutritionValue('food-teorAl') || 0,</v>
      </c>
      <c r="I37" t="s">
        <v>149</v>
      </c>
      <c r="J37" t="str">
        <f t="shared" si="1"/>
        <v xml:space="preserve">'food-indicePDCAAS', </v>
      </c>
      <c r="K37" t="s">
        <v>329</v>
      </c>
      <c r="L37" t="str">
        <f t="shared" si="2"/>
        <v xml:space="preserve">'food-indicePDCAAS', </v>
      </c>
    </row>
    <row r="38" spans="3:12" x14ac:dyDescent="0.25">
      <c r="I38" t="s">
        <v>145</v>
      </c>
      <c r="J38" t="str">
        <f t="shared" si="1"/>
        <v xml:space="preserve">'food-aminoacidos', </v>
      </c>
      <c r="K38" t="s">
        <v>330</v>
      </c>
      <c r="L38" t="str">
        <f t="shared" si="2"/>
        <v xml:space="preserve">'food-aminoacidos', </v>
      </c>
    </row>
    <row r="39" spans="3:12" x14ac:dyDescent="0.25">
      <c r="I39" t="s">
        <v>204</v>
      </c>
      <c r="J39" t="str">
        <f t="shared" si="1"/>
        <v xml:space="preserve">'food-cobre', </v>
      </c>
      <c r="K39" t="s">
        <v>331</v>
      </c>
      <c r="L39" t="str">
        <f t="shared" si="2"/>
        <v xml:space="preserve">'food-cobre', </v>
      </c>
    </row>
    <row r="40" spans="3:12" x14ac:dyDescent="0.25">
      <c r="I40" t="s">
        <v>208</v>
      </c>
      <c r="J40" t="str">
        <f t="shared" si="1"/>
        <v xml:space="preserve">'food-manganes', </v>
      </c>
      <c r="K40" t="s">
        <v>332</v>
      </c>
      <c r="L40" t="str">
        <f t="shared" si="2"/>
        <v xml:space="preserve">'food-manganes', </v>
      </c>
    </row>
    <row r="41" spans="3:12" x14ac:dyDescent="0.25">
      <c r="I41" t="s">
        <v>212</v>
      </c>
      <c r="J41" t="str">
        <f t="shared" si="1"/>
        <v xml:space="preserve">'food-selenio', </v>
      </c>
      <c r="K41" t="s">
        <v>333</v>
      </c>
      <c r="L41" t="str">
        <f t="shared" si="2"/>
        <v xml:space="preserve">'food-selenio', </v>
      </c>
    </row>
    <row r="42" spans="3:12" x14ac:dyDescent="0.25">
      <c r="I42" t="s">
        <v>216</v>
      </c>
      <c r="J42" t="str">
        <f t="shared" si="1"/>
        <v xml:space="preserve">'food-iodo', </v>
      </c>
      <c r="K42" t="s">
        <v>334</v>
      </c>
      <c r="L42" t="str">
        <f t="shared" si="2"/>
        <v xml:space="preserve">'food-iodo', </v>
      </c>
    </row>
    <row r="43" spans="3:12" x14ac:dyDescent="0.25">
      <c r="I43" t="s">
        <v>224</v>
      </c>
      <c r="J43" t="str">
        <f t="shared" si="1"/>
        <v xml:space="preserve">'food-betacaroteno', </v>
      </c>
      <c r="K43" t="s">
        <v>335</v>
      </c>
      <c r="L43" t="str">
        <f t="shared" si="2"/>
        <v xml:space="preserve">'food-betacaroteno', </v>
      </c>
    </row>
    <row r="44" spans="3:12" x14ac:dyDescent="0.25">
      <c r="I44" t="s">
        <v>228</v>
      </c>
      <c r="J44" t="str">
        <f t="shared" si="1"/>
        <v xml:space="preserve">'food-licopeno', </v>
      </c>
      <c r="K44" t="s">
        <v>336</v>
      </c>
      <c r="L44" t="str">
        <f t="shared" si="2"/>
        <v xml:space="preserve">'food-licopeno', </v>
      </c>
    </row>
    <row r="45" spans="3:12" x14ac:dyDescent="0.25">
      <c r="I45" t="s">
        <v>232</v>
      </c>
      <c r="J45" t="str">
        <f t="shared" si="1"/>
        <v xml:space="preserve">'food-luteina', </v>
      </c>
      <c r="K45" t="s">
        <v>337</v>
      </c>
      <c r="L45" t="str">
        <f t="shared" si="2"/>
        <v xml:space="preserve">'food-luteina', </v>
      </c>
    </row>
    <row r="46" spans="3:12" x14ac:dyDescent="0.25">
      <c r="I46" t="s">
        <v>280</v>
      </c>
      <c r="J46" t="str">
        <f t="shared" si="1"/>
        <v xml:space="preserve">'food-acidoF', </v>
      </c>
      <c r="K46" t="s">
        <v>338</v>
      </c>
      <c r="L46" t="str">
        <f t="shared" si="2"/>
        <v xml:space="preserve">'food-acidoF', </v>
      </c>
    </row>
    <row r="47" spans="3:12" x14ac:dyDescent="0.25">
      <c r="I47" t="s">
        <v>284</v>
      </c>
      <c r="J47" t="str">
        <f t="shared" si="1"/>
        <v xml:space="preserve">'food-polifenol', </v>
      </c>
      <c r="K47" t="s">
        <v>339</v>
      </c>
      <c r="L47" t="str">
        <f t="shared" si="2"/>
        <v xml:space="preserve">'food-polifenol', </v>
      </c>
    </row>
    <row r="48" spans="3:12" x14ac:dyDescent="0.25">
      <c r="I48" t="s">
        <v>288</v>
      </c>
      <c r="J48" t="str">
        <f t="shared" si="1"/>
        <v xml:space="preserve">'food-cargaAn', </v>
      </c>
      <c r="K48" t="s">
        <v>340</v>
      </c>
      <c r="L48" t="str">
        <f t="shared" si="2"/>
        <v xml:space="preserve">'food-cargaAn', </v>
      </c>
    </row>
    <row r="49" spans="9:12" x14ac:dyDescent="0.25">
      <c r="I49" t="s">
        <v>292</v>
      </c>
      <c r="J49" t="str">
        <f t="shared" si="1"/>
        <v xml:space="preserve">'food-teorAl', </v>
      </c>
      <c r="K49" t="s">
        <v>341</v>
      </c>
      <c r="L49" t="str">
        <f t="shared" si="2"/>
        <v xml:space="preserve">'food-teorAl', </v>
      </c>
    </row>
    <row r="50" spans="9:12" x14ac:dyDescent="0.25">
      <c r="I50" t="s">
        <v>356</v>
      </c>
      <c r="J50" t="str">
        <f t="shared" si="1"/>
        <v xml:space="preserve">'food-aler1', </v>
      </c>
      <c r="K50" s="5" t="s">
        <v>342</v>
      </c>
      <c r="L50" t="str">
        <f t="shared" si="2"/>
        <v xml:space="preserve">'food-aler1', </v>
      </c>
    </row>
    <row r="51" spans="9:12" x14ac:dyDescent="0.25">
      <c r="I51" t="s">
        <v>357</v>
      </c>
      <c r="J51" t="str">
        <f t="shared" si="1"/>
        <v xml:space="preserve">'food-aler2', </v>
      </c>
      <c r="K51" s="5" t="s">
        <v>343</v>
      </c>
      <c r="L51" t="str">
        <f t="shared" si="2"/>
        <v xml:space="preserve">'food-aler2', 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CC99-E0C7-46CE-8BF6-FFC22C7AF31F}">
  <dimension ref="A1:H37"/>
  <sheetViews>
    <sheetView workbookViewId="0">
      <selection activeCell="H15" sqref="H15"/>
    </sheetView>
  </sheetViews>
  <sheetFormatPr defaultRowHeight="15" x14ac:dyDescent="0.25"/>
  <cols>
    <col min="1" max="1" width="56.140625" bestFit="1" customWidth="1"/>
    <col min="2" max="2" width="4.42578125" bestFit="1" customWidth="1"/>
    <col min="3" max="3" width="17" bestFit="1" customWidth="1"/>
    <col min="4" max="4" width="28.42578125" bestFit="1" customWidth="1"/>
    <col min="7" max="7" width="7" bestFit="1" customWidth="1"/>
    <col min="8" max="8" width="56.140625" bestFit="1" customWidth="1"/>
  </cols>
  <sheetData>
    <row r="1" spans="1:8" x14ac:dyDescent="0.25">
      <c r="A1" s="1" t="s">
        <v>15</v>
      </c>
      <c r="B1" s="2" t="s">
        <v>23</v>
      </c>
      <c r="C1" s="2" t="s">
        <v>24</v>
      </c>
      <c r="D1" s="2" t="s">
        <v>62</v>
      </c>
      <c r="E1" s="8" t="s">
        <v>25</v>
      </c>
      <c r="F1" s="8"/>
      <c r="G1" s="4" t="s">
        <v>26</v>
      </c>
      <c r="H1" s="1" t="s">
        <v>28</v>
      </c>
    </row>
    <row r="2" spans="1:8" x14ac:dyDescent="0.25">
      <c r="A2" t="s">
        <v>65</v>
      </c>
      <c r="C2" t="s">
        <v>66</v>
      </c>
      <c r="D2" t="s">
        <v>68</v>
      </c>
      <c r="E2" t="s">
        <v>67</v>
      </c>
      <c r="F2" t="s">
        <v>67</v>
      </c>
      <c r="G2" t="s">
        <v>161</v>
      </c>
      <c r="H2" t="str">
        <f>_xlfn.CONCAT(G2,C2,G2,D2)</f>
        <v>omegaT: (nutritionValues.omegaT * proportionFactor).toFixed(2),</v>
      </c>
    </row>
    <row r="3" spans="1:8" x14ac:dyDescent="0.25">
      <c r="C3" t="s">
        <v>66</v>
      </c>
      <c r="D3" t="s">
        <v>68</v>
      </c>
      <c r="E3" t="s">
        <v>67</v>
      </c>
      <c r="F3" t="s">
        <v>67</v>
      </c>
      <c r="G3" t="s">
        <v>190</v>
      </c>
      <c r="H3" t="str">
        <f t="shared" ref="H3:H37" si="0">_xlfn.CONCAT(G3,C3,G3,D3)</f>
        <v>calcio: (nutritionValues.calcio * proportionFactor).toFixed(2),</v>
      </c>
    </row>
    <row r="4" spans="1:8" x14ac:dyDescent="0.25">
      <c r="C4" t="s">
        <v>66</v>
      </c>
      <c r="D4" t="s">
        <v>68</v>
      </c>
      <c r="E4" t="s">
        <v>67</v>
      </c>
      <c r="F4" t="s">
        <v>67</v>
      </c>
      <c r="G4" t="s">
        <v>196</v>
      </c>
      <c r="H4" t="str">
        <f t="shared" si="0"/>
        <v>magnesio: (nutritionValues.magnesio * proportionFactor).toFixed(2),</v>
      </c>
    </row>
    <row r="5" spans="1:8" x14ac:dyDescent="0.25">
      <c r="C5" t="s">
        <v>66</v>
      </c>
      <c r="D5" t="s">
        <v>68</v>
      </c>
      <c r="E5" t="s">
        <v>67</v>
      </c>
      <c r="F5" t="s">
        <v>67</v>
      </c>
      <c r="G5" t="s">
        <v>200</v>
      </c>
      <c r="H5" t="str">
        <f t="shared" si="0"/>
        <v>zinco: (nutritionValues.zinco * proportionFactor).toFixed(2),</v>
      </c>
    </row>
    <row r="6" spans="1:8" x14ac:dyDescent="0.25">
      <c r="C6" t="s">
        <v>66</v>
      </c>
      <c r="D6" t="s">
        <v>68</v>
      </c>
      <c r="E6" t="s">
        <v>67</v>
      </c>
      <c r="F6" t="s">
        <v>67</v>
      </c>
      <c r="G6" t="s">
        <v>178</v>
      </c>
      <c r="H6" t="str">
        <f t="shared" si="0"/>
        <v>potassio: (nutritionValues.potassio * proportionFactor).toFixed(2),</v>
      </c>
    </row>
    <row r="7" spans="1:8" x14ac:dyDescent="0.25">
      <c r="C7" t="s">
        <v>66</v>
      </c>
      <c r="D7" t="s">
        <v>68</v>
      </c>
      <c r="E7" t="s">
        <v>67</v>
      </c>
      <c r="F7" t="s">
        <v>67</v>
      </c>
      <c r="G7" t="s">
        <v>220</v>
      </c>
      <c r="H7" t="str">
        <f t="shared" si="0"/>
        <v>vitaminaA: (nutritionValues.vitaminaA * proportionFactor).toFixed(2),</v>
      </c>
    </row>
    <row r="8" spans="1:8" x14ac:dyDescent="0.25">
      <c r="C8" t="s">
        <v>66</v>
      </c>
      <c r="D8" t="s">
        <v>68</v>
      </c>
      <c r="E8" t="s">
        <v>67</v>
      </c>
      <c r="F8" t="s">
        <v>67</v>
      </c>
      <c r="G8" t="s">
        <v>260</v>
      </c>
      <c r="H8" t="str">
        <f t="shared" si="0"/>
        <v>vitaminaB12: (nutritionValues.vitaminaB12 * proportionFactor).toFixed(2),</v>
      </c>
    </row>
    <row r="9" spans="1:8" x14ac:dyDescent="0.25">
      <c r="C9" t="s">
        <v>66</v>
      </c>
      <c r="D9" t="s">
        <v>68</v>
      </c>
      <c r="E9" t="s">
        <v>67</v>
      </c>
      <c r="F9" t="s">
        <v>67</v>
      </c>
      <c r="G9" t="s">
        <v>264</v>
      </c>
      <c r="H9" t="str">
        <f t="shared" si="0"/>
        <v>vitaminaC: (nutritionValues.vitaminaC * proportionFactor).toFixed(2),</v>
      </c>
    </row>
    <row r="10" spans="1:8" x14ac:dyDescent="0.25">
      <c r="C10" t="s">
        <v>66</v>
      </c>
      <c r="D10" t="s">
        <v>68</v>
      </c>
      <c r="E10" t="s">
        <v>67</v>
      </c>
      <c r="F10" t="s">
        <v>67</v>
      </c>
      <c r="G10" t="s">
        <v>268</v>
      </c>
      <c r="H10" t="str">
        <f t="shared" si="0"/>
        <v>vitaminaD: (nutritionValues.vitaminaD * proportionFactor).toFixed(2),</v>
      </c>
    </row>
    <row r="11" spans="1:8" x14ac:dyDescent="0.25">
      <c r="C11" t="s">
        <v>66</v>
      </c>
      <c r="D11" t="s">
        <v>68</v>
      </c>
      <c r="E11" t="s">
        <v>67</v>
      </c>
      <c r="F11" t="s">
        <v>67</v>
      </c>
      <c r="G11" t="s">
        <v>272</v>
      </c>
      <c r="H11" t="str">
        <f t="shared" si="0"/>
        <v>vitaminaE: (nutritionValues.vitaminaE * proportionFactor).toFixed(2),</v>
      </c>
    </row>
    <row r="12" spans="1:8" x14ac:dyDescent="0.25">
      <c r="C12" t="s">
        <v>66</v>
      </c>
      <c r="D12" t="s">
        <v>68</v>
      </c>
      <c r="E12" t="s">
        <v>67</v>
      </c>
      <c r="F12" t="s">
        <v>67</v>
      </c>
      <c r="G12" t="s">
        <v>276</v>
      </c>
      <c r="H12" t="str">
        <f t="shared" si="0"/>
        <v>vitaminaK: (nutritionValues.vitaminaK * proportionFactor).toFixed(2),</v>
      </c>
    </row>
    <row r="13" spans="1:8" x14ac:dyDescent="0.25">
      <c r="C13" t="s">
        <v>66</v>
      </c>
      <c r="D13" t="s">
        <v>68</v>
      </c>
      <c r="E13" t="s">
        <v>67</v>
      </c>
      <c r="F13" t="s">
        <v>67</v>
      </c>
      <c r="G13" t="s">
        <v>236</v>
      </c>
      <c r="H13" t="str">
        <f t="shared" si="0"/>
        <v>vitaminaB1: (nutritionValues.vitaminaB1 * proportionFactor).toFixed(2),</v>
      </c>
    </row>
    <row r="14" spans="1:8" x14ac:dyDescent="0.25">
      <c r="C14" t="s">
        <v>66</v>
      </c>
      <c r="D14" t="s">
        <v>68</v>
      </c>
      <c r="E14" t="s">
        <v>67</v>
      </c>
      <c r="F14" t="s">
        <v>67</v>
      </c>
      <c r="G14" t="s">
        <v>240</v>
      </c>
      <c r="H14" t="str">
        <f t="shared" si="0"/>
        <v>vitaminaB2: (nutritionValues.vitaminaB2 * proportionFactor).toFixed(2),</v>
      </c>
    </row>
    <row r="15" spans="1:8" x14ac:dyDescent="0.25">
      <c r="C15" t="s">
        <v>66</v>
      </c>
      <c r="D15" t="s">
        <v>68</v>
      </c>
      <c r="E15" t="s">
        <v>67</v>
      </c>
      <c r="F15" t="s">
        <v>67</v>
      </c>
      <c r="G15" t="s">
        <v>244</v>
      </c>
      <c r="H15" t="str">
        <f t="shared" si="0"/>
        <v>vitaminaB3: (nutritionValues.vitaminaB3 * proportionFactor).toFixed(2),</v>
      </c>
    </row>
    <row r="16" spans="1:8" x14ac:dyDescent="0.25">
      <c r="C16" t="s">
        <v>66</v>
      </c>
      <c r="D16" t="s">
        <v>68</v>
      </c>
      <c r="E16" t="s">
        <v>67</v>
      </c>
      <c r="F16" t="s">
        <v>67</v>
      </c>
      <c r="G16" t="s">
        <v>248</v>
      </c>
      <c r="H16" t="str">
        <f t="shared" si="0"/>
        <v>vitaminaB5: (nutritionValues.vitaminaB5 * proportionFactor).toFixed(2),</v>
      </c>
    </row>
    <row r="17" spans="3:8" x14ac:dyDescent="0.25">
      <c r="C17" t="s">
        <v>66</v>
      </c>
      <c r="D17" t="s">
        <v>68</v>
      </c>
      <c r="E17" t="s">
        <v>67</v>
      </c>
      <c r="F17" t="s">
        <v>67</v>
      </c>
      <c r="G17" t="s">
        <v>252</v>
      </c>
      <c r="H17" t="str">
        <f t="shared" si="0"/>
        <v>vitaminaB6: (nutritionValues.vitaminaB6 * proportionFactor).toFixed(2),</v>
      </c>
    </row>
    <row r="18" spans="3:8" x14ac:dyDescent="0.25">
      <c r="C18" t="s">
        <v>66</v>
      </c>
      <c r="D18" t="s">
        <v>68</v>
      </c>
      <c r="E18" t="s">
        <v>67</v>
      </c>
      <c r="F18" t="s">
        <v>67</v>
      </c>
      <c r="G18" t="s">
        <v>256</v>
      </c>
      <c r="H18" t="str">
        <f t="shared" si="0"/>
        <v>vitaminaB7: (nutritionValues.vitaminaB7 * proportionFactor).toFixed(2),</v>
      </c>
    </row>
    <row r="19" spans="3:8" x14ac:dyDescent="0.25">
      <c r="C19" t="s">
        <v>66</v>
      </c>
      <c r="D19" t="s">
        <v>68</v>
      </c>
      <c r="E19" t="s">
        <v>67</v>
      </c>
      <c r="F19" t="s">
        <v>67</v>
      </c>
      <c r="G19" t="s">
        <v>165</v>
      </c>
      <c r="H19" t="str">
        <f t="shared" si="0"/>
        <v>omegaS: (nutritionValues.omegaS * proportionFactor).toFixed(2),</v>
      </c>
    </row>
    <row r="20" spans="3:8" x14ac:dyDescent="0.25">
      <c r="C20" t="s">
        <v>66</v>
      </c>
      <c r="D20" t="s">
        <v>68</v>
      </c>
      <c r="E20" t="s">
        <v>67</v>
      </c>
      <c r="F20" t="s">
        <v>67</v>
      </c>
      <c r="G20" t="s">
        <v>169</v>
      </c>
      <c r="H20" t="str">
        <f t="shared" si="0"/>
        <v>fitosterol: (nutritionValues.fitosterol * proportionFactor).toFixed(2),</v>
      </c>
    </row>
    <row r="21" spans="3:8" x14ac:dyDescent="0.25">
      <c r="C21" t="s">
        <v>66</v>
      </c>
      <c r="D21" t="s">
        <v>68</v>
      </c>
      <c r="E21" t="s">
        <v>67</v>
      </c>
      <c r="F21" t="s">
        <v>67</v>
      </c>
      <c r="G21" t="s">
        <v>174</v>
      </c>
      <c r="H21" t="str">
        <f t="shared" si="0"/>
        <v>cloro: (nutritionValues.cloro * proportionFactor).toFixed(2),</v>
      </c>
    </row>
    <row r="22" spans="3:8" x14ac:dyDescent="0.25">
      <c r="C22" t="s">
        <v>66</v>
      </c>
      <c r="D22" t="s">
        <v>68</v>
      </c>
      <c r="E22" t="s">
        <v>67</v>
      </c>
      <c r="F22" t="s">
        <v>67</v>
      </c>
      <c r="G22" t="s">
        <v>186</v>
      </c>
      <c r="H22" t="str">
        <f t="shared" si="0"/>
        <v>pral: (nutritionValues.pral * proportionFactor).toFixed(2),</v>
      </c>
    </row>
    <row r="23" spans="3:8" x14ac:dyDescent="0.25">
      <c r="C23" t="s">
        <v>66</v>
      </c>
      <c r="D23" t="s">
        <v>68</v>
      </c>
      <c r="E23" t="s">
        <v>67</v>
      </c>
      <c r="F23" t="s">
        <v>67</v>
      </c>
      <c r="G23" t="s">
        <v>157</v>
      </c>
      <c r="H23" t="str">
        <f t="shared" si="0"/>
        <v>poliois: (nutritionValues.poliois * proportionFactor).toFixed(2),</v>
      </c>
    </row>
    <row r="24" spans="3:8" x14ac:dyDescent="0.25">
      <c r="C24" t="s">
        <v>66</v>
      </c>
      <c r="D24" t="s">
        <v>68</v>
      </c>
      <c r="E24" t="s">
        <v>67</v>
      </c>
      <c r="F24" t="s">
        <v>67</v>
      </c>
      <c r="G24" t="s">
        <v>153</v>
      </c>
      <c r="H24" t="str">
        <f t="shared" si="0"/>
        <v>carboidratosL: (nutritionValues.carboidratosL * proportionFactor).toFixed(2),</v>
      </c>
    </row>
    <row r="25" spans="3:8" x14ac:dyDescent="0.25">
      <c r="C25" t="s">
        <v>66</v>
      </c>
      <c r="D25" t="s">
        <v>68</v>
      </c>
      <c r="E25" t="s">
        <v>67</v>
      </c>
      <c r="F25" t="s">
        <v>67</v>
      </c>
      <c r="G25" t="s">
        <v>149</v>
      </c>
      <c r="H25" t="str">
        <f t="shared" si="0"/>
        <v>indicePDCAAS: (nutritionValues.indicePDCAAS * proportionFactor).toFixed(2),</v>
      </c>
    </row>
    <row r="26" spans="3:8" x14ac:dyDescent="0.25">
      <c r="C26" t="s">
        <v>66</v>
      </c>
      <c r="D26" t="s">
        <v>68</v>
      </c>
      <c r="E26" t="s">
        <v>67</v>
      </c>
      <c r="F26" t="s">
        <v>67</v>
      </c>
      <c r="G26" t="s">
        <v>145</v>
      </c>
      <c r="H26" t="str">
        <f t="shared" si="0"/>
        <v>aminoacidos: (nutritionValues.aminoacidos * proportionFactor).toFixed(2),</v>
      </c>
    </row>
    <row r="27" spans="3:8" x14ac:dyDescent="0.25">
      <c r="C27" t="s">
        <v>66</v>
      </c>
      <c r="D27" t="s">
        <v>68</v>
      </c>
      <c r="E27" t="s">
        <v>67</v>
      </c>
      <c r="F27" t="s">
        <v>67</v>
      </c>
      <c r="G27" t="s">
        <v>204</v>
      </c>
      <c r="H27" t="str">
        <f t="shared" si="0"/>
        <v>cobre: (nutritionValues.cobre * proportionFactor).toFixed(2),</v>
      </c>
    </row>
    <row r="28" spans="3:8" x14ac:dyDescent="0.25">
      <c r="C28" t="s">
        <v>66</v>
      </c>
      <c r="D28" t="s">
        <v>68</v>
      </c>
      <c r="E28" t="s">
        <v>67</v>
      </c>
      <c r="F28" t="s">
        <v>67</v>
      </c>
      <c r="G28" t="s">
        <v>208</v>
      </c>
      <c r="H28" t="str">
        <f t="shared" si="0"/>
        <v>manganes: (nutritionValues.manganes * proportionFactor).toFixed(2),</v>
      </c>
    </row>
    <row r="29" spans="3:8" x14ac:dyDescent="0.25">
      <c r="C29" t="s">
        <v>66</v>
      </c>
      <c r="D29" t="s">
        <v>68</v>
      </c>
      <c r="E29" t="s">
        <v>67</v>
      </c>
      <c r="F29" t="s">
        <v>67</v>
      </c>
      <c r="G29" t="s">
        <v>212</v>
      </c>
      <c r="H29" t="str">
        <f t="shared" si="0"/>
        <v>selenio: (nutritionValues.selenio * proportionFactor).toFixed(2),</v>
      </c>
    </row>
    <row r="30" spans="3:8" x14ac:dyDescent="0.25">
      <c r="C30" t="s">
        <v>66</v>
      </c>
      <c r="D30" t="s">
        <v>68</v>
      </c>
      <c r="E30" t="s">
        <v>67</v>
      </c>
      <c r="F30" t="s">
        <v>67</v>
      </c>
      <c r="G30" t="s">
        <v>216</v>
      </c>
      <c r="H30" t="str">
        <f t="shared" si="0"/>
        <v>iodo: (nutritionValues.iodo * proportionFactor).toFixed(2),</v>
      </c>
    </row>
    <row r="31" spans="3:8" x14ac:dyDescent="0.25">
      <c r="C31" t="s">
        <v>66</v>
      </c>
      <c r="D31" t="s">
        <v>68</v>
      </c>
      <c r="E31" t="s">
        <v>67</v>
      </c>
      <c r="F31" t="s">
        <v>67</v>
      </c>
      <c r="G31" t="s">
        <v>224</v>
      </c>
      <c r="H31" t="str">
        <f t="shared" si="0"/>
        <v>betacaroteno: (nutritionValues.betacaroteno * proportionFactor).toFixed(2),</v>
      </c>
    </row>
    <row r="32" spans="3:8" x14ac:dyDescent="0.25">
      <c r="C32" t="s">
        <v>66</v>
      </c>
      <c r="D32" t="s">
        <v>68</v>
      </c>
      <c r="E32" t="s">
        <v>67</v>
      </c>
      <c r="F32" t="s">
        <v>67</v>
      </c>
      <c r="G32" t="s">
        <v>228</v>
      </c>
      <c r="H32" t="str">
        <f t="shared" si="0"/>
        <v>licopeno: (nutritionValues.licopeno * proportionFactor).toFixed(2),</v>
      </c>
    </row>
    <row r="33" spans="3:8" x14ac:dyDescent="0.25">
      <c r="C33" t="s">
        <v>66</v>
      </c>
      <c r="D33" t="s">
        <v>68</v>
      </c>
      <c r="E33" t="s">
        <v>67</v>
      </c>
      <c r="F33" t="s">
        <v>67</v>
      </c>
      <c r="G33" t="s">
        <v>232</v>
      </c>
      <c r="H33" t="str">
        <f t="shared" si="0"/>
        <v>luteina: (nutritionValues.luteina * proportionFactor).toFixed(2),</v>
      </c>
    </row>
    <row r="34" spans="3:8" x14ac:dyDescent="0.25">
      <c r="C34" t="s">
        <v>66</v>
      </c>
      <c r="D34" t="s">
        <v>68</v>
      </c>
      <c r="E34" t="s">
        <v>67</v>
      </c>
      <c r="F34" t="s">
        <v>67</v>
      </c>
      <c r="G34" t="s">
        <v>280</v>
      </c>
      <c r="H34" t="str">
        <f t="shared" si="0"/>
        <v>acidoF: (nutritionValues.acidoF * proportionFactor).toFixed(2),</v>
      </c>
    </row>
    <row r="35" spans="3:8" x14ac:dyDescent="0.25">
      <c r="C35" t="s">
        <v>66</v>
      </c>
      <c r="D35" t="s">
        <v>68</v>
      </c>
      <c r="E35" t="s">
        <v>67</v>
      </c>
      <c r="F35" t="s">
        <v>67</v>
      </c>
      <c r="G35" t="s">
        <v>284</v>
      </c>
      <c r="H35" t="str">
        <f t="shared" si="0"/>
        <v>polifenol: (nutritionValues.polifenol * proportionFactor).toFixed(2),</v>
      </c>
    </row>
    <row r="36" spans="3:8" x14ac:dyDescent="0.25">
      <c r="C36" t="s">
        <v>66</v>
      </c>
      <c r="D36" t="s">
        <v>68</v>
      </c>
      <c r="E36" t="s">
        <v>67</v>
      </c>
      <c r="F36" t="s">
        <v>67</v>
      </c>
      <c r="G36" t="s">
        <v>288</v>
      </c>
      <c r="H36" t="str">
        <f t="shared" si="0"/>
        <v>cargaAn: (nutritionValues.cargaAn * proportionFactor).toFixed(2),</v>
      </c>
    </row>
    <row r="37" spans="3:8" x14ac:dyDescent="0.25">
      <c r="C37" t="s">
        <v>66</v>
      </c>
      <c r="D37" t="s">
        <v>68</v>
      </c>
      <c r="E37" t="s">
        <v>67</v>
      </c>
      <c r="F37" t="s">
        <v>67</v>
      </c>
      <c r="G37" t="s">
        <v>292</v>
      </c>
      <c r="H37" t="str">
        <f t="shared" si="0"/>
        <v>teorAl: (nutritionValues.teorAl * proportionFactor).toFixed(2),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DCEC-20DA-4562-ACEE-8C84F0F5953C}">
  <dimension ref="A1:I37"/>
  <sheetViews>
    <sheetView workbookViewId="0">
      <selection activeCell="I2" sqref="I2:I37"/>
    </sheetView>
  </sheetViews>
  <sheetFormatPr defaultRowHeight="15" x14ac:dyDescent="0.25"/>
  <cols>
    <col min="1" max="1" width="49.7109375" bestFit="1" customWidth="1"/>
    <col min="2" max="2" width="18" bestFit="1" customWidth="1"/>
    <col min="3" max="3" width="18.5703125" bestFit="1" customWidth="1"/>
    <col min="4" max="4" width="4.42578125" bestFit="1" customWidth="1"/>
    <col min="9" max="9" width="49.7109375" bestFit="1" customWidth="1"/>
  </cols>
  <sheetData>
    <row r="1" spans="1:9" x14ac:dyDescent="0.25">
      <c r="A1" s="1" t="s">
        <v>15</v>
      </c>
      <c r="B1" s="2" t="s">
        <v>23</v>
      </c>
      <c r="C1" s="2" t="s">
        <v>24</v>
      </c>
      <c r="D1" s="2" t="s">
        <v>62</v>
      </c>
      <c r="E1" s="8" t="s">
        <v>25</v>
      </c>
      <c r="F1" s="8"/>
      <c r="G1" s="4" t="s">
        <v>26</v>
      </c>
      <c r="H1" s="4" t="s">
        <v>27</v>
      </c>
      <c r="I1" s="1" t="s">
        <v>28</v>
      </c>
    </row>
    <row r="2" spans="1:9" x14ac:dyDescent="0.25">
      <c r="A2" t="s">
        <v>69</v>
      </c>
      <c r="B2" t="s">
        <v>70</v>
      </c>
      <c r="C2" s="5" t="s">
        <v>71</v>
      </c>
      <c r="D2" t="s">
        <v>72</v>
      </c>
      <c r="E2" t="s">
        <v>33</v>
      </c>
      <c r="F2" t="s">
        <v>32</v>
      </c>
      <c r="G2" t="s">
        <v>161</v>
      </c>
      <c r="H2" t="s">
        <v>160</v>
      </c>
      <c r="I2" t="str">
        <f>_xlfn.CONCAT(B2,H2,C2,G2,D2)</f>
        <v>formData.append('omega_3_g', calculatedValues.omegaT);</v>
      </c>
    </row>
    <row r="3" spans="1:9" x14ac:dyDescent="0.25">
      <c r="B3" t="s">
        <v>70</v>
      </c>
      <c r="C3" s="5" t="s">
        <v>71</v>
      </c>
      <c r="D3" t="s">
        <v>72</v>
      </c>
      <c r="E3" t="s">
        <v>33</v>
      </c>
      <c r="F3" t="s">
        <v>32</v>
      </c>
      <c r="G3" t="s">
        <v>190</v>
      </c>
      <c r="H3" t="s">
        <v>189</v>
      </c>
      <c r="I3" t="str">
        <f t="shared" ref="I3:I37" si="0">_xlfn.CONCAT(B3,H3,C3,G3,D3)</f>
        <v>formData.append('calcio_mg', calculatedValues.calcio);</v>
      </c>
    </row>
    <row r="4" spans="1:9" x14ac:dyDescent="0.25">
      <c r="B4" t="s">
        <v>70</v>
      </c>
      <c r="C4" s="5" t="s">
        <v>71</v>
      </c>
      <c r="D4" t="s">
        <v>72</v>
      </c>
      <c r="E4" t="s">
        <v>33</v>
      </c>
      <c r="F4" t="s">
        <v>32</v>
      </c>
      <c r="G4" t="s">
        <v>196</v>
      </c>
      <c r="H4" t="s">
        <v>195</v>
      </c>
      <c r="I4" t="str">
        <f t="shared" si="0"/>
        <v>formData.append('magnesio_mg', calculatedValues.magnesio);</v>
      </c>
    </row>
    <row r="5" spans="1:9" x14ac:dyDescent="0.25">
      <c r="B5" t="s">
        <v>70</v>
      </c>
      <c r="C5" s="5" t="s">
        <v>71</v>
      </c>
      <c r="D5" t="s">
        <v>72</v>
      </c>
      <c r="E5" t="s">
        <v>33</v>
      </c>
      <c r="F5" t="s">
        <v>32</v>
      </c>
      <c r="G5" t="s">
        <v>200</v>
      </c>
      <c r="H5" t="s">
        <v>199</v>
      </c>
      <c r="I5" t="str">
        <f t="shared" si="0"/>
        <v>formData.append('zinco_mg', calculatedValues.zinco);</v>
      </c>
    </row>
    <row r="6" spans="1:9" x14ac:dyDescent="0.25">
      <c r="B6" t="s">
        <v>70</v>
      </c>
      <c r="C6" s="5" t="s">
        <v>71</v>
      </c>
      <c r="D6" t="s">
        <v>72</v>
      </c>
      <c r="E6" t="s">
        <v>33</v>
      </c>
      <c r="F6" t="s">
        <v>32</v>
      </c>
      <c r="G6" t="s">
        <v>178</v>
      </c>
      <c r="H6" t="s">
        <v>177</v>
      </c>
      <c r="I6" t="str">
        <f t="shared" si="0"/>
        <v>formData.append('potassio_mg', calculatedValues.potassio);</v>
      </c>
    </row>
    <row r="7" spans="1:9" x14ac:dyDescent="0.25">
      <c r="B7" t="s">
        <v>70</v>
      </c>
      <c r="C7" s="5" t="s">
        <v>71</v>
      </c>
      <c r="D7" t="s">
        <v>72</v>
      </c>
      <c r="E7" t="s">
        <v>33</v>
      </c>
      <c r="F7" t="s">
        <v>32</v>
      </c>
      <c r="G7" t="s">
        <v>220</v>
      </c>
      <c r="H7" t="s">
        <v>219</v>
      </c>
      <c r="I7" t="str">
        <f t="shared" si="0"/>
        <v>formData.append('vitamina_a_mcg', calculatedValues.vitaminaA);</v>
      </c>
    </row>
    <row r="8" spans="1:9" x14ac:dyDescent="0.25">
      <c r="B8" t="s">
        <v>70</v>
      </c>
      <c r="C8" s="5" t="s">
        <v>71</v>
      </c>
      <c r="D8" t="s">
        <v>72</v>
      </c>
      <c r="E8" t="s">
        <v>33</v>
      </c>
      <c r="F8" t="s">
        <v>32</v>
      </c>
      <c r="G8" t="s">
        <v>260</v>
      </c>
      <c r="H8" t="s">
        <v>259</v>
      </c>
      <c r="I8" t="str">
        <f t="shared" si="0"/>
        <v>formData.append('vitamina_b12_mcg', calculatedValues.vitaminaB12);</v>
      </c>
    </row>
    <row r="9" spans="1:9" x14ac:dyDescent="0.25">
      <c r="B9" t="s">
        <v>70</v>
      </c>
      <c r="C9" s="5" t="s">
        <v>71</v>
      </c>
      <c r="D9" t="s">
        <v>72</v>
      </c>
      <c r="E9" t="s">
        <v>33</v>
      </c>
      <c r="F9" t="s">
        <v>32</v>
      </c>
      <c r="G9" t="s">
        <v>264</v>
      </c>
      <c r="H9" t="s">
        <v>263</v>
      </c>
      <c r="I9" t="str">
        <f t="shared" si="0"/>
        <v>formData.append('vitamina_c_mg', calculatedValues.vitaminaC);</v>
      </c>
    </row>
    <row r="10" spans="1:9" x14ac:dyDescent="0.25">
      <c r="B10" t="s">
        <v>70</v>
      </c>
      <c r="C10" s="5" t="s">
        <v>71</v>
      </c>
      <c r="D10" t="s">
        <v>72</v>
      </c>
      <c r="E10" t="s">
        <v>33</v>
      </c>
      <c r="F10" t="s">
        <v>32</v>
      </c>
      <c r="G10" t="s">
        <v>268</v>
      </c>
      <c r="H10" t="s">
        <v>267</v>
      </c>
      <c r="I10" t="str">
        <f t="shared" si="0"/>
        <v>formData.append('vitamina_d_mcg', calculatedValues.vitaminaD);</v>
      </c>
    </row>
    <row r="11" spans="1:9" x14ac:dyDescent="0.25">
      <c r="B11" t="s">
        <v>70</v>
      </c>
      <c r="C11" s="5" t="s">
        <v>71</v>
      </c>
      <c r="D11" t="s">
        <v>72</v>
      </c>
      <c r="E11" t="s">
        <v>33</v>
      </c>
      <c r="F11" t="s">
        <v>32</v>
      </c>
      <c r="G11" t="s">
        <v>272</v>
      </c>
      <c r="H11" t="s">
        <v>271</v>
      </c>
      <c r="I11" t="str">
        <f t="shared" si="0"/>
        <v>formData.append('vitamina_e_mg', calculatedValues.vitaminaE);</v>
      </c>
    </row>
    <row r="12" spans="1:9" x14ac:dyDescent="0.25">
      <c r="B12" t="s">
        <v>70</v>
      </c>
      <c r="C12" s="5" t="s">
        <v>71</v>
      </c>
      <c r="D12" t="s">
        <v>72</v>
      </c>
      <c r="E12" t="s">
        <v>33</v>
      </c>
      <c r="F12" t="s">
        <v>32</v>
      </c>
      <c r="G12" t="s">
        <v>276</v>
      </c>
      <c r="H12" t="s">
        <v>275</v>
      </c>
      <c r="I12" t="str">
        <f t="shared" si="0"/>
        <v>formData.append('vitamina_k_mcg', calculatedValues.vitaminaK);</v>
      </c>
    </row>
    <row r="13" spans="1:9" x14ac:dyDescent="0.25">
      <c r="B13" t="s">
        <v>70</v>
      </c>
      <c r="C13" s="5" t="s">
        <v>71</v>
      </c>
      <c r="D13" t="s">
        <v>72</v>
      </c>
      <c r="E13" t="s">
        <v>33</v>
      </c>
      <c r="F13" t="s">
        <v>32</v>
      </c>
      <c r="G13" t="s">
        <v>236</v>
      </c>
      <c r="H13" t="s">
        <v>235</v>
      </c>
      <c r="I13" t="str">
        <f t="shared" si="0"/>
        <v>formData.append('vitamina_b1_mg', calculatedValues.vitaminaB1);</v>
      </c>
    </row>
    <row r="14" spans="1:9" x14ac:dyDescent="0.25">
      <c r="B14" t="s">
        <v>70</v>
      </c>
      <c r="C14" s="5" t="s">
        <v>71</v>
      </c>
      <c r="D14" t="s">
        <v>72</v>
      </c>
      <c r="E14" t="s">
        <v>33</v>
      </c>
      <c r="F14" t="s">
        <v>32</v>
      </c>
      <c r="G14" t="s">
        <v>240</v>
      </c>
      <c r="H14" t="s">
        <v>239</v>
      </c>
      <c r="I14" t="str">
        <f t="shared" si="0"/>
        <v>formData.append('vitamina_b2_mg', calculatedValues.vitaminaB2);</v>
      </c>
    </row>
    <row r="15" spans="1:9" x14ac:dyDescent="0.25">
      <c r="B15" t="s">
        <v>70</v>
      </c>
      <c r="C15" s="5" t="s">
        <v>71</v>
      </c>
      <c r="D15" t="s">
        <v>72</v>
      </c>
      <c r="E15" t="s">
        <v>33</v>
      </c>
      <c r="F15" t="s">
        <v>32</v>
      </c>
      <c r="G15" t="s">
        <v>244</v>
      </c>
      <c r="H15" t="s">
        <v>243</v>
      </c>
      <c r="I15" t="str">
        <f t="shared" si="0"/>
        <v>formData.append('vitamina_b3_mg', calculatedValues.vitaminaB3);</v>
      </c>
    </row>
    <row r="16" spans="1:9" x14ac:dyDescent="0.25">
      <c r="B16" t="s">
        <v>70</v>
      </c>
      <c r="C16" s="5" t="s">
        <v>71</v>
      </c>
      <c r="D16" t="s">
        <v>72</v>
      </c>
      <c r="E16" t="s">
        <v>33</v>
      </c>
      <c r="F16" t="s">
        <v>32</v>
      </c>
      <c r="G16" t="s">
        <v>248</v>
      </c>
      <c r="H16" t="s">
        <v>247</v>
      </c>
      <c r="I16" t="str">
        <f t="shared" si="0"/>
        <v>formData.append('vitamina_b5_mg', calculatedValues.vitaminaB5);</v>
      </c>
    </row>
    <row r="17" spans="2:9" x14ac:dyDescent="0.25">
      <c r="B17" t="s">
        <v>70</v>
      </c>
      <c r="C17" s="5" t="s">
        <v>71</v>
      </c>
      <c r="D17" t="s">
        <v>72</v>
      </c>
      <c r="E17" t="s">
        <v>33</v>
      </c>
      <c r="F17" t="s">
        <v>32</v>
      </c>
      <c r="G17" t="s">
        <v>252</v>
      </c>
      <c r="H17" t="s">
        <v>251</v>
      </c>
      <c r="I17" t="str">
        <f t="shared" si="0"/>
        <v>formData.append('vitamina_b6_mg', calculatedValues.vitaminaB6);</v>
      </c>
    </row>
    <row r="18" spans="2:9" x14ac:dyDescent="0.25">
      <c r="B18" t="s">
        <v>70</v>
      </c>
      <c r="C18" s="5" t="s">
        <v>71</v>
      </c>
      <c r="D18" t="s">
        <v>72</v>
      </c>
      <c r="E18" t="s">
        <v>33</v>
      </c>
      <c r="F18" t="s">
        <v>32</v>
      </c>
      <c r="G18" t="s">
        <v>256</v>
      </c>
      <c r="H18" t="s">
        <v>255</v>
      </c>
      <c r="I18" t="str">
        <f t="shared" si="0"/>
        <v>formData.append('vitamina_b7_mcg', calculatedValues.vitaminaB7);</v>
      </c>
    </row>
    <row r="19" spans="2:9" x14ac:dyDescent="0.25">
      <c r="B19" t="s">
        <v>70</v>
      </c>
      <c r="C19" s="5" t="s">
        <v>71</v>
      </c>
      <c r="D19" t="s">
        <v>72</v>
      </c>
      <c r="E19" t="s">
        <v>33</v>
      </c>
      <c r="F19" t="s">
        <v>32</v>
      </c>
      <c r="G19" t="s">
        <v>165</v>
      </c>
      <c r="H19" t="s">
        <v>164</v>
      </c>
      <c r="I19" t="str">
        <f t="shared" si="0"/>
        <v>formData.append('omega_6_g', calculatedValues.omegaS);</v>
      </c>
    </row>
    <row r="20" spans="2:9" x14ac:dyDescent="0.25">
      <c r="B20" t="s">
        <v>70</v>
      </c>
      <c r="C20" s="5" t="s">
        <v>71</v>
      </c>
      <c r="D20" t="s">
        <v>72</v>
      </c>
      <c r="E20" t="s">
        <v>33</v>
      </c>
      <c r="F20" t="s">
        <v>32</v>
      </c>
      <c r="G20" t="s">
        <v>169</v>
      </c>
      <c r="H20" t="s">
        <v>168</v>
      </c>
      <c r="I20" t="str">
        <f t="shared" si="0"/>
        <v>formData.append('fitosterol_mg', calculatedValues.fitosterol);</v>
      </c>
    </row>
    <row r="21" spans="2:9" x14ac:dyDescent="0.25">
      <c r="B21" t="s">
        <v>70</v>
      </c>
      <c r="C21" s="5" t="s">
        <v>71</v>
      </c>
      <c r="D21" t="s">
        <v>72</v>
      </c>
      <c r="E21" t="s">
        <v>33</v>
      </c>
      <c r="F21" t="s">
        <v>32</v>
      </c>
      <c r="G21" t="s">
        <v>174</v>
      </c>
      <c r="H21" t="s">
        <v>173</v>
      </c>
      <c r="I21" t="str">
        <f t="shared" si="0"/>
        <v>formData.append('cloro_mg', calculatedValues.cloro);</v>
      </c>
    </row>
    <row r="22" spans="2:9" x14ac:dyDescent="0.25">
      <c r="B22" t="s">
        <v>70</v>
      </c>
      <c r="C22" s="5" t="s">
        <v>71</v>
      </c>
      <c r="D22" t="s">
        <v>72</v>
      </c>
      <c r="E22" t="s">
        <v>33</v>
      </c>
      <c r="F22" t="s">
        <v>32</v>
      </c>
      <c r="G22" t="s">
        <v>186</v>
      </c>
      <c r="H22" t="s">
        <v>185</v>
      </c>
      <c r="I22" t="str">
        <f t="shared" si="0"/>
        <v>formData.append('pral_mEq', calculatedValues.pral);</v>
      </c>
    </row>
    <row r="23" spans="2:9" x14ac:dyDescent="0.25">
      <c r="B23" t="s">
        <v>70</v>
      </c>
      <c r="C23" s="5" t="s">
        <v>71</v>
      </c>
      <c r="D23" t="s">
        <v>72</v>
      </c>
      <c r="E23" t="s">
        <v>33</v>
      </c>
      <c r="F23" t="s">
        <v>32</v>
      </c>
      <c r="G23" t="s">
        <v>157</v>
      </c>
      <c r="H23" t="s">
        <v>156</v>
      </c>
      <c r="I23" t="str">
        <f t="shared" si="0"/>
        <v>formData.append('poliois_g', calculatedValues.poliois);</v>
      </c>
    </row>
    <row r="24" spans="2:9" x14ac:dyDescent="0.25">
      <c r="B24" t="s">
        <v>70</v>
      </c>
      <c r="C24" s="5" t="s">
        <v>71</v>
      </c>
      <c r="D24" t="s">
        <v>72</v>
      </c>
      <c r="E24" t="s">
        <v>33</v>
      </c>
      <c r="F24" t="s">
        <v>32</v>
      </c>
      <c r="G24" t="s">
        <v>153</v>
      </c>
      <c r="H24" t="s">
        <v>152</v>
      </c>
      <c r="I24" t="str">
        <f t="shared" si="0"/>
        <v>formData.append('carboidratos_liquidos_g', calculatedValues.carboidratosL);</v>
      </c>
    </row>
    <row r="25" spans="2:9" x14ac:dyDescent="0.25">
      <c r="B25" t="s">
        <v>70</v>
      </c>
      <c r="C25" s="5" t="s">
        <v>71</v>
      </c>
      <c r="D25" t="s">
        <v>72</v>
      </c>
      <c r="E25" t="s">
        <v>33</v>
      </c>
      <c r="F25" t="s">
        <v>32</v>
      </c>
      <c r="G25" t="s">
        <v>149</v>
      </c>
      <c r="H25" t="s">
        <v>148</v>
      </c>
      <c r="I25" t="str">
        <f t="shared" si="0"/>
        <v>formData.append('indice_quality_proteinas_pdcaas', calculatedValues.indicePDCAAS);</v>
      </c>
    </row>
    <row r="26" spans="2:9" x14ac:dyDescent="0.25">
      <c r="B26" t="s">
        <v>70</v>
      </c>
      <c r="C26" s="5" t="s">
        <v>71</v>
      </c>
      <c r="D26" t="s">
        <v>72</v>
      </c>
      <c r="E26" t="s">
        <v>33</v>
      </c>
      <c r="F26" t="s">
        <v>32</v>
      </c>
      <c r="G26" t="s">
        <v>145</v>
      </c>
      <c r="H26" t="s">
        <v>144</v>
      </c>
      <c r="I26" t="str">
        <f t="shared" si="0"/>
        <v>formData.append('perfil_aminoacidos_ess_mg', calculatedValues.aminoacidos);</v>
      </c>
    </row>
    <row r="27" spans="2:9" x14ac:dyDescent="0.25">
      <c r="B27" t="s">
        <v>70</v>
      </c>
      <c r="C27" s="5" t="s">
        <v>71</v>
      </c>
      <c r="D27" t="s">
        <v>72</v>
      </c>
      <c r="E27" t="s">
        <v>33</v>
      </c>
      <c r="F27" t="s">
        <v>32</v>
      </c>
      <c r="G27" t="s">
        <v>204</v>
      </c>
      <c r="H27" t="s">
        <v>203</v>
      </c>
      <c r="I27" t="str">
        <f t="shared" si="0"/>
        <v>formData.append('cobre_mg', calculatedValues.cobre);</v>
      </c>
    </row>
    <row r="28" spans="2:9" x14ac:dyDescent="0.25">
      <c r="B28" t="s">
        <v>70</v>
      </c>
      <c r="C28" s="5" t="s">
        <v>71</v>
      </c>
      <c r="D28" t="s">
        <v>72</v>
      </c>
      <c r="E28" t="s">
        <v>33</v>
      </c>
      <c r="F28" t="s">
        <v>32</v>
      </c>
      <c r="G28" t="s">
        <v>208</v>
      </c>
      <c r="H28" t="s">
        <v>207</v>
      </c>
      <c r="I28" t="str">
        <f t="shared" si="0"/>
        <v>formData.append('manganes_mg', calculatedValues.manganes);</v>
      </c>
    </row>
    <row r="29" spans="2:9" x14ac:dyDescent="0.25">
      <c r="B29" t="s">
        <v>70</v>
      </c>
      <c r="C29" s="5" t="s">
        <v>71</v>
      </c>
      <c r="D29" t="s">
        <v>72</v>
      </c>
      <c r="E29" t="s">
        <v>33</v>
      </c>
      <c r="F29" t="s">
        <v>32</v>
      </c>
      <c r="G29" t="s">
        <v>212</v>
      </c>
      <c r="H29" t="s">
        <v>211</v>
      </c>
      <c r="I29" t="str">
        <f t="shared" si="0"/>
        <v>formData.append('selenio_mcg', calculatedValues.selenio);</v>
      </c>
    </row>
    <row r="30" spans="2:9" x14ac:dyDescent="0.25">
      <c r="B30" t="s">
        <v>70</v>
      </c>
      <c r="C30" s="5" t="s">
        <v>71</v>
      </c>
      <c r="D30" t="s">
        <v>72</v>
      </c>
      <c r="E30" t="s">
        <v>33</v>
      </c>
      <c r="F30" t="s">
        <v>32</v>
      </c>
      <c r="G30" t="s">
        <v>216</v>
      </c>
      <c r="H30" t="s">
        <v>215</v>
      </c>
      <c r="I30" t="str">
        <f t="shared" si="0"/>
        <v>formData.append('iodo_mcg', calculatedValues.iodo);</v>
      </c>
    </row>
    <row r="31" spans="2:9" x14ac:dyDescent="0.25">
      <c r="B31" t="s">
        <v>70</v>
      </c>
      <c r="C31" s="5" t="s">
        <v>71</v>
      </c>
      <c r="D31" t="s">
        <v>72</v>
      </c>
      <c r="E31" t="s">
        <v>33</v>
      </c>
      <c r="F31" t="s">
        <v>32</v>
      </c>
      <c r="G31" t="s">
        <v>224</v>
      </c>
      <c r="H31" t="s">
        <v>223</v>
      </c>
      <c r="I31" t="str">
        <f t="shared" si="0"/>
        <v>formData.append('betacaroteno_mcg', calculatedValues.betacaroteno);</v>
      </c>
    </row>
    <row r="32" spans="2:9" x14ac:dyDescent="0.25">
      <c r="B32" t="s">
        <v>70</v>
      </c>
      <c r="C32" s="5" t="s">
        <v>71</v>
      </c>
      <c r="D32" t="s">
        <v>72</v>
      </c>
      <c r="E32" t="s">
        <v>33</v>
      </c>
      <c r="F32" t="s">
        <v>32</v>
      </c>
      <c r="G32" t="s">
        <v>228</v>
      </c>
      <c r="H32" t="s">
        <v>227</v>
      </c>
      <c r="I32" t="str">
        <f t="shared" si="0"/>
        <v>formData.append('licopeno_mcg', calculatedValues.licopeno);</v>
      </c>
    </row>
    <row r="33" spans="2:9" x14ac:dyDescent="0.25">
      <c r="B33" t="s">
        <v>70</v>
      </c>
      <c r="C33" s="5" t="s">
        <v>71</v>
      </c>
      <c r="D33" t="s">
        <v>72</v>
      </c>
      <c r="E33" t="s">
        <v>33</v>
      </c>
      <c r="F33" t="s">
        <v>32</v>
      </c>
      <c r="G33" t="s">
        <v>232</v>
      </c>
      <c r="H33" t="s">
        <v>231</v>
      </c>
      <c r="I33" t="str">
        <f t="shared" si="0"/>
        <v>formData.append('luteina_zeaxantina_mcg', calculatedValues.luteina);</v>
      </c>
    </row>
    <row r="34" spans="2:9" x14ac:dyDescent="0.25">
      <c r="B34" t="s">
        <v>70</v>
      </c>
      <c r="C34" s="5" t="s">
        <v>71</v>
      </c>
      <c r="D34" t="s">
        <v>72</v>
      </c>
      <c r="E34" t="s">
        <v>33</v>
      </c>
      <c r="F34" t="s">
        <v>32</v>
      </c>
      <c r="G34" t="s">
        <v>280</v>
      </c>
      <c r="H34" t="s">
        <v>279</v>
      </c>
      <c r="I34" t="str">
        <f t="shared" si="0"/>
        <v>formData.append('acido_folico_mcg', calculatedValues.acidoF);</v>
      </c>
    </row>
    <row r="35" spans="2:9" x14ac:dyDescent="0.25">
      <c r="B35" t="s">
        <v>70</v>
      </c>
      <c r="C35" s="5" t="s">
        <v>71</v>
      </c>
      <c r="D35" t="s">
        <v>72</v>
      </c>
      <c r="E35" t="s">
        <v>33</v>
      </c>
      <c r="F35" t="s">
        <v>32</v>
      </c>
      <c r="G35" t="s">
        <v>284</v>
      </c>
      <c r="H35" t="s">
        <v>283</v>
      </c>
      <c r="I35" t="str">
        <f t="shared" si="0"/>
        <v>formData.append('polifenol_total_mg', calculatedValues.polifenol);</v>
      </c>
    </row>
    <row r="36" spans="2:9" x14ac:dyDescent="0.25">
      <c r="B36" t="s">
        <v>70</v>
      </c>
      <c r="C36" s="5" t="s">
        <v>71</v>
      </c>
      <c r="D36" t="s">
        <v>72</v>
      </c>
      <c r="E36" t="s">
        <v>33</v>
      </c>
      <c r="F36" t="s">
        <v>32</v>
      </c>
      <c r="G36" t="s">
        <v>288</v>
      </c>
      <c r="H36" t="s">
        <v>287</v>
      </c>
      <c r="I36" t="str">
        <f t="shared" si="0"/>
        <v>formData.append('carga_antioxidante_orac', calculatedValues.cargaAn);</v>
      </c>
    </row>
    <row r="37" spans="2:9" x14ac:dyDescent="0.25">
      <c r="B37" t="s">
        <v>70</v>
      </c>
      <c r="C37" s="5" t="s">
        <v>71</v>
      </c>
      <c r="D37" t="s">
        <v>72</v>
      </c>
      <c r="E37" t="s">
        <v>33</v>
      </c>
      <c r="F37" t="s">
        <v>32</v>
      </c>
      <c r="G37" t="s">
        <v>292</v>
      </c>
      <c r="H37" t="s">
        <v>291</v>
      </c>
      <c r="I37" t="str">
        <f t="shared" si="0"/>
        <v>formData.append('teor_alcool_prcent', calculatedValues.teorAl);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EDF2-DFDE-478B-8A73-0587F01BD7CB}">
  <dimension ref="A1:D37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6.85546875" bestFit="1" customWidth="1"/>
    <col min="4" max="4" width="12.140625" bestFit="1" customWidth="1"/>
  </cols>
  <sheetData>
    <row r="1" spans="1:4" x14ac:dyDescent="0.25">
      <c r="A1" s="2" t="s">
        <v>115</v>
      </c>
      <c r="B1" s="1" t="s">
        <v>28</v>
      </c>
    </row>
    <row r="2" spans="1:4" x14ac:dyDescent="0.25">
      <c r="A2" t="s">
        <v>161</v>
      </c>
      <c r="B2" t="str">
        <f>_xlfn.CONCAT("'food-",A2,"', ")</f>
        <v xml:space="preserve">'food-omegaT', </v>
      </c>
      <c r="C2" s="5"/>
      <c r="D2" t="str">
        <f>_xlfn.CONCAT(B2:B37)</f>
        <v xml:space="preserve">'food-omegaT', 'food-calcio', 'food-magnesio', 'food-zinco', 'food-potassio', 'food-vitaminaA', 'food-vitaminaB12', 'food-vitaminaC', 'food-vitaminaD', 'food-vitaminaE', 'food-vitaminaK', 'food-vitaminaB1', 'food-vitaminaB2', 'food-vitaminaB3', 'food-vitaminaB5', 'food-vitaminaB6', 'food-vitaminaB7', 'food-omegaS', 'food-fitosterol', 'food-cloro', 'food-pral', 'food-poliois', 'food-carboidratosL', 'food-indicePDCAAS', 'food-aminoacidos', 'food-cobre', 'food-manganes', 'food-selenio', 'food-iodo', 'food-betacaroteno', 'food-licopeno', 'food-luteina', 'food-acidoF', 'food-polifenol', 'food-cargaAn', 'food-teorAl', </v>
      </c>
    </row>
    <row r="3" spans="1:4" x14ac:dyDescent="0.25">
      <c r="A3" t="s">
        <v>190</v>
      </c>
      <c r="B3" t="str">
        <f t="shared" ref="B3:B37" si="0">_xlfn.CONCAT("'food-",A3,"', ")</f>
        <v xml:space="preserve">'food-calcio', </v>
      </c>
    </row>
    <row r="4" spans="1:4" x14ac:dyDescent="0.25">
      <c r="A4" t="s">
        <v>196</v>
      </c>
      <c r="B4" t="str">
        <f t="shared" si="0"/>
        <v xml:space="preserve">'food-magnesio', </v>
      </c>
    </row>
    <row r="5" spans="1:4" x14ac:dyDescent="0.25">
      <c r="A5" t="s">
        <v>200</v>
      </c>
      <c r="B5" t="str">
        <f t="shared" si="0"/>
        <v xml:space="preserve">'food-zinco', </v>
      </c>
    </row>
    <row r="6" spans="1:4" x14ac:dyDescent="0.25">
      <c r="A6" t="s">
        <v>178</v>
      </c>
      <c r="B6" t="str">
        <f t="shared" si="0"/>
        <v xml:space="preserve">'food-potassio', </v>
      </c>
    </row>
    <row r="7" spans="1:4" x14ac:dyDescent="0.25">
      <c r="A7" t="s">
        <v>220</v>
      </c>
      <c r="B7" t="str">
        <f t="shared" si="0"/>
        <v xml:space="preserve">'food-vitaminaA', </v>
      </c>
    </row>
    <row r="8" spans="1:4" x14ac:dyDescent="0.25">
      <c r="A8" t="s">
        <v>260</v>
      </c>
      <c r="B8" t="str">
        <f t="shared" si="0"/>
        <v xml:space="preserve">'food-vitaminaB12', </v>
      </c>
    </row>
    <row r="9" spans="1:4" x14ac:dyDescent="0.25">
      <c r="A9" t="s">
        <v>264</v>
      </c>
      <c r="B9" t="str">
        <f t="shared" si="0"/>
        <v xml:space="preserve">'food-vitaminaC', </v>
      </c>
    </row>
    <row r="10" spans="1:4" x14ac:dyDescent="0.25">
      <c r="A10" t="s">
        <v>268</v>
      </c>
      <c r="B10" t="str">
        <f t="shared" si="0"/>
        <v xml:space="preserve">'food-vitaminaD', </v>
      </c>
    </row>
    <row r="11" spans="1:4" x14ac:dyDescent="0.25">
      <c r="A11" t="s">
        <v>272</v>
      </c>
      <c r="B11" t="str">
        <f t="shared" si="0"/>
        <v xml:space="preserve">'food-vitaminaE', </v>
      </c>
    </row>
    <row r="12" spans="1:4" x14ac:dyDescent="0.25">
      <c r="A12" t="s">
        <v>276</v>
      </c>
      <c r="B12" t="str">
        <f t="shared" si="0"/>
        <v xml:space="preserve">'food-vitaminaK', </v>
      </c>
    </row>
    <row r="13" spans="1:4" x14ac:dyDescent="0.25">
      <c r="A13" t="s">
        <v>236</v>
      </c>
      <c r="B13" t="str">
        <f t="shared" si="0"/>
        <v xml:space="preserve">'food-vitaminaB1', </v>
      </c>
    </row>
    <row r="14" spans="1:4" x14ac:dyDescent="0.25">
      <c r="A14" t="s">
        <v>240</v>
      </c>
      <c r="B14" t="str">
        <f t="shared" si="0"/>
        <v xml:space="preserve">'food-vitaminaB2', </v>
      </c>
    </row>
    <row r="15" spans="1:4" x14ac:dyDescent="0.25">
      <c r="A15" t="s">
        <v>244</v>
      </c>
      <c r="B15" t="str">
        <f t="shared" si="0"/>
        <v xml:space="preserve">'food-vitaminaB3', </v>
      </c>
    </row>
    <row r="16" spans="1:4" x14ac:dyDescent="0.25">
      <c r="A16" t="s">
        <v>248</v>
      </c>
      <c r="B16" t="str">
        <f t="shared" si="0"/>
        <v xml:space="preserve">'food-vitaminaB5', </v>
      </c>
    </row>
    <row r="17" spans="1:2" x14ac:dyDescent="0.25">
      <c r="A17" t="s">
        <v>252</v>
      </c>
      <c r="B17" t="str">
        <f t="shared" si="0"/>
        <v xml:space="preserve">'food-vitaminaB6', </v>
      </c>
    </row>
    <row r="18" spans="1:2" x14ac:dyDescent="0.25">
      <c r="A18" t="s">
        <v>256</v>
      </c>
      <c r="B18" t="str">
        <f t="shared" si="0"/>
        <v xml:space="preserve">'food-vitaminaB7', </v>
      </c>
    </row>
    <row r="19" spans="1:2" x14ac:dyDescent="0.25">
      <c r="A19" t="s">
        <v>165</v>
      </c>
      <c r="B19" t="str">
        <f t="shared" si="0"/>
        <v xml:space="preserve">'food-omegaS', </v>
      </c>
    </row>
    <row r="20" spans="1:2" x14ac:dyDescent="0.25">
      <c r="A20" t="s">
        <v>169</v>
      </c>
      <c r="B20" t="str">
        <f t="shared" si="0"/>
        <v xml:space="preserve">'food-fitosterol', </v>
      </c>
    </row>
    <row r="21" spans="1:2" x14ac:dyDescent="0.25">
      <c r="A21" t="s">
        <v>174</v>
      </c>
      <c r="B21" t="str">
        <f t="shared" si="0"/>
        <v xml:space="preserve">'food-cloro', </v>
      </c>
    </row>
    <row r="22" spans="1:2" x14ac:dyDescent="0.25">
      <c r="A22" t="s">
        <v>186</v>
      </c>
      <c r="B22" t="str">
        <f t="shared" si="0"/>
        <v xml:space="preserve">'food-pral', </v>
      </c>
    </row>
    <row r="23" spans="1:2" x14ac:dyDescent="0.25">
      <c r="A23" t="s">
        <v>157</v>
      </c>
      <c r="B23" t="str">
        <f t="shared" si="0"/>
        <v xml:space="preserve">'food-poliois', </v>
      </c>
    </row>
    <row r="24" spans="1:2" x14ac:dyDescent="0.25">
      <c r="A24" t="s">
        <v>153</v>
      </c>
      <c r="B24" t="str">
        <f t="shared" si="0"/>
        <v xml:space="preserve">'food-carboidratosL', </v>
      </c>
    </row>
    <row r="25" spans="1:2" x14ac:dyDescent="0.25">
      <c r="A25" t="s">
        <v>149</v>
      </c>
      <c r="B25" t="str">
        <f t="shared" si="0"/>
        <v xml:space="preserve">'food-indicePDCAAS', </v>
      </c>
    </row>
    <row r="26" spans="1:2" x14ac:dyDescent="0.25">
      <c r="A26" t="s">
        <v>145</v>
      </c>
      <c r="B26" t="str">
        <f t="shared" si="0"/>
        <v xml:space="preserve">'food-aminoacidos', </v>
      </c>
    </row>
    <row r="27" spans="1:2" x14ac:dyDescent="0.25">
      <c r="A27" t="s">
        <v>204</v>
      </c>
      <c r="B27" t="str">
        <f t="shared" si="0"/>
        <v xml:space="preserve">'food-cobre', </v>
      </c>
    </row>
    <row r="28" spans="1:2" x14ac:dyDescent="0.25">
      <c r="A28" t="s">
        <v>208</v>
      </c>
      <c r="B28" t="str">
        <f t="shared" si="0"/>
        <v xml:space="preserve">'food-manganes', </v>
      </c>
    </row>
    <row r="29" spans="1:2" x14ac:dyDescent="0.25">
      <c r="A29" t="s">
        <v>212</v>
      </c>
      <c r="B29" t="str">
        <f t="shared" si="0"/>
        <v xml:space="preserve">'food-selenio', </v>
      </c>
    </row>
    <row r="30" spans="1:2" x14ac:dyDescent="0.25">
      <c r="A30" t="s">
        <v>216</v>
      </c>
      <c r="B30" t="str">
        <f t="shared" si="0"/>
        <v xml:space="preserve">'food-iodo', </v>
      </c>
    </row>
    <row r="31" spans="1:2" x14ac:dyDescent="0.25">
      <c r="A31" t="s">
        <v>224</v>
      </c>
      <c r="B31" t="str">
        <f t="shared" si="0"/>
        <v xml:space="preserve">'food-betacaroteno', </v>
      </c>
    </row>
    <row r="32" spans="1:2" x14ac:dyDescent="0.25">
      <c r="A32" t="s">
        <v>228</v>
      </c>
      <c r="B32" t="str">
        <f t="shared" si="0"/>
        <v xml:space="preserve">'food-licopeno', </v>
      </c>
    </row>
    <row r="33" spans="1:2" x14ac:dyDescent="0.25">
      <c r="A33" t="s">
        <v>232</v>
      </c>
      <c r="B33" t="str">
        <f t="shared" si="0"/>
        <v xml:space="preserve">'food-luteina', </v>
      </c>
    </row>
    <row r="34" spans="1:2" x14ac:dyDescent="0.25">
      <c r="A34" t="s">
        <v>280</v>
      </c>
      <c r="B34" t="str">
        <f t="shared" si="0"/>
        <v xml:space="preserve">'food-acidoF', </v>
      </c>
    </row>
    <row r="35" spans="1:2" x14ac:dyDescent="0.25">
      <c r="A35" t="s">
        <v>284</v>
      </c>
      <c r="B35" t="str">
        <f t="shared" si="0"/>
        <v xml:space="preserve">'food-polifenol', </v>
      </c>
    </row>
    <row r="36" spans="1:2" x14ac:dyDescent="0.25">
      <c r="A36" t="s">
        <v>288</v>
      </c>
      <c r="B36" t="str">
        <f t="shared" si="0"/>
        <v xml:space="preserve">'food-cargaAn', </v>
      </c>
    </row>
    <row r="37" spans="1:2" x14ac:dyDescent="0.25">
      <c r="A37" t="s">
        <v>292</v>
      </c>
      <c r="B37" t="str">
        <f t="shared" si="0"/>
        <v xml:space="preserve">'food-teorAl', 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F101-A809-4C77-843C-2216B9264250}">
  <dimension ref="A1:U37"/>
  <sheetViews>
    <sheetView topLeftCell="B1" workbookViewId="0">
      <selection activeCell="U2" sqref="U2:U37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28.28515625" bestFit="1" customWidth="1"/>
    <col min="4" max="4" width="28.28515625" customWidth="1"/>
    <col min="5" max="5" width="31.28515625" bestFit="1" customWidth="1"/>
    <col min="6" max="6" width="7.85546875" bestFit="1" customWidth="1"/>
    <col min="7" max="7" width="28.28515625" bestFit="1" customWidth="1"/>
  </cols>
  <sheetData>
    <row r="1" spans="1:21" x14ac:dyDescent="0.25">
      <c r="A1" s="2" t="s">
        <v>73</v>
      </c>
      <c r="B1" s="2" t="s">
        <v>74</v>
      </c>
      <c r="C1" s="2" t="s">
        <v>23</v>
      </c>
      <c r="D1" s="2" t="s">
        <v>24</v>
      </c>
      <c r="E1" s="1" t="s">
        <v>75</v>
      </c>
      <c r="F1" s="1" t="s">
        <v>76</v>
      </c>
      <c r="G1" s="1" t="s">
        <v>79</v>
      </c>
    </row>
    <row r="2" spans="1:21" x14ac:dyDescent="0.25">
      <c r="A2" t="s">
        <v>160</v>
      </c>
      <c r="B2">
        <v>26</v>
      </c>
      <c r="C2" t="s">
        <v>77</v>
      </c>
      <c r="D2" t="s">
        <v>78</v>
      </c>
      <c r="E2" t="str">
        <f>_xlfn.CONCAT(A2,",")</f>
        <v>omega_3_g,</v>
      </c>
      <c r="F2" t="str">
        <f>_xlfn.CONCAT("$",B2,", ")</f>
        <v xml:space="preserve">$26, </v>
      </c>
      <c r="G2" t="str">
        <f>_xlfn.CONCAT(C2,A2,D2)</f>
        <v>parseFloat(req.body.omega_3_g),</v>
      </c>
      <c r="K2" t="str">
        <f>_xlfn.CONCAT(F2:F37,Q3:S3)</f>
        <v xml:space="preserve">$26, $27, $28, $29, $30, $31, $32, $33, $34, $35, $36, $37, $38, $39, $40, $41, $42, $43, $44, $45, $46, $47, $48, $49, $50, $51, $52, $53, $54, $55, $56, $57, $58, $59, $60, $61, $62, $63, $64, </v>
      </c>
      <c r="Q2">
        <f>B37+1</f>
        <v>62</v>
      </c>
      <c r="R2">
        <f>Q2+1</f>
        <v>63</v>
      </c>
      <c r="S2">
        <f>+R2+1</f>
        <v>64</v>
      </c>
      <c r="U2" t="str">
        <f>_xlfn.CONCAT("f.",A2," as ",A2)</f>
        <v>f.omega_3_g as omega_3_g</v>
      </c>
    </row>
    <row r="3" spans="1:21" x14ac:dyDescent="0.25">
      <c r="A3" t="s">
        <v>189</v>
      </c>
      <c r="B3">
        <v>27</v>
      </c>
      <c r="C3" t="s">
        <v>77</v>
      </c>
      <c r="D3" t="s">
        <v>78</v>
      </c>
      <c r="E3" t="str">
        <f t="shared" ref="E3:E12" si="0">_xlfn.CONCAT(A3,",")</f>
        <v>calcio_mg,</v>
      </c>
      <c r="F3" t="str">
        <f t="shared" ref="F3:F12" si="1">_xlfn.CONCAT("$",B3,", ")</f>
        <v xml:space="preserve">$27, </v>
      </c>
      <c r="G3" t="str">
        <f t="shared" ref="G3:G12" si="2">_xlfn.CONCAT(C3,A3,D3)</f>
        <v>parseFloat(req.body.calcio_mg),</v>
      </c>
      <c r="Q3" t="str">
        <f>_xlfn.CONCAT("$",Q2,", ")</f>
        <v xml:space="preserve">$62, </v>
      </c>
      <c r="R3" t="str">
        <f t="shared" ref="R3:S3" si="3">_xlfn.CONCAT("$",R2,", ")</f>
        <v xml:space="preserve">$63, </v>
      </c>
      <c r="S3" t="str">
        <f t="shared" si="3"/>
        <v xml:space="preserve">$64, </v>
      </c>
      <c r="U3" t="str">
        <f>_xlfn.CONCAT("f.",A3," as ",A3,",")</f>
        <v>f.calcio_mg as calcio_mg,</v>
      </c>
    </row>
    <row r="4" spans="1:21" x14ac:dyDescent="0.25">
      <c r="A4" t="s">
        <v>195</v>
      </c>
      <c r="B4">
        <v>28</v>
      </c>
      <c r="C4" t="s">
        <v>77</v>
      </c>
      <c r="D4" t="s">
        <v>78</v>
      </c>
      <c r="E4" t="str">
        <f t="shared" si="0"/>
        <v>magnesio_mg,</v>
      </c>
      <c r="F4" t="str">
        <f t="shared" si="1"/>
        <v xml:space="preserve">$28, </v>
      </c>
      <c r="G4" t="str">
        <f t="shared" si="2"/>
        <v>parseFloat(req.body.magnesio_mg),</v>
      </c>
      <c r="U4" t="str">
        <f t="shared" ref="U4:U37" si="4">_xlfn.CONCAT("f.",A4," as ",A4,",")</f>
        <v>f.magnesio_mg as magnesio_mg,</v>
      </c>
    </row>
    <row r="5" spans="1:21" x14ac:dyDescent="0.25">
      <c r="A5" t="s">
        <v>199</v>
      </c>
      <c r="B5">
        <v>29</v>
      </c>
      <c r="C5" t="s">
        <v>77</v>
      </c>
      <c r="D5" t="s">
        <v>78</v>
      </c>
      <c r="E5" t="str">
        <f t="shared" si="0"/>
        <v>zinco_mg,</v>
      </c>
      <c r="F5" t="str">
        <f t="shared" si="1"/>
        <v xml:space="preserve">$29, </v>
      </c>
      <c r="G5" t="str">
        <f t="shared" si="2"/>
        <v>parseFloat(req.body.zinco_mg),</v>
      </c>
      <c r="U5" t="str">
        <f t="shared" si="4"/>
        <v>f.zinco_mg as zinco_mg,</v>
      </c>
    </row>
    <row r="6" spans="1:21" x14ac:dyDescent="0.25">
      <c r="A6" t="s">
        <v>177</v>
      </c>
      <c r="B6">
        <v>30</v>
      </c>
      <c r="C6" t="s">
        <v>77</v>
      </c>
      <c r="D6" t="s">
        <v>78</v>
      </c>
      <c r="E6" t="str">
        <f t="shared" si="0"/>
        <v>potassio_mg,</v>
      </c>
      <c r="F6" t="str">
        <f t="shared" si="1"/>
        <v xml:space="preserve">$30, </v>
      </c>
      <c r="G6" t="str">
        <f t="shared" si="2"/>
        <v>parseFloat(req.body.potassio_mg),</v>
      </c>
      <c r="U6" t="str">
        <f t="shared" si="4"/>
        <v>f.potassio_mg as potassio_mg,</v>
      </c>
    </row>
    <row r="7" spans="1:21" x14ac:dyDescent="0.25">
      <c r="A7" t="s">
        <v>219</v>
      </c>
      <c r="B7">
        <v>31</v>
      </c>
      <c r="C7" t="s">
        <v>77</v>
      </c>
      <c r="D7" t="s">
        <v>78</v>
      </c>
      <c r="E7" t="str">
        <f t="shared" si="0"/>
        <v>vitamina_a_mcg,</v>
      </c>
      <c r="F7" t="str">
        <f t="shared" si="1"/>
        <v xml:space="preserve">$31, </v>
      </c>
      <c r="G7" t="str">
        <f t="shared" si="2"/>
        <v>parseFloat(req.body.vitamina_a_mcg),</v>
      </c>
      <c r="U7" t="str">
        <f t="shared" si="4"/>
        <v>f.vitamina_a_mcg as vitamina_a_mcg,</v>
      </c>
    </row>
    <row r="8" spans="1:21" x14ac:dyDescent="0.25">
      <c r="A8" t="s">
        <v>259</v>
      </c>
      <c r="B8">
        <v>32</v>
      </c>
      <c r="C8" t="s">
        <v>77</v>
      </c>
      <c r="D8" t="s">
        <v>78</v>
      </c>
      <c r="E8" t="str">
        <f t="shared" si="0"/>
        <v>vitamina_b12_mcg,</v>
      </c>
      <c r="F8" t="str">
        <f t="shared" si="1"/>
        <v xml:space="preserve">$32, </v>
      </c>
      <c r="G8" t="str">
        <f t="shared" si="2"/>
        <v>parseFloat(req.body.vitamina_b12_mcg),</v>
      </c>
      <c r="U8" t="str">
        <f t="shared" si="4"/>
        <v>f.vitamina_b12_mcg as vitamina_b12_mcg,</v>
      </c>
    </row>
    <row r="9" spans="1:21" x14ac:dyDescent="0.25">
      <c r="A9" t="s">
        <v>263</v>
      </c>
      <c r="B9">
        <v>33</v>
      </c>
      <c r="C9" t="s">
        <v>77</v>
      </c>
      <c r="D9" t="s">
        <v>78</v>
      </c>
      <c r="E9" t="str">
        <f t="shared" si="0"/>
        <v>vitamina_c_mg,</v>
      </c>
      <c r="F9" t="str">
        <f t="shared" si="1"/>
        <v xml:space="preserve">$33, </v>
      </c>
      <c r="G9" t="str">
        <f t="shared" si="2"/>
        <v>parseFloat(req.body.vitamina_c_mg),</v>
      </c>
      <c r="U9" t="str">
        <f t="shared" si="4"/>
        <v>f.vitamina_c_mg as vitamina_c_mg,</v>
      </c>
    </row>
    <row r="10" spans="1:21" x14ac:dyDescent="0.25">
      <c r="A10" t="s">
        <v>267</v>
      </c>
      <c r="B10">
        <v>34</v>
      </c>
      <c r="C10" t="s">
        <v>77</v>
      </c>
      <c r="D10" t="s">
        <v>78</v>
      </c>
      <c r="E10" t="str">
        <f t="shared" si="0"/>
        <v>vitamina_d_mcg,</v>
      </c>
      <c r="F10" t="str">
        <f t="shared" si="1"/>
        <v xml:space="preserve">$34, </v>
      </c>
      <c r="G10" t="str">
        <f t="shared" si="2"/>
        <v>parseFloat(req.body.vitamina_d_mcg),</v>
      </c>
      <c r="U10" t="str">
        <f t="shared" si="4"/>
        <v>f.vitamina_d_mcg as vitamina_d_mcg,</v>
      </c>
    </row>
    <row r="11" spans="1:21" x14ac:dyDescent="0.25">
      <c r="A11" t="s">
        <v>271</v>
      </c>
      <c r="B11">
        <v>35</v>
      </c>
      <c r="C11" t="s">
        <v>77</v>
      </c>
      <c r="D11" t="s">
        <v>78</v>
      </c>
      <c r="E11" t="str">
        <f t="shared" si="0"/>
        <v>vitamina_e_mg,</v>
      </c>
      <c r="F11" t="str">
        <f t="shared" si="1"/>
        <v xml:space="preserve">$35, </v>
      </c>
      <c r="G11" t="str">
        <f t="shared" si="2"/>
        <v>parseFloat(req.body.vitamina_e_mg),</v>
      </c>
      <c r="U11" t="str">
        <f t="shared" si="4"/>
        <v>f.vitamina_e_mg as vitamina_e_mg,</v>
      </c>
    </row>
    <row r="12" spans="1:21" x14ac:dyDescent="0.25">
      <c r="A12" t="s">
        <v>275</v>
      </c>
      <c r="B12">
        <v>36</v>
      </c>
      <c r="C12" t="s">
        <v>77</v>
      </c>
      <c r="D12" t="s">
        <v>78</v>
      </c>
      <c r="E12" t="str">
        <f t="shared" si="0"/>
        <v>vitamina_k_mcg,</v>
      </c>
      <c r="F12" t="str">
        <f t="shared" si="1"/>
        <v xml:space="preserve">$36, </v>
      </c>
      <c r="G12" t="str">
        <f t="shared" si="2"/>
        <v>parseFloat(req.body.vitamina_k_mcg),</v>
      </c>
      <c r="U12" t="str">
        <f t="shared" si="4"/>
        <v>f.vitamina_k_mcg as vitamina_k_mcg,</v>
      </c>
    </row>
    <row r="13" spans="1:21" x14ac:dyDescent="0.25">
      <c r="A13" t="s">
        <v>235</v>
      </c>
      <c r="B13">
        <v>37</v>
      </c>
      <c r="C13" t="s">
        <v>77</v>
      </c>
      <c r="D13" t="s">
        <v>78</v>
      </c>
      <c r="E13" t="str">
        <f t="shared" ref="E13:E37" si="5">_xlfn.CONCAT(A13,",")</f>
        <v>vitamina_b1_mg,</v>
      </c>
      <c r="F13" t="str">
        <f t="shared" ref="F13:F37" si="6">_xlfn.CONCAT("$",B13,", ")</f>
        <v xml:space="preserve">$37, </v>
      </c>
      <c r="G13" t="str">
        <f t="shared" ref="G13:G37" si="7">_xlfn.CONCAT(C13,A13,D13)</f>
        <v>parseFloat(req.body.vitamina_b1_mg),</v>
      </c>
      <c r="U13" t="str">
        <f t="shared" si="4"/>
        <v>f.vitamina_b1_mg as vitamina_b1_mg,</v>
      </c>
    </row>
    <row r="14" spans="1:21" x14ac:dyDescent="0.25">
      <c r="A14" t="s">
        <v>239</v>
      </c>
      <c r="B14">
        <v>38</v>
      </c>
      <c r="C14" t="s">
        <v>77</v>
      </c>
      <c r="D14" t="s">
        <v>78</v>
      </c>
      <c r="E14" t="str">
        <f t="shared" si="5"/>
        <v>vitamina_b2_mg,</v>
      </c>
      <c r="F14" t="str">
        <f t="shared" si="6"/>
        <v xml:space="preserve">$38, </v>
      </c>
      <c r="G14" t="str">
        <f t="shared" si="7"/>
        <v>parseFloat(req.body.vitamina_b2_mg),</v>
      </c>
      <c r="U14" t="str">
        <f t="shared" si="4"/>
        <v>f.vitamina_b2_mg as vitamina_b2_mg,</v>
      </c>
    </row>
    <row r="15" spans="1:21" x14ac:dyDescent="0.25">
      <c r="A15" t="s">
        <v>243</v>
      </c>
      <c r="B15">
        <v>39</v>
      </c>
      <c r="C15" t="s">
        <v>77</v>
      </c>
      <c r="D15" t="s">
        <v>78</v>
      </c>
      <c r="E15" t="str">
        <f t="shared" si="5"/>
        <v>vitamina_b3_mg,</v>
      </c>
      <c r="F15" t="str">
        <f t="shared" si="6"/>
        <v xml:space="preserve">$39, </v>
      </c>
      <c r="G15" t="str">
        <f t="shared" si="7"/>
        <v>parseFloat(req.body.vitamina_b3_mg),</v>
      </c>
      <c r="U15" t="str">
        <f t="shared" si="4"/>
        <v>f.vitamina_b3_mg as vitamina_b3_mg,</v>
      </c>
    </row>
    <row r="16" spans="1:21" x14ac:dyDescent="0.25">
      <c r="A16" t="s">
        <v>247</v>
      </c>
      <c r="B16">
        <v>40</v>
      </c>
      <c r="C16" t="s">
        <v>77</v>
      </c>
      <c r="D16" t="s">
        <v>78</v>
      </c>
      <c r="E16" t="str">
        <f t="shared" si="5"/>
        <v>vitamina_b5_mg,</v>
      </c>
      <c r="F16" t="str">
        <f t="shared" si="6"/>
        <v xml:space="preserve">$40, </v>
      </c>
      <c r="G16" t="str">
        <f t="shared" si="7"/>
        <v>parseFloat(req.body.vitamina_b5_mg),</v>
      </c>
      <c r="U16" t="str">
        <f t="shared" si="4"/>
        <v>f.vitamina_b5_mg as vitamina_b5_mg,</v>
      </c>
    </row>
    <row r="17" spans="1:21" x14ac:dyDescent="0.25">
      <c r="A17" t="s">
        <v>251</v>
      </c>
      <c r="B17">
        <v>41</v>
      </c>
      <c r="C17" t="s">
        <v>77</v>
      </c>
      <c r="D17" t="s">
        <v>78</v>
      </c>
      <c r="E17" t="str">
        <f t="shared" si="5"/>
        <v>vitamina_b6_mg,</v>
      </c>
      <c r="F17" t="str">
        <f t="shared" si="6"/>
        <v xml:space="preserve">$41, </v>
      </c>
      <c r="G17" t="str">
        <f t="shared" si="7"/>
        <v>parseFloat(req.body.vitamina_b6_mg),</v>
      </c>
      <c r="U17" t="str">
        <f t="shared" si="4"/>
        <v>f.vitamina_b6_mg as vitamina_b6_mg,</v>
      </c>
    </row>
    <row r="18" spans="1:21" x14ac:dyDescent="0.25">
      <c r="A18" t="s">
        <v>255</v>
      </c>
      <c r="B18">
        <v>42</v>
      </c>
      <c r="C18" t="s">
        <v>77</v>
      </c>
      <c r="D18" t="s">
        <v>78</v>
      </c>
      <c r="E18" t="str">
        <f t="shared" si="5"/>
        <v>vitamina_b7_mcg,</v>
      </c>
      <c r="F18" t="str">
        <f t="shared" si="6"/>
        <v xml:space="preserve">$42, </v>
      </c>
      <c r="G18" t="str">
        <f t="shared" si="7"/>
        <v>parseFloat(req.body.vitamina_b7_mcg),</v>
      </c>
      <c r="U18" t="str">
        <f t="shared" si="4"/>
        <v>f.vitamina_b7_mcg as vitamina_b7_mcg,</v>
      </c>
    </row>
    <row r="19" spans="1:21" x14ac:dyDescent="0.25">
      <c r="A19" t="s">
        <v>164</v>
      </c>
      <c r="B19">
        <v>43</v>
      </c>
      <c r="C19" t="s">
        <v>77</v>
      </c>
      <c r="D19" t="s">
        <v>78</v>
      </c>
      <c r="E19" t="str">
        <f t="shared" si="5"/>
        <v>omega_6_g,</v>
      </c>
      <c r="F19" t="str">
        <f t="shared" si="6"/>
        <v xml:space="preserve">$43, </v>
      </c>
      <c r="G19" t="str">
        <f t="shared" si="7"/>
        <v>parseFloat(req.body.omega_6_g),</v>
      </c>
      <c r="U19" t="str">
        <f t="shared" si="4"/>
        <v>f.omega_6_g as omega_6_g,</v>
      </c>
    </row>
    <row r="20" spans="1:21" x14ac:dyDescent="0.25">
      <c r="A20" t="s">
        <v>168</v>
      </c>
      <c r="B20">
        <v>44</v>
      </c>
      <c r="C20" t="s">
        <v>77</v>
      </c>
      <c r="D20" t="s">
        <v>78</v>
      </c>
      <c r="E20" t="str">
        <f t="shared" si="5"/>
        <v>fitosterol_mg,</v>
      </c>
      <c r="F20" t="str">
        <f t="shared" si="6"/>
        <v xml:space="preserve">$44, </v>
      </c>
      <c r="G20" t="str">
        <f t="shared" si="7"/>
        <v>parseFloat(req.body.fitosterol_mg),</v>
      </c>
      <c r="U20" t="str">
        <f t="shared" si="4"/>
        <v>f.fitosterol_mg as fitosterol_mg,</v>
      </c>
    </row>
    <row r="21" spans="1:21" x14ac:dyDescent="0.25">
      <c r="A21" t="s">
        <v>173</v>
      </c>
      <c r="B21">
        <v>45</v>
      </c>
      <c r="C21" t="s">
        <v>77</v>
      </c>
      <c r="D21" t="s">
        <v>78</v>
      </c>
      <c r="E21" t="str">
        <f t="shared" si="5"/>
        <v>cloro_mg,</v>
      </c>
      <c r="F21" t="str">
        <f t="shared" si="6"/>
        <v xml:space="preserve">$45, </v>
      </c>
      <c r="G21" t="str">
        <f t="shared" si="7"/>
        <v>parseFloat(req.body.cloro_mg),</v>
      </c>
      <c r="U21" t="str">
        <f t="shared" si="4"/>
        <v>f.cloro_mg as cloro_mg,</v>
      </c>
    </row>
    <row r="22" spans="1:21" x14ac:dyDescent="0.25">
      <c r="A22" t="s">
        <v>185</v>
      </c>
      <c r="B22">
        <v>46</v>
      </c>
      <c r="C22" t="s">
        <v>77</v>
      </c>
      <c r="D22" t="s">
        <v>78</v>
      </c>
      <c r="E22" t="str">
        <f t="shared" si="5"/>
        <v>pral_mEq,</v>
      </c>
      <c r="F22" t="str">
        <f t="shared" si="6"/>
        <v xml:space="preserve">$46, </v>
      </c>
      <c r="G22" t="str">
        <f t="shared" si="7"/>
        <v>parseFloat(req.body.pral_mEq),</v>
      </c>
      <c r="U22" t="str">
        <f t="shared" si="4"/>
        <v>f.pral_mEq as pral_mEq,</v>
      </c>
    </row>
    <row r="23" spans="1:21" x14ac:dyDescent="0.25">
      <c r="A23" t="s">
        <v>156</v>
      </c>
      <c r="B23">
        <v>47</v>
      </c>
      <c r="C23" t="s">
        <v>77</v>
      </c>
      <c r="D23" t="s">
        <v>78</v>
      </c>
      <c r="E23" t="str">
        <f t="shared" si="5"/>
        <v>poliois_g,</v>
      </c>
      <c r="F23" t="str">
        <f t="shared" si="6"/>
        <v xml:space="preserve">$47, </v>
      </c>
      <c r="G23" t="str">
        <f t="shared" si="7"/>
        <v>parseFloat(req.body.poliois_g),</v>
      </c>
      <c r="U23" t="str">
        <f t="shared" si="4"/>
        <v>f.poliois_g as poliois_g,</v>
      </c>
    </row>
    <row r="24" spans="1:21" x14ac:dyDescent="0.25">
      <c r="A24" t="s">
        <v>152</v>
      </c>
      <c r="B24">
        <v>48</v>
      </c>
      <c r="C24" t="s">
        <v>77</v>
      </c>
      <c r="D24" t="s">
        <v>78</v>
      </c>
      <c r="E24" t="str">
        <f t="shared" si="5"/>
        <v>carboidratos_liquidos_g,</v>
      </c>
      <c r="F24" t="str">
        <f t="shared" si="6"/>
        <v xml:space="preserve">$48, </v>
      </c>
      <c r="G24" t="str">
        <f t="shared" si="7"/>
        <v>parseFloat(req.body.carboidratos_liquidos_g),</v>
      </c>
      <c r="U24" t="str">
        <f t="shared" si="4"/>
        <v>f.carboidratos_liquidos_g as carboidratos_liquidos_g,</v>
      </c>
    </row>
    <row r="25" spans="1:21" x14ac:dyDescent="0.25">
      <c r="A25" t="s">
        <v>148</v>
      </c>
      <c r="B25">
        <v>49</v>
      </c>
      <c r="C25" t="s">
        <v>77</v>
      </c>
      <c r="D25" t="s">
        <v>78</v>
      </c>
      <c r="E25" t="str">
        <f t="shared" si="5"/>
        <v>indice_quality_proteinas_pdcaas,</v>
      </c>
      <c r="F25" t="str">
        <f t="shared" si="6"/>
        <v xml:space="preserve">$49, </v>
      </c>
      <c r="G25" t="str">
        <f t="shared" si="7"/>
        <v>parseFloat(req.body.indice_quality_proteinas_pdcaas),</v>
      </c>
      <c r="U25" t="str">
        <f t="shared" si="4"/>
        <v>f.indice_quality_proteinas_pdcaas as indice_quality_proteinas_pdcaas,</v>
      </c>
    </row>
    <row r="26" spans="1:21" x14ac:dyDescent="0.25">
      <c r="A26" t="s">
        <v>144</v>
      </c>
      <c r="B26">
        <v>50</v>
      </c>
      <c r="C26" t="s">
        <v>77</v>
      </c>
      <c r="D26" t="s">
        <v>78</v>
      </c>
      <c r="E26" t="str">
        <f t="shared" si="5"/>
        <v>perfil_aminoacidos_ess_mg,</v>
      </c>
      <c r="F26" t="str">
        <f t="shared" si="6"/>
        <v xml:space="preserve">$50, </v>
      </c>
      <c r="G26" t="str">
        <f t="shared" si="7"/>
        <v>parseFloat(req.body.perfil_aminoacidos_ess_mg),</v>
      </c>
      <c r="U26" t="str">
        <f t="shared" si="4"/>
        <v>f.perfil_aminoacidos_ess_mg as perfil_aminoacidos_ess_mg,</v>
      </c>
    </row>
    <row r="27" spans="1:21" x14ac:dyDescent="0.25">
      <c r="A27" t="s">
        <v>203</v>
      </c>
      <c r="B27">
        <v>51</v>
      </c>
      <c r="C27" t="s">
        <v>77</v>
      </c>
      <c r="D27" t="s">
        <v>78</v>
      </c>
      <c r="E27" t="str">
        <f t="shared" si="5"/>
        <v>cobre_mg,</v>
      </c>
      <c r="F27" t="str">
        <f t="shared" si="6"/>
        <v xml:space="preserve">$51, </v>
      </c>
      <c r="G27" t="str">
        <f t="shared" si="7"/>
        <v>parseFloat(req.body.cobre_mg),</v>
      </c>
      <c r="U27" t="str">
        <f t="shared" si="4"/>
        <v>f.cobre_mg as cobre_mg,</v>
      </c>
    </row>
    <row r="28" spans="1:21" x14ac:dyDescent="0.25">
      <c r="A28" t="s">
        <v>207</v>
      </c>
      <c r="B28">
        <v>52</v>
      </c>
      <c r="C28" t="s">
        <v>77</v>
      </c>
      <c r="D28" t="s">
        <v>78</v>
      </c>
      <c r="E28" t="str">
        <f t="shared" si="5"/>
        <v>manganes_mg,</v>
      </c>
      <c r="F28" t="str">
        <f t="shared" si="6"/>
        <v xml:space="preserve">$52, </v>
      </c>
      <c r="G28" t="str">
        <f t="shared" si="7"/>
        <v>parseFloat(req.body.manganes_mg),</v>
      </c>
      <c r="U28" t="str">
        <f t="shared" si="4"/>
        <v>f.manganes_mg as manganes_mg,</v>
      </c>
    </row>
    <row r="29" spans="1:21" x14ac:dyDescent="0.25">
      <c r="A29" t="s">
        <v>211</v>
      </c>
      <c r="B29">
        <v>53</v>
      </c>
      <c r="C29" t="s">
        <v>77</v>
      </c>
      <c r="D29" t="s">
        <v>78</v>
      </c>
      <c r="E29" t="str">
        <f t="shared" si="5"/>
        <v>selenio_mcg,</v>
      </c>
      <c r="F29" t="str">
        <f t="shared" si="6"/>
        <v xml:space="preserve">$53, </v>
      </c>
      <c r="G29" t="str">
        <f t="shared" si="7"/>
        <v>parseFloat(req.body.selenio_mcg),</v>
      </c>
      <c r="U29" t="str">
        <f t="shared" si="4"/>
        <v>f.selenio_mcg as selenio_mcg,</v>
      </c>
    </row>
    <row r="30" spans="1:21" x14ac:dyDescent="0.25">
      <c r="A30" t="s">
        <v>215</v>
      </c>
      <c r="B30">
        <v>54</v>
      </c>
      <c r="C30" t="s">
        <v>77</v>
      </c>
      <c r="D30" t="s">
        <v>78</v>
      </c>
      <c r="E30" t="str">
        <f t="shared" si="5"/>
        <v>iodo_mcg,</v>
      </c>
      <c r="F30" t="str">
        <f t="shared" si="6"/>
        <v xml:space="preserve">$54, </v>
      </c>
      <c r="G30" t="str">
        <f t="shared" si="7"/>
        <v>parseFloat(req.body.iodo_mcg),</v>
      </c>
      <c r="U30" t="str">
        <f t="shared" si="4"/>
        <v>f.iodo_mcg as iodo_mcg,</v>
      </c>
    </row>
    <row r="31" spans="1:21" x14ac:dyDescent="0.25">
      <c r="A31" t="s">
        <v>223</v>
      </c>
      <c r="B31">
        <v>55</v>
      </c>
      <c r="C31" t="s">
        <v>77</v>
      </c>
      <c r="D31" t="s">
        <v>78</v>
      </c>
      <c r="E31" t="str">
        <f t="shared" si="5"/>
        <v>betacaroteno_mcg,</v>
      </c>
      <c r="F31" t="str">
        <f t="shared" si="6"/>
        <v xml:space="preserve">$55, </v>
      </c>
      <c r="G31" t="str">
        <f t="shared" si="7"/>
        <v>parseFloat(req.body.betacaroteno_mcg),</v>
      </c>
      <c r="U31" t="str">
        <f t="shared" si="4"/>
        <v>f.betacaroteno_mcg as betacaroteno_mcg,</v>
      </c>
    </row>
    <row r="32" spans="1:21" x14ac:dyDescent="0.25">
      <c r="A32" t="s">
        <v>227</v>
      </c>
      <c r="B32">
        <v>56</v>
      </c>
      <c r="C32" t="s">
        <v>77</v>
      </c>
      <c r="D32" t="s">
        <v>78</v>
      </c>
      <c r="E32" t="str">
        <f t="shared" si="5"/>
        <v>licopeno_mcg,</v>
      </c>
      <c r="F32" t="str">
        <f t="shared" si="6"/>
        <v xml:space="preserve">$56, </v>
      </c>
      <c r="G32" t="str">
        <f t="shared" si="7"/>
        <v>parseFloat(req.body.licopeno_mcg),</v>
      </c>
      <c r="U32" t="str">
        <f t="shared" si="4"/>
        <v>f.licopeno_mcg as licopeno_mcg,</v>
      </c>
    </row>
    <row r="33" spans="1:21" x14ac:dyDescent="0.25">
      <c r="A33" t="s">
        <v>231</v>
      </c>
      <c r="B33">
        <v>57</v>
      </c>
      <c r="C33" t="s">
        <v>77</v>
      </c>
      <c r="D33" t="s">
        <v>78</v>
      </c>
      <c r="E33" t="str">
        <f t="shared" si="5"/>
        <v>luteina_zeaxantina_mcg,</v>
      </c>
      <c r="F33" t="str">
        <f t="shared" si="6"/>
        <v xml:space="preserve">$57, </v>
      </c>
      <c r="G33" t="str">
        <f t="shared" si="7"/>
        <v>parseFloat(req.body.luteina_zeaxantina_mcg),</v>
      </c>
      <c r="U33" t="str">
        <f t="shared" si="4"/>
        <v>f.luteina_zeaxantina_mcg as luteina_zeaxantina_mcg,</v>
      </c>
    </row>
    <row r="34" spans="1:21" x14ac:dyDescent="0.25">
      <c r="A34" t="s">
        <v>279</v>
      </c>
      <c r="B34">
        <v>58</v>
      </c>
      <c r="C34" t="s">
        <v>77</v>
      </c>
      <c r="D34" t="s">
        <v>78</v>
      </c>
      <c r="E34" t="str">
        <f t="shared" si="5"/>
        <v>acido_folico_mcg,</v>
      </c>
      <c r="F34" t="str">
        <f t="shared" si="6"/>
        <v xml:space="preserve">$58, </v>
      </c>
      <c r="G34" t="str">
        <f t="shared" si="7"/>
        <v>parseFloat(req.body.acido_folico_mcg),</v>
      </c>
      <c r="U34" t="str">
        <f t="shared" si="4"/>
        <v>f.acido_folico_mcg as acido_folico_mcg,</v>
      </c>
    </row>
    <row r="35" spans="1:21" x14ac:dyDescent="0.25">
      <c r="A35" t="s">
        <v>283</v>
      </c>
      <c r="B35">
        <v>59</v>
      </c>
      <c r="C35" t="s">
        <v>77</v>
      </c>
      <c r="D35" t="s">
        <v>78</v>
      </c>
      <c r="E35" t="str">
        <f t="shared" si="5"/>
        <v>polifenol_total_mg,</v>
      </c>
      <c r="F35" t="str">
        <f t="shared" si="6"/>
        <v xml:space="preserve">$59, </v>
      </c>
      <c r="G35" t="str">
        <f t="shared" si="7"/>
        <v>parseFloat(req.body.polifenol_total_mg),</v>
      </c>
      <c r="U35" t="str">
        <f t="shared" si="4"/>
        <v>f.polifenol_total_mg as polifenol_total_mg,</v>
      </c>
    </row>
    <row r="36" spans="1:21" x14ac:dyDescent="0.25">
      <c r="A36" t="s">
        <v>287</v>
      </c>
      <c r="B36">
        <v>60</v>
      </c>
      <c r="C36" t="s">
        <v>77</v>
      </c>
      <c r="D36" t="s">
        <v>78</v>
      </c>
      <c r="E36" t="str">
        <f t="shared" si="5"/>
        <v>carga_antioxidante_orac,</v>
      </c>
      <c r="F36" t="str">
        <f t="shared" si="6"/>
        <v xml:space="preserve">$60, </v>
      </c>
      <c r="G36" t="str">
        <f t="shared" si="7"/>
        <v>parseFloat(req.body.carga_antioxidante_orac),</v>
      </c>
      <c r="U36" t="str">
        <f t="shared" si="4"/>
        <v>f.carga_antioxidante_orac as carga_antioxidante_orac,</v>
      </c>
    </row>
    <row r="37" spans="1:21" x14ac:dyDescent="0.25">
      <c r="A37" t="s">
        <v>291</v>
      </c>
      <c r="B37">
        <v>61</v>
      </c>
      <c r="C37" t="s">
        <v>77</v>
      </c>
      <c r="D37" t="s">
        <v>78</v>
      </c>
      <c r="E37" t="str">
        <f t="shared" si="5"/>
        <v>teor_alcool_prcent,</v>
      </c>
      <c r="F37" t="str">
        <f t="shared" si="6"/>
        <v xml:space="preserve">$61, </v>
      </c>
      <c r="G37" t="str">
        <f t="shared" si="7"/>
        <v>parseFloat(req.body.teor_alcool_prcent),</v>
      </c>
      <c r="U37" t="str">
        <f t="shared" si="4"/>
        <v>f.teor_alcool_prcent as teor_alcool_prcent,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1E9F-6FF4-4DD1-BA03-DA33128E7FBB}">
  <dimension ref="A1:E56"/>
  <sheetViews>
    <sheetView topLeftCell="A20" workbookViewId="0">
      <selection activeCell="A2" sqref="A2:A37"/>
    </sheetView>
  </sheetViews>
  <sheetFormatPr defaultRowHeight="15" x14ac:dyDescent="0.25"/>
  <cols>
    <col min="1" max="1" width="30.7109375" bestFit="1" customWidth="1"/>
    <col min="2" max="3" width="14.85546875" bestFit="1" customWidth="1"/>
    <col min="4" max="4" width="32.85546875" bestFit="1" customWidth="1"/>
    <col min="5" max="5" width="11.5703125" bestFit="1" customWidth="1"/>
  </cols>
  <sheetData>
    <row r="1" spans="1:5" ht="15.75" thickBot="1" x14ac:dyDescent="0.3">
      <c r="A1" s="9" t="s">
        <v>116</v>
      </c>
      <c r="B1" s="9" t="s">
        <v>117</v>
      </c>
      <c r="C1" s="9" t="s">
        <v>118</v>
      </c>
      <c r="D1" s="9" t="s">
        <v>119</v>
      </c>
      <c r="E1" s="9" t="s">
        <v>303</v>
      </c>
    </row>
    <row r="2" spans="1:5" x14ac:dyDescent="0.25">
      <c r="A2" t="s">
        <v>160</v>
      </c>
      <c r="B2" t="s">
        <v>161</v>
      </c>
      <c r="C2" t="s">
        <v>162</v>
      </c>
      <c r="D2" t="s">
        <v>163</v>
      </c>
      <c r="E2">
        <v>1</v>
      </c>
    </row>
    <row r="3" spans="1:5" x14ac:dyDescent="0.25">
      <c r="A3" t="s">
        <v>189</v>
      </c>
      <c r="B3" t="s">
        <v>190</v>
      </c>
      <c r="C3" t="s">
        <v>191</v>
      </c>
      <c r="D3" t="s">
        <v>192</v>
      </c>
      <c r="E3">
        <v>2</v>
      </c>
    </row>
    <row r="4" spans="1:5" x14ac:dyDescent="0.25">
      <c r="A4" t="s">
        <v>195</v>
      </c>
      <c r="B4" t="s">
        <v>196</v>
      </c>
      <c r="C4" t="s">
        <v>197</v>
      </c>
      <c r="D4" t="s">
        <v>198</v>
      </c>
      <c r="E4">
        <v>3</v>
      </c>
    </row>
    <row r="5" spans="1:5" x14ac:dyDescent="0.25">
      <c r="A5" t="s">
        <v>199</v>
      </c>
      <c r="B5" t="s">
        <v>200</v>
      </c>
      <c r="C5" t="s">
        <v>201</v>
      </c>
      <c r="D5" t="s">
        <v>202</v>
      </c>
      <c r="E5">
        <v>4</v>
      </c>
    </row>
    <row r="6" spans="1:5" x14ac:dyDescent="0.25">
      <c r="A6" t="s">
        <v>177</v>
      </c>
      <c r="B6" t="s">
        <v>178</v>
      </c>
      <c r="C6" t="s">
        <v>179</v>
      </c>
      <c r="D6" t="s">
        <v>180</v>
      </c>
      <c r="E6">
        <v>5</v>
      </c>
    </row>
    <row r="7" spans="1:5" x14ac:dyDescent="0.25">
      <c r="A7" t="s">
        <v>219</v>
      </c>
      <c r="B7" t="s">
        <v>220</v>
      </c>
      <c r="C7" t="s">
        <v>221</v>
      </c>
      <c r="D7" t="s">
        <v>222</v>
      </c>
      <c r="E7">
        <v>6</v>
      </c>
    </row>
    <row r="8" spans="1:5" x14ac:dyDescent="0.25">
      <c r="A8" t="s">
        <v>259</v>
      </c>
      <c r="B8" t="s">
        <v>260</v>
      </c>
      <c r="C8" t="s">
        <v>261</v>
      </c>
      <c r="D8" t="s">
        <v>262</v>
      </c>
      <c r="E8">
        <v>7</v>
      </c>
    </row>
    <row r="9" spans="1:5" x14ac:dyDescent="0.25">
      <c r="A9" t="s">
        <v>263</v>
      </c>
      <c r="B9" t="s">
        <v>264</v>
      </c>
      <c r="C9" t="s">
        <v>265</v>
      </c>
      <c r="D9" t="s">
        <v>266</v>
      </c>
      <c r="E9">
        <v>8</v>
      </c>
    </row>
    <row r="10" spans="1:5" x14ac:dyDescent="0.25">
      <c r="A10" t="s">
        <v>267</v>
      </c>
      <c r="B10" t="s">
        <v>268</v>
      </c>
      <c r="C10" t="s">
        <v>269</v>
      </c>
      <c r="D10" t="s">
        <v>270</v>
      </c>
      <c r="E10">
        <v>9</v>
      </c>
    </row>
    <row r="11" spans="1:5" x14ac:dyDescent="0.25">
      <c r="A11" t="s">
        <v>271</v>
      </c>
      <c r="B11" t="s">
        <v>272</v>
      </c>
      <c r="C11" t="s">
        <v>273</v>
      </c>
      <c r="D11" t="s">
        <v>274</v>
      </c>
      <c r="E11">
        <v>10</v>
      </c>
    </row>
    <row r="12" spans="1:5" x14ac:dyDescent="0.25">
      <c r="A12" t="s">
        <v>275</v>
      </c>
      <c r="B12" t="s">
        <v>276</v>
      </c>
      <c r="C12" t="s">
        <v>277</v>
      </c>
      <c r="D12" t="s">
        <v>278</v>
      </c>
      <c r="E12">
        <v>11</v>
      </c>
    </row>
    <row r="13" spans="1:5" x14ac:dyDescent="0.25">
      <c r="A13" t="s">
        <v>235</v>
      </c>
      <c r="B13" t="s">
        <v>236</v>
      </c>
      <c r="C13" t="s">
        <v>237</v>
      </c>
      <c r="D13" t="s">
        <v>238</v>
      </c>
      <c r="E13">
        <v>12</v>
      </c>
    </row>
    <row r="14" spans="1:5" x14ac:dyDescent="0.25">
      <c r="A14" t="s">
        <v>239</v>
      </c>
      <c r="B14" t="s">
        <v>240</v>
      </c>
      <c r="C14" t="s">
        <v>241</v>
      </c>
      <c r="D14" t="s">
        <v>242</v>
      </c>
      <c r="E14">
        <v>13</v>
      </c>
    </row>
    <row r="15" spans="1:5" x14ac:dyDescent="0.25">
      <c r="A15" t="s">
        <v>243</v>
      </c>
      <c r="B15" t="s">
        <v>244</v>
      </c>
      <c r="C15" t="s">
        <v>245</v>
      </c>
      <c r="D15" t="s">
        <v>246</v>
      </c>
      <c r="E15">
        <v>14</v>
      </c>
    </row>
    <row r="16" spans="1:5" x14ac:dyDescent="0.25">
      <c r="A16" t="s">
        <v>247</v>
      </c>
      <c r="B16" t="s">
        <v>248</v>
      </c>
      <c r="C16" t="s">
        <v>249</v>
      </c>
      <c r="D16" t="s">
        <v>250</v>
      </c>
      <c r="E16">
        <v>15</v>
      </c>
    </row>
    <row r="17" spans="1:5" x14ac:dyDescent="0.25">
      <c r="A17" t="s">
        <v>251</v>
      </c>
      <c r="B17" t="s">
        <v>252</v>
      </c>
      <c r="C17" t="s">
        <v>253</v>
      </c>
      <c r="D17" t="s">
        <v>254</v>
      </c>
      <c r="E17">
        <v>16</v>
      </c>
    </row>
    <row r="18" spans="1:5" x14ac:dyDescent="0.25">
      <c r="A18" t="s">
        <v>255</v>
      </c>
      <c r="B18" t="s">
        <v>256</v>
      </c>
      <c r="C18" t="s">
        <v>257</v>
      </c>
      <c r="D18" t="s">
        <v>258</v>
      </c>
      <c r="E18">
        <v>17</v>
      </c>
    </row>
    <row r="19" spans="1:5" x14ac:dyDescent="0.25">
      <c r="A19" t="s">
        <v>164</v>
      </c>
      <c r="B19" t="s">
        <v>165</v>
      </c>
      <c r="C19" t="s">
        <v>166</v>
      </c>
      <c r="D19" t="s">
        <v>167</v>
      </c>
      <c r="E19">
        <v>18</v>
      </c>
    </row>
    <row r="20" spans="1:5" x14ac:dyDescent="0.25">
      <c r="A20" t="s">
        <v>168</v>
      </c>
      <c r="B20" t="s">
        <v>169</v>
      </c>
      <c r="C20" t="s">
        <v>170</v>
      </c>
      <c r="D20" t="s">
        <v>171</v>
      </c>
      <c r="E20">
        <v>19</v>
      </c>
    </row>
    <row r="21" spans="1:5" x14ac:dyDescent="0.25">
      <c r="A21" t="s">
        <v>173</v>
      </c>
      <c r="B21" t="s">
        <v>174</v>
      </c>
      <c r="C21" t="s">
        <v>175</v>
      </c>
      <c r="D21" t="s">
        <v>176</v>
      </c>
      <c r="E21">
        <v>20</v>
      </c>
    </row>
    <row r="22" spans="1:5" x14ac:dyDescent="0.25">
      <c r="A22" t="s">
        <v>185</v>
      </c>
      <c r="B22" t="s">
        <v>186</v>
      </c>
      <c r="C22" t="s">
        <v>187</v>
      </c>
      <c r="D22" t="s">
        <v>188</v>
      </c>
      <c r="E22">
        <v>21</v>
      </c>
    </row>
    <row r="23" spans="1:5" x14ac:dyDescent="0.25">
      <c r="A23" t="s">
        <v>156</v>
      </c>
      <c r="B23" t="s">
        <v>157</v>
      </c>
      <c r="C23" t="s">
        <v>158</v>
      </c>
      <c r="D23" t="s">
        <v>159</v>
      </c>
      <c r="E23">
        <v>22</v>
      </c>
    </row>
    <row r="24" spans="1:5" x14ac:dyDescent="0.25">
      <c r="A24" t="s">
        <v>152</v>
      </c>
      <c r="B24" t="s">
        <v>153</v>
      </c>
      <c r="C24" t="s">
        <v>154</v>
      </c>
      <c r="D24" t="s">
        <v>155</v>
      </c>
      <c r="E24">
        <v>23</v>
      </c>
    </row>
    <row r="25" spans="1:5" x14ac:dyDescent="0.25">
      <c r="A25" t="s">
        <v>148</v>
      </c>
      <c r="B25" t="s">
        <v>149</v>
      </c>
      <c r="C25" t="s">
        <v>150</v>
      </c>
      <c r="D25" t="s">
        <v>151</v>
      </c>
      <c r="E25">
        <v>24</v>
      </c>
    </row>
    <row r="26" spans="1:5" x14ac:dyDescent="0.25">
      <c r="A26" t="s">
        <v>144</v>
      </c>
      <c r="B26" t="s">
        <v>145</v>
      </c>
      <c r="C26" t="s">
        <v>146</v>
      </c>
      <c r="D26" t="s">
        <v>147</v>
      </c>
      <c r="E26">
        <v>25</v>
      </c>
    </row>
    <row r="27" spans="1:5" x14ac:dyDescent="0.25">
      <c r="A27" t="s">
        <v>203</v>
      </c>
      <c r="B27" t="s">
        <v>204</v>
      </c>
      <c r="C27" t="s">
        <v>205</v>
      </c>
      <c r="D27" t="s">
        <v>206</v>
      </c>
      <c r="E27">
        <v>26</v>
      </c>
    </row>
    <row r="28" spans="1:5" x14ac:dyDescent="0.25">
      <c r="A28" t="s">
        <v>207</v>
      </c>
      <c r="B28" t="s">
        <v>208</v>
      </c>
      <c r="C28" t="s">
        <v>209</v>
      </c>
      <c r="D28" t="s">
        <v>210</v>
      </c>
      <c r="E28">
        <v>27</v>
      </c>
    </row>
    <row r="29" spans="1:5" x14ac:dyDescent="0.25">
      <c r="A29" t="s">
        <v>211</v>
      </c>
      <c r="B29" t="s">
        <v>212</v>
      </c>
      <c r="C29" t="s">
        <v>213</v>
      </c>
      <c r="D29" t="s">
        <v>214</v>
      </c>
      <c r="E29">
        <v>28</v>
      </c>
    </row>
    <row r="30" spans="1:5" x14ac:dyDescent="0.25">
      <c r="A30" t="s">
        <v>215</v>
      </c>
      <c r="B30" t="s">
        <v>216</v>
      </c>
      <c r="C30" t="s">
        <v>217</v>
      </c>
      <c r="D30" t="s">
        <v>218</v>
      </c>
      <c r="E30">
        <v>29</v>
      </c>
    </row>
    <row r="31" spans="1:5" x14ac:dyDescent="0.25">
      <c r="A31" t="s">
        <v>223</v>
      </c>
      <c r="B31" t="s">
        <v>224</v>
      </c>
      <c r="C31" t="s">
        <v>225</v>
      </c>
      <c r="D31" t="s">
        <v>226</v>
      </c>
      <c r="E31">
        <v>30</v>
      </c>
    </row>
    <row r="32" spans="1:5" x14ac:dyDescent="0.25">
      <c r="A32" t="s">
        <v>227</v>
      </c>
      <c r="B32" t="s">
        <v>228</v>
      </c>
      <c r="C32" t="s">
        <v>229</v>
      </c>
      <c r="D32" t="s">
        <v>230</v>
      </c>
      <c r="E32">
        <v>31</v>
      </c>
    </row>
    <row r="33" spans="1:5" x14ac:dyDescent="0.25">
      <c r="A33" t="s">
        <v>231</v>
      </c>
      <c r="B33" t="s">
        <v>232</v>
      </c>
      <c r="C33" t="s">
        <v>233</v>
      </c>
      <c r="D33" t="s">
        <v>234</v>
      </c>
      <c r="E33">
        <v>32</v>
      </c>
    </row>
    <row r="34" spans="1:5" x14ac:dyDescent="0.25">
      <c r="A34" t="s">
        <v>279</v>
      </c>
      <c r="B34" t="s">
        <v>280</v>
      </c>
      <c r="C34" t="s">
        <v>281</v>
      </c>
      <c r="D34" t="s">
        <v>282</v>
      </c>
      <c r="E34">
        <v>33</v>
      </c>
    </row>
    <row r="35" spans="1:5" x14ac:dyDescent="0.25">
      <c r="A35" t="s">
        <v>283</v>
      </c>
      <c r="B35" t="s">
        <v>284</v>
      </c>
      <c r="C35" t="s">
        <v>285</v>
      </c>
      <c r="D35" t="s">
        <v>286</v>
      </c>
      <c r="E35">
        <v>34</v>
      </c>
    </row>
    <row r="36" spans="1:5" x14ac:dyDescent="0.25">
      <c r="A36" t="s">
        <v>287</v>
      </c>
      <c r="B36" t="s">
        <v>288</v>
      </c>
      <c r="C36" t="s">
        <v>289</v>
      </c>
      <c r="D36" t="s">
        <v>290</v>
      </c>
      <c r="E36">
        <v>35</v>
      </c>
    </row>
    <row r="37" spans="1:5" x14ac:dyDescent="0.25">
      <c r="A37" t="s">
        <v>291</v>
      </c>
      <c r="B37" t="s">
        <v>292</v>
      </c>
      <c r="C37" t="s">
        <v>293</v>
      </c>
      <c r="D37" t="s">
        <v>294</v>
      </c>
      <c r="E37">
        <v>36</v>
      </c>
    </row>
    <row r="38" spans="1:5" x14ac:dyDescent="0.25">
      <c r="A38" t="s">
        <v>110</v>
      </c>
      <c r="B38" t="s">
        <v>92</v>
      </c>
      <c r="C38" t="s">
        <v>91</v>
      </c>
      <c r="D38" t="s">
        <v>93</v>
      </c>
      <c r="E38" t="s">
        <v>304</v>
      </c>
    </row>
    <row r="39" spans="1:5" x14ac:dyDescent="0.25">
      <c r="A39" t="s">
        <v>172</v>
      </c>
      <c r="B39" t="s">
        <v>31</v>
      </c>
      <c r="C39" t="s">
        <v>30</v>
      </c>
      <c r="D39" t="s">
        <v>13</v>
      </c>
      <c r="E39" t="s">
        <v>304</v>
      </c>
    </row>
    <row r="40" spans="1:5" x14ac:dyDescent="0.25">
      <c r="A40" t="s">
        <v>111</v>
      </c>
      <c r="B40" t="s">
        <v>98</v>
      </c>
      <c r="C40" t="s">
        <v>97</v>
      </c>
      <c r="D40" t="s">
        <v>94</v>
      </c>
      <c r="E40" t="s">
        <v>304</v>
      </c>
    </row>
    <row r="41" spans="1:5" x14ac:dyDescent="0.25">
      <c r="A41" t="s">
        <v>105</v>
      </c>
      <c r="B41" t="s">
        <v>86</v>
      </c>
      <c r="C41" t="s">
        <v>85</v>
      </c>
      <c r="D41" t="s">
        <v>181</v>
      </c>
      <c r="E41" t="s">
        <v>304</v>
      </c>
    </row>
    <row r="42" spans="1:5" x14ac:dyDescent="0.25">
      <c r="A42" t="s">
        <v>106</v>
      </c>
      <c r="B42" t="s">
        <v>84</v>
      </c>
      <c r="C42" t="s">
        <v>83</v>
      </c>
      <c r="D42" t="s">
        <v>182</v>
      </c>
      <c r="E42" t="s">
        <v>304</v>
      </c>
    </row>
    <row r="43" spans="1:5" x14ac:dyDescent="0.25">
      <c r="A43" t="s">
        <v>107</v>
      </c>
      <c r="B43" t="s">
        <v>82</v>
      </c>
      <c r="C43" t="s">
        <v>81</v>
      </c>
      <c r="D43" t="s">
        <v>183</v>
      </c>
      <c r="E43" t="s">
        <v>304</v>
      </c>
    </row>
    <row r="44" spans="1:5" x14ac:dyDescent="0.25">
      <c r="A44" t="s">
        <v>108</v>
      </c>
      <c r="B44" t="s">
        <v>88</v>
      </c>
      <c r="C44" t="s">
        <v>87</v>
      </c>
      <c r="D44" t="s">
        <v>80</v>
      </c>
      <c r="E44" t="s">
        <v>304</v>
      </c>
    </row>
    <row r="45" spans="1:5" x14ac:dyDescent="0.25">
      <c r="A45" t="s">
        <v>109</v>
      </c>
      <c r="B45" t="s">
        <v>90</v>
      </c>
      <c r="C45" t="s">
        <v>89</v>
      </c>
      <c r="D45" t="s">
        <v>184</v>
      </c>
      <c r="E45" t="s">
        <v>304</v>
      </c>
    </row>
    <row r="46" spans="1:5" x14ac:dyDescent="0.25">
      <c r="A46" t="s">
        <v>112</v>
      </c>
      <c r="B46" t="s">
        <v>193</v>
      </c>
      <c r="C46" t="s">
        <v>99</v>
      </c>
      <c r="D46" t="s">
        <v>95</v>
      </c>
      <c r="E46" t="s">
        <v>304</v>
      </c>
    </row>
    <row r="47" spans="1:5" x14ac:dyDescent="0.25">
      <c r="A47" t="s">
        <v>113</v>
      </c>
      <c r="B47" t="s">
        <v>102</v>
      </c>
      <c r="C47" t="s">
        <v>101</v>
      </c>
      <c r="D47" t="s">
        <v>96</v>
      </c>
      <c r="E47" t="s">
        <v>304</v>
      </c>
    </row>
    <row r="48" spans="1:5" x14ac:dyDescent="0.25">
      <c r="A48" t="s">
        <v>114</v>
      </c>
      <c r="B48" t="s">
        <v>104</v>
      </c>
      <c r="C48" t="s">
        <v>103</v>
      </c>
      <c r="D48" t="s">
        <v>194</v>
      </c>
      <c r="E48" t="s">
        <v>304</v>
      </c>
    </row>
    <row r="49" spans="1:4" x14ac:dyDescent="0.25">
      <c r="A49" t="s">
        <v>120</v>
      </c>
      <c r="B49" t="s">
        <v>121</v>
      </c>
      <c r="C49" t="s">
        <v>122</v>
      </c>
      <c r="D49" t="s">
        <v>123</v>
      </c>
    </row>
    <row r="50" spans="1:4" x14ac:dyDescent="0.25">
      <c r="A50" t="s">
        <v>124</v>
      </c>
      <c r="B50" t="s">
        <v>125</v>
      </c>
      <c r="C50" t="s">
        <v>126</v>
      </c>
      <c r="D50" t="s">
        <v>127</v>
      </c>
    </row>
    <row r="51" spans="1:4" x14ac:dyDescent="0.25">
      <c r="A51" t="s">
        <v>128</v>
      </c>
      <c r="B51" t="s">
        <v>129</v>
      </c>
      <c r="C51" t="s">
        <v>130</v>
      </c>
      <c r="D51" t="s">
        <v>131</v>
      </c>
    </row>
    <row r="52" spans="1:4" x14ac:dyDescent="0.25">
      <c r="A52" t="s">
        <v>132</v>
      </c>
      <c r="B52" t="s">
        <v>133</v>
      </c>
      <c r="C52" t="s">
        <v>134</v>
      </c>
      <c r="D52" t="s">
        <v>135</v>
      </c>
    </row>
    <row r="53" spans="1:4" x14ac:dyDescent="0.25">
      <c r="A53" t="s">
        <v>136</v>
      </c>
      <c r="B53" t="s">
        <v>137</v>
      </c>
      <c r="C53" t="s">
        <v>138</v>
      </c>
      <c r="D53" t="s">
        <v>139</v>
      </c>
    </row>
    <row r="54" spans="1:4" x14ac:dyDescent="0.25">
      <c r="A54" t="s">
        <v>140</v>
      </c>
      <c r="B54" t="s">
        <v>141</v>
      </c>
      <c r="C54" t="s">
        <v>142</v>
      </c>
      <c r="D54" t="s">
        <v>143</v>
      </c>
    </row>
    <row r="55" spans="1:4" x14ac:dyDescent="0.25">
      <c r="A55" t="s">
        <v>295</v>
      </c>
      <c r="B55" t="s">
        <v>296</v>
      </c>
      <c r="C55" t="s">
        <v>297</v>
      </c>
      <c r="D55" t="s">
        <v>298</v>
      </c>
    </row>
    <row r="56" spans="1:4" x14ac:dyDescent="0.25">
      <c r="A56" t="s">
        <v>299</v>
      </c>
      <c r="B56" t="s">
        <v>300</v>
      </c>
      <c r="C56" t="s">
        <v>301</v>
      </c>
      <c r="D56" t="s">
        <v>302</v>
      </c>
    </row>
  </sheetData>
  <autoFilter ref="A1:E56" xr:uid="{F8CD1E9F-6FF4-4DD1-BA03-DA33128E7FBB}">
    <sortState xmlns:xlrd2="http://schemas.microsoft.com/office/spreadsheetml/2017/richdata2" ref="A2:E56">
      <sortCondition ref="E1:E5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PASSO 1</vt:lpstr>
      <vt:lpstr>PASSO 2</vt:lpstr>
      <vt:lpstr>PASSO 3</vt:lpstr>
      <vt:lpstr>PASSO 4</vt:lpstr>
      <vt:lpstr>SERVER</vt:lpstr>
      <vt:lpstr>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Sousa Lima</dc:creator>
  <cp:lastModifiedBy>Diego Sousa Lima</cp:lastModifiedBy>
  <dcterms:created xsi:type="dcterms:W3CDTF">2025-08-17T23:36:37Z</dcterms:created>
  <dcterms:modified xsi:type="dcterms:W3CDTF">2025-08-19T13:42:33Z</dcterms:modified>
</cp:coreProperties>
</file>