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648" name="ID_0C9EBC5DD7C54993BE0807F2F868794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687550" y="2127923100"/>
          <a:ext cx="4448175" cy="4095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49" name="ID_6B41537B73604B08B6DC0D316FE5B18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687550" y="2127465900"/>
          <a:ext cx="4448175" cy="4095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49" name="ID_1378D6DDFB0C4F8DA0C990FA8C7029C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687550" y="1798739100"/>
          <a:ext cx="4448175" cy="4095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82" name="ID_9D4BB3B0F24A4FA4A84F61D54CCD101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687550" y="1940928300"/>
          <a:ext cx="4448175" cy="4095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47" name="ID_B0528334864C4B8597669EA19EB699ED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4687550" y="2128380300"/>
          <a:ext cx="4448175" cy="4095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49" name="ID_6201AC55F745436288F2845E40AE743A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5819755" y="2108866750"/>
          <a:ext cx="4362450" cy="4010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45" name="ID_143A29556E9B46E18385F7D66B35C7BA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4687550" y="2129294700"/>
          <a:ext cx="4448175" cy="4095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46" name="ID_BD8BF47D8A6D4C85B7F25F097733ACA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4687550" y="2128837500"/>
          <a:ext cx="4448175" cy="4095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" name="ID_B8E2BC02E267430B89A96015030470E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4601825" y="73723500"/>
          <a:ext cx="4448175" cy="4095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9" name="ID_BDAC50DCE533479896A7846C3AD9D25B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4601825" y="110871000"/>
          <a:ext cx="4448175" cy="4095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87" name="ID_A4E312D59DCD436993204342A40107E0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4563725" y="2919171200"/>
          <a:ext cx="4448175" cy="4095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39" name="ID_E2AD195407E64723B789DC5A3A99BDE7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4601825" y="3298037600"/>
          <a:ext cx="4448175" cy="4095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42" name="ID_5404E161546440459D7EFE69DF041C0F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4601825" y="3299714000"/>
          <a:ext cx="4448175" cy="40957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<sst xmlns="http://schemas.openxmlformats.org/spreadsheetml/2006/main" count="358" uniqueCount="159">
  <si>
    <t>单号</t>
  </si>
  <si>
    <t>件数</t>
  </si>
  <si>
    <t>实重</t>
  </si>
  <si>
    <t>总抛重</t>
  </si>
  <si>
    <t>总体积
T.CBM</t>
  </si>
  <si>
    <t>中文品名</t>
  </si>
  <si>
    <t>英文品名DESCRIPTION OF GOODS</t>
  </si>
  <si>
    <t>清关HS CODE</t>
  </si>
  <si>
    <t>单价</t>
  </si>
  <si>
    <t>总数量</t>
  </si>
  <si>
    <t>清关申报金额
（USD）</t>
  </si>
  <si>
    <t>中英文材质
MATERIAL</t>
  </si>
  <si>
    <t>中英文用途
USE FOR</t>
  </si>
  <si>
    <t>型号
MODEL</t>
  </si>
  <si>
    <t>品牌
LOGO</t>
  </si>
  <si>
    <t>买单/退税</t>
  </si>
  <si>
    <t>图片</t>
  </si>
  <si>
    <t>花园围栏</t>
  </si>
  <si>
    <t>Garden Edging Borde</t>
  </si>
  <si>
    <t>100%塑料100% plastic</t>
  </si>
  <si>
    <t>装饰</t>
  </si>
  <si>
    <t>无</t>
  </si>
  <si>
    <t>买单</t>
  </si>
  <si>
    <t>泳池滤芯</t>
  </si>
  <si>
    <t>pool filter</t>
  </si>
  <si>
    <t>纸/paper</t>
  </si>
  <si>
    <t>filtered /过滤</t>
  </si>
  <si>
    <t>香薰炉</t>
  </si>
  <si>
    <t>wax warmer</t>
  </si>
  <si>
    <t>陶瓷</t>
  </si>
  <si>
    <t>家用</t>
  </si>
  <si>
    <t>塑料保护罩</t>
  </si>
  <si>
    <t>Plastic protective cover</t>
  </si>
  <si>
    <t>plastic</t>
  </si>
  <si>
    <t>brace and fix</t>
  </si>
  <si>
    <t>DIY缝纫模具套装</t>
  </si>
  <si>
    <t>DIY Quilting Mould Set</t>
  </si>
  <si>
    <t>亚克力</t>
  </si>
  <si>
    <t>DIY模具</t>
  </si>
  <si>
    <t>TF2603180034-TF2603180040</t>
  </si>
  <si>
    <t>键鼠套装</t>
  </si>
  <si>
    <t>Keyboard and mouse set</t>
  </si>
  <si>
    <t>塑胶Plasticr</t>
  </si>
  <si>
    <t>输入数据Input data</t>
  </si>
  <si>
    <t>SKM64-3</t>
  </si>
  <si>
    <t>SEENDA</t>
  </si>
  <si>
    <t>退税</t>
  </si>
  <si>
    <t>TF2603170036</t>
  </si>
  <si>
    <t>键盘</t>
  </si>
  <si>
    <t>keyboard</t>
  </si>
  <si>
    <t>EK01 Plus</t>
  </si>
  <si>
    <t>ProtoArc</t>
  </si>
  <si>
    <t>VH20260322MC-55</t>
  </si>
  <si>
    <t>窗帘</t>
  </si>
  <si>
    <t>CURTAIN</t>
  </si>
  <si>
    <t>Rayon and synthetic fiber 人造丝、人造纤维</t>
  </si>
  <si>
    <t>家居窗户装饰 Window treatment</t>
  </si>
  <si>
    <t>EYT03205207</t>
  </si>
  <si>
    <t>LED装饰灯</t>
  </si>
  <si>
    <t>led decoration light</t>
  </si>
  <si>
    <t>plastic 塑料/装饰Decorate</t>
  </si>
  <si>
    <t>FBA1990RZ1HF</t>
  </si>
  <si>
    <t>电焊机</t>
  </si>
  <si>
    <t>electric welding machine</t>
  </si>
  <si>
    <t>塑料，金属Plastic, metal</t>
  </si>
  <si>
    <t>用于焊接配件Used for welding accessories</t>
  </si>
  <si>
    <t>FBA198YW1187</t>
  </si>
  <si>
    <t>球储存</t>
  </si>
  <si>
    <t>Ball Storage</t>
  </si>
  <si>
    <t>金属Metal</t>
  </si>
  <si>
    <t>球存储</t>
  </si>
  <si>
    <t>FBA1992BF3H9</t>
  </si>
  <si>
    <t>眼影</t>
  </si>
  <si>
    <t>Eyeshadow</t>
  </si>
  <si>
    <t>矿物质粉</t>
  </si>
  <si>
    <t>化妆</t>
  </si>
  <si>
    <t>纸杯架</t>
  </si>
  <si>
    <t>Cup Holder</t>
  </si>
  <si>
    <t>塑料</t>
  </si>
  <si>
    <t>收纳</t>
  </si>
  <si>
    <t>FBA1991PBFVC</t>
  </si>
  <si>
    <t>梭织 女士衬衣</t>
  </si>
  <si>
    <t>Woven Female shirt</t>
  </si>
  <si>
    <t>100%Polyester fiber 100%聚酯纤维</t>
  </si>
  <si>
    <t>穿着 dress</t>
  </si>
  <si>
    <t>FBA1991PC6YG</t>
  </si>
  <si>
    <t>FBA1993T525Q</t>
  </si>
  <si>
    <t>梭织 男士衬衣</t>
  </si>
  <si>
    <t>Woven men's shirts</t>
  </si>
  <si>
    <t>梭织 女士长裤</t>
  </si>
  <si>
    <t>Woven women's trousers</t>
  </si>
  <si>
    <t>梭织 男士长裤</t>
  </si>
  <si>
    <t>woven Men's trousers</t>
  </si>
  <si>
    <t>FBA1993V53NH</t>
  </si>
  <si>
    <t>20260320-75</t>
  </si>
  <si>
    <t>迷你球</t>
  </si>
  <si>
    <t>mini-pickleballs</t>
  </si>
  <si>
    <t>ABS</t>
  </si>
  <si>
    <t>健身</t>
  </si>
  <si>
    <t>地标</t>
  </si>
  <si>
    <t>FT-SOLO3</t>
  </si>
  <si>
    <t>静音球</t>
  </si>
  <si>
    <t>Silent Ball</t>
  </si>
  <si>
    <t>球架</t>
  </si>
  <si>
    <t>Dink Net</t>
  </si>
  <si>
    <t>球拍</t>
  </si>
  <si>
    <t>Mini Paddle</t>
  </si>
  <si>
    <t>FBA19936DCXQ</t>
  </si>
  <si>
    <t>高跟女单鞋</t>
  </si>
  <si>
    <t>women's high heel shoes</t>
  </si>
  <si>
    <t>鞋面/Upper：人造PU/Artificial PU鞋底/Sole：橡胶/rubber</t>
  </si>
  <si>
    <t>Wear 穿</t>
  </si>
  <si>
    <t>MAIERNISI JESSI</t>
  </si>
  <si>
    <t>FBA19937D95J</t>
  </si>
  <si>
    <t>EYT03135039</t>
  </si>
  <si>
    <t>热水器</t>
  </si>
  <si>
    <t>water heater</t>
  </si>
  <si>
    <t>不锈钢/家用Stainless steel/household use</t>
  </si>
  <si>
    <t>EYT03165122</t>
  </si>
  <si>
    <t>Y89668163</t>
  </si>
  <si>
    <t>切药器</t>
  </si>
  <si>
    <t>pill cutter</t>
  </si>
  <si>
    <t>切药器pill cutter</t>
  </si>
  <si>
    <t>Y18618507</t>
  </si>
  <si>
    <t>亚克力背景板</t>
  </si>
  <si>
    <t>Acrylic background board</t>
  </si>
  <si>
    <t>挂墙展示</t>
  </si>
  <si>
    <t>FBA198VQH1TS</t>
  </si>
  <si>
    <t>鞋面/Upper：绒面/suede鞋底/Sole：橡胶/rubber</t>
  </si>
  <si>
    <t>GG0101DKB3901</t>
  </si>
  <si>
    <t>Fereshte</t>
  </si>
  <si>
    <t>高跟女凉鞋</t>
  </si>
  <si>
    <t>women's high heel sandals</t>
  </si>
  <si>
    <t>LX0132CMB3601</t>
  </si>
  <si>
    <t>FBA19902D46X</t>
  </si>
  <si>
    <t>GG0072PSE3601</t>
  </si>
  <si>
    <t>High-heeled women's sandals</t>
  </si>
  <si>
    <t>LX0190VMR3601</t>
  </si>
  <si>
    <t>FBA198VQ17XM</t>
  </si>
  <si>
    <t>GG0101VER4501</t>
  </si>
  <si>
    <t>FBA1991Q666P</t>
  </si>
  <si>
    <t>GG0184WEG4201</t>
  </si>
  <si>
    <t>Peijely</t>
  </si>
  <si>
    <t>LX0131DAT4301</t>
  </si>
  <si>
    <t>FBA1991PRLDK</t>
  </si>
  <si>
    <t>GG0191PSE3601</t>
  </si>
  <si>
    <t>LX0131DBL3601</t>
  </si>
  <si>
    <t>FBA1991QMK6W</t>
  </si>
  <si>
    <t>LX0131DAT4001</t>
  </si>
  <si>
    <t>Y23794893</t>
  </si>
  <si>
    <t>刮刀工具</t>
  </si>
  <si>
    <t>Caulk Remover Tool</t>
  </si>
  <si>
    <t>金属</t>
  </si>
  <si>
    <t>刮刀工具Caulk Remover Tool</t>
  </si>
  <si>
    <t>Y94488950</t>
  </si>
  <si>
    <t>换鞋凳</t>
  </si>
  <si>
    <t>Ottoman Footstool</t>
  </si>
  <si>
    <t>布料+木架fabric+Wood</t>
  </si>
  <si>
    <t>凳子stool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</si>
</sst>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10804]General"/>
    <numFmt numFmtId="177" formatCode="[$$-409]#,##0.00;[Red][$$-409]#,##0.00"/>
    <numFmt numFmtId="178" formatCode="[$$-409]#,##0.00_);[Red]\([$$-409]#,##0.00\)"/>
    <numFmt numFmtId="179" formatCode="[$-409]mmmm\ d\,\ yyyy;@"/>
    <numFmt numFmtId="180" formatCode="[$CNY]\ #,##0.00;\-[$CNY]\ #,##0.00"/>
    <numFmt numFmtId="181" formatCode="0.00_);[Red]\(0.00\)"/>
    <numFmt numFmtId="182" formatCode="0.00;[Red]0.00"/>
  </numFmts>
  <fonts count="30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indexed="8"/>
      <name val="Tahoma"/>
      <charset val="134"/>
    </font>
    <font>
      <sz val="11"/>
      <color indexed="8"/>
      <name val="宋体"/>
      <charset val="134"/>
    </font>
    <font>
      <sz val="9"/>
      <color indexed="10"/>
      <name val="Geneva"/>
      <charset val="134"/>
    </font>
    <font>
      <sz val="10"/>
      <color indexed="8"/>
      <name val="Arial"/>
      <charset val="0"/>
    </font>
    <font>
      <sz val="11"/>
      <color rgb="FF000000"/>
      <name val="宋体"/>
      <charset val="134"/>
    </font>
    <font>
      <sz val="10"/>
      <name val="Arial"/>
      <charset val="134"/>
    </font>
    <font>
      <sz val="9"/>
      <color indexed="8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2" fillId="0" borderId="0"/>
    <xf numFmtId="0" fontId="23" fillId="0" borderId="0"/>
    <xf numFmtId="0" fontId="24" fillId="0" borderId="0">
      <alignment vertical="center"/>
    </xf>
    <xf numFmtId="0" fontId="25" fillId="0" borderId="0">
      <protection locked="0"/>
    </xf>
    <xf numFmtId="0" fontId="22" fillId="0" borderId="0">
      <alignment vertical="center"/>
    </xf>
    <xf numFmtId="176" fontId="22" fillId="0" borderId="0">
      <alignment vertical="center"/>
    </xf>
    <xf numFmtId="177" fontId="22" fillId="0" borderId="0">
      <alignment vertical="center"/>
    </xf>
    <xf numFmtId="0" fontId="22" fillId="0" borderId="0"/>
    <xf numFmtId="0" fontId="0" fillId="0" borderId="0">
      <alignment vertical="center"/>
    </xf>
    <xf numFmtId="0" fontId="0" fillId="0" borderId="0">
      <alignment vertical="center"/>
    </xf>
    <xf numFmtId="0" fontId="26" fillId="0" borderId="0">
      <alignment vertical="top"/>
    </xf>
    <xf numFmtId="178" fontId="24" fillId="0" borderId="0">
      <alignment vertical="center"/>
    </xf>
    <xf numFmtId="0" fontId="24" fillId="0" borderId="0">
      <alignment vertical="center"/>
    </xf>
    <xf numFmtId="0" fontId="27" fillId="0" borderId="0">
      <alignment vertical="center"/>
    </xf>
    <xf numFmtId="0" fontId="22" fillId="0" borderId="0">
      <alignment vertical="center"/>
    </xf>
    <xf numFmtId="0" fontId="28" fillId="0" borderId="0" applyProtection="0"/>
    <xf numFmtId="0" fontId="22" fillId="0" borderId="0">
      <alignment vertical="center"/>
    </xf>
    <xf numFmtId="0" fontId="24" fillId="0" borderId="0">
      <protection locked="0"/>
    </xf>
    <xf numFmtId="0" fontId="0" fillId="0" borderId="0">
      <alignment vertical="center"/>
    </xf>
    <xf numFmtId="0" fontId="24" fillId="0" borderId="0">
      <alignment vertical="center"/>
    </xf>
    <xf numFmtId="0" fontId="22" fillId="0" borderId="0">
      <alignment vertical="center"/>
    </xf>
    <xf numFmtId="179" fontId="22" fillId="0" borderId="0">
      <alignment vertical="center"/>
    </xf>
    <xf numFmtId="176" fontId="22" fillId="0" borderId="0">
      <alignment vertical="center"/>
    </xf>
    <xf numFmtId="180" fontId="22" fillId="0" borderId="0">
      <alignment vertical="center"/>
    </xf>
    <xf numFmtId="0" fontId="2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9" fillId="0" borderId="0" applyFill="0" applyProtection="0"/>
    <xf numFmtId="0" fontId="22" fillId="0" borderId="0">
      <alignment vertical="center"/>
    </xf>
    <xf numFmtId="0" fontId="24" fillId="0" borderId="0">
      <alignment vertical="center"/>
    </xf>
    <xf numFmtId="0" fontId="22" fillId="0" borderId="0"/>
  </cellStyleXfs>
  <cellXfs count="30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81" fontId="2" fillId="0" borderId="1" xfId="0" applyNumberFormat="1" applyFont="1" applyFill="1" applyBorder="1" applyAlignment="1">
      <alignment horizontal="center" vertical="center" wrapText="1"/>
    </xf>
    <xf numFmtId="182" fontId="2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81" fontId="1" fillId="0" borderId="1" xfId="0" applyNumberFormat="1" applyFont="1" applyFill="1" applyBorder="1" applyAlignment="1">
      <alignment horizontal="center" vertical="center" wrapText="1"/>
    </xf>
    <xf numFmtId="181" fontId="1" fillId="0" borderId="1" xfId="0" applyNumberFormat="1" applyFont="1" applyFill="1" applyBorder="1" applyAlignment="1">
      <alignment horizontal="center" vertical="center" wrapText="1"/>
    </xf>
    <xf numFmtId="181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81" fontId="1" fillId="0" borderId="1" xfId="0" applyNumberFormat="1" applyFont="1" applyFill="1" applyBorder="1" applyAlignment="1">
      <alignment horizontal="center" vertical="center" wrapText="1"/>
    </xf>
    <xf numFmtId="181" fontId="1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181" fontId="1" fillId="0" borderId="2" xfId="0" applyNumberFormat="1" applyFont="1" applyFill="1" applyBorder="1" applyAlignment="1">
      <alignment horizontal="center" vertical="center" wrapText="1"/>
    </xf>
    <xf numFmtId="181" fontId="1" fillId="0" borderId="2" xfId="0" applyNumberFormat="1" applyFont="1" applyFill="1" applyBorder="1" applyAlignment="1">
      <alignment horizontal="center" vertical="center" wrapText="1"/>
    </xf>
    <xf numFmtId="181" fontId="2" fillId="0" borderId="2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181" fontId="1" fillId="0" borderId="3" xfId="0" applyNumberFormat="1" applyFont="1" applyFill="1" applyBorder="1" applyAlignment="1">
      <alignment horizontal="center" vertical="center" wrapText="1"/>
    </xf>
    <xf numFmtId="181" fontId="1" fillId="0" borderId="3" xfId="0" applyNumberFormat="1" applyFont="1" applyFill="1" applyBorder="1" applyAlignment="1">
      <alignment horizontal="center" vertical="center" wrapText="1"/>
    </xf>
    <xf numFmtId="181" fontId="2" fillId="0" borderId="3" xfId="0" applyNumberFormat="1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181" fontId="1" fillId="0" borderId="4" xfId="0" applyNumberFormat="1" applyFont="1" applyFill="1" applyBorder="1" applyAlignment="1">
      <alignment horizontal="center" vertical="center" wrapText="1"/>
    </xf>
    <xf numFmtId="181" fontId="1" fillId="0" borderId="4" xfId="0" applyNumberFormat="1" applyFont="1" applyFill="1" applyBorder="1" applyAlignment="1">
      <alignment horizontal="center" vertical="center" wrapText="1"/>
    </xf>
    <xf numFmtId="181" fontId="2" fillId="0" borderId="4" xfId="0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30" xfId="50"/>
    <cellStyle name="常规 6 3" xfId="51"/>
    <cellStyle name="Cancel" xfId="52"/>
    <cellStyle name="常规 31" xfId="53"/>
    <cellStyle name="常规 164" xfId="54"/>
    <cellStyle name="常规 133" xfId="55"/>
    <cellStyle name="常规 10 2 5 2" xfId="56"/>
    <cellStyle name="常规 10" xfId="57"/>
    <cellStyle name="常规 2 3" xfId="58"/>
    <cellStyle name="常规_Sheet1" xfId="59"/>
    <cellStyle name="常规 4" xfId="60"/>
    <cellStyle name="常规 2" xfId="61"/>
    <cellStyle name="常规 2 4" xfId="62"/>
    <cellStyle name="Normal_货物情况说明" xfId="63"/>
    <cellStyle name="常规_工作表1_1" xfId="64"/>
    <cellStyle name="常规 18" xfId="65"/>
    <cellStyle name="常规 7" xfId="66"/>
    <cellStyle name="常规 3" xfId="67"/>
    <cellStyle name="常规 2 2" xfId="68"/>
    <cellStyle name="常规 35" xfId="69"/>
    <cellStyle name="普通 2" xfId="70"/>
    <cellStyle name="常规 9" xfId="71"/>
    <cellStyle name="常规 110" xfId="72"/>
    <cellStyle name="Normal_货物情况说明 2" xfId="73"/>
    <cellStyle name="常规 6 2" xfId="74"/>
    <cellStyle name="Excel Built-in Normal" xfId="75"/>
    <cellStyle name="常规 37" xfId="76"/>
    <cellStyle name="常规 38" xfId="77"/>
    <cellStyle name="常规 12" xfId="78"/>
    <cellStyle name="常规_TIM清关装箱单" xfId="7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6"/>
  <sheetViews>
    <sheetView tabSelected="1" zoomScale="75" zoomScaleNormal="75" workbookViewId="0">
      <selection activeCell="L3" sqref="L3"/>
    </sheetView>
  </sheetViews>
  <sheetFormatPr defaultColWidth="9" defaultRowHeight="60" customHeight="1"/>
  <cols>
    <col min="1" max="1" width="30.875" style="3" customWidth="1"/>
    <col min="2" max="2" width="6.175" style="3" customWidth="1"/>
    <col min="3" max="5" width="9.83333333333333" style="4" customWidth="1"/>
    <col min="6" max="6" width="28.375" style="3" customWidth="1"/>
    <col min="7" max="7" width="30.25" style="3" customWidth="1"/>
    <col min="8" max="8" width="19.2583333333333" style="3" customWidth="1"/>
    <col min="9" max="9" width="10.725" style="4" customWidth="1"/>
    <col min="10" max="10" width="10.725" style="5" customWidth="1"/>
    <col min="11" max="11" width="22.05" style="4" customWidth="1"/>
    <col min="12" max="12" width="28.525" style="3" customWidth="1"/>
    <col min="13" max="13" width="26.0333333333333" style="3" customWidth="1"/>
    <col min="14" max="14" width="12.875" style="3" customWidth="1"/>
    <col min="15" max="15" width="11.25" style="3" customWidth="1"/>
    <col min="16" max="16" width="10.25" style="3" customWidth="1"/>
    <col min="17" max="17" width="13.3" style="3" customWidth="1"/>
    <col min="18" max="16384" width="9" style="3"/>
  </cols>
  <sheetData>
    <row r="1" customHeight="1" spans="1:17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5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="1" customFormat="1" customHeight="1" spans="1:17">
      <c r="A2" s="6">
        <v>8512625634</v>
      </c>
      <c r="B2" s="6">
        <v>26</v>
      </c>
      <c r="C2" s="7">
        <v>293.6</v>
      </c>
      <c r="D2" s="8">
        <v>384.788</v>
      </c>
      <c r="E2" s="9">
        <v>2.30411976047904</v>
      </c>
      <c r="F2" s="6" t="s">
        <v>17</v>
      </c>
      <c r="G2" s="6" t="s">
        <v>18</v>
      </c>
      <c r="H2" s="1">
        <v>3925900000</v>
      </c>
      <c r="I2" s="8">
        <v>10</v>
      </c>
      <c r="J2" s="1">
        <v>549</v>
      </c>
      <c r="K2" s="8">
        <v>490</v>
      </c>
      <c r="L2" s="6" t="s">
        <v>19</v>
      </c>
      <c r="M2" s="6" t="s">
        <v>20</v>
      </c>
      <c r="N2" s="10" t="s">
        <v>21</v>
      </c>
      <c r="O2" s="10" t="s">
        <v>21</v>
      </c>
      <c r="P2" s="10" t="s">
        <v>22</v>
      </c>
      <c r="Q2" s="11" t="str">
        <f>_xlfn.DISPIMG("ID_B8E2BC02E267430B89A96015030470E2",1)</f>
        <v>=DISPIMG("ID_B8E2BC02E267430B89A96015030470E2",1)</v>
      </c>
    </row>
    <row r="3" s="1" customFormat="1" customHeight="1" spans="1:17">
      <c r="A3" s="6">
        <v>8512625693</v>
      </c>
      <c r="B3" s="6">
        <v>40</v>
      </c>
      <c r="C3" s="7">
        <v>578</v>
      </c>
      <c r="D3" s="8">
        <v>597.398</v>
      </c>
      <c r="E3" s="9">
        <v>3.57723353293413</v>
      </c>
      <c r="F3" s="6" t="s">
        <v>23</v>
      </c>
      <c r="G3" s="6" t="s">
        <v>24</v>
      </c>
      <c r="H3" s="1">
        <v>8413910000</v>
      </c>
      <c r="I3" s="8">
        <v>6</v>
      </c>
      <c r="J3" s="1">
        <v>1170</v>
      </c>
      <c r="K3" s="8">
        <v>1020</v>
      </c>
      <c r="L3" s="6" t="s">
        <v>25</v>
      </c>
      <c r="M3" s="6" t="s">
        <v>26</v>
      </c>
      <c r="N3" s="10" t="s">
        <v>21</v>
      </c>
      <c r="O3" s="10" t="s">
        <v>21</v>
      </c>
      <c r="P3" s="10" t="s">
        <v>22</v>
      </c>
      <c r="Q3" s="11" t="str">
        <f>_xlfn.DISPIMG("ID_BDAC50DCE533479896A7846C3AD9D25B",1)</f>
        <v>=DISPIMG("ID_BDAC50DCE533479896A7846C3AD9D25B",1)</v>
      </c>
    </row>
    <row r="4" s="1" customFormat="1" customHeight="1" spans="1:17">
      <c r="A4" s="6">
        <v>8512625623</v>
      </c>
      <c r="B4" s="6">
        <v>24</v>
      </c>
      <c r="C4" s="7">
        <v>226.6</v>
      </c>
      <c r="D4" s="8">
        <v>580.416</v>
      </c>
      <c r="E4" s="9">
        <v>3.47554491017964</v>
      </c>
      <c r="F4" s="6" t="s">
        <v>27</v>
      </c>
      <c r="G4" s="6" t="s">
        <v>28</v>
      </c>
      <c r="H4" s="1">
        <v>6913100000</v>
      </c>
      <c r="I4" s="8">
        <v>8</v>
      </c>
      <c r="J4" s="1">
        <v>370</v>
      </c>
      <c r="K4" s="8">
        <v>2160</v>
      </c>
      <c r="L4" s="6" t="s">
        <v>29</v>
      </c>
      <c r="M4" s="6" t="s">
        <v>30</v>
      </c>
      <c r="N4" s="10" t="s">
        <v>21</v>
      </c>
      <c r="O4" s="10" t="s">
        <v>21</v>
      </c>
      <c r="P4" s="10" t="s">
        <v>22</v>
      </c>
      <c r="Q4" s="11"/>
    </row>
    <row r="5" s="1" customFormat="1" customHeight="1" spans="1:17">
      <c r="A5" s="6">
        <v>8512625726</v>
      </c>
      <c r="B5" s="6">
        <v>70</v>
      </c>
      <c r="C5" s="7">
        <v>1086.6</v>
      </c>
      <c r="D5" s="8">
        <v>1101.208</v>
      </c>
      <c r="E5" s="9">
        <v>6.59405988023952</v>
      </c>
      <c r="F5" s="6" t="s">
        <v>31</v>
      </c>
      <c r="G5" s="6" t="s">
        <v>32</v>
      </c>
      <c r="H5" s="1">
        <v>8466200000</v>
      </c>
      <c r="I5" s="8">
        <v>1.1</v>
      </c>
      <c r="J5" s="1">
        <v>4200</v>
      </c>
      <c r="K5" s="8">
        <v>220</v>
      </c>
      <c r="L5" s="6" t="s">
        <v>33</v>
      </c>
      <c r="M5" s="6" t="s">
        <v>34</v>
      </c>
      <c r="N5" s="10" t="s">
        <v>21</v>
      </c>
      <c r="O5" s="10" t="s">
        <v>21</v>
      </c>
      <c r="P5" s="10" t="s">
        <v>22</v>
      </c>
      <c r="Q5" s="11" t="str">
        <f>_xlfn.DISPIMG("ID_A4E312D59DCD436993204342A40107E0",1)</f>
        <v>=DISPIMG("ID_A4E312D59DCD436993204342A40107E0",1)</v>
      </c>
    </row>
    <row r="6" s="1" customFormat="1" customHeight="1" spans="1:17">
      <c r="A6" s="6">
        <v>8512625660</v>
      </c>
      <c r="B6" s="6">
        <v>32</v>
      </c>
      <c r="C6" s="7">
        <v>532.6</v>
      </c>
      <c r="D6" s="8">
        <v>625.248</v>
      </c>
      <c r="E6" s="9">
        <v>3.744</v>
      </c>
      <c r="F6" s="6" t="s">
        <v>35</v>
      </c>
      <c r="G6" s="6" t="s">
        <v>36</v>
      </c>
      <c r="H6" s="1">
        <v>3921199090</v>
      </c>
      <c r="I6" s="8">
        <v>5</v>
      </c>
      <c r="J6" s="1">
        <v>1516</v>
      </c>
      <c r="K6" s="8">
        <v>80</v>
      </c>
      <c r="L6" s="6" t="s">
        <v>37</v>
      </c>
      <c r="M6" s="6" t="s">
        <v>38</v>
      </c>
      <c r="N6" s="10" t="s">
        <v>21</v>
      </c>
      <c r="O6" s="10" t="s">
        <v>21</v>
      </c>
      <c r="P6" s="10" t="s">
        <v>22</v>
      </c>
      <c r="Q6" s="11" t="str">
        <f>_xlfn.DISPIMG("ID_E2AD195407E64723B789DC5A3A99BDE7",1)</f>
        <v>=DISPIMG("ID_E2AD195407E64723B789DC5A3A99BDE7",1)</v>
      </c>
    </row>
    <row r="7" s="1" customFormat="1" customHeight="1" spans="1:17">
      <c r="A7" s="6" t="s">
        <v>39</v>
      </c>
      <c r="B7" s="1">
        <v>27</v>
      </c>
      <c r="C7" s="8">
        <v>490.01</v>
      </c>
      <c r="D7" s="9">
        <v>323.985</v>
      </c>
      <c r="E7" s="7">
        <f t="shared" ref="E7:E11" si="0">D7/167</f>
        <v>1.94002994011976</v>
      </c>
      <c r="F7" s="6" t="s">
        <v>40</v>
      </c>
      <c r="G7" s="6" t="s">
        <v>41</v>
      </c>
      <c r="H7" s="1">
        <v>8471602000</v>
      </c>
      <c r="I7" s="8">
        <v>5</v>
      </c>
      <c r="J7" s="1">
        <v>540</v>
      </c>
      <c r="K7" s="8">
        <f t="shared" ref="K7:K9" si="1">J7*I7</f>
        <v>2700</v>
      </c>
      <c r="L7" s="6" t="s">
        <v>42</v>
      </c>
      <c r="M7" s="6" t="s">
        <v>43</v>
      </c>
      <c r="N7" s="6" t="s">
        <v>44</v>
      </c>
      <c r="O7" s="6" t="s">
        <v>45</v>
      </c>
      <c r="P7" s="10" t="s">
        <v>46</v>
      </c>
    </row>
    <row r="8" s="1" customFormat="1" customHeight="1" spans="1:17">
      <c r="A8" s="6" t="s">
        <v>47</v>
      </c>
      <c r="B8" s="1">
        <v>25</v>
      </c>
      <c r="C8" s="8">
        <v>449.7</v>
      </c>
      <c r="D8" s="9">
        <v>309.249</v>
      </c>
      <c r="E8" s="7">
        <f t="shared" si="0"/>
        <v>1.85179041916168</v>
      </c>
      <c r="F8" s="6" t="s">
        <v>48</v>
      </c>
      <c r="G8" s="6" t="s">
        <v>49</v>
      </c>
      <c r="H8" s="1">
        <v>8471602000</v>
      </c>
      <c r="I8" s="8">
        <v>5</v>
      </c>
      <c r="J8" s="1">
        <v>250</v>
      </c>
      <c r="K8" s="8">
        <f t="shared" si="1"/>
        <v>1250</v>
      </c>
      <c r="L8" s="6" t="s">
        <v>42</v>
      </c>
      <c r="M8" s="6" t="s">
        <v>43</v>
      </c>
      <c r="N8" s="6" t="s">
        <v>50</v>
      </c>
      <c r="O8" s="6" t="s">
        <v>51</v>
      </c>
      <c r="P8" s="10" t="s">
        <v>46</v>
      </c>
    </row>
    <row r="9" s="1" customFormat="1" customHeight="1" spans="1:17">
      <c r="A9" s="6" t="s">
        <v>52</v>
      </c>
      <c r="B9" s="1">
        <v>55</v>
      </c>
      <c r="C9" s="8">
        <v>1002</v>
      </c>
      <c r="D9" s="9">
        <v>843.975</v>
      </c>
      <c r="E9" s="7">
        <f t="shared" si="0"/>
        <v>5.05374251497006</v>
      </c>
      <c r="F9" s="6" t="s">
        <v>53</v>
      </c>
      <c r="G9" s="6" t="s">
        <v>54</v>
      </c>
      <c r="H9" s="1">
        <v>6303199100</v>
      </c>
      <c r="I9" s="8">
        <v>130</v>
      </c>
      <c r="J9" s="1">
        <v>165</v>
      </c>
      <c r="K9" s="8">
        <f t="shared" si="1"/>
        <v>21450</v>
      </c>
      <c r="L9" s="6" t="s">
        <v>55</v>
      </c>
      <c r="M9" s="6" t="s">
        <v>56</v>
      </c>
      <c r="N9" s="6" t="s">
        <v>21</v>
      </c>
      <c r="O9" s="6" t="s">
        <v>21</v>
      </c>
      <c r="P9" s="10" t="s">
        <v>46</v>
      </c>
    </row>
    <row r="10" s="1" customFormat="1" customHeight="1" spans="1:17">
      <c r="A10" s="6" t="s">
        <v>57</v>
      </c>
      <c r="B10" s="6">
        <v>73</v>
      </c>
      <c r="C10" s="7">
        <v>735.2</v>
      </c>
      <c r="D10" s="8">
        <v>1631.152</v>
      </c>
      <c r="E10" s="9">
        <f t="shared" si="0"/>
        <v>9.76737724550898</v>
      </c>
      <c r="F10" s="6" t="s">
        <v>58</v>
      </c>
      <c r="G10" s="6" t="s">
        <v>59</v>
      </c>
      <c r="H10" s="1">
        <v>9405429000</v>
      </c>
      <c r="I10" s="8">
        <v>10</v>
      </c>
      <c r="J10" s="1">
        <v>480</v>
      </c>
      <c r="K10" s="8">
        <v>4800</v>
      </c>
      <c r="L10" s="6" t="s">
        <v>60</v>
      </c>
      <c r="M10" s="6" t="s">
        <v>60</v>
      </c>
      <c r="N10" s="10" t="s">
        <v>21</v>
      </c>
      <c r="O10" s="10" t="s">
        <v>21</v>
      </c>
      <c r="P10" s="10" t="s">
        <v>46</v>
      </c>
      <c r="Q10" s="6"/>
    </row>
    <row r="11" s="1" customFormat="1" customHeight="1" spans="1:17">
      <c r="A11" s="6" t="s">
        <v>61</v>
      </c>
      <c r="B11" s="6">
        <v>34</v>
      </c>
      <c r="C11" s="7">
        <v>706.6</v>
      </c>
      <c r="D11" s="8">
        <v>460.02</v>
      </c>
      <c r="E11" s="9">
        <f t="shared" si="0"/>
        <v>2.75461077844311</v>
      </c>
      <c r="F11" s="6" t="s">
        <v>62</v>
      </c>
      <c r="G11" s="6" t="s">
        <v>63</v>
      </c>
      <c r="H11" s="1">
        <v>8515390000</v>
      </c>
      <c r="I11" s="8">
        <v>49.5714</v>
      </c>
      <c r="J11" s="1">
        <v>102</v>
      </c>
      <c r="K11" s="8">
        <f>J11*I11</f>
        <v>5056.2828</v>
      </c>
      <c r="L11" s="6" t="s">
        <v>64</v>
      </c>
      <c r="M11" s="6" t="s">
        <v>65</v>
      </c>
      <c r="N11" s="10" t="s">
        <v>21</v>
      </c>
      <c r="O11" s="10" t="s">
        <v>21</v>
      </c>
      <c r="P11" s="10" t="s">
        <v>46</v>
      </c>
      <c r="Q11" s="6"/>
    </row>
    <row r="12" s="2" customFormat="1" customHeight="1" spans="1:17">
      <c r="A12" s="12" t="s">
        <v>66</v>
      </c>
      <c r="B12" s="12">
        <v>5</v>
      </c>
      <c r="C12" s="13">
        <v>95.26</v>
      </c>
      <c r="D12" s="14">
        <v>78.046</v>
      </c>
      <c r="E12" s="4">
        <v>0.46734131736527</v>
      </c>
      <c r="F12" s="12" t="s">
        <v>67</v>
      </c>
      <c r="G12" s="12" t="s">
        <v>68</v>
      </c>
      <c r="H12" s="2">
        <v>7326909000</v>
      </c>
      <c r="I12" s="14">
        <v>29.99</v>
      </c>
      <c r="J12" s="2">
        <v>220</v>
      </c>
      <c r="K12" s="14">
        <v>6597.8</v>
      </c>
      <c r="L12" s="12" t="s">
        <v>69</v>
      </c>
      <c r="M12" s="12" t="s">
        <v>70</v>
      </c>
      <c r="N12" s="3" t="s">
        <v>21</v>
      </c>
      <c r="O12" s="3" t="s">
        <v>21</v>
      </c>
      <c r="P12" s="3" t="s">
        <v>46</v>
      </c>
      <c r="Q12" s="15" t="str">
        <f>_xlfn.DISPIMG("ID_1378D6DDFB0C4F8DA0C990FA8C7029C0",1)</f>
        <v>=DISPIMG("ID_1378D6DDFB0C4F8DA0C990FA8C7029C0",1)</v>
      </c>
    </row>
    <row r="13" s="2" customFormat="1" customHeight="1" spans="1:17">
      <c r="A13" s="12" t="s">
        <v>71</v>
      </c>
      <c r="B13" s="12">
        <v>1</v>
      </c>
      <c r="C13" s="13">
        <v>13.47</v>
      </c>
      <c r="D13" s="14">
        <v>8.48</v>
      </c>
      <c r="E13" s="4">
        <v>0.0507784431137725</v>
      </c>
      <c r="F13" s="12" t="s">
        <v>72</v>
      </c>
      <c r="G13" s="12" t="s">
        <v>73</v>
      </c>
      <c r="H13" s="2">
        <v>85176299</v>
      </c>
      <c r="I13" s="14">
        <v>1</v>
      </c>
      <c r="J13" s="2">
        <v>144</v>
      </c>
      <c r="K13" s="14">
        <v>144</v>
      </c>
      <c r="L13" s="12" t="s">
        <v>74</v>
      </c>
      <c r="M13" s="12" t="s">
        <v>75</v>
      </c>
      <c r="N13" s="3" t="s">
        <v>21</v>
      </c>
      <c r="O13" s="3" t="s">
        <v>21</v>
      </c>
      <c r="P13" s="3" t="s">
        <v>22</v>
      </c>
      <c r="Q13" s="15" t="str">
        <f>_xlfn.DISPIMG("ID_9D4BB3B0F24A4FA4A84F61D54CCD1015",1)</f>
        <v>=DISPIMG("ID_9D4BB3B0F24A4FA4A84F61D54CCD1015",1)</v>
      </c>
    </row>
    <row r="14" s="2" customFormat="1" customHeight="1" spans="1:17">
      <c r="A14" s="12">
        <v>8512625645</v>
      </c>
      <c r="B14" s="12">
        <v>44</v>
      </c>
      <c r="C14" s="13">
        <v>514.19</v>
      </c>
      <c r="D14" s="14">
        <v>379.928</v>
      </c>
      <c r="E14" s="4">
        <v>2.27501796407186</v>
      </c>
      <c r="F14" s="12" t="s">
        <v>76</v>
      </c>
      <c r="G14" s="12" t="s">
        <v>77</v>
      </c>
      <c r="H14" s="2">
        <v>3926909090</v>
      </c>
      <c r="I14" s="14">
        <v>5</v>
      </c>
      <c r="J14" s="2">
        <v>1030</v>
      </c>
      <c r="K14" s="14">
        <v>150</v>
      </c>
      <c r="L14" s="12" t="s">
        <v>78</v>
      </c>
      <c r="M14" s="12" t="s">
        <v>79</v>
      </c>
      <c r="N14" s="3" t="s">
        <v>21</v>
      </c>
      <c r="O14" s="3" t="s">
        <v>21</v>
      </c>
      <c r="P14" s="3" t="s">
        <v>22</v>
      </c>
      <c r="Q14" s="15" t="str">
        <f>_xlfn.DISPIMG("ID_5404E161546440459D7EFE69DF041C0F",1)</f>
        <v>=DISPIMG("ID_5404E161546440459D7EFE69DF041C0F",1)</v>
      </c>
    </row>
    <row r="15" s="2" customFormat="1" customHeight="1" spans="1:17">
      <c r="A15" s="12" t="s">
        <v>80</v>
      </c>
      <c r="B15" s="12">
        <v>5</v>
      </c>
      <c r="C15" s="13">
        <v>77.41</v>
      </c>
      <c r="D15" s="14">
        <v>68.907</v>
      </c>
      <c r="E15" s="4">
        <v>0.412616766467066</v>
      </c>
      <c r="F15" s="12" t="s">
        <v>81</v>
      </c>
      <c r="G15" s="12" t="s">
        <v>82</v>
      </c>
      <c r="H15" s="2">
        <v>6106200090</v>
      </c>
      <c r="I15" s="14">
        <v>3</v>
      </c>
      <c r="J15" s="2">
        <v>477</v>
      </c>
      <c r="K15" s="14">
        <v>1431</v>
      </c>
      <c r="L15" s="12" t="s">
        <v>83</v>
      </c>
      <c r="M15" s="12" t="s">
        <v>84</v>
      </c>
      <c r="N15" s="3" t="s">
        <v>21</v>
      </c>
      <c r="O15" s="3" t="s">
        <v>21</v>
      </c>
      <c r="P15" s="3" t="s">
        <v>22</v>
      </c>
      <c r="Q15" s="15"/>
    </row>
    <row r="16" s="2" customFormat="1" customHeight="1" spans="1:17">
      <c r="A16" s="12" t="s">
        <v>85</v>
      </c>
      <c r="B16" s="12">
        <v>4</v>
      </c>
      <c r="C16" s="13">
        <v>66.3</v>
      </c>
      <c r="D16" s="14">
        <v>55.777</v>
      </c>
      <c r="E16" s="4">
        <v>0.333994011976048</v>
      </c>
      <c r="F16" s="12" t="s">
        <v>81</v>
      </c>
      <c r="G16" s="12" t="s">
        <v>82</v>
      </c>
      <c r="H16" s="2">
        <v>6106200090</v>
      </c>
      <c r="I16" s="14">
        <v>3</v>
      </c>
      <c r="J16" s="2">
        <v>407</v>
      </c>
      <c r="K16" s="14">
        <v>1221</v>
      </c>
      <c r="L16" s="12" t="s">
        <v>83</v>
      </c>
      <c r="M16" s="12" t="s">
        <v>84</v>
      </c>
      <c r="N16" s="3" t="s">
        <v>21</v>
      </c>
      <c r="O16" s="3" t="s">
        <v>21</v>
      </c>
      <c r="P16" s="3" t="s">
        <v>22</v>
      </c>
      <c r="Q16" s="15"/>
    </row>
    <row r="17" s="2" customFormat="1" customHeight="1" spans="1:17">
      <c r="A17" s="16" t="s">
        <v>86</v>
      </c>
      <c r="B17" s="16">
        <v>2</v>
      </c>
      <c r="C17" s="17">
        <v>25.4</v>
      </c>
      <c r="D17" s="18">
        <v>22.072</v>
      </c>
      <c r="E17" s="19">
        <v>0.132167664670659</v>
      </c>
      <c r="F17" s="12" t="s">
        <v>87</v>
      </c>
      <c r="G17" s="12" t="s">
        <v>88</v>
      </c>
      <c r="H17" s="2">
        <v>6205300099</v>
      </c>
      <c r="I17" s="14">
        <v>3</v>
      </c>
      <c r="J17" s="2">
        <v>10</v>
      </c>
      <c r="K17" s="14">
        <v>30</v>
      </c>
      <c r="L17" s="12" t="s">
        <v>83</v>
      </c>
      <c r="M17" s="12" t="s">
        <v>84</v>
      </c>
      <c r="N17" s="3" t="s">
        <v>21</v>
      </c>
      <c r="O17" s="3" t="s">
        <v>21</v>
      </c>
      <c r="P17" s="3" t="s">
        <v>22</v>
      </c>
      <c r="Q17" s="15"/>
    </row>
    <row r="18" s="2" customFormat="1" customHeight="1" spans="1:17">
      <c r="A18" s="20"/>
      <c r="B18" s="20"/>
      <c r="C18" s="21"/>
      <c r="D18" s="22"/>
      <c r="E18" s="23"/>
      <c r="F18" s="12" t="s">
        <v>81</v>
      </c>
      <c r="G18" s="12" t="s">
        <v>82</v>
      </c>
      <c r="H18" s="2">
        <v>6106200090</v>
      </c>
      <c r="I18" s="14">
        <v>3</v>
      </c>
      <c r="J18" s="2">
        <v>55</v>
      </c>
      <c r="K18" s="14">
        <v>165</v>
      </c>
      <c r="L18" s="12" t="s">
        <v>83</v>
      </c>
      <c r="M18" s="12" t="s">
        <v>84</v>
      </c>
      <c r="N18" s="3" t="s">
        <v>21</v>
      </c>
      <c r="O18" s="3" t="s">
        <v>21</v>
      </c>
      <c r="P18" s="3" t="s">
        <v>22</v>
      </c>
      <c r="Q18" s="15"/>
    </row>
    <row r="19" s="2" customFormat="1" customHeight="1" spans="1:17">
      <c r="A19" s="20"/>
      <c r="B19" s="20"/>
      <c r="C19" s="21"/>
      <c r="D19" s="22"/>
      <c r="E19" s="23"/>
      <c r="F19" s="12" t="s">
        <v>89</v>
      </c>
      <c r="G19" s="12" t="s">
        <v>90</v>
      </c>
      <c r="H19" s="2">
        <v>6104630090</v>
      </c>
      <c r="I19" s="14">
        <v>3</v>
      </c>
      <c r="J19" s="2">
        <v>10</v>
      </c>
      <c r="K19" s="14">
        <v>30</v>
      </c>
      <c r="L19" s="12" t="s">
        <v>83</v>
      </c>
      <c r="M19" s="12" t="s">
        <v>84</v>
      </c>
      <c r="N19" s="3" t="s">
        <v>21</v>
      </c>
      <c r="O19" s="3" t="s">
        <v>21</v>
      </c>
      <c r="P19" s="3" t="s">
        <v>22</v>
      </c>
      <c r="Q19" s="15"/>
    </row>
    <row r="20" s="2" customFormat="1" customHeight="1" spans="1:17">
      <c r="A20" s="24"/>
      <c r="B20" s="24"/>
      <c r="C20" s="25"/>
      <c r="D20" s="26"/>
      <c r="E20" s="27"/>
      <c r="F20" s="12" t="s">
        <v>91</v>
      </c>
      <c r="G20" s="12" t="s">
        <v>92</v>
      </c>
      <c r="H20" s="2">
        <v>6103420090</v>
      </c>
      <c r="I20" s="14">
        <v>3</v>
      </c>
      <c r="J20" s="2">
        <v>18</v>
      </c>
      <c r="K20" s="14">
        <v>54</v>
      </c>
      <c r="L20" s="12" t="s">
        <v>83</v>
      </c>
      <c r="M20" s="12" t="s">
        <v>84</v>
      </c>
      <c r="N20" s="3" t="s">
        <v>21</v>
      </c>
      <c r="O20" s="3" t="s">
        <v>21</v>
      </c>
      <c r="P20" s="3" t="s">
        <v>22</v>
      </c>
      <c r="Q20" s="15"/>
    </row>
    <row r="21" s="2" customFormat="1" customHeight="1" spans="1:17">
      <c r="A21" s="12" t="s">
        <v>93</v>
      </c>
      <c r="B21" s="12">
        <v>6</v>
      </c>
      <c r="C21" s="13">
        <v>122.2</v>
      </c>
      <c r="D21" s="14">
        <v>86.425</v>
      </c>
      <c r="E21" s="4">
        <v>0.51751497005988</v>
      </c>
      <c r="F21" s="12" t="s">
        <v>89</v>
      </c>
      <c r="G21" s="12" t="s">
        <v>90</v>
      </c>
      <c r="H21" s="2">
        <v>6104630090</v>
      </c>
      <c r="I21" s="14">
        <v>3</v>
      </c>
      <c r="J21" s="2">
        <v>353</v>
      </c>
      <c r="K21" s="14">
        <v>1059</v>
      </c>
      <c r="L21" s="12" t="s">
        <v>83</v>
      </c>
      <c r="M21" s="12" t="s">
        <v>84</v>
      </c>
      <c r="N21" s="3" t="s">
        <v>21</v>
      </c>
      <c r="O21" s="3" t="s">
        <v>21</v>
      </c>
      <c r="P21" s="3" t="s">
        <v>22</v>
      </c>
      <c r="Q21" s="15"/>
    </row>
    <row r="22" s="2" customFormat="1" customHeight="1" spans="1:17">
      <c r="A22" s="16" t="s">
        <v>94</v>
      </c>
      <c r="B22" s="16">
        <v>75</v>
      </c>
      <c r="C22" s="17">
        <v>1152.8</v>
      </c>
      <c r="D22" s="18">
        <v>1074.318</v>
      </c>
      <c r="E22" s="19">
        <v>6.43304191616766</v>
      </c>
      <c r="F22" s="12" t="s">
        <v>95</v>
      </c>
      <c r="G22" s="12" t="s">
        <v>96</v>
      </c>
      <c r="H22" s="2">
        <v>39241000</v>
      </c>
      <c r="I22" s="14">
        <v>3</v>
      </c>
      <c r="J22" s="2">
        <v>180</v>
      </c>
      <c r="K22" s="14">
        <v>540</v>
      </c>
      <c r="L22" s="12" t="s">
        <v>97</v>
      </c>
      <c r="M22" s="12" t="s">
        <v>98</v>
      </c>
      <c r="N22" s="3" t="s">
        <v>21</v>
      </c>
      <c r="O22" s="3" t="s">
        <v>21</v>
      </c>
      <c r="P22" s="3" t="s">
        <v>22</v>
      </c>
      <c r="Q22" s="15" t="str">
        <f>_xlfn.DISPIMG("ID_6B41537B73604B08B6DC0D316FE5B185",1)</f>
        <v>=DISPIMG("ID_6B41537B73604B08B6DC0D316FE5B185",1)</v>
      </c>
    </row>
    <row r="23" s="2" customFormat="1" customHeight="1" spans="1:17">
      <c r="A23" s="20"/>
      <c r="B23" s="20"/>
      <c r="C23" s="21"/>
      <c r="D23" s="22"/>
      <c r="E23" s="23"/>
      <c r="F23" s="12" t="s">
        <v>99</v>
      </c>
      <c r="G23" s="12" t="s">
        <v>100</v>
      </c>
      <c r="H23" s="2">
        <v>39241000</v>
      </c>
      <c r="I23" s="14">
        <v>1.5</v>
      </c>
      <c r="J23" s="2">
        <v>100</v>
      </c>
      <c r="K23" s="14">
        <v>150</v>
      </c>
      <c r="L23" s="12" t="s">
        <v>97</v>
      </c>
      <c r="M23" s="12" t="s">
        <v>98</v>
      </c>
      <c r="N23" s="3" t="s">
        <v>21</v>
      </c>
      <c r="O23" s="3" t="s">
        <v>21</v>
      </c>
      <c r="P23" s="3" t="s">
        <v>22</v>
      </c>
      <c r="Q23" s="15" t="str">
        <f>_xlfn.DISPIMG("ID_0C9EBC5DD7C54993BE0807F2F8687948",1)</f>
        <v>=DISPIMG("ID_0C9EBC5DD7C54993BE0807F2F8687948",1)</v>
      </c>
    </row>
    <row r="24" s="2" customFormat="1" customHeight="1" spans="1:17">
      <c r="A24" s="20"/>
      <c r="B24" s="20"/>
      <c r="C24" s="21"/>
      <c r="D24" s="22"/>
      <c r="E24" s="23"/>
      <c r="F24" s="12" t="s">
        <v>101</v>
      </c>
      <c r="G24" s="12" t="s">
        <v>102</v>
      </c>
      <c r="H24" s="2">
        <v>39241000</v>
      </c>
      <c r="I24" s="14">
        <v>1.98</v>
      </c>
      <c r="J24" s="2">
        <v>144</v>
      </c>
      <c r="K24" s="14">
        <v>285.12</v>
      </c>
      <c r="L24" s="12" t="s">
        <v>97</v>
      </c>
      <c r="M24" s="12" t="s">
        <v>98</v>
      </c>
      <c r="N24" s="3" t="s">
        <v>21</v>
      </c>
      <c r="O24" s="3" t="s">
        <v>21</v>
      </c>
      <c r="P24" s="3" t="s">
        <v>22</v>
      </c>
      <c r="Q24" s="15" t="str">
        <f>_xlfn.DISPIMG("ID_B0528334864C4B8597669EA19EB699ED",1)</f>
        <v>=DISPIMG("ID_B0528334864C4B8597669EA19EB699ED",1)</v>
      </c>
    </row>
    <row r="25" s="2" customFormat="1" customHeight="1" spans="1:17">
      <c r="A25" s="20"/>
      <c r="B25" s="20"/>
      <c r="C25" s="21"/>
      <c r="D25" s="22"/>
      <c r="E25" s="23"/>
      <c r="F25" s="12" t="s">
        <v>103</v>
      </c>
      <c r="G25" s="12" t="s">
        <v>104</v>
      </c>
      <c r="H25" s="2">
        <v>39241000</v>
      </c>
      <c r="I25" s="14">
        <v>10.58</v>
      </c>
      <c r="J25" s="2">
        <v>402</v>
      </c>
      <c r="K25" s="14">
        <v>4253.16</v>
      </c>
      <c r="L25" s="12" t="s">
        <v>97</v>
      </c>
      <c r="M25" s="12" t="s">
        <v>98</v>
      </c>
      <c r="N25" s="3" t="s">
        <v>21</v>
      </c>
      <c r="O25" s="3" t="s">
        <v>21</v>
      </c>
      <c r="P25" s="3" t="s">
        <v>22</v>
      </c>
      <c r="Q25" s="15" t="str">
        <f>_xlfn.DISPIMG("ID_BD8BF47D8A6D4C85B7F25F097733ACA0",1)</f>
        <v>=DISPIMG("ID_BD8BF47D8A6D4C85B7F25F097733ACA0",1)</v>
      </c>
    </row>
    <row r="26" s="2" customFormat="1" customHeight="1" spans="1:17">
      <c r="A26" s="24"/>
      <c r="B26" s="24"/>
      <c r="C26" s="25"/>
      <c r="D26" s="26"/>
      <c r="E26" s="27"/>
      <c r="F26" s="12" t="s">
        <v>105</v>
      </c>
      <c r="G26" s="12" t="s">
        <v>106</v>
      </c>
      <c r="H26" s="2">
        <v>39241000</v>
      </c>
      <c r="I26" s="14">
        <v>10.12</v>
      </c>
      <c r="J26" s="2">
        <v>90</v>
      </c>
      <c r="K26" s="14">
        <v>910.8</v>
      </c>
      <c r="L26" s="12" t="s">
        <v>97</v>
      </c>
      <c r="M26" s="12" t="s">
        <v>98</v>
      </c>
      <c r="N26" s="3" t="s">
        <v>21</v>
      </c>
      <c r="O26" s="3" t="s">
        <v>21</v>
      </c>
      <c r="P26" s="3" t="s">
        <v>22</v>
      </c>
      <c r="Q26" s="15" t="str">
        <f>_xlfn.DISPIMG("ID_143A29556E9B46E18385F7D66B35C7BA",1)</f>
        <v>=DISPIMG("ID_143A29556E9B46E18385F7D66B35C7BA",1)</v>
      </c>
    </row>
    <row r="27" s="2" customFormat="1" customHeight="1" spans="1:17">
      <c r="A27" s="12" t="s">
        <v>107</v>
      </c>
      <c r="B27" s="12">
        <v>7</v>
      </c>
      <c r="C27" s="13">
        <v>112.19</v>
      </c>
      <c r="D27" s="14">
        <v>155.708</v>
      </c>
      <c r="E27" s="4">
        <v>0.932383233532934</v>
      </c>
      <c r="F27" s="12" t="s">
        <v>108</v>
      </c>
      <c r="G27" s="12" t="s">
        <v>109</v>
      </c>
      <c r="H27" s="2">
        <v>6404199000</v>
      </c>
      <c r="I27" s="14">
        <v>42.99</v>
      </c>
      <c r="J27" s="2">
        <v>153</v>
      </c>
      <c r="K27" s="14">
        <v>6577.47</v>
      </c>
      <c r="L27" s="12" t="s">
        <v>110</v>
      </c>
      <c r="M27" s="12" t="s">
        <v>111</v>
      </c>
      <c r="N27" s="3" t="s">
        <v>21</v>
      </c>
      <c r="O27" s="3" t="s">
        <v>112</v>
      </c>
      <c r="P27" s="3" t="s">
        <v>22</v>
      </c>
      <c r="Q27" s="12"/>
    </row>
    <row r="28" s="2" customFormat="1" customHeight="1" spans="1:17">
      <c r="A28" s="12" t="s">
        <v>113</v>
      </c>
      <c r="B28" s="12">
        <v>6</v>
      </c>
      <c r="C28" s="13">
        <v>107.95</v>
      </c>
      <c r="D28" s="14">
        <v>149.406</v>
      </c>
      <c r="E28" s="4">
        <v>0.894646706586826</v>
      </c>
      <c r="F28" s="12" t="s">
        <v>108</v>
      </c>
      <c r="G28" s="12" t="s">
        <v>109</v>
      </c>
      <c r="H28" s="2">
        <v>6404199000</v>
      </c>
      <c r="I28" s="14">
        <v>42.99</v>
      </c>
      <c r="J28" s="2">
        <v>148</v>
      </c>
      <c r="K28" s="14">
        <v>6362.52</v>
      </c>
      <c r="L28" s="12" t="s">
        <v>110</v>
      </c>
      <c r="M28" s="12" t="s">
        <v>111</v>
      </c>
      <c r="N28" s="3" t="s">
        <v>21</v>
      </c>
      <c r="O28" s="3" t="s">
        <v>112</v>
      </c>
      <c r="P28" s="3" t="s">
        <v>22</v>
      </c>
      <c r="Q28" s="12"/>
    </row>
    <row r="29" s="2" customFormat="1" customHeight="1" spans="1:17">
      <c r="A29" s="12" t="s">
        <v>114</v>
      </c>
      <c r="B29" s="12">
        <v>10</v>
      </c>
      <c r="C29" s="13">
        <v>81.74</v>
      </c>
      <c r="D29" s="14">
        <v>117.947</v>
      </c>
      <c r="E29" s="4">
        <v>0.706269461077844</v>
      </c>
      <c r="F29" s="12" t="s">
        <v>115</v>
      </c>
      <c r="G29" s="12" t="s">
        <v>116</v>
      </c>
      <c r="H29" s="2">
        <v>8419110000</v>
      </c>
      <c r="I29" s="14">
        <v>25</v>
      </c>
      <c r="J29" s="2">
        <v>10</v>
      </c>
      <c r="K29" s="14">
        <v>250</v>
      </c>
      <c r="L29" s="12" t="s">
        <v>117</v>
      </c>
      <c r="M29" s="12" t="s">
        <v>117</v>
      </c>
      <c r="N29" s="3" t="s">
        <v>21</v>
      </c>
      <c r="O29" s="3" t="s">
        <v>21</v>
      </c>
      <c r="P29" s="3" t="s">
        <v>22</v>
      </c>
      <c r="Q29" s="12"/>
    </row>
    <row r="30" s="2" customFormat="1" customHeight="1" spans="1:17">
      <c r="A30" s="12" t="s">
        <v>118</v>
      </c>
      <c r="B30" s="12">
        <v>5</v>
      </c>
      <c r="C30" s="13">
        <v>28.81</v>
      </c>
      <c r="D30" s="14">
        <v>56.208</v>
      </c>
      <c r="E30" s="4">
        <v>0.336574850299401</v>
      </c>
      <c r="F30" s="12" t="s">
        <v>115</v>
      </c>
      <c r="G30" s="12" t="s">
        <v>116</v>
      </c>
      <c r="H30" s="2">
        <v>8419110000</v>
      </c>
      <c r="I30" s="14">
        <v>25</v>
      </c>
      <c r="J30" s="2">
        <v>5</v>
      </c>
      <c r="K30" s="14">
        <v>125</v>
      </c>
      <c r="L30" s="12" t="s">
        <v>117</v>
      </c>
      <c r="M30" s="12" t="s">
        <v>117</v>
      </c>
      <c r="N30" s="3" t="s">
        <v>21</v>
      </c>
      <c r="O30" s="3" t="s">
        <v>21</v>
      </c>
      <c r="P30" s="3" t="s">
        <v>22</v>
      </c>
      <c r="Q30" s="12"/>
    </row>
    <row r="31" s="2" customFormat="1" customHeight="1" spans="1:17">
      <c r="A31" s="12" t="s">
        <v>119</v>
      </c>
      <c r="B31" s="12">
        <v>1</v>
      </c>
      <c r="C31" s="13">
        <v>9.85</v>
      </c>
      <c r="D31" s="14">
        <v>7.293</v>
      </c>
      <c r="E31" s="4">
        <v>0.0436706586826347</v>
      </c>
      <c r="F31" s="12" t="s">
        <v>120</v>
      </c>
      <c r="G31" s="12" t="s">
        <v>121</v>
      </c>
      <c r="H31" s="2">
        <v>8205510000</v>
      </c>
      <c r="I31" s="14">
        <v>1</v>
      </c>
      <c r="J31" s="2">
        <v>125</v>
      </c>
      <c r="K31" s="14">
        <v>125</v>
      </c>
      <c r="L31" s="12" t="s">
        <v>78</v>
      </c>
      <c r="M31" s="12" t="s">
        <v>122</v>
      </c>
      <c r="N31" s="3" t="s">
        <v>21</v>
      </c>
      <c r="O31" s="3" t="s">
        <v>21</v>
      </c>
      <c r="P31" s="3" t="s">
        <v>22</v>
      </c>
      <c r="Q31" s="12"/>
    </row>
    <row r="32" s="2" customFormat="1" customHeight="1" spans="1:17">
      <c r="A32" s="12" t="s">
        <v>123</v>
      </c>
      <c r="B32" s="12">
        <v>6</v>
      </c>
      <c r="C32" s="13">
        <v>102.42</v>
      </c>
      <c r="D32" s="14">
        <v>203.868</v>
      </c>
      <c r="E32" s="4">
        <v>1.22076646706587</v>
      </c>
      <c r="F32" s="12" t="s">
        <v>124</v>
      </c>
      <c r="G32" s="12" t="s">
        <v>125</v>
      </c>
      <c r="H32" s="2">
        <v>5604100000</v>
      </c>
      <c r="I32" s="14">
        <v>50</v>
      </c>
      <c r="J32" s="2">
        <v>48</v>
      </c>
      <c r="K32" s="14">
        <v>2400</v>
      </c>
      <c r="L32" s="12" t="s">
        <v>37</v>
      </c>
      <c r="M32" s="12" t="s">
        <v>126</v>
      </c>
      <c r="N32" s="3" t="s">
        <v>21</v>
      </c>
      <c r="O32" s="3" t="s">
        <v>21</v>
      </c>
      <c r="P32" s="3" t="s">
        <v>22</v>
      </c>
      <c r="Q32" s="12"/>
    </row>
    <row r="33" s="2" customFormat="1" customHeight="1" spans="1:17">
      <c r="A33" s="12" t="s">
        <v>127</v>
      </c>
      <c r="B33" s="28">
        <v>12</v>
      </c>
      <c r="C33" s="18">
        <v>215.82</v>
      </c>
      <c r="D33" s="19">
        <v>296.838</v>
      </c>
      <c r="E33" s="17">
        <v>1.77747305389222</v>
      </c>
      <c r="F33" s="12" t="s">
        <v>108</v>
      </c>
      <c r="G33" s="12" t="s">
        <v>109</v>
      </c>
      <c r="H33" s="2">
        <v>6404199000</v>
      </c>
      <c r="I33" s="14">
        <v>42.99</v>
      </c>
      <c r="J33" s="2">
        <v>39</v>
      </c>
      <c r="K33" s="14">
        <v>1676.61</v>
      </c>
      <c r="L33" s="12" t="s">
        <v>128</v>
      </c>
      <c r="M33" s="12" t="s">
        <v>111</v>
      </c>
      <c r="N33" s="12" t="s">
        <v>129</v>
      </c>
      <c r="O33" s="12" t="s">
        <v>130</v>
      </c>
      <c r="P33" s="12" t="s">
        <v>22</v>
      </c>
    </row>
    <row r="34" s="2" customFormat="1" customHeight="1" spans="1:17">
      <c r="B34" s="29"/>
      <c r="C34" s="26"/>
      <c r="D34" s="27"/>
      <c r="E34" s="25"/>
      <c r="F34" s="12" t="s">
        <v>131</v>
      </c>
      <c r="G34" s="12" t="s">
        <v>132</v>
      </c>
      <c r="H34" s="2">
        <v>6403990090</v>
      </c>
      <c r="I34" s="14">
        <v>42.99</v>
      </c>
      <c r="J34" s="2">
        <v>161</v>
      </c>
      <c r="K34" s="14">
        <v>6921.39</v>
      </c>
      <c r="L34" s="12" t="s">
        <v>128</v>
      </c>
      <c r="M34" s="12" t="s">
        <v>111</v>
      </c>
      <c r="N34" s="12" t="s">
        <v>133</v>
      </c>
      <c r="O34" s="12" t="s">
        <v>130</v>
      </c>
      <c r="P34" s="12" t="s">
        <v>22</v>
      </c>
    </row>
    <row r="35" s="2" customFormat="1" customHeight="1" spans="1:17">
      <c r="A35" s="12" t="s">
        <v>134</v>
      </c>
      <c r="B35" s="28">
        <v>8</v>
      </c>
      <c r="C35" s="18">
        <v>103.66</v>
      </c>
      <c r="D35" s="19">
        <v>163.536</v>
      </c>
      <c r="E35" s="17">
        <v>0.97925748502994</v>
      </c>
      <c r="F35" s="12" t="s">
        <v>108</v>
      </c>
      <c r="G35" s="12" t="s">
        <v>109</v>
      </c>
      <c r="H35" s="2">
        <v>6404199000</v>
      </c>
      <c r="I35" s="14">
        <v>39.99</v>
      </c>
      <c r="J35" s="2">
        <v>33</v>
      </c>
      <c r="K35" s="14">
        <v>1319.67</v>
      </c>
      <c r="L35" s="12" t="s">
        <v>128</v>
      </c>
      <c r="M35" s="12" t="s">
        <v>111</v>
      </c>
      <c r="N35" s="12" t="s">
        <v>135</v>
      </c>
      <c r="O35" s="12" t="s">
        <v>112</v>
      </c>
      <c r="P35" s="12" t="s">
        <v>22</v>
      </c>
    </row>
    <row r="36" s="2" customFormat="1" customHeight="1" spans="1:17">
      <c r="B36" s="29"/>
      <c r="C36" s="26"/>
      <c r="D36" s="27"/>
      <c r="E36" s="25"/>
      <c r="F36" s="12" t="s">
        <v>131</v>
      </c>
      <c r="G36" s="12" t="s">
        <v>136</v>
      </c>
      <c r="H36" s="2">
        <v>6404199000</v>
      </c>
      <c r="I36" s="14">
        <v>42.99</v>
      </c>
      <c r="J36" s="2">
        <v>56</v>
      </c>
      <c r="K36" s="14">
        <v>2407.44</v>
      </c>
      <c r="L36" s="12" t="s">
        <v>110</v>
      </c>
      <c r="M36" s="12" t="s">
        <v>111</v>
      </c>
      <c r="N36" s="12" t="s">
        <v>137</v>
      </c>
      <c r="O36" s="12" t="s">
        <v>112</v>
      </c>
      <c r="P36" s="12" t="s">
        <v>22</v>
      </c>
    </row>
    <row r="37" s="2" customFormat="1" customHeight="1" spans="1:17">
      <c r="A37" s="12" t="s">
        <v>138</v>
      </c>
      <c r="B37" s="28">
        <v>10</v>
      </c>
      <c r="C37" s="18">
        <v>167.29</v>
      </c>
      <c r="D37" s="19">
        <v>230.782</v>
      </c>
      <c r="E37" s="17">
        <v>1.38192814371257</v>
      </c>
      <c r="F37" s="12" t="s">
        <v>108</v>
      </c>
      <c r="G37" s="12" t="s">
        <v>109</v>
      </c>
      <c r="H37" s="2">
        <v>6404199000</v>
      </c>
      <c r="I37" s="14">
        <v>42.99</v>
      </c>
      <c r="J37" s="2">
        <v>44</v>
      </c>
      <c r="K37" s="14">
        <v>1891.56</v>
      </c>
      <c r="L37" s="12" t="s">
        <v>128</v>
      </c>
      <c r="M37" s="12" t="s">
        <v>111</v>
      </c>
      <c r="N37" s="12" t="s">
        <v>139</v>
      </c>
      <c r="O37" s="12" t="s">
        <v>130</v>
      </c>
      <c r="P37" s="12" t="s">
        <v>22</v>
      </c>
    </row>
    <row r="38" s="2" customFormat="1" customHeight="1" spans="1:17">
      <c r="B38" s="29"/>
      <c r="C38" s="26"/>
      <c r="D38" s="27"/>
      <c r="E38" s="25"/>
      <c r="F38" s="12" t="s">
        <v>131</v>
      </c>
      <c r="G38" s="12" t="s">
        <v>132</v>
      </c>
      <c r="H38" s="2">
        <v>6403990090</v>
      </c>
      <c r="I38" s="14">
        <v>42.99</v>
      </c>
      <c r="J38" s="2">
        <v>117</v>
      </c>
      <c r="K38" s="14">
        <v>5029.83</v>
      </c>
      <c r="L38" s="12" t="s">
        <v>128</v>
      </c>
      <c r="M38" s="12" t="s">
        <v>111</v>
      </c>
      <c r="N38" s="12" t="s">
        <v>133</v>
      </c>
      <c r="O38" s="12" t="s">
        <v>130</v>
      </c>
      <c r="P38" s="12" t="s">
        <v>22</v>
      </c>
    </row>
    <row r="39" s="2" customFormat="1" customHeight="1" spans="1:17">
      <c r="A39" s="12" t="s">
        <v>140</v>
      </c>
      <c r="B39" s="28">
        <v>16</v>
      </c>
      <c r="C39" s="18">
        <v>242.27</v>
      </c>
      <c r="D39" s="19">
        <v>370.145</v>
      </c>
      <c r="E39" s="17">
        <v>2.2164371257485</v>
      </c>
      <c r="F39" s="12" t="s">
        <v>108</v>
      </c>
      <c r="G39" s="12" t="s">
        <v>109</v>
      </c>
      <c r="H39" s="2">
        <v>6404199000</v>
      </c>
      <c r="I39" s="14">
        <v>39.99</v>
      </c>
      <c r="J39" s="2">
        <v>30</v>
      </c>
      <c r="K39" s="14">
        <v>1199.7</v>
      </c>
      <c r="L39" s="12" t="s">
        <v>128</v>
      </c>
      <c r="M39" s="12" t="s">
        <v>111</v>
      </c>
      <c r="N39" s="12" t="s">
        <v>141</v>
      </c>
      <c r="O39" s="12" t="s">
        <v>142</v>
      </c>
      <c r="P39" s="12" t="s">
        <v>22</v>
      </c>
    </row>
    <row r="40" s="2" customFormat="1" customHeight="1" spans="1:17">
      <c r="B40" s="29"/>
      <c r="C40" s="26"/>
      <c r="D40" s="27"/>
      <c r="E40" s="25"/>
      <c r="F40" s="12" t="s">
        <v>131</v>
      </c>
      <c r="G40" s="12" t="s">
        <v>132</v>
      </c>
      <c r="H40" s="2">
        <v>6403990090</v>
      </c>
      <c r="I40" s="14">
        <v>42.99</v>
      </c>
      <c r="J40" s="2">
        <v>314</v>
      </c>
      <c r="K40" s="14">
        <v>13498.86</v>
      </c>
      <c r="L40" s="12" t="s">
        <v>110</v>
      </c>
      <c r="M40" s="12" t="s">
        <v>111</v>
      </c>
      <c r="N40" s="12" t="s">
        <v>143</v>
      </c>
      <c r="O40" s="12" t="s">
        <v>142</v>
      </c>
      <c r="P40" s="12" t="s">
        <v>22</v>
      </c>
    </row>
    <row r="41" s="2" customFormat="1" customHeight="1" spans="1:17">
      <c r="A41" s="12" t="s">
        <v>144</v>
      </c>
      <c r="B41" s="28">
        <v>1</v>
      </c>
      <c r="C41" s="18">
        <v>16.32</v>
      </c>
      <c r="D41" s="19">
        <v>25.528</v>
      </c>
      <c r="E41" s="17">
        <v>0.152862275449102</v>
      </c>
      <c r="F41" s="12" t="s">
        <v>108</v>
      </c>
      <c r="G41" s="12" t="s">
        <v>109</v>
      </c>
      <c r="H41" s="2">
        <v>6404199000</v>
      </c>
      <c r="I41" s="14">
        <v>39.99</v>
      </c>
      <c r="J41" s="2">
        <v>11</v>
      </c>
      <c r="K41" s="14">
        <v>439.89</v>
      </c>
      <c r="L41" s="12" t="s">
        <v>128</v>
      </c>
      <c r="M41" s="12" t="s">
        <v>111</v>
      </c>
      <c r="N41" s="12" t="s">
        <v>145</v>
      </c>
      <c r="O41" s="12" t="s">
        <v>142</v>
      </c>
      <c r="P41" s="12" t="s">
        <v>22</v>
      </c>
    </row>
    <row r="42" s="2" customFormat="1" customHeight="1" spans="1:17">
      <c r="B42" s="29"/>
      <c r="C42" s="26"/>
      <c r="D42" s="27"/>
      <c r="E42" s="25"/>
      <c r="F42" s="12" t="s">
        <v>131</v>
      </c>
      <c r="G42" s="12" t="s">
        <v>132</v>
      </c>
      <c r="H42" s="2">
        <v>6403990090</v>
      </c>
      <c r="I42" s="14">
        <v>42.99</v>
      </c>
      <c r="J42" s="2">
        <v>13</v>
      </c>
      <c r="K42" s="14">
        <v>558.87</v>
      </c>
      <c r="L42" s="12" t="s">
        <v>110</v>
      </c>
      <c r="M42" s="12" t="s">
        <v>111</v>
      </c>
      <c r="N42" s="12" t="s">
        <v>146</v>
      </c>
      <c r="O42" s="12" t="s">
        <v>142</v>
      </c>
      <c r="P42" s="12" t="s">
        <v>22</v>
      </c>
    </row>
    <row r="43" s="2" customFormat="1" customHeight="1" spans="1:17">
      <c r="A43" s="12" t="s">
        <v>147</v>
      </c>
      <c r="B43" s="28">
        <v>13</v>
      </c>
      <c r="C43" s="18">
        <v>190.89</v>
      </c>
      <c r="D43" s="19">
        <v>292.953</v>
      </c>
      <c r="E43" s="17">
        <v>1.75420958083832</v>
      </c>
      <c r="F43" s="12" t="s">
        <v>108</v>
      </c>
      <c r="G43" s="12" t="s">
        <v>109</v>
      </c>
      <c r="H43" s="2">
        <v>6404199000</v>
      </c>
      <c r="I43" s="14">
        <v>39.99</v>
      </c>
      <c r="J43" s="2">
        <v>23</v>
      </c>
      <c r="K43" s="14">
        <v>919.77</v>
      </c>
      <c r="L43" s="12" t="s">
        <v>128</v>
      </c>
      <c r="M43" s="12" t="s">
        <v>111</v>
      </c>
      <c r="N43" s="12" t="s">
        <v>141</v>
      </c>
      <c r="O43" s="12" t="s">
        <v>142</v>
      </c>
      <c r="P43" s="12" t="s">
        <v>22</v>
      </c>
    </row>
    <row r="44" s="2" customFormat="1" customHeight="1" spans="1:17">
      <c r="B44" s="29"/>
      <c r="C44" s="26"/>
      <c r="D44" s="27"/>
      <c r="E44" s="25"/>
      <c r="F44" s="12" t="s">
        <v>131</v>
      </c>
      <c r="G44" s="12" t="s">
        <v>132</v>
      </c>
      <c r="H44" s="2">
        <v>6403990090</v>
      </c>
      <c r="I44" s="14">
        <v>42.99</v>
      </c>
      <c r="J44" s="2">
        <v>248</v>
      </c>
      <c r="K44" s="14">
        <v>10661.52</v>
      </c>
      <c r="L44" s="12" t="s">
        <v>110</v>
      </c>
      <c r="M44" s="12" t="s">
        <v>111</v>
      </c>
      <c r="N44" s="12" t="s">
        <v>148</v>
      </c>
      <c r="O44" s="12" t="s">
        <v>142</v>
      </c>
      <c r="P44" s="12" t="s">
        <v>22</v>
      </c>
    </row>
    <row r="45" s="2" customFormat="1" customHeight="1" spans="1:17">
      <c r="A45" s="12" t="s">
        <v>149</v>
      </c>
      <c r="B45" s="2">
        <v>6</v>
      </c>
      <c r="C45" s="14">
        <v>117.83</v>
      </c>
      <c r="D45" s="4">
        <v>118.823</v>
      </c>
      <c r="E45" s="13">
        <v>0.71151497005988</v>
      </c>
      <c r="F45" s="12" t="s">
        <v>150</v>
      </c>
      <c r="G45" s="12" t="s">
        <v>151</v>
      </c>
      <c r="H45" s="2">
        <v>3926909090</v>
      </c>
      <c r="I45" s="14">
        <v>1.2</v>
      </c>
      <c r="J45" s="2">
        <v>780</v>
      </c>
      <c r="K45" s="14">
        <v>936</v>
      </c>
      <c r="L45" s="12" t="s">
        <v>152</v>
      </c>
      <c r="M45" s="12" t="s">
        <v>153</v>
      </c>
      <c r="N45" s="12" t="s">
        <v>21</v>
      </c>
      <c r="O45" s="12" t="s">
        <v>21</v>
      </c>
      <c r="P45" s="12" t="s">
        <v>22</v>
      </c>
      <c r="Q45" s="12" t="str">
        <f>_xlfn.DISPIMG("ID_6201AC55F745436288F2845E40AE743A",1)</f>
        <v>=DISPIMG("ID_6201AC55F745436288F2845E40AE743A",1)</v>
      </c>
    </row>
    <row r="46" s="2" customFormat="1" customHeight="1" spans="1:17">
      <c r="A46" s="12" t="s">
        <v>154</v>
      </c>
      <c r="B46" s="2">
        <v>80</v>
      </c>
      <c r="C46" s="14">
        <v>766</v>
      </c>
      <c r="D46" s="4">
        <v>1850.48</v>
      </c>
      <c r="E46" s="13">
        <v>11.0807185628743</v>
      </c>
      <c r="F46" s="12" t="s">
        <v>155</v>
      </c>
      <c r="G46" s="12" t="s">
        <v>156</v>
      </c>
      <c r="H46" s="2">
        <v>9401690090</v>
      </c>
      <c r="I46" s="14">
        <v>5</v>
      </c>
      <c r="J46" s="2">
        <v>120</v>
      </c>
      <c r="K46" s="14">
        <v>600</v>
      </c>
      <c r="L46" s="12" t="s">
        <v>157</v>
      </c>
      <c r="M46" s="12" t="s">
        <v>158</v>
      </c>
      <c r="N46" s="12" t="s">
        <v>21</v>
      </c>
      <c r="O46" s="12" t="s">
        <v>21</v>
      </c>
      <c r="P46" s="12" t="s">
        <v>22</v>
      </c>
    </row>
  </sheetData>
  <mergeCells count="40">
    <mergeCell ref="A17:A20"/>
    <mergeCell ref="A22:A26"/>
    <mergeCell ref="A33:A34"/>
    <mergeCell ref="A35:A36"/>
    <mergeCell ref="A37:A38"/>
    <mergeCell ref="A39:A40"/>
    <mergeCell ref="A41:A42"/>
    <mergeCell ref="A43:A44"/>
    <mergeCell ref="B17:B20"/>
    <mergeCell ref="B22:B26"/>
    <mergeCell ref="B33:B34"/>
    <mergeCell ref="B35:B36"/>
    <mergeCell ref="B37:B38"/>
    <mergeCell ref="B39:B40"/>
    <mergeCell ref="B41:B42"/>
    <mergeCell ref="B43:B44"/>
    <mergeCell ref="C17:C20"/>
    <mergeCell ref="C22:C26"/>
    <mergeCell ref="C33:C34"/>
    <mergeCell ref="C35:C36"/>
    <mergeCell ref="C37:C38"/>
    <mergeCell ref="C39:C40"/>
    <mergeCell ref="C41:C42"/>
    <mergeCell ref="C43:C44"/>
    <mergeCell ref="D17:D20"/>
    <mergeCell ref="D22:D26"/>
    <mergeCell ref="D33:D34"/>
    <mergeCell ref="D35:D36"/>
    <mergeCell ref="D37:D38"/>
    <mergeCell ref="D39:D40"/>
    <mergeCell ref="D41:D42"/>
    <mergeCell ref="D43:D44"/>
    <mergeCell ref="E17:E20"/>
    <mergeCell ref="E22:E26"/>
    <mergeCell ref="E33:E34"/>
    <mergeCell ref="E35:E36"/>
    <mergeCell ref="E37:E38"/>
    <mergeCell ref="E39:E40"/>
    <mergeCell ref="E41:E42"/>
    <mergeCell ref="E43:E44"/>
  </mergeCells>
  <conditionalFormatting sqref="A2">
    <cfRule type="duplicateValues" dxfId="0" priority="6"/>
  </conditionalFormatting>
  <conditionalFormatting sqref="A3">
    <cfRule type="duplicateValues" dxfId="0" priority="5"/>
  </conditionalFormatting>
  <conditionalFormatting sqref="A4">
    <cfRule type="duplicateValues" dxfId="0" priority="4"/>
  </conditionalFormatting>
  <conditionalFormatting sqref="A5">
    <cfRule type="duplicateValues" dxfId="0" priority="3"/>
  </conditionalFormatting>
  <conditionalFormatting sqref="A6">
    <cfRule type="duplicateValues" dxfId="0" priority="2"/>
  </conditionalFormatting>
  <conditionalFormatting sqref="A7">
    <cfRule type="duplicateValues" dxfId="0" priority="12"/>
  </conditionalFormatting>
  <conditionalFormatting sqref="A8">
    <cfRule type="duplicateValues" dxfId="0" priority="11"/>
  </conditionalFormatting>
  <conditionalFormatting sqref="A9">
    <cfRule type="duplicateValues" dxfId="0" priority="10"/>
  </conditionalFormatting>
  <conditionalFormatting sqref="A10">
    <cfRule type="duplicateValues" dxfId="0" priority="9"/>
  </conditionalFormatting>
  <conditionalFormatting sqref="A11">
    <cfRule type="duplicateValues" dxfId="0" priority="8"/>
  </conditionalFormatting>
  <conditionalFormatting sqref="A14">
    <cfRule type="duplicateValues" dxfId="0" priority="1"/>
  </conditionalFormatting>
  <conditionalFormatting sqref="A12:A13 A15:A46">
    <cfRule type="duplicateValues" dxfId="0" priority="7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好逗逗</cp:lastModifiedBy>
  <dcterms:created xsi:type="dcterms:W3CDTF">2022-03-19T01:06:00Z</dcterms:created>
  <dcterms:modified xsi:type="dcterms:W3CDTF">2026-03-26T08:13:12Z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442FBF8C9FEB41D9BA6087CA069DD166_13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