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SoftwareProjectManagament\SoftwareProjectManagament\"/>
    </mc:Choice>
  </mc:AlternateContent>
  <xr:revisionPtr revIDLastSave="0" documentId="13_ncr:1_{F8895E93-B65E-412C-A70D-8F18D7BEA543}" xr6:coauthVersionLast="47" xr6:coauthVersionMax="47" xr10:uidLastSave="{00000000-0000-0000-0000-000000000000}"/>
  <bookViews>
    <workbookView xWindow="-108" yWindow="-108" windowWidth="23256" windowHeight="12456" xr2:uid="{20218E16-59B8-48F2-BB2B-E331AEA7B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L28" i="1" l="1"/>
  <c r="J22" i="1"/>
  <c r="L21" i="1" s="1"/>
  <c r="N21" i="1" l="1"/>
  <c r="N23" i="1"/>
  <c r="L23" i="1" s="1"/>
  <c r="M23" i="1" s="1"/>
  <c r="L30" i="1"/>
  <c r="N32" i="1" s="1"/>
  <c r="L26" i="1"/>
  <c r="M28" i="1"/>
  <c r="N26" i="1"/>
  <c r="L16" i="1"/>
  <c r="N30" i="1"/>
  <c r="P29" i="1" l="1"/>
  <c r="R31" i="1" s="1"/>
  <c r="N16" i="1"/>
  <c r="N18" i="1"/>
  <c r="R29" i="1" l="1"/>
  <c r="S20" i="1" s="1"/>
  <c r="U22" i="1" s="1"/>
  <c r="S22" i="1" s="1"/>
  <c r="T22" i="1" s="1"/>
  <c r="L32" i="1"/>
  <c r="M32" i="1" s="1"/>
  <c r="P31" i="1"/>
  <c r="L18" i="1"/>
  <c r="U20" i="1" l="1"/>
  <c r="T26" i="1" s="1"/>
  <c r="V28" i="1"/>
  <c r="T28" i="1" s="1"/>
  <c r="U28" i="1" s="1"/>
  <c r="V26" i="1"/>
  <c r="X24" i="1" s="1"/>
  <c r="M18" i="1"/>
  <c r="Q31" i="1"/>
  <c r="Z24" i="1" l="1"/>
  <c r="Z26" i="1"/>
  <c r="X26" i="1" s="1"/>
  <c r="Y26" i="1" s="1"/>
  <c r="J24" i="1"/>
  <c r="H24" i="1" s="1"/>
  <c r="I24" i="1" s="1"/>
  <c r="D17" i="1"/>
</calcChain>
</file>

<file path=xl/sharedStrings.xml><?xml version="1.0" encoding="utf-8"?>
<sst xmlns="http://schemas.openxmlformats.org/spreadsheetml/2006/main" count="57" uniqueCount="25">
  <si>
    <t>T1</t>
  </si>
  <si>
    <t>Activity</t>
  </si>
  <si>
    <t>Optimistic (O)</t>
  </si>
  <si>
    <t>Most Likely (M)</t>
  </si>
  <si>
    <t>Pessimistic (P)</t>
  </si>
  <si>
    <t>Duration (day)</t>
  </si>
  <si>
    <t>Predecessors</t>
  </si>
  <si>
    <t>T2</t>
  </si>
  <si>
    <t>T3</t>
  </si>
  <si>
    <t>T4</t>
  </si>
  <si>
    <t>T5</t>
  </si>
  <si>
    <t>T6</t>
  </si>
  <si>
    <t>T7</t>
  </si>
  <si>
    <t>T8</t>
  </si>
  <si>
    <t>T9</t>
  </si>
  <si>
    <t>-</t>
  </si>
  <si>
    <t>T3,T5</t>
  </si>
  <si>
    <t>T1,T6</t>
  </si>
  <si>
    <t>T6,T7</t>
  </si>
  <si>
    <r>
      <t>Critical Path:</t>
    </r>
    <r>
      <rPr>
        <sz val="11"/>
        <color theme="1"/>
        <rFont val="Calibri"/>
        <family val="2"/>
        <scheme val="minor"/>
      </rPr>
      <t xml:space="preserve"> T2 → T5 → T6 → T7 → T8 → T9</t>
    </r>
  </si>
  <si>
    <t>84 DAYS</t>
  </si>
  <si>
    <t>T2 (7) + T5 (25) + T6 (4) + T7 (23) + T8 (16) + T9 (9)</t>
  </si>
  <si>
    <t>T4,T5</t>
  </si>
  <si>
    <t>T1,T3,T6</t>
  </si>
  <si>
    <r>
      <t>Total Duration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</si>
</sst>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00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4885</xdr:colOff>
      <xdr:row>16</xdr:row>
      <xdr:rowOff>102577</xdr:rowOff>
    </xdr:from>
    <xdr:to>
      <xdr:col>11</xdr:col>
      <xdr:colOff>0</xdr:colOff>
      <xdr:row>22</xdr:row>
      <xdr:rowOff>107462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85652CB-74FA-42AF-82D9-35F07B80769F}"/>
            </a:ext>
          </a:extLst>
        </xdr:cNvPr>
        <xdr:cNvCxnSpPr/>
      </xdr:nvCxnSpPr>
      <xdr:spPr>
        <a:xfrm flipV="1">
          <a:off x="4508305" y="1154137"/>
          <a:ext cx="368495" cy="1056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</xdr:colOff>
      <xdr:row>26</xdr:row>
      <xdr:rowOff>21773</xdr:rowOff>
    </xdr:from>
    <xdr:to>
      <xdr:col>18</xdr:col>
      <xdr:colOff>515983</xdr:colOff>
      <xdr:row>29</xdr:row>
      <xdr:rowOff>89647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AB74C64-8FA0-4E5B-963F-BC90399E85D0}"/>
            </a:ext>
          </a:extLst>
        </xdr:cNvPr>
        <xdr:cNvCxnSpPr/>
      </xdr:nvCxnSpPr>
      <xdr:spPr>
        <a:xfrm flipV="1">
          <a:off x="9977718" y="4145538"/>
          <a:ext cx="489089" cy="6057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32657</xdr:colOff>
      <xdr:row>21</xdr:row>
      <xdr:rowOff>26894</xdr:rowOff>
    </xdr:from>
    <xdr:to>
      <xdr:col>17</xdr:col>
      <xdr:colOff>546847</xdr:colOff>
      <xdr:row>21</xdr:row>
      <xdr:rowOff>174172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0CF4FE1-F7E7-40CC-8F9A-FE8546DE87D9}"/>
            </a:ext>
          </a:extLst>
        </xdr:cNvPr>
        <xdr:cNvCxnSpPr/>
      </xdr:nvCxnSpPr>
      <xdr:spPr>
        <a:xfrm flipV="1">
          <a:off x="9544210" y="3612776"/>
          <a:ext cx="2342990" cy="1472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4885</xdr:colOff>
      <xdr:row>22</xdr:row>
      <xdr:rowOff>161192</xdr:rowOff>
    </xdr:from>
    <xdr:to>
      <xdr:col>10</xdr:col>
      <xdr:colOff>522514</xdr:colOff>
      <xdr:row>30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5704414-2C8C-4273-8BE3-E3CE03C6D87B}"/>
            </a:ext>
          </a:extLst>
        </xdr:cNvPr>
        <xdr:cNvCxnSpPr/>
      </xdr:nvCxnSpPr>
      <xdr:spPr>
        <a:xfrm>
          <a:off x="6253285" y="4047392"/>
          <a:ext cx="517629" cy="14716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1279</xdr:colOff>
      <xdr:row>22</xdr:row>
      <xdr:rowOff>142797</xdr:rowOff>
    </xdr:from>
    <xdr:to>
      <xdr:col>10</xdr:col>
      <xdr:colOff>598714</xdr:colOff>
      <xdr:row>25</xdr:row>
      <xdr:rowOff>54429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3A884A7-B01B-4314-80D3-BA70062EA2F7}"/>
            </a:ext>
          </a:extLst>
        </xdr:cNvPr>
        <xdr:cNvCxnSpPr/>
      </xdr:nvCxnSpPr>
      <xdr:spPr>
        <a:xfrm>
          <a:off x="6249679" y="4028997"/>
          <a:ext cx="597435" cy="4668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597598</xdr:colOff>
      <xdr:row>25</xdr:row>
      <xdr:rowOff>76964</xdr:rowOff>
    </xdr:from>
    <xdr:to>
      <xdr:col>14</xdr:col>
      <xdr:colOff>555172</xdr:colOff>
      <xdr:row>28</xdr:row>
      <xdr:rowOff>76200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0F9C82D-2812-44DE-A8B1-0C8A5F46CAE3}"/>
            </a:ext>
          </a:extLst>
        </xdr:cNvPr>
        <xdr:cNvCxnSpPr/>
      </xdr:nvCxnSpPr>
      <xdr:spPr>
        <a:xfrm>
          <a:off x="10155255" y="3778107"/>
          <a:ext cx="567174" cy="5544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26656</xdr:colOff>
      <xdr:row>16</xdr:row>
      <xdr:rowOff>99925</xdr:rowOff>
    </xdr:from>
    <xdr:to>
      <xdr:col>17</xdr:col>
      <xdr:colOff>573741</xdr:colOff>
      <xdr:row>20</xdr:row>
      <xdr:rowOff>53788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AB7B0B9-2AE5-412E-89DF-BAE98E7AD481}"/>
            </a:ext>
          </a:extLst>
        </xdr:cNvPr>
        <xdr:cNvCxnSpPr/>
      </xdr:nvCxnSpPr>
      <xdr:spPr>
        <a:xfrm>
          <a:off x="9538209" y="2789337"/>
          <a:ext cx="2375885" cy="6710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598715</xdr:colOff>
      <xdr:row>24</xdr:row>
      <xdr:rowOff>107576</xdr:rowOff>
    </xdr:from>
    <xdr:to>
      <xdr:col>23</xdr:col>
      <xdr:colOff>8965</xdr:colOff>
      <xdr:row>26</xdr:row>
      <xdr:rowOff>1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868A65FF-8DB3-4AB2-AFBA-F3D66F88126B}"/>
            </a:ext>
          </a:extLst>
        </xdr:cNvPr>
        <xdr:cNvCxnSpPr/>
      </xdr:nvCxnSpPr>
      <xdr:spPr>
        <a:xfrm flipV="1">
          <a:off x="14377468" y="4231341"/>
          <a:ext cx="629450" cy="251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1921</xdr:colOff>
      <xdr:row>22</xdr:row>
      <xdr:rowOff>32657</xdr:rowOff>
    </xdr:from>
    <xdr:to>
      <xdr:col>10</xdr:col>
      <xdr:colOff>532121</xdr:colOff>
      <xdr:row>22</xdr:row>
      <xdr:rowOff>131269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5772589A-8125-42A8-8365-0D2611CF002B}"/>
            </a:ext>
          </a:extLst>
        </xdr:cNvPr>
        <xdr:cNvCxnSpPr/>
      </xdr:nvCxnSpPr>
      <xdr:spPr>
        <a:xfrm flipV="1">
          <a:off x="6250321" y="3918857"/>
          <a:ext cx="530200" cy="986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597598</xdr:colOff>
      <xdr:row>28</xdr:row>
      <xdr:rowOff>175260</xdr:rowOff>
    </xdr:from>
    <xdr:to>
      <xdr:col>14</xdr:col>
      <xdr:colOff>525780</xdr:colOff>
      <xdr:row>30</xdr:row>
      <xdr:rowOff>55193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CBEEAB4-E536-4EC1-8C58-A101FFF14A6B}"/>
            </a:ext>
          </a:extLst>
        </xdr:cNvPr>
        <xdr:cNvCxnSpPr/>
      </xdr:nvCxnSpPr>
      <xdr:spPr>
        <a:xfrm flipV="1">
          <a:off x="9497758" y="5113020"/>
          <a:ext cx="537782" cy="2456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107577</xdr:colOff>
      <xdr:row>21</xdr:row>
      <xdr:rowOff>89647</xdr:rowOff>
    </xdr:from>
    <xdr:to>
      <xdr:col>17</xdr:col>
      <xdr:colOff>564776</xdr:colOff>
      <xdr:row>27</xdr:row>
      <xdr:rowOff>172893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A555A570-ADDF-4534-AE28-568DC21217FE}"/>
            </a:ext>
          </a:extLst>
        </xdr:cNvPr>
        <xdr:cNvCxnSpPr/>
      </xdr:nvCxnSpPr>
      <xdr:spPr>
        <a:xfrm flipV="1">
          <a:off x="11447930" y="3675529"/>
          <a:ext cx="457199" cy="11590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65315</xdr:colOff>
      <xdr:row>22</xdr:row>
      <xdr:rowOff>43543</xdr:rowOff>
    </xdr:from>
    <xdr:to>
      <xdr:col>20</xdr:col>
      <xdr:colOff>295835</xdr:colOff>
      <xdr:row>24</xdr:row>
      <xdr:rowOff>161364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512D6ABA-6983-44A2-A757-76195237FDAE}"/>
            </a:ext>
          </a:extLst>
        </xdr:cNvPr>
        <xdr:cNvCxnSpPr/>
      </xdr:nvCxnSpPr>
      <xdr:spPr>
        <a:xfrm>
          <a:off x="13237029" y="3929743"/>
          <a:ext cx="230520" cy="4879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B886D-447A-41C1-8F5C-F2B7E49906D9}" name="Table1" displayName="Table1" ref="C4:G13" totalsRowShown="0" headerRowDxfId="7" dataDxfId="8" headerRowBorderDxfId="15" tableBorderDxfId="16" totalsRowBorderDxfId="14">
  <autoFilter ref="C4:G13" xr:uid="{F0AB886D-447A-41C1-8F5C-F2B7E49906D9}"/>
  <tableColumns count="5">
    <tableColumn id="1" xr3:uid="{D204648C-7B12-48E2-8224-B2192D61416F}" name="Activity" dataDxfId="13"/>
    <tableColumn id="2" xr3:uid="{D3BBA7B4-261C-480F-AAA4-C68694C702BD}" name="Optimistic (O)" dataDxfId="12"/>
    <tableColumn id="3" xr3:uid="{F393B82C-A2F3-4130-ADAB-0AD9D1FCFEF1}" name="Most Likely (M)" dataDxfId="11"/>
    <tableColumn id="4" xr3:uid="{976059EB-44DD-484F-927F-DA8E82CA9EE8}" name="Pessimistic (P)" dataDxfId="10"/>
    <tableColumn id="5" xr3:uid="{83EF452A-5FD1-4087-BAB9-FD1286AEEAF6}" name="Predecessor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561CA-F426-442D-B7F5-6FD3D4B08D02}" name="Table2" displayName="Table2" ref="C16:E25" totalsRowShown="0" headerRowDxfId="0" headerRowBorderDxfId="5" tableBorderDxfId="6" totalsRowBorderDxfId="4">
  <autoFilter ref="C16:E25" xr:uid="{290561CA-F426-442D-B7F5-6FD3D4B08D02}"/>
  <tableColumns count="3">
    <tableColumn id="1" xr3:uid="{3E37F710-2F01-487F-859C-9D51F0EB32FA}" name="Activity" dataDxfId="3"/>
    <tableColumn id="2" xr3:uid="{A92FA03B-C094-4A38-BF67-FB28B32782C7}" name="Duration (day)" dataDxfId="2">
      <calculatedColumnFormula>(D5+4*E5+F5)/6</calculatedColumnFormula>
    </tableColumn>
    <tableColumn id="3" xr3:uid="{BE579831-3491-4D10-8527-FDF2748B12CA}" name="Predecessor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BCA4-6E97-482F-95F5-83DE024D99AD}">
  <dimension ref="C4:Z32"/>
  <sheetViews>
    <sheetView tabSelected="1" topLeftCell="A7" zoomScale="70" zoomScaleNormal="70" workbookViewId="0">
      <selection activeCell="E33" sqref="E33"/>
    </sheetView>
  </sheetViews>
  <sheetFormatPr defaultRowHeight="14.4" x14ac:dyDescent="0.3"/>
  <cols>
    <col min="2" max="2" width="12.5546875" customWidth="1"/>
    <col min="3" max="3" width="14.77734375" customWidth="1"/>
    <col min="4" max="8" width="19.44140625" customWidth="1"/>
    <col min="9" max="24" width="7.5546875" customWidth="1"/>
  </cols>
  <sheetData>
    <row r="4" spans="3:14" x14ac:dyDescent="0.3">
      <c r="C4" s="19" t="s">
        <v>1</v>
      </c>
      <c r="D4" s="20" t="s">
        <v>2</v>
      </c>
      <c r="E4" s="20" t="s">
        <v>3</v>
      </c>
      <c r="F4" s="20" t="s">
        <v>4</v>
      </c>
      <c r="G4" s="21" t="s">
        <v>6</v>
      </c>
    </row>
    <row r="5" spans="3:14" x14ac:dyDescent="0.3">
      <c r="C5" s="16" t="s">
        <v>0</v>
      </c>
      <c r="D5" s="12">
        <v>21</v>
      </c>
      <c r="E5" s="12">
        <v>27</v>
      </c>
      <c r="F5" s="13">
        <v>32</v>
      </c>
      <c r="G5" s="18" t="s">
        <v>7</v>
      </c>
    </row>
    <row r="6" spans="3:14" x14ac:dyDescent="0.3">
      <c r="C6" s="17" t="s">
        <v>7</v>
      </c>
      <c r="D6" s="12">
        <v>3</v>
      </c>
      <c r="E6" s="12">
        <v>7</v>
      </c>
      <c r="F6" s="12">
        <v>9</v>
      </c>
      <c r="G6" s="18" t="s">
        <v>15</v>
      </c>
    </row>
    <row r="7" spans="3:14" x14ac:dyDescent="0.3">
      <c r="C7" s="17" t="s">
        <v>8</v>
      </c>
      <c r="D7" s="12">
        <v>12</v>
      </c>
      <c r="E7" s="12">
        <v>15</v>
      </c>
      <c r="F7" s="12">
        <v>20</v>
      </c>
      <c r="G7" s="18" t="s">
        <v>7</v>
      </c>
    </row>
    <row r="8" spans="3:14" x14ac:dyDescent="0.3">
      <c r="C8" s="17" t="s">
        <v>9</v>
      </c>
      <c r="D8" s="12">
        <v>10</v>
      </c>
      <c r="E8" s="12">
        <v>18</v>
      </c>
      <c r="F8" s="12">
        <v>24</v>
      </c>
      <c r="G8" s="18" t="s">
        <v>7</v>
      </c>
    </row>
    <row r="9" spans="3:14" x14ac:dyDescent="0.3">
      <c r="C9" s="17" t="s">
        <v>10</v>
      </c>
      <c r="D9" s="12">
        <v>15</v>
      </c>
      <c r="E9" s="12">
        <v>26</v>
      </c>
      <c r="F9" s="12">
        <v>30</v>
      </c>
      <c r="G9" s="18" t="s">
        <v>7</v>
      </c>
    </row>
    <row r="10" spans="3:14" x14ac:dyDescent="0.3">
      <c r="C10" s="17" t="s">
        <v>11</v>
      </c>
      <c r="D10" s="12">
        <v>2</v>
      </c>
      <c r="E10" s="12">
        <v>3</v>
      </c>
      <c r="F10" s="12">
        <v>5</v>
      </c>
      <c r="G10" s="18" t="s">
        <v>16</v>
      </c>
    </row>
    <row r="11" spans="3:14" x14ac:dyDescent="0.3">
      <c r="C11" s="17" t="s">
        <v>12</v>
      </c>
      <c r="D11" s="12">
        <v>17</v>
      </c>
      <c r="E11" s="12">
        <v>22</v>
      </c>
      <c r="F11" s="12">
        <v>28</v>
      </c>
      <c r="G11" s="18" t="s">
        <v>17</v>
      </c>
    </row>
    <row r="12" spans="3:14" x14ac:dyDescent="0.3">
      <c r="C12" s="17" t="s">
        <v>13</v>
      </c>
      <c r="D12" s="12">
        <v>9</v>
      </c>
      <c r="E12" s="12">
        <v>15</v>
      </c>
      <c r="F12" s="12">
        <v>25</v>
      </c>
      <c r="G12" s="18" t="s">
        <v>18</v>
      </c>
    </row>
    <row r="13" spans="3:14" x14ac:dyDescent="0.3">
      <c r="C13" s="22" t="s">
        <v>14</v>
      </c>
      <c r="D13" s="23">
        <v>5</v>
      </c>
      <c r="E13" s="23">
        <v>8</v>
      </c>
      <c r="F13" s="23">
        <v>12</v>
      </c>
      <c r="G13" s="24" t="s">
        <v>13</v>
      </c>
    </row>
    <row r="14" spans="3:14" x14ac:dyDescent="0.3">
      <c r="C14" s="14"/>
      <c r="D14" s="14"/>
      <c r="E14" s="14"/>
      <c r="F14" s="14"/>
      <c r="G14" s="14"/>
    </row>
    <row r="15" spans="3:14" x14ac:dyDescent="0.3">
      <c r="C15" s="14"/>
      <c r="D15" s="14"/>
      <c r="E15" s="14"/>
      <c r="F15" s="14"/>
      <c r="G15" s="14"/>
    </row>
    <row r="16" spans="3:14" x14ac:dyDescent="0.3">
      <c r="C16" s="25" t="s">
        <v>1</v>
      </c>
      <c r="D16" s="5" t="s">
        <v>5</v>
      </c>
      <c r="E16" s="26" t="s">
        <v>6</v>
      </c>
      <c r="F16" s="14"/>
      <c r="G16" s="14"/>
      <c r="L16" s="1">
        <f>J22+H22</f>
        <v>7</v>
      </c>
      <c r="M16" s="1">
        <v>27</v>
      </c>
      <c r="N16" s="1">
        <f>L16+M16</f>
        <v>34</v>
      </c>
    </row>
    <row r="17" spans="3:26" x14ac:dyDescent="0.3">
      <c r="C17" s="4" t="s">
        <v>0</v>
      </c>
      <c r="D17" s="15">
        <f>(D5+4*E5+F5)/6</f>
        <v>26.833333333333332</v>
      </c>
      <c r="E17" s="2" t="s">
        <v>7</v>
      </c>
      <c r="F17" s="14"/>
      <c r="G17" s="14"/>
      <c r="L17" s="2"/>
      <c r="M17" s="3" t="s">
        <v>0</v>
      </c>
      <c r="N17" s="4"/>
    </row>
    <row r="18" spans="3:26" x14ac:dyDescent="0.3">
      <c r="C18" s="4" t="s">
        <v>7</v>
      </c>
      <c r="D18" s="15">
        <f t="shared" ref="D18:D25" si="0">(D6+4*E6+F6)/6</f>
        <v>6.666666666666667</v>
      </c>
      <c r="E18" s="2" t="s">
        <v>15</v>
      </c>
      <c r="F18" s="14"/>
      <c r="G18" s="14"/>
      <c r="L18" s="5">
        <f>N18-M16</f>
        <v>7</v>
      </c>
      <c r="M18" s="5">
        <f>L18-L16</f>
        <v>0</v>
      </c>
      <c r="N18" s="5">
        <f>M16+L16</f>
        <v>34</v>
      </c>
    </row>
    <row r="19" spans="3:26" x14ac:dyDescent="0.3">
      <c r="C19" s="4" t="s">
        <v>8</v>
      </c>
      <c r="D19" s="15">
        <f t="shared" si="0"/>
        <v>15.333333333333334</v>
      </c>
      <c r="E19" s="2" t="s">
        <v>7</v>
      </c>
      <c r="F19" s="14"/>
      <c r="G19" s="14"/>
    </row>
    <row r="20" spans="3:26" x14ac:dyDescent="0.3">
      <c r="C20" s="4" t="s">
        <v>9</v>
      </c>
      <c r="D20" s="15">
        <f t="shared" si="0"/>
        <v>17.666666666666668</v>
      </c>
      <c r="E20" s="2" t="s">
        <v>7</v>
      </c>
      <c r="F20" s="14"/>
      <c r="G20" s="14"/>
      <c r="S20" s="6">
        <f>MAX(N16,R29,N21)</f>
        <v>36</v>
      </c>
      <c r="T20" s="6">
        <v>23</v>
      </c>
      <c r="U20" s="6">
        <f>S20+T20</f>
        <v>59</v>
      </c>
    </row>
    <row r="21" spans="3:26" x14ac:dyDescent="0.3">
      <c r="C21" s="4" t="s">
        <v>10</v>
      </c>
      <c r="D21" s="15">
        <f t="shared" si="0"/>
        <v>24.833333333333332</v>
      </c>
      <c r="E21" s="2" t="s">
        <v>7</v>
      </c>
      <c r="F21" s="14"/>
      <c r="G21" s="14"/>
      <c r="L21" s="1">
        <f>J22+H22</f>
        <v>7</v>
      </c>
      <c r="M21" s="1">
        <v>16</v>
      </c>
      <c r="N21" s="1">
        <f>L21+M21</f>
        <v>23</v>
      </c>
      <c r="S21" s="7"/>
      <c r="T21" s="8" t="s">
        <v>12</v>
      </c>
      <c r="U21" s="9"/>
    </row>
    <row r="22" spans="3:26" x14ac:dyDescent="0.3">
      <c r="C22" s="4" t="s">
        <v>11</v>
      </c>
      <c r="D22" s="15">
        <f t="shared" si="0"/>
        <v>3.1666666666666665</v>
      </c>
      <c r="E22" s="2" t="s">
        <v>22</v>
      </c>
      <c r="F22" s="14"/>
      <c r="G22" s="14"/>
      <c r="H22" s="6">
        <v>0</v>
      </c>
      <c r="I22" s="6">
        <v>7</v>
      </c>
      <c r="J22" s="6">
        <f>H22+I22</f>
        <v>7</v>
      </c>
      <c r="L22" s="2"/>
      <c r="M22" s="3" t="s">
        <v>8</v>
      </c>
      <c r="N22" s="4"/>
      <c r="S22" s="10">
        <f>U22-T20</f>
        <v>36</v>
      </c>
      <c r="T22" s="10">
        <f>S22-S20</f>
        <v>0</v>
      </c>
      <c r="U22" s="10">
        <f>T20+S20</f>
        <v>59</v>
      </c>
    </row>
    <row r="23" spans="3:26" x14ac:dyDescent="0.3">
      <c r="C23" s="4" t="s">
        <v>12</v>
      </c>
      <c r="D23" s="15">
        <f t="shared" si="0"/>
        <v>22.166666666666668</v>
      </c>
      <c r="E23" s="2" t="s">
        <v>23</v>
      </c>
      <c r="F23" s="14"/>
      <c r="G23" s="14"/>
      <c r="H23" s="7"/>
      <c r="I23" s="8" t="s">
        <v>7</v>
      </c>
      <c r="J23" s="9"/>
      <c r="L23" s="5">
        <f>N23-M21</f>
        <v>7</v>
      </c>
      <c r="M23" s="5">
        <f>L23-L21</f>
        <v>0</v>
      </c>
      <c r="N23" s="5">
        <f>M21+L21</f>
        <v>23</v>
      </c>
    </row>
    <row r="24" spans="3:26" x14ac:dyDescent="0.3">
      <c r="C24" s="4" t="s">
        <v>13</v>
      </c>
      <c r="D24" s="15">
        <f t="shared" si="0"/>
        <v>15.666666666666666</v>
      </c>
      <c r="E24" s="2" t="s">
        <v>18</v>
      </c>
      <c r="F24" s="14"/>
      <c r="G24" s="14"/>
      <c r="H24" s="10">
        <f>J24-I22</f>
        <v>0</v>
      </c>
      <c r="I24" s="10">
        <f>H24-H22</f>
        <v>0</v>
      </c>
      <c r="J24" s="10">
        <f>MIN(L18,L28,L23,X26,L32)</f>
        <v>7</v>
      </c>
      <c r="X24" s="6">
        <f>V26</f>
        <v>75</v>
      </c>
      <c r="Y24" s="6">
        <v>9</v>
      </c>
      <c r="Z24" s="6">
        <f>X24+Y24</f>
        <v>84</v>
      </c>
    </row>
    <row r="25" spans="3:26" x14ac:dyDescent="0.3">
      <c r="C25" s="27" t="s">
        <v>14</v>
      </c>
      <c r="D25" s="28">
        <f t="shared" si="0"/>
        <v>8.1666666666666661</v>
      </c>
      <c r="E25" s="29" t="s">
        <v>13</v>
      </c>
      <c r="F25" s="14"/>
      <c r="G25" s="14"/>
      <c r="X25" s="7"/>
      <c r="Y25" s="8" t="s">
        <v>14</v>
      </c>
      <c r="Z25" s="9"/>
    </row>
    <row r="26" spans="3:26" x14ac:dyDescent="0.3">
      <c r="L26" s="1">
        <f>J22+H22</f>
        <v>7</v>
      </c>
      <c r="M26" s="1">
        <v>18</v>
      </c>
      <c r="N26" s="1">
        <f>L26+M26</f>
        <v>25</v>
      </c>
      <c r="T26" s="6">
        <f>MAX(S29,U20)</f>
        <v>59</v>
      </c>
      <c r="U26" s="6">
        <v>16</v>
      </c>
      <c r="V26" s="6">
        <f>T26+U26</f>
        <v>75</v>
      </c>
      <c r="X26" s="10">
        <f>Z26-Y24</f>
        <v>75</v>
      </c>
      <c r="Y26" s="10">
        <f>X26-X24</f>
        <v>0</v>
      </c>
      <c r="Z26" s="10">
        <f>Y24+X24</f>
        <v>84</v>
      </c>
    </row>
    <row r="27" spans="3:26" x14ac:dyDescent="0.3">
      <c r="L27" s="2"/>
      <c r="M27" s="3" t="s">
        <v>9</v>
      </c>
      <c r="N27" s="4"/>
      <c r="T27" s="7"/>
      <c r="U27" s="8" t="s">
        <v>13</v>
      </c>
      <c r="V27" s="9"/>
    </row>
    <row r="28" spans="3:26" x14ac:dyDescent="0.3">
      <c r="L28" s="5">
        <f>N28-M26</f>
        <v>7</v>
      </c>
      <c r="M28" s="5">
        <f>L28-L26</f>
        <v>0</v>
      </c>
      <c r="N28" s="5">
        <v>25</v>
      </c>
      <c r="T28" s="10">
        <f>V28-U26</f>
        <v>59</v>
      </c>
      <c r="U28" s="10">
        <f>T28-T26</f>
        <v>0</v>
      </c>
      <c r="V28" s="10">
        <f>U26+T26</f>
        <v>75</v>
      </c>
    </row>
    <row r="29" spans="3:26" x14ac:dyDescent="0.3">
      <c r="P29" s="6">
        <f>MAX(N26,N30)</f>
        <v>32</v>
      </c>
      <c r="Q29" s="6">
        <v>4</v>
      </c>
      <c r="R29" s="6">
        <f>P29+Q29</f>
        <v>36</v>
      </c>
    </row>
    <row r="30" spans="3:26" x14ac:dyDescent="0.3">
      <c r="C30" s="11" t="s">
        <v>19</v>
      </c>
      <c r="L30" s="6">
        <f>J22+H22</f>
        <v>7</v>
      </c>
      <c r="M30" s="6">
        <v>25</v>
      </c>
      <c r="N30" s="6">
        <f>L30+M30</f>
        <v>32</v>
      </c>
      <c r="P30" s="7"/>
      <c r="Q30" s="8" t="s">
        <v>11</v>
      </c>
      <c r="R30" s="9"/>
    </row>
    <row r="31" spans="3:26" x14ac:dyDescent="0.3">
      <c r="C31" s="11" t="s">
        <v>24</v>
      </c>
      <c r="D31" t="s">
        <v>21</v>
      </c>
      <c r="L31" s="7"/>
      <c r="M31" s="8" t="s">
        <v>10</v>
      </c>
      <c r="N31" s="9"/>
      <c r="P31" s="10">
        <f>R31-Q29</f>
        <v>32</v>
      </c>
      <c r="Q31" s="10">
        <f>P31-P29</f>
        <v>0</v>
      </c>
      <c r="R31" s="10">
        <f>Q29+P29</f>
        <v>36</v>
      </c>
    </row>
    <row r="32" spans="3:26" x14ac:dyDescent="0.3">
      <c r="D32" s="11" t="s">
        <v>20</v>
      </c>
      <c r="L32" s="10">
        <f>N32-M30</f>
        <v>7</v>
      </c>
      <c r="M32" s="10">
        <f>L32-L30</f>
        <v>0</v>
      </c>
      <c r="N32" s="10">
        <f>M30+L30</f>
        <v>32</v>
      </c>
    </row>
  </sheetData>
  <phoneticPr fontId="1" type="noConversion"/>
  <conditionalFormatting sqref="C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{689FEABF-89EB-4BCC-9288-CE302A00983F}</x14:id>
        </ext>
      </extLst>
    </cfRule>
  </conditionalFormatting>
  <conditionalFormatting sqref="C16:E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{A58DDC2C-5650-45F6-8215-96905FDB53A6}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FEABF-89EB-4BCC-9288-CE302A009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C4:G13</xm:sqref>
        </x14:conditionalFormatting>
        <x14:conditionalFormatting xmlns:xm="http://schemas.microsoft.com/office/excel/2006/main">
          <x14:cfRule type="dataBar" id="{A58DDC2C-5650-45F6-8215-96905FDB5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2025-06-02T12:48:34Z</dcterms:created>
  <dcterms:modified xsi:type="dcterms:W3CDTF">2025-07-20T12:47:59Z</dcterms:modified>
</cp:coreProperties>
</file>