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C:\Users\Visar Jazxhi\Desktop\Templates\Borrowing costs schedule\"/>
    </mc:Choice>
  </mc:AlternateContent>
  <xr:revisionPtr revIDLastSave="0" documentId="8_{258BF0CE-60F5-44C5-B3EE-075C5AF89A9B}" xr6:coauthVersionLast="45" xr6:coauthVersionMax="45" xr10:uidLastSave="{00000000-0000-0000-0000-000000000000}"/>
  <bookViews>
    <workbookView xWindow="-120" yWindow="-120" windowWidth="29040" windowHeight="15840" activeTab="1" xr2:uid="{00000000-000D-0000-FFFF-FFFF00000000}"/>
  </bookViews>
  <sheets>
    <sheet name="Description" sheetId="1" r:id="rId1"/>
    <sheet name="Calcula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2" l="1"/>
  <c r="B17" i="2" s="1"/>
  <c r="B15" i="2"/>
  <c r="B20" i="2"/>
  <c r="D20" i="2" s="1"/>
  <c r="G16" i="2"/>
  <c r="C20" i="2" s="1"/>
  <c r="B13" i="2"/>
  <c r="B14" i="2" s="1"/>
  <c r="B21" i="2" l="1"/>
  <c r="B22" i="2" s="1"/>
  <c r="B23" i="2" s="1"/>
  <c r="B24" i="2" s="1"/>
  <c r="B25" i="2" s="1"/>
  <c r="E20" i="2"/>
  <c r="F20" i="2" s="1"/>
  <c r="D21" i="2" l="1"/>
  <c r="D22" i="2" s="1"/>
  <c r="D23" i="2" s="1"/>
  <c r="D24" i="2" s="1"/>
  <c r="C21" i="2"/>
  <c r="E21" i="2" l="1"/>
  <c r="F21" i="2" s="1"/>
  <c r="D25" i="2"/>
  <c r="C22" i="2" l="1"/>
  <c r="E22" i="2" s="1"/>
  <c r="F22" i="2" s="1"/>
  <c r="C23" i="2" l="1"/>
  <c r="E23" i="2" s="1"/>
  <c r="F23" i="2" s="1"/>
  <c r="D26" i="2"/>
  <c r="C24" i="2" l="1"/>
  <c r="E24" i="2" s="1"/>
  <c r="F24" i="2" s="1"/>
  <c r="C25" i="2" l="1"/>
  <c r="E25" i="2" s="1"/>
  <c r="F25" i="2" s="1"/>
  <c r="F26" i="2" s="1"/>
  <c r="E2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Visar Jazxhi</author>
  </authors>
  <commentList>
    <comment ref="D14" authorId="0" shapeId="0" xr:uid="{CD0F6702-7AD7-4765-A445-D907FE06E26F}">
      <text>
        <r>
          <rPr>
            <b/>
            <sz val="9"/>
            <color indexed="81"/>
            <rFont val="Tahoma"/>
            <family val="2"/>
          </rPr>
          <t xml:space="preserve">APPLICABLE ONLY IF THE BROKER CHARGES UP FRONT THE COMMISSIONS PAID TO BROKERS THAT ARE PAID BY THE LENDER. </t>
        </r>
      </text>
    </comment>
  </commentList>
</comments>
</file>

<file path=xl/sharedStrings.xml><?xml version="1.0" encoding="utf-8"?>
<sst xmlns="http://schemas.openxmlformats.org/spreadsheetml/2006/main" count="62" uniqueCount="58">
  <si>
    <t>Type of Expense</t>
  </si>
  <si>
    <t>&gt;Loan establishment fees</t>
  </si>
  <si>
    <t>&gt;Lender’s mortgage insurance (insurance taken out by the lender and billed to you)</t>
  </si>
  <si>
    <t>&gt;Stamp duty charged on the mortgage</t>
  </si>
  <si>
    <t>&gt;Title search fees charged by your 
lender</t>
  </si>
  <si>
    <t>&gt;Costs for preparing and filing mortgage documents (including solicitors’ fees)</t>
  </si>
  <si>
    <t>&gt;Mortgage broker fees</t>
  </si>
  <si>
    <t>&gt;Fees for a valuation required for a
loan approval</t>
  </si>
  <si>
    <t>Can I claim?</t>
  </si>
  <si>
    <t>&gt;The amount you borrow for the property</t>
  </si>
  <si>
    <t>&gt;Loan balances for the property</t>
  </si>
  <si>
    <t>&gt;Interest expenses (these are claimed separately)</t>
  </si>
  <si>
    <t>&gt;Repayments of principal against the loan balance</t>
  </si>
  <si>
    <t>&gt;Stamp duty charged by your state/ territory government on the transfer (purchase) of the property title (this is a capital expense)</t>
  </si>
  <si>
    <t>&gt;Legal expenses, including solicitors’ and conveyancers’ fees for the purchase of the property (this is a capital expense)</t>
  </si>
  <si>
    <t>&gt;Stamp duty you incur when you acquire a leasehold interest in a property, such as an Australian Capital Territory 99-year crown lease (you may be able to claim this as a lease document expense)</t>
  </si>
  <si>
    <t>&gt;Insurance premiums where, under the policy, your loan will be paid out in the event that you die, become disabled or unemployed (this is a private expense)</t>
  </si>
  <si>
    <t>&gt;Borrowing expenses on any portion of the loan you use for private purposes (for example, money you use to buy a car)</t>
  </si>
  <si>
    <t>&gt; Include all the income you receive related to the rental property</t>
  </si>
  <si>
    <t xml:space="preserve">&gt; Get your expenses right </t>
  </si>
  <si>
    <t># Eligibility – Claim only for expenses incurred for the period your property was rented or when you were actively trying to rent
the property on commercial terms.</t>
  </si>
  <si>
    <t># Timing – Some expenses must be claimed over a number of years.</t>
  </si>
  <si>
    <t># Apportionment – Apportion your claim where your property was rented out for part of the year or only part of your property was rented out, where you used the property yourself or rented it below market rates. You must also apportion in line with your ownership interest.</t>
  </si>
  <si>
    <t>&gt;Keep records to prove it all. You should keep records of both income and expenses relating to your rental property, as well as purchase and sale records.</t>
  </si>
  <si>
    <t>&gt;If your total borrowing expenses are more than $100, the deduction is spread over five years or the term of the loan, whichever is less.</t>
  </si>
  <si>
    <t>&gt;If the total borrowing expenses are $100 or less, you can claim a full deduction in the income year they are incurred.</t>
  </si>
  <si>
    <t>&gt;If you repay the loan early and in less than five years from the time you took it out, you can claim a deduction for the balance of the borrowing expenses in the final year of repayment.</t>
  </si>
  <si>
    <t>Attention</t>
  </si>
  <si>
    <t>&gt;If you obtained the loan part way through the income year, the deduction for the first year will be apportioned according to the number of days in the year you had the loan.</t>
  </si>
  <si>
    <t>Rental property loan</t>
  </si>
  <si>
    <t>Loan details</t>
  </si>
  <si>
    <t>Date of Loan</t>
  </si>
  <si>
    <t>Loan period in years</t>
  </si>
  <si>
    <t>Total loan amount</t>
  </si>
  <si>
    <t>Value</t>
  </si>
  <si>
    <t>Loan will be fully paid in</t>
  </si>
  <si>
    <t xml:space="preserve">Deductions will be claimed till: </t>
  </si>
  <si>
    <t>Loan establishment fees</t>
  </si>
  <si>
    <t>Lender’s mortgage insurance</t>
  </si>
  <si>
    <t>Stamp duty charged on the mortgage</t>
  </si>
  <si>
    <t>Title search fees charged by your 
lender</t>
  </si>
  <si>
    <t>Mortgage broker fees</t>
  </si>
  <si>
    <t>Total</t>
  </si>
  <si>
    <t>Expense type</t>
  </si>
  <si>
    <t>Total days for calculation</t>
  </si>
  <si>
    <t>Borrowing expense remaining</t>
  </si>
  <si>
    <t>Financial Year Ending</t>
  </si>
  <si>
    <t>Maximum amount for the income year</t>
  </si>
  <si>
    <t>Relevant days of the year</t>
  </si>
  <si>
    <t>Rental property percentage</t>
  </si>
  <si>
    <t>Deduction per year</t>
  </si>
  <si>
    <t>Costs for preparing and filing mortgage documents</t>
  </si>
  <si>
    <t>*fill only the cells in this colour</t>
  </si>
  <si>
    <t>Private use / personal loan amount</t>
  </si>
  <si>
    <t>Fees for a valuation required for a loan approval</t>
  </si>
  <si>
    <t>What expenses can I claim?</t>
  </si>
  <si>
    <t>Check them here</t>
  </si>
  <si>
    <t>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</si>
</sst>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_-* #,##0_-;\-* #,##0_-;_-* &quot;-&quot;??_-;_-@_-"/>
    <numFmt numFmtId="165" formatCode="_-&quot;$&quot;* #,##0_-;\-&quot;$&quot;* #,##0_-;_-&quot;$&quot;* &quot;-&quot;??_-;_-@_-"/>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171717"/>
      <name val="Consolas"/>
      <family val="3"/>
    </font>
    <font>
      <u/>
      <sz val="11"/>
      <color theme="10"/>
      <name val="Calibri"/>
      <family val="2"/>
      <scheme val="minor"/>
    </font>
    <font>
      <sz val="11"/>
      <color theme="4" tint="-0.249977111117893"/>
      <name val="Calibri"/>
      <family val="2"/>
      <scheme val="minor"/>
    </font>
    <font>
      <b/>
      <sz val="9"/>
      <color indexed="81"/>
      <name val="Tahoma"/>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249977111117893"/>
        <bgColor theme="4"/>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top style="thin">
        <color theme="4" tint="0.39997558519241921"/>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double">
        <color theme="4"/>
      </bottom>
      <diagonal/>
    </border>
    <border>
      <left/>
      <right/>
      <top style="thin">
        <color theme="4" tint="0.39997558519241921"/>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xf numFmtId="14" fontId="0" fillId="0" borderId="0" xfId="0" applyNumberFormat="1"/>
    <xf numFmtId="44" fontId="0" fillId="0" borderId="0" xfId="2" applyFont="1"/>
    <xf numFmtId="164" fontId="0" fillId="0" borderId="0" xfId="1" applyNumberFormat="1" applyFont="1"/>
    <xf numFmtId="14" fontId="0" fillId="0" borderId="0" xfId="2" applyNumberFormat="1" applyFont="1"/>
    <xf numFmtId="10" fontId="0" fillId="0" borderId="0" xfId="3" applyNumberFormat="1" applyFont="1"/>
    <xf numFmtId="44" fontId="0" fillId="2" borderId="6" xfId="2" applyNumberFormat="1" applyFont="1" applyFill="1" applyBorder="1"/>
    <xf numFmtId="44" fontId="0" fillId="0" borderId="6" xfId="2" applyNumberFormat="1" applyFont="1" applyBorder="1"/>
    <xf numFmtId="14" fontId="0" fillId="0" borderId="10" xfId="0" applyNumberFormat="1" applyBorder="1" applyAlignment="1">
      <alignment horizontal="center"/>
    </xf>
    <xf numFmtId="44" fontId="0" fillId="0" borderId="10" xfId="0" applyNumberFormat="1" applyBorder="1"/>
    <xf numFmtId="0" fontId="5" fillId="0" borderId="10" xfId="0" applyFont="1" applyBorder="1"/>
    <xf numFmtId="165" fontId="0" fillId="0" borderId="10" xfId="2" applyNumberFormat="1" applyFont="1" applyBorder="1"/>
    <xf numFmtId="165" fontId="0" fillId="0" borderId="10" xfId="0" applyNumberFormat="1" applyBorder="1"/>
    <xf numFmtId="14" fontId="0" fillId="0" borderId="11" xfId="0" applyNumberFormat="1" applyBorder="1" applyAlignment="1">
      <alignment horizontal="center"/>
    </xf>
    <xf numFmtId="44" fontId="0" fillId="0" borderId="11" xfId="0" applyNumberFormat="1" applyBorder="1"/>
    <xf numFmtId="0" fontId="5" fillId="0" borderId="11" xfId="0" applyFont="1" applyBorder="1"/>
    <xf numFmtId="165" fontId="0" fillId="0" borderId="11" xfId="2" applyNumberFormat="1" applyFont="1" applyBorder="1"/>
    <xf numFmtId="165" fontId="0" fillId="0" borderId="11" xfId="0" applyNumberFormat="1" applyBorder="1"/>
    <xf numFmtId="14" fontId="0" fillId="3" borderId="12" xfId="0" applyNumberFormat="1" applyFill="1" applyBorder="1" applyAlignment="1">
      <alignment horizontal="center"/>
    </xf>
    <xf numFmtId="44" fontId="0" fillId="3" borderId="12" xfId="0" applyNumberFormat="1" applyFill="1" applyBorder="1"/>
    <xf numFmtId="0" fontId="5" fillId="3" borderId="12" xfId="0" applyFont="1" applyFill="1" applyBorder="1"/>
    <xf numFmtId="165" fontId="0" fillId="3" borderId="12" xfId="2" applyNumberFormat="1" applyFont="1" applyFill="1" applyBorder="1"/>
    <xf numFmtId="165" fontId="0" fillId="3" borderId="12" xfId="0" applyNumberFormat="1" applyFill="1" applyBorder="1"/>
    <xf numFmtId="14" fontId="0" fillId="3" borderId="10" xfId="0" applyNumberFormat="1" applyFill="1" applyBorder="1" applyAlignment="1">
      <alignment horizontal="center"/>
    </xf>
    <xf numFmtId="44" fontId="0" fillId="3" borderId="10" xfId="0" applyNumberFormat="1" applyFill="1" applyBorder="1"/>
    <xf numFmtId="0" fontId="5" fillId="3" borderId="10" xfId="0" applyFont="1" applyFill="1" applyBorder="1"/>
    <xf numFmtId="165" fontId="0" fillId="3" borderId="10" xfId="2" applyNumberFormat="1" applyFont="1" applyFill="1" applyBorder="1"/>
    <xf numFmtId="165" fontId="0" fillId="3" borderId="10" xfId="0" applyNumberFormat="1" applyFill="1" applyBorder="1"/>
    <xf numFmtId="164" fontId="4" fillId="3" borderId="9" xfId="1" applyNumberFormat="1" applyFont="1" applyFill="1" applyBorder="1"/>
    <xf numFmtId="44" fontId="4" fillId="3" borderId="9" xfId="2" applyFont="1" applyFill="1" applyBorder="1"/>
    <xf numFmtId="44" fontId="4" fillId="3" borderId="3" xfId="2" applyNumberFormat="1" applyFont="1" applyFill="1" applyBorder="1"/>
    <xf numFmtId="44" fontId="4" fillId="0" borderId="0" xfId="2" applyFont="1"/>
    <xf numFmtId="0" fontId="4" fillId="0" borderId="0" xfId="0" applyFont="1"/>
    <xf numFmtId="164" fontId="4" fillId="0" borderId="0" xfId="1" applyNumberFormat="1" applyFont="1"/>
    <xf numFmtId="0" fontId="2" fillId="5" borderId="9" xfId="0" applyFont="1" applyFill="1" applyBorder="1" applyAlignment="1">
      <alignment horizontal="center" vertical="center" wrapText="1"/>
    </xf>
    <xf numFmtId="0" fontId="0" fillId="5" borderId="0" xfId="0" applyFill="1"/>
    <xf numFmtId="0" fontId="2" fillId="6" borderId="6" xfId="0" applyFont="1" applyFill="1" applyBorder="1" applyAlignment="1">
      <alignment horizontal="center"/>
    </xf>
    <xf numFmtId="0" fontId="3" fillId="4" borderId="0" xfId="0" applyFont="1" applyFill="1" applyAlignment="1">
      <alignment horizontal="center"/>
    </xf>
    <xf numFmtId="0" fontId="7" fillId="0" borderId="0" xfId="0" applyFont="1" applyFill="1" applyAlignment="1">
      <alignment horizontal="center"/>
    </xf>
    <xf numFmtId="0" fontId="6" fillId="0" borderId="0" xfId="4" applyAlignment="1">
      <alignment horizontal="left"/>
    </xf>
    <xf numFmtId="0" fontId="0" fillId="0" borderId="0" xfId="0" applyAlignment="1">
      <alignment horizontal="center"/>
    </xf>
    <xf numFmtId="0" fontId="2" fillId="6" borderId="1" xfId="0" applyFont="1" applyFill="1" applyBorder="1" applyAlignment="1">
      <alignment horizontal="center"/>
    </xf>
    <xf numFmtId="0" fontId="2" fillId="6" borderId="4" xfId="0" applyFont="1" applyFill="1" applyBorder="1" applyAlignment="1">
      <alignment horizontal="center"/>
    </xf>
    <xf numFmtId="14" fontId="4" fillId="3" borderId="9" xfId="0" applyNumberFormat="1" applyFont="1" applyFill="1" applyBorder="1" applyAlignment="1">
      <alignment horizontal="center"/>
    </xf>
    <xf numFmtId="0" fontId="4" fillId="3" borderId="2" xfId="0" applyFont="1" applyFill="1" applyBorder="1" applyAlignment="1">
      <alignment horizontal="center"/>
    </xf>
    <xf numFmtId="0" fontId="4" fillId="3" borderId="5" xfId="0" applyFont="1" applyFill="1" applyBorder="1" applyAlignment="1">
      <alignment horizontal="center"/>
    </xf>
    <xf numFmtId="0" fontId="0" fillId="0" borderId="1" xfId="0" applyFont="1" applyBorder="1"/>
    <xf numFmtId="0" fontId="0" fillId="0" borderId="4" xfId="0" applyFont="1" applyBorder="1"/>
    <xf numFmtId="0" fontId="0" fillId="2" borderId="1" xfId="0" applyFont="1" applyFill="1" applyBorder="1"/>
    <xf numFmtId="0" fontId="0" fillId="2" borderId="4" xfId="0" applyFont="1" applyFill="1" applyBorder="1"/>
    <xf numFmtId="0" fontId="0" fillId="2" borderId="1" xfId="0" applyFont="1" applyFill="1" applyBorder="1" applyAlignment="1"/>
    <xf numFmtId="0" fontId="0" fillId="2" borderId="4" xfId="0" applyFont="1" applyFill="1" applyBorder="1" applyAlignment="1"/>
    <xf numFmtId="0" fontId="0" fillId="0" borderId="7" xfId="0" applyFont="1" applyBorder="1" applyAlignment="1"/>
    <xf numFmtId="0" fontId="0" fillId="0" borderId="8" xfId="0" applyFont="1" applyBorder="1" applyAlignment="1"/>
  </cellXfs>
  <cellStyles count="5">
    <cellStyle name="Comma" xfId="1" builtinId="3"/>
    <cellStyle name="Currency" xfId="2" builtinId="4"/>
    <cellStyle name="Hyperlink" xfId="4" builtinId="8"/>
    <cellStyle name="Normal" xfId="0" builtinId="0"/>
    <cellStyle name="Percent" xfId="3" builtinId="5"/>
  </cellStyles>
  <dxfs count="7">
    <dxf>
      <font>
        <b val="0"/>
        <i val="0"/>
        <strike val="0"/>
        <condense val="0"/>
        <extend val="0"/>
        <outline val="0"/>
        <shadow val="0"/>
        <u val="none"/>
        <vertAlign val="baseline"/>
        <sz val="11"/>
        <color theme="1"/>
        <name val="Calibri"/>
        <family val="2"/>
        <scheme val="minor"/>
      </font>
    </dxf>
    <dxf>
      <fill>
        <patternFill patternType="solid">
          <fgColor indexed="64"/>
          <bgColor theme="4" tint="-0.249977111117893"/>
        </patternFill>
      </fill>
    </dxf>
    <dxf>
      <fill>
        <patternFill>
          <bgColor theme="7" tint="0.59996337778862885"/>
        </patternFill>
      </fill>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8AB8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Expenses by type</a:t>
            </a:r>
          </a:p>
        </c:rich>
      </c:tx>
      <c:layout>
        <c:manualLayout>
          <c:xMode val="edge"/>
          <c:yMode val="edge"/>
          <c:x val="0.39604881769641492"/>
          <c:y val="1.15942081908972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43922713322162E-2"/>
          <c:y val="0.16539137984314953"/>
          <c:w val="0.91882664552514459"/>
          <c:h val="0.57276301392811313"/>
        </c:manualLayout>
      </c:layout>
      <c:barChart>
        <c:barDir val="col"/>
        <c:grouping val="clustered"/>
        <c:varyColors val="0"/>
        <c:ser>
          <c:idx val="0"/>
          <c:order val="0"/>
          <c:tx>
            <c:strRef>
              <c:f>Calculations!$E$8</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Calculations!$D$9:$D$15</c:f>
              <c:strCache>
                <c:ptCount val="7"/>
                <c:pt idx="0">
                  <c:v>Loan establishment fees</c:v>
                </c:pt>
                <c:pt idx="1">
                  <c:v>Lender’s mortgage insurance</c:v>
                </c:pt>
                <c:pt idx="2">
                  <c:v>Stamp duty charged on the mortgage</c:v>
                </c:pt>
                <c:pt idx="3">
                  <c:v>Title search fees charged by your 
lender</c:v>
                </c:pt>
                <c:pt idx="4">
                  <c:v>Costs for preparing and filing mortgage documents</c:v>
                </c:pt>
                <c:pt idx="5">
                  <c:v>Mortgage broker fees</c:v>
                </c:pt>
                <c:pt idx="6">
                  <c:v>Fees for a valuation required for a loan approval</c:v>
                </c:pt>
              </c:strCache>
            </c:strRef>
          </c:cat>
          <c:val>
            <c:numRef>
              <c:f>Calculations!$E$9:$E$16</c:f>
              <c:numCache>
                <c:formatCode>General</c:formatCode>
                <c:ptCount val="8"/>
              </c:numCache>
            </c:numRef>
          </c:val>
          <c:extLst>
            <c:ext xmlns:c16="http://schemas.microsoft.com/office/drawing/2014/chart" uri="{C3380CC4-5D6E-409C-BE32-E72D297353CC}">
              <c16:uniqueId val="{00000000-9E4C-4117-9EA9-0875299FEA06}"/>
            </c:ext>
          </c:extLst>
        </c:ser>
        <c:ser>
          <c:idx val="1"/>
          <c:order val="1"/>
          <c:tx>
            <c:strRef>
              <c:f>Calculations!$F$8</c:f>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Calculations!$D$9:$D$15</c:f>
              <c:strCache>
                <c:ptCount val="7"/>
                <c:pt idx="0">
                  <c:v>Loan establishment fees</c:v>
                </c:pt>
                <c:pt idx="1">
                  <c:v>Lender’s mortgage insurance</c:v>
                </c:pt>
                <c:pt idx="2">
                  <c:v>Stamp duty charged on the mortgage</c:v>
                </c:pt>
                <c:pt idx="3">
                  <c:v>Title search fees charged by your 
lender</c:v>
                </c:pt>
                <c:pt idx="4">
                  <c:v>Costs for preparing and filing mortgage documents</c:v>
                </c:pt>
                <c:pt idx="5">
                  <c:v>Mortgage broker fees</c:v>
                </c:pt>
                <c:pt idx="6">
                  <c:v>Fees for a valuation required for a loan approval</c:v>
                </c:pt>
              </c:strCache>
            </c:strRef>
          </c:cat>
          <c:val>
            <c:numRef>
              <c:f>Calculations!$F$9:$F$16</c:f>
              <c:numCache>
                <c:formatCode>General</c:formatCode>
                <c:ptCount val="8"/>
              </c:numCache>
            </c:numRef>
          </c:val>
          <c:extLst>
            <c:ext xmlns:c16="http://schemas.microsoft.com/office/drawing/2014/chart" uri="{C3380CC4-5D6E-409C-BE32-E72D297353CC}">
              <c16:uniqueId val="{00000001-9E4C-4117-9EA9-0875299FEA06}"/>
            </c:ext>
          </c:extLst>
        </c:ser>
        <c:ser>
          <c:idx val="2"/>
          <c:order val="2"/>
          <c:tx>
            <c:strRef>
              <c:f>Calculations!$G$8</c:f>
              <c:strCache>
                <c:ptCount val="1"/>
                <c:pt idx="0">
                  <c:v>Value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Calculations!$D$9:$D$15</c:f>
              <c:strCache>
                <c:ptCount val="7"/>
                <c:pt idx="0">
                  <c:v>Loan establishment fees</c:v>
                </c:pt>
                <c:pt idx="1">
                  <c:v>Lender’s mortgage insurance</c:v>
                </c:pt>
                <c:pt idx="2">
                  <c:v>Stamp duty charged on the mortgage</c:v>
                </c:pt>
                <c:pt idx="3">
                  <c:v>Title search fees charged by your 
lender</c:v>
                </c:pt>
                <c:pt idx="4">
                  <c:v>Costs for preparing and filing mortgage documents</c:v>
                </c:pt>
                <c:pt idx="5">
                  <c:v>Mortgage broker fees</c:v>
                </c:pt>
                <c:pt idx="6">
                  <c:v>Fees for a valuation required for a loan approval</c:v>
                </c:pt>
              </c:strCache>
            </c:strRef>
          </c:cat>
          <c:val>
            <c:numRef>
              <c:f>Calculations!$G$9:$G$15</c:f>
              <c:numCache>
                <c:formatCode>_("$"* #,##0.00_);_("$"* \(#,##0.00\);_("$"* "-"??_);_(@_)</c:formatCode>
                <c:ptCount val="7"/>
              </c:numCache>
            </c:numRef>
          </c:val>
          <c:extLst>
            <c:ext xmlns:c16="http://schemas.microsoft.com/office/drawing/2014/chart" uri="{C3380CC4-5D6E-409C-BE32-E72D297353CC}">
              <c16:uniqueId val="{00000002-9E4C-4117-9EA9-0875299FEA06}"/>
            </c:ext>
          </c:extLst>
        </c:ser>
        <c:dLbls>
          <c:showLegendKey val="0"/>
          <c:showVal val="0"/>
          <c:showCatName val="0"/>
          <c:showSerName val="0"/>
          <c:showPercent val="0"/>
          <c:showBubbleSize val="0"/>
        </c:dLbls>
        <c:gapWidth val="100"/>
        <c:overlap val="-24"/>
        <c:axId val="773350992"/>
        <c:axId val="773348696"/>
      </c:barChart>
      <c:catAx>
        <c:axId val="773350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348696"/>
        <c:crosses val="autoZero"/>
        <c:auto val="1"/>
        <c:lblAlgn val="ctr"/>
        <c:lblOffset val="100"/>
        <c:noMultiLvlLbl val="0"/>
      </c:catAx>
      <c:valAx>
        <c:axId val="773348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35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1334644</xdr:colOff>
      <xdr:row>5</xdr:row>
      <xdr:rowOff>123825</xdr:rowOff>
    </xdr:to>
    <xdr:pic>
      <xdr:nvPicPr>
        <xdr:cNvPr id="3" name="Picture 2">
          <a:extLst>
            <a:ext uri="{FF2B5EF4-FFF2-40B4-BE49-F238E27FC236}">
              <a16:creationId xmlns:a16="http://schemas.microsoft.com/office/drawing/2014/main" id="{D2C649B3-CCAE-4D30-A9DC-C890A4C2D6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34644" cy="1076325"/>
        </a:xfrm>
        <a:prstGeom prst="rect">
          <a:avLst/>
        </a:prstGeom>
      </xdr:spPr>
    </xdr:pic>
    <xdr:clientData/>
  </xdr:twoCellAnchor>
  <xdr:oneCellAnchor>
    <xdr:from>
      <xdr:col>0</xdr:col>
      <xdr:colOff>284014</xdr:colOff>
      <xdr:row>3</xdr:row>
      <xdr:rowOff>66676</xdr:rowOff>
    </xdr:from>
    <xdr:ext cx="8059886" cy="781111"/>
    <xdr:sp macro="" textlink="">
      <xdr:nvSpPr>
        <xdr:cNvPr id="4" name="Rectangle 3">
          <a:extLst>
            <a:ext uri="{FF2B5EF4-FFF2-40B4-BE49-F238E27FC236}">
              <a16:creationId xmlns:a16="http://schemas.microsoft.com/office/drawing/2014/main" id="{D629735F-A15D-421A-8B3E-57CE73E10ACA}"/>
            </a:ext>
          </a:extLst>
        </xdr:cNvPr>
        <xdr:cNvSpPr/>
      </xdr:nvSpPr>
      <xdr:spPr>
        <a:xfrm>
          <a:off x="284014" y="638176"/>
          <a:ext cx="8059886" cy="781111"/>
        </a:xfrm>
        <a:prstGeom prst="rect">
          <a:avLst/>
        </a:prstGeom>
        <a:noFill/>
      </xdr:spPr>
      <xdr:txBody>
        <a:bodyPr wrap="square" lIns="91440" tIns="45720" rIns="91440" bIns="45720">
          <a:spAutoFit/>
        </a:bodyPr>
        <a:lstStyle/>
        <a:p>
          <a:pPr algn="ctr"/>
          <a:r>
            <a:rPr lang="en-US" sz="4400" b="0" cap="none" spc="0">
              <a:ln w="0"/>
              <a:solidFill>
                <a:schemeClr val="accent1">
                  <a:lumMod val="75000"/>
                </a:schemeClr>
              </a:solidFill>
              <a:effectLst>
                <a:outerShdw blurRad="38100" dist="25400" dir="5400000" algn="ctr" rotWithShape="0">
                  <a:srgbClr val="6E747A">
                    <a:alpha val="43000"/>
                  </a:srgbClr>
                </a:outerShdw>
              </a:effectLst>
            </a:rPr>
            <a:t>Borrowing</a:t>
          </a:r>
          <a:r>
            <a:rPr lang="en-US" sz="4400" b="0" cap="none" spc="0" baseline="0">
              <a:ln w="0"/>
              <a:solidFill>
                <a:schemeClr val="accent1">
                  <a:lumMod val="75000"/>
                </a:schemeClr>
              </a:solidFill>
              <a:effectLst>
                <a:outerShdw blurRad="38100" dist="25400" dir="5400000" algn="ctr" rotWithShape="0">
                  <a:srgbClr val="6E747A">
                    <a:alpha val="43000"/>
                  </a:srgbClr>
                </a:outerShdw>
              </a:effectLst>
            </a:rPr>
            <a:t> Costs Schedule</a:t>
          </a:r>
          <a:endParaRPr lang="en-US" sz="4400" b="0" cap="none" spc="0">
            <a:ln w="0"/>
            <a:solidFill>
              <a:schemeClr val="accent1">
                <a:lumMod val="75000"/>
              </a:schemeClr>
            </a:solidFill>
            <a:effectLst>
              <a:outerShdw blurRad="38100" dist="25400" dir="5400000" algn="ctr" rotWithShape="0">
                <a:srgbClr val="6E747A">
                  <a:alpha val="43000"/>
                </a:srgbClr>
              </a:outerShdw>
            </a:effectLst>
          </a:endParaRPr>
        </a:p>
      </xdr:txBody>
    </xdr:sp>
    <xdr:clientData/>
  </xdr:oneCellAnchor>
  <xdr:twoCellAnchor>
    <xdr:from>
      <xdr:col>0</xdr:col>
      <xdr:colOff>142875</xdr:colOff>
      <xdr:row>26</xdr:row>
      <xdr:rowOff>66675</xdr:rowOff>
    </xdr:from>
    <xdr:to>
      <xdr:col>7</xdr:col>
      <xdr:colOff>504825</xdr:colOff>
      <xdr:row>37</xdr:row>
      <xdr:rowOff>161924</xdr:rowOff>
    </xdr:to>
    <xdr:graphicFrame macro="">
      <xdr:nvGraphicFramePr>
        <xdr:cNvPr id="2" name="Chart 1">
          <a:extLst>
            <a:ext uri="{FF2B5EF4-FFF2-40B4-BE49-F238E27FC236}">
              <a16:creationId xmlns:a16="http://schemas.microsoft.com/office/drawing/2014/main" id="{FA37F413-BAC6-49F7-998C-076CEA0FB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7A87A-7B87-499F-9833-E5436970675E}" name="Table2" displayName="Table2" ref="A1:B8" totalsRowShown="0">
  <autoFilter ref="A1:B8" xr:uid="{8FECC2EE-B590-4F3E-B667-742AC6D259DA}">
    <filterColumn colId="0" hiddenButton="1"/>
    <filterColumn colId="1" hiddenButton="1"/>
  </autoFilter>
  <tableColumns count="2">
    <tableColumn id="1" xr3:uid="{C6C084C4-120F-4C88-BEE4-1A9CBDAA43C8}" name="Type of Expense"/>
    <tableColumn id="2" xr3:uid="{783A8110-13E5-4DC6-898B-932AFFCCAC14}" name="Can I claim?"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C192EC-2F94-4F5A-904F-EB3B0F7DC77E}" name="Table3" displayName="Table3" ref="A10:B19" totalsRowShown="0">
  <autoFilter ref="A10:B19" xr:uid="{92EB4B21-BFE4-4235-9957-85275E1F5A47}">
    <filterColumn colId="0" hiddenButton="1"/>
    <filterColumn colId="1" hiddenButton="1"/>
  </autoFilter>
  <tableColumns count="2">
    <tableColumn id="1" xr3:uid="{EAB0E820-A619-4E92-A5CB-7B24ED32B5A7}" name="Type of Expense"/>
    <tableColumn id="2" xr3:uid="{A59B6329-9484-4CB2-BA57-F39C8AFE7501}" name="Can I claim?" dataDxfId="5"/>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0AA91A-5689-42F2-8460-1751341A006C}" name="Table4" displayName="Table4" ref="A21:B31" totalsRowShown="0">
  <autoFilter ref="A21:B31" xr:uid="{017B74BD-F537-4485-851B-352F5B10BF96}">
    <filterColumn colId="0" hiddenButton="1"/>
    <filterColumn colId="1" hiddenButton="1"/>
  </autoFilter>
  <tableColumns count="2">
    <tableColumn id="1" xr3:uid="{4AD2FAA7-D7D8-4407-BB94-675BA0FD3262}" name="Rules" dataDxfId="4"/>
    <tableColumn id="2" xr3:uid="{3F9B294C-A77E-4324-AEB3-300CF3563007}" name="Attention" dataDxfId="3"/>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FCB103-2050-419F-AB70-8A4BA935CCA6}" name="Table5" displayName="Table5" ref="A8:B17" totalsRowShown="0" headerRowDxfId="1">
  <autoFilter ref="A8:B17" xr:uid="{731C162B-CEB4-4B45-B8DD-00A9FFEBE81C}">
    <filterColumn colId="0" hiddenButton="1"/>
    <filterColumn colId="1" hiddenButton="1"/>
  </autoFilter>
  <tableColumns count="2">
    <tableColumn id="1" xr3:uid="{5D7C8CD9-3087-47A3-BF7B-846C8BE8C5DA}" name="Loan details"/>
    <tableColumn id="2" xr3:uid="{6E32D2BF-CFA4-4F3A-A8ED-F8A8B9C2FEEC}" name="Valu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31"/>
  <sheetViews>
    <sheetView workbookViewId="0">
      <selection activeCell="A4" sqref="A4"/>
    </sheetView>
  </sheetViews>
  <sheetFormatPr defaultRowHeight="15" x14ac:dyDescent="0.25"/>
  <cols>
    <col min="1" max="1" width="121.140625" customWidth="1"/>
    <col min="2" max="2" width="21.28515625" style="1" customWidth="1"/>
  </cols>
  <sheetData>
    <row r="1" spans="1:2" x14ac:dyDescent="0.25">
      <c r="A1" t="s">
        <v>0</v>
      </c>
      <c r="B1" s="1" t="s">
        <v>8</v>
      </c>
    </row>
    <row r="2" spans="1:2" x14ac:dyDescent="0.25">
      <c r="A2" t="s">
        <v>1</v>
      </c>
      <c r="B2" s="1">
        <v>1</v>
      </c>
    </row>
    <row r="3" spans="1:2" x14ac:dyDescent="0.25">
      <c r="A3" t="s">
        <v>2</v>
      </c>
      <c r="B3" s="1">
        <v>1</v>
      </c>
    </row>
    <row r="4" spans="1:2" x14ac:dyDescent="0.25">
      <c r="A4" t="s">
        <v>3</v>
      </c>
      <c r="B4" s="1">
        <v>1</v>
      </c>
    </row>
    <row r="5" spans="1:2" x14ac:dyDescent="0.25">
      <c r="A5" s="3" t="s">
        <v>4</v>
      </c>
      <c r="B5" s="1">
        <v>1</v>
      </c>
    </row>
    <row r="6" spans="1:2" x14ac:dyDescent="0.25">
      <c r="A6" t="s">
        <v>5</v>
      </c>
      <c r="B6" s="1">
        <v>1</v>
      </c>
    </row>
    <row r="7" spans="1:2" x14ac:dyDescent="0.25">
      <c r="A7" t="s">
        <v>6</v>
      </c>
      <c r="B7" s="1">
        <v>1</v>
      </c>
    </row>
    <row r="8" spans="1:2" x14ac:dyDescent="0.25">
      <c r="A8" s="3" t="s">
        <v>7</v>
      </c>
      <c r="B8" s="1">
        <v>1</v>
      </c>
    </row>
    <row r="10" spans="1:2" x14ac:dyDescent="0.25">
      <c r="A10" t="s">
        <v>0</v>
      </c>
      <c r="B10" s="1" t="s">
        <v>8</v>
      </c>
    </row>
    <row r="11" spans="1:2" x14ac:dyDescent="0.25">
      <c r="A11" t="s">
        <v>9</v>
      </c>
      <c r="B11" s="1">
        <v>0</v>
      </c>
    </row>
    <row r="12" spans="1:2" x14ac:dyDescent="0.25">
      <c r="A12" t="s">
        <v>10</v>
      </c>
      <c r="B12" s="1">
        <v>0</v>
      </c>
    </row>
    <row r="13" spans="1:2" x14ac:dyDescent="0.25">
      <c r="A13" t="s">
        <v>11</v>
      </c>
      <c r="B13" s="1">
        <v>0</v>
      </c>
    </row>
    <row r="14" spans="1:2" x14ac:dyDescent="0.25">
      <c r="A14" t="s">
        <v>12</v>
      </c>
      <c r="B14" s="1">
        <v>0</v>
      </c>
    </row>
    <row r="15" spans="1:2" x14ac:dyDescent="0.25">
      <c r="A15" t="s">
        <v>13</v>
      </c>
      <c r="B15" s="1">
        <v>0</v>
      </c>
    </row>
    <row r="16" spans="1:2" x14ac:dyDescent="0.25">
      <c r="A16" t="s">
        <v>14</v>
      </c>
      <c r="B16" s="1">
        <v>0</v>
      </c>
    </row>
    <row r="17" spans="1:2" ht="30" x14ac:dyDescent="0.25">
      <c r="A17" s="2" t="s">
        <v>15</v>
      </c>
      <c r="B17" s="1">
        <v>0</v>
      </c>
    </row>
    <row r="18" spans="1:2" ht="30" x14ac:dyDescent="0.25">
      <c r="A18" s="2" t="s">
        <v>16</v>
      </c>
      <c r="B18" s="1">
        <v>0</v>
      </c>
    </row>
    <row r="19" spans="1:2" x14ac:dyDescent="0.25">
      <c r="A19" t="s">
        <v>17</v>
      </c>
      <c r="B19" s="1">
        <v>0</v>
      </c>
    </row>
    <row r="21" spans="1:2" x14ac:dyDescent="0.25">
      <c r="A21" t="s">
        <v>57</v>
      </c>
      <c r="B21" s="1" t="s">
        <v>27</v>
      </c>
    </row>
    <row r="22" spans="1:2" x14ac:dyDescent="0.25">
      <c r="A22" t="s">
        <v>18</v>
      </c>
      <c r="B22" s="1">
        <v>0</v>
      </c>
    </row>
    <row r="23" spans="1:2" x14ac:dyDescent="0.25">
      <c r="A23" t="s">
        <v>19</v>
      </c>
      <c r="B23" s="1">
        <v>0</v>
      </c>
    </row>
    <row r="24" spans="1:2" ht="30" x14ac:dyDescent="0.25">
      <c r="A24" s="2" t="s">
        <v>20</v>
      </c>
      <c r="B24" s="1">
        <v>0</v>
      </c>
    </row>
    <row r="25" spans="1:2" x14ac:dyDescent="0.25">
      <c r="A25" s="2" t="s">
        <v>21</v>
      </c>
      <c r="B25" s="1">
        <v>0</v>
      </c>
    </row>
    <row r="26" spans="1:2" ht="45" x14ac:dyDescent="0.25">
      <c r="A26" s="2" t="s">
        <v>22</v>
      </c>
      <c r="B26" s="1">
        <v>0</v>
      </c>
    </row>
    <row r="27" spans="1:2" ht="30" x14ac:dyDescent="0.25">
      <c r="A27" s="2" t="s">
        <v>23</v>
      </c>
      <c r="B27" s="1">
        <v>0</v>
      </c>
    </row>
    <row r="28" spans="1:2" x14ac:dyDescent="0.25">
      <c r="A28" s="3" t="s">
        <v>24</v>
      </c>
      <c r="B28" s="1">
        <v>0</v>
      </c>
    </row>
    <row r="29" spans="1:2" x14ac:dyDescent="0.25">
      <c r="A29" s="2" t="s">
        <v>25</v>
      </c>
      <c r="B29" s="1">
        <v>0</v>
      </c>
    </row>
    <row r="30" spans="1:2" ht="30" x14ac:dyDescent="0.25">
      <c r="A30" s="2" t="s">
        <v>26</v>
      </c>
      <c r="B30" s="1">
        <v>0</v>
      </c>
    </row>
    <row r="31" spans="1:2" ht="30" x14ac:dyDescent="0.25">
      <c r="A31" s="2" t="s">
        <v>28</v>
      </c>
      <c r="B31" s="1">
        <v>0</v>
      </c>
    </row>
  </sheetData>
  <conditionalFormatting sqref="B2:B8">
    <cfRule type="iconSet" priority="3">
      <iconSet iconSet="3Symbols2" showValue="0">
        <cfvo type="percent" val="0"/>
        <cfvo type="percent" val="33"/>
        <cfvo type="percent" val="67"/>
      </iconSet>
    </cfRule>
  </conditionalFormatting>
  <conditionalFormatting sqref="B11:B19">
    <cfRule type="iconSet" priority="2">
      <iconSet iconSet="3Symbols2" showValue="0" reverse="1">
        <cfvo type="percent" val="0"/>
        <cfvo type="percent" val="33"/>
        <cfvo type="percent" val="67"/>
      </iconSet>
    </cfRule>
  </conditionalFormatting>
  <conditionalFormatting sqref="B22:B31">
    <cfRule type="iconSet" priority="1">
      <iconSet iconSet="3Symbols2" showValue="0" reverse="1">
        <cfvo type="percent" val="0"/>
        <cfvo type="percent" val="0"/>
        <cfvo type="percent" val="0" gte="0"/>
      </iconSet>
    </cfRule>
  </conditionalFormatting>
  <pageMargins left="0.1" right="0.09" top="0.19" bottom="0.14000000000000001" header="0.14000000000000001" footer="0.1"/>
  <pageSetup paperSize="9" orientation="landscape"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938B2-9FBA-4E84-A5EF-8421166D5E3A}">
  <sheetPr codeName="Sheet2"/>
  <dimension ref="A1:M26"/>
  <sheetViews>
    <sheetView tabSelected="1" workbookViewId="0">
      <selection activeCell="M28" sqref="M28"/>
    </sheetView>
  </sheetViews>
  <sheetFormatPr defaultRowHeight="15" x14ac:dyDescent="0.25"/>
  <cols>
    <col min="1" max="1" width="32.28515625" customWidth="1"/>
    <col min="2" max="2" width="16" customWidth="1"/>
    <col min="3" max="3" width="14.7109375" customWidth="1"/>
    <col min="4" max="4" width="17" customWidth="1"/>
    <col min="5" max="5" width="14.7109375" customWidth="1"/>
    <col min="6" max="6" width="14.85546875" customWidth="1"/>
    <col min="7" max="7" width="15.85546875" customWidth="1"/>
  </cols>
  <sheetData>
    <row r="1" spans="1:13" x14ac:dyDescent="0.25">
      <c r="E1" s="40" t="s">
        <v>52</v>
      </c>
      <c r="F1" s="40"/>
    </row>
    <row r="2" spans="1:13" x14ac:dyDescent="0.25">
      <c r="E2" s="41" t="s">
        <v>55</v>
      </c>
      <c r="F2" s="41"/>
      <c r="G2" s="42" t="s">
        <v>56</v>
      </c>
      <c r="H2" s="42"/>
    </row>
    <row r="5" spans="1:13" x14ac:dyDescent="0.25">
      <c r="A5" s="43"/>
      <c r="B5" s="43"/>
      <c r="C5" s="43"/>
      <c r="D5" s="43"/>
      <c r="E5" s="43"/>
      <c r="F5" s="43"/>
      <c r="G5" s="43"/>
    </row>
    <row r="6" spans="1:13" x14ac:dyDescent="0.25">
      <c r="A6" s="1"/>
      <c r="B6" s="1"/>
      <c r="C6" s="1"/>
      <c r="D6" s="1"/>
      <c r="E6" s="1"/>
      <c r="F6" s="1"/>
      <c r="G6" s="1"/>
    </row>
    <row r="8" spans="1:13" x14ac:dyDescent="0.25">
      <c r="A8" s="38" t="s">
        <v>30</v>
      </c>
      <c r="B8" s="38" t="s">
        <v>34</v>
      </c>
      <c r="D8" s="44" t="s">
        <v>43</v>
      </c>
      <c r="E8" s="45"/>
      <c r="F8" s="45"/>
      <c r="G8" s="39" t="s">
        <v>34</v>
      </c>
    </row>
    <row r="9" spans="1:13" x14ac:dyDescent="0.25">
      <c r="A9" t="s">
        <v>31</v>
      </c>
      <c r="B9" s="4"/>
      <c r="D9" s="49" t="s">
        <v>37</v>
      </c>
      <c r="E9" s="50"/>
      <c r="F9" s="50"/>
      <c r="G9" s="10"/>
    </row>
    <row r="10" spans="1:13" x14ac:dyDescent="0.25">
      <c r="A10" t="s">
        <v>32</v>
      </c>
      <c r="D10" s="51" t="s">
        <v>38</v>
      </c>
      <c r="E10" s="52"/>
      <c r="F10" s="52"/>
      <c r="G10" s="9"/>
    </row>
    <row r="11" spans="1:13" x14ac:dyDescent="0.25">
      <c r="A11" t="s">
        <v>29</v>
      </c>
      <c r="B11" s="5"/>
      <c r="D11" s="49" t="s">
        <v>39</v>
      </c>
      <c r="E11" s="50"/>
      <c r="F11" s="50"/>
      <c r="G11" s="10"/>
      <c r="M11" s="35"/>
    </row>
    <row r="12" spans="1:13" x14ac:dyDescent="0.25">
      <c r="A12" t="s">
        <v>53</v>
      </c>
      <c r="B12" s="5"/>
      <c r="D12" s="53" t="s">
        <v>40</v>
      </c>
      <c r="E12" s="54"/>
      <c r="F12" s="54"/>
      <c r="G12" s="9"/>
    </row>
    <row r="13" spans="1:13" x14ac:dyDescent="0.25">
      <c r="A13" t="s">
        <v>33</v>
      </c>
      <c r="B13" s="34">
        <f>SUM(B11:B12)</f>
        <v>0</v>
      </c>
      <c r="D13" s="49" t="s">
        <v>51</v>
      </c>
      <c r="E13" s="50"/>
      <c r="F13" s="50"/>
      <c r="G13" s="10"/>
      <c r="L13" s="35"/>
    </row>
    <row r="14" spans="1:13" x14ac:dyDescent="0.25">
      <c r="A14" t="s">
        <v>49</v>
      </c>
      <c r="B14" s="8" t="str">
        <f>IFERROR(B11/B13,"")</f>
        <v/>
      </c>
      <c r="D14" s="51" t="s">
        <v>41</v>
      </c>
      <c r="E14" s="52"/>
      <c r="F14" s="52"/>
      <c r="G14" s="9"/>
      <c r="L14" s="35"/>
    </row>
    <row r="15" spans="1:13" ht="15.75" thickBot="1" x14ac:dyDescent="0.3">
      <c r="A15" t="s">
        <v>35</v>
      </c>
      <c r="B15" s="7" t="str">
        <f>IF(B9="","",DATE(YEAR(B9) + B10, MONTH(B9), DAY(B9)))</f>
        <v/>
      </c>
      <c r="D15" s="55" t="s">
        <v>54</v>
      </c>
      <c r="E15" s="56"/>
      <c r="F15" s="56"/>
      <c r="G15" s="10"/>
      <c r="L15" s="35"/>
    </row>
    <row r="16" spans="1:13" ht="15.75" thickTop="1" x14ac:dyDescent="0.25">
      <c r="A16" t="s">
        <v>36</v>
      </c>
      <c r="B16" s="7" t="str">
        <f>IF(B9="","",IF(B10&lt;5,DATE(YEAR(B9) + B10, MONTH(B9), DAY(B9)),DATE(YEAR(B9) + 5, MONTH(B9), DAY(B9))))</f>
        <v/>
      </c>
      <c r="D16" s="47" t="s">
        <v>42</v>
      </c>
      <c r="E16" s="48"/>
      <c r="F16" s="48"/>
      <c r="G16" s="33">
        <f>SUBTOTAL(109,Calculations!$G$9:$G$15)</f>
        <v>0</v>
      </c>
    </row>
    <row r="17" spans="1:6" x14ac:dyDescent="0.25">
      <c r="A17" s="35" t="s">
        <v>44</v>
      </c>
      <c r="B17" s="36" t="str">
        <f>IFERROR(B16-B9,"")</f>
        <v/>
      </c>
    </row>
    <row r="18" spans="1:6" x14ac:dyDescent="0.25">
      <c r="B18" s="6"/>
      <c r="D18" s="3"/>
      <c r="E18" s="5"/>
    </row>
    <row r="19" spans="1:6" ht="45" x14ac:dyDescent="0.25">
      <c r="B19" s="37" t="s">
        <v>46</v>
      </c>
      <c r="C19" s="37" t="s">
        <v>45</v>
      </c>
      <c r="D19" s="37" t="s">
        <v>48</v>
      </c>
      <c r="E19" s="37" t="s">
        <v>47</v>
      </c>
      <c r="F19" s="37" t="s">
        <v>50</v>
      </c>
    </row>
    <row r="20" spans="1:6" x14ac:dyDescent="0.25">
      <c r="B20" s="21" t="str">
        <f>IF(B9="","",IF(B9&gt;DATE(YEAR(B9),6,30),DATE(YEAR(B9)+1,6,30),DATE(YEAR(B9),6,30)))</f>
        <v/>
      </c>
      <c r="C20" s="22" t="str">
        <f>IF(Calculations!$G$16=0,"",G16)</f>
        <v/>
      </c>
      <c r="D20" s="23" t="str">
        <f>IF(B10&lt;&gt;0,IFERROR(B20-B9+1,""),"")</f>
        <v/>
      </c>
      <c r="E20" s="24" t="str">
        <f>IFERROR(ROUND(D20/$B$17*C20,0),"")</f>
        <v/>
      </c>
      <c r="F20" s="25" t="str">
        <f>IFERROR(ROUNDUP(E20*$B$14,0),"")</f>
        <v/>
      </c>
    </row>
    <row r="21" spans="1:6" x14ac:dyDescent="0.25">
      <c r="B21" s="11" t="str">
        <f>IF(B9="","",DATE(YEAR(B20)+1,MONTH(B20),DAY(B20)))</f>
        <v/>
      </c>
      <c r="C21" s="12" t="str">
        <f>IFERROR(C20-E20,"")</f>
        <v/>
      </c>
      <c r="D21" s="13" t="str">
        <f>IFERROR(IF($B$17-$D$20&lt;IF(OR(MOD(B21,400)=0,AND(MOD(B21,4)=0,MOD(B21,100)&lt;&gt;0)),366, 365),$B$17-$D$20,IF(OR(MOD(B21,400)=0,AND(MOD(B21,4)=0,MOD(B21,100)&lt;&gt;0)),366, 365)),"")</f>
        <v/>
      </c>
      <c r="E21" s="14" t="str">
        <f>IFERROR(ROUND((D21/($B$17-$D$20))*C21,0),"")</f>
        <v/>
      </c>
      <c r="F21" s="15" t="str">
        <f>IFERROR(ROUNDUP(E21*$B$14,0),"")</f>
        <v/>
      </c>
    </row>
    <row r="22" spans="1:6" x14ac:dyDescent="0.25">
      <c r="B22" s="26" t="str">
        <f>IF(B9="","",DATE(YEAR(B21)+1,MONTH(B21),DAY(B21)))</f>
        <v/>
      </c>
      <c r="C22" s="27" t="str">
        <f t="shared" ref="C22:C25" si="0">IFERROR(C21-E21,"")</f>
        <v/>
      </c>
      <c r="D22" s="28" t="str">
        <f>IFERROR(IF($B$17-$D$20-$D$21&lt;IF(OR(MOD(B22,400)=0,AND(MOD(B22,4)=0,MOD(B22,100)&lt;&gt;0)),366, 365),$B$17-$D$20-$D$21,IF(OR(MOD(B22,400)=0,AND(MOD(B22,4)=0,MOD(B22,100)&lt;&gt;0)),366, 365)),"")</f>
        <v/>
      </c>
      <c r="E22" s="29" t="str">
        <f>IFERROR(ROUND((D22/($B$17-$D$20-$D$21))*C22,0),"")</f>
        <v/>
      </c>
      <c r="F22" s="30" t="str">
        <f>IFERROR(ROUNDUP(E22*$B$14,0),"")</f>
        <v/>
      </c>
    </row>
    <row r="23" spans="1:6" x14ac:dyDescent="0.25">
      <c r="B23" s="11" t="str">
        <f>IF(B9="","",DATE(YEAR(B22)+1,MONTH(B22),DAY(B22)))</f>
        <v/>
      </c>
      <c r="C23" s="12" t="str">
        <f t="shared" si="0"/>
        <v/>
      </c>
      <c r="D23" s="13" t="str">
        <f>IFERROR(IF($B$17-$D$20-$D$21-$D$22&lt;IF(OR(MOD(B23,400)=0,AND(MOD(B23,4)=0,MOD(B23,100)&lt;&gt;0)),366, 365),$B$17-$D$20-$D$21-$D$22,IF(OR(MOD(B23,400)=0,AND(MOD(B23,4)=0,MOD(B23,100)&lt;&gt;0)),366, 365)),"")</f>
        <v/>
      </c>
      <c r="E23" s="14" t="str">
        <f>IFERROR(ROUND((D23/($B$17-$D$20-$D$21-$D$22))*C23,0),"")</f>
        <v/>
      </c>
      <c r="F23" s="15" t="str">
        <f>IFERROR(ROUNDUP(E23*$B$14,0),"")</f>
        <v/>
      </c>
    </row>
    <row r="24" spans="1:6" x14ac:dyDescent="0.25">
      <c r="B24" s="26" t="str">
        <f>IF(B9="","",DATE(YEAR(B23)+1,MONTH(B23),DAY(B23)))</f>
        <v/>
      </c>
      <c r="C24" s="27" t="str">
        <f t="shared" si="0"/>
        <v/>
      </c>
      <c r="D24" s="28" t="str">
        <f>IFERROR(IF($B$17-$D$20-$D$21-$D$22-$D$23&lt;IF(OR(MOD(B24,400)=0,AND(MOD(B24,4)=0,MOD(B24,100)&lt;&gt;0)),366, 365),$B$17-$D$20-$D$21-$D$22-$D$23,IF(OR(MOD(B24,400)=0,AND(MOD(B24,4)=0,MOD(B24,100)&lt;&gt;0)),366, 365)),"")</f>
        <v/>
      </c>
      <c r="E24" s="29" t="str">
        <f>IFERROR(ROUND((D24/($B$17-$D$20-$D$21-$D$22-$D$23))*C24,0),"")</f>
        <v/>
      </c>
      <c r="F24" s="30" t="str">
        <f>IFERROR(ROUNDUP(E24*$B$14,0),"")</f>
        <v/>
      </c>
    </row>
    <row r="25" spans="1:6" x14ac:dyDescent="0.25">
      <c r="B25" s="16" t="str">
        <f>IF(B9="","",DATE(YEAR(B24)+1,MONTH(B24),DAY(B24)))</f>
        <v/>
      </c>
      <c r="C25" s="17" t="str">
        <f t="shared" si="0"/>
        <v/>
      </c>
      <c r="D25" s="18" t="str">
        <f>IFERROR(IF($B$17-$D$20-$D$21-$D$22-$D$23-$D$24&lt;IF(OR(MOD(B25,400)=0,AND(MOD(B25,4)=0,MOD(B25,100)&lt;&gt;0)),366, 365),$B$17-$D$20-$D$21-$D$22-$D$23-$D$24,IF(OR(MOD(B25,400)=0,AND(MOD(B25,4)=0,MOD(B25,100)&lt;&gt;0)),366, 365)),"")</f>
        <v/>
      </c>
      <c r="E25" s="19" t="str">
        <f>IFERROR(ROUND((D25/($B$17-$D$20-$D$21-$D$22-$D$23-D24))*C25,0),"")</f>
        <v/>
      </c>
      <c r="F25" s="20" t="str">
        <f>IFERROR(ROUNDUP(D25*$B$14,0),"")</f>
        <v/>
      </c>
    </row>
    <row r="26" spans="1:6" x14ac:dyDescent="0.25">
      <c r="B26" s="46" t="s">
        <v>42</v>
      </c>
      <c r="C26" s="46"/>
      <c r="D26" s="31">
        <f>SUM(D20:D25)</f>
        <v>0</v>
      </c>
      <c r="E26" s="32">
        <f>SUM(E20:E25)</f>
        <v>0</v>
      </c>
      <c r="F26" s="32">
        <f>SUM(F20:F25)</f>
        <v>0</v>
      </c>
    </row>
  </sheetData>
  <mergeCells count="14">
    <mergeCell ref="B26:C26"/>
    <mergeCell ref="D16:F16"/>
    <mergeCell ref="D9:F9"/>
    <mergeCell ref="D10:F10"/>
    <mergeCell ref="D11:F11"/>
    <mergeCell ref="D12:F12"/>
    <mergeCell ref="D13:F13"/>
    <mergeCell ref="D14:F14"/>
    <mergeCell ref="D15:F15"/>
    <mergeCell ref="E1:F1"/>
    <mergeCell ref="E2:F2"/>
    <mergeCell ref="G2:H2"/>
    <mergeCell ref="A5:G5"/>
    <mergeCell ref="D8:F8"/>
  </mergeCells>
  <conditionalFormatting sqref="B9:B12 G9:G15">
    <cfRule type="containsBlanks" dxfId="2" priority="1">
      <formula>LEN(TRIM(B9))=0</formula>
    </cfRule>
  </conditionalFormatting>
  <hyperlinks>
    <hyperlink ref="G2" location="Description!A1" display="Description!A1" xr:uid="{A94A6C58-5109-4BAF-ACF6-95011395584F}"/>
  </hyperlinks>
  <pageMargins left="0.31496062992125984" right="0.11811023622047245" top="0.23622047244094491" bottom="0.15" header="0.11811023622047245" footer="0.11"/>
  <pageSetup orientation="landscape" r:id="rId1"/>
  <ignoredErrors>
    <ignoredError sqref="B13" formulaRange="1"/>
  </ignoredErrors>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Visar Jazxhi</dc:creator>
  <cp:lastModifiedBy>Visar Jazxhi</cp:lastModifiedBy>
  <cp:lastPrinted>2020-07-23T06:23:29Z</cp:lastPrinted>
  <dcterms:created xsi:type="dcterms:W3CDTF">2015-06-05T18:17:20Z</dcterms:created>
  <dcterms:modified xsi:type="dcterms:W3CDTF">2020-07-23T22:44:40Z</dcterms:modified>
</cp:coreProperties>
</file>