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sar Jazxhi\OneDrive - Taxtalk Pty Ltd\Desktop\"/>
    </mc:Choice>
  </mc:AlternateContent>
  <xr:revisionPtr revIDLastSave="0" documentId="13_ncr:1_{FDE7A1E1-28EA-47AB-B7A6-79ABDD1CAD65}" xr6:coauthVersionLast="46" xr6:coauthVersionMax="46" xr10:uidLastSave="{00000000-0000-0000-0000-000000000000}"/>
  <bookViews>
    <workbookView xWindow="-120" yWindow="-120" windowWidth="29040" windowHeight="15840" firstSheet="4" activeTab="4" xr2:uid="{00000000-000D-0000-FFFF-FFFF00000000}"/>
  </bookViews>
  <sheets>
    <sheet name="Bas Totals" sheetId="35" state="hidden" r:id="rId1"/>
    <sheet name="BAS " sheetId="44" state="hidden" r:id="rId2"/>
    <sheet name="Income &amp; Expense Jnl" sheetId="32" state="hidden" r:id="rId3"/>
    <sheet name="Adjustment Jnl" sheetId="33" state="hidden" r:id="rId4"/>
    <sheet name="Sheet1" sheetId="45" r:id="rId5"/>
  </sheets>
  <definedNames>
    <definedName name="_xlnm.Print_Area" localSheetId="3">'Adjustment Jnl'!$A$1:$K$162</definedName>
    <definedName name="_xlnm.Print_Area" localSheetId="2">'Income &amp; Expense Jnl'!$A$1:$H$51</definedName>
  </definedNames>
  <calcPr calcId="191029"/>
</workbook>
</file>

<file path=xl/calcChain.xml><?xml version="1.0" encoding="utf-8"?>
<calcChain xmlns="http://schemas.openxmlformats.org/spreadsheetml/2006/main">
  <c r="D18" i="45" l="1"/>
  <c r="D19" i="45"/>
  <c r="D20" i="45"/>
  <c r="D17" i="45"/>
  <c r="E32" i="45"/>
  <c r="C32" i="45"/>
  <c r="B27" i="45" s="1"/>
  <c r="C21" i="45"/>
  <c r="B13" i="45" s="1"/>
  <c r="E21" i="45"/>
  <c r="B21" i="45"/>
  <c r="D21" i="45" l="1"/>
  <c r="D31" i="45"/>
  <c r="D32" i="45" s="1"/>
  <c r="B32" i="45"/>
  <c r="I122" i="33" l="1"/>
  <c r="H121" i="33"/>
  <c r="H123" i="33" s="1"/>
  <c r="I120" i="33"/>
  <c r="I123" i="33" s="1"/>
  <c r="I96" i="33"/>
  <c r="I97" i="33"/>
  <c r="I95" i="33"/>
  <c r="H99" i="33"/>
  <c r="I36" i="33"/>
  <c r="H36" i="33"/>
  <c r="I21" i="33"/>
  <c r="H21" i="33"/>
  <c r="J123" i="33" l="1"/>
  <c r="J36" i="33"/>
  <c r="J21" i="33"/>
  <c r="I146" i="33" l="1"/>
  <c r="H125" i="33"/>
  <c r="H91" i="33"/>
  <c r="I87" i="33"/>
  <c r="H87" i="33"/>
  <c r="I91" i="33"/>
  <c r="H146" i="33" l="1"/>
  <c r="J146" i="33" s="1"/>
  <c r="J91" i="33"/>
  <c r="J87" i="33"/>
  <c r="G152" i="33" l="1"/>
  <c r="G159" i="33" l="1"/>
  <c r="G158" i="33"/>
  <c r="E158" i="33"/>
  <c r="G153" i="33"/>
  <c r="G154" i="33" s="1"/>
  <c r="H154" i="33" s="1"/>
  <c r="E151" i="33"/>
  <c r="E153" i="33" s="1"/>
  <c r="L72" i="33"/>
  <c r="I31" i="33"/>
  <c r="H31" i="33"/>
  <c r="J31" i="33" s="1"/>
  <c r="H83" i="33"/>
  <c r="I83" i="33"/>
  <c r="J83" i="33" s="1"/>
  <c r="L75" i="33"/>
  <c r="I135" i="33"/>
  <c r="I137" i="33" s="1"/>
  <c r="L73" i="33"/>
  <c r="H44" i="33"/>
  <c r="I102" i="33"/>
  <c r="H102" i="33"/>
  <c r="A9" i="33"/>
  <c r="H64" i="33"/>
  <c r="H133" i="33"/>
  <c r="I133" i="33"/>
  <c r="G47" i="32"/>
  <c r="G51" i="32" s="1"/>
  <c r="H51" i="32" s="1"/>
  <c r="I117" i="33"/>
  <c r="H116" i="33"/>
  <c r="H118" i="33" s="1"/>
  <c r="I115" i="33"/>
  <c r="I112" i="33"/>
  <c r="H111" i="33"/>
  <c r="H113" i="33" s="1"/>
  <c r="I110" i="33"/>
  <c r="H50" i="33"/>
  <c r="I40" i="33"/>
  <c r="F51" i="32"/>
  <c r="I70" i="33"/>
  <c r="I26" i="33"/>
  <c r="H26" i="33"/>
  <c r="J26" i="33" s="1"/>
  <c r="I16" i="33"/>
  <c r="H16" i="33"/>
  <c r="H59" i="33"/>
  <c r="H108" i="33"/>
  <c r="I108" i="33"/>
  <c r="J108" i="33" s="1"/>
  <c r="I79" i="33"/>
  <c r="H40" i="33"/>
  <c r="I142" i="33"/>
  <c r="G21" i="35"/>
  <c r="I50" i="33"/>
  <c r="D5" i="35"/>
  <c r="A51" i="32"/>
  <c r="B14" i="35"/>
  <c r="I59" i="33"/>
  <c r="G11" i="35"/>
  <c r="F11" i="35"/>
  <c r="D11" i="35"/>
  <c r="C11" i="35"/>
  <c r="B11" i="35"/>
  <c r="A11" i="35"/>
  <c r="G12" i="35"/>
  <c r="F12" i="35"/>
  <c r="D12" i="35"/>
  <c r="A12" i="35"/>
  <c r="G62" i="35"/>
  <c r="F62" i="35"/>
  <c r="G6" i="33"/>
  <c r="E7" i="32"/>
  <c r="I44" i="33"/>
  <c r="J44" i="33" s="1"/>
  <c r="L74" i="33"/>
  <c r="H128" i="33"/>
  <c r="H79" i="33"/>
  <c r="J79" i="33" s="1"/>
  <c r="J40" i="33"/>
  <c r="G161" i="33"/>
  <c r="G162" i="33" s="1"/>
  <c r="H162" i="33" s="1"/>
  <c r="J70" i="33"/>
  <c r="I61" i="33" l="1"/>
  <c r="I64" i="33" s="1"/>
  <c r="J64" i="33" s="1"/>
  <c r="I113" i="33"/>
  <c r="J113" i="33" s="1"/>
  <c r="J59" i="33"/>
  <c r="H136" i="33"/>
  <c r="H137" i="33" s="1"/>
  <c r="J16" i="33"/>
  <c r="J50" i="33"/>
  <c r="I118" i="33"/>
  <c r="J118" i="33" s="1"/>
  <c r="J102" i="33"/>
  <c r="E159" i="33"/>
  <c r="E161" i="33" s="1"/>
  <c r="I162" i="33"/>
  <c r="H142" i="33"/>
  <c r="I126" i="33"/>
  <c r="I128" i="33" s="1"/>
  <c r="J128" i="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Nhi Vu</author>
  </authors>
  <commentList>
    <comment ref="G47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Nhi Vu:</t>
        </r>
        <r>
          <rPr>
            <sz val="8"/>
            <color indexed="81"/>
            <rFont val="Tahoma"/>
            <family val="2"/>
          </rPr>
          <t xml:space="preserve">
Home office amounts was total. Deducted for private use in BAS.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Nhi Vu</author>
  </authors>
  <commentList>
    <comment ref="H4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Nhi Vu:</t>
        </r>
        <r>
          <rPr>
            <sz val="8"/>
            <color indexed="81"/>
            <rFont val="Tahoma"/>
            <family val="2"/>
          </rPr>
          <t xml:space="preserve">
10% of car for business use</t>
        </r>
      </text>
    </comment>
  </commentList>
</comments>
</file>

<file path=xl/sharedStrings.xml><?xml version="1.0" encoding="utf-8"?>
<sst xmlns="http://schemas.openxmlformats.org/spreadsheetml/2006/main" count="316" uniqueCount="166">
  <si>
    <t xml:space="preserve">Total </t>
  </si>
  <si>
    <t>DATE COMMENCED:</t>
  </si>
  <si>
    <t>ASSOCIATIONS</t>
  </si>
  <si>
    <t>ABN:</t>
  </si>
  <si>
    <t>DATE RECEIVED</t>
  </si>
  <si>
    <t>Description</t>
  </si>
  <si>
    <t xml:space="preserve">Code </t>
  </si>
  <si>
    <t xml:space="preserve">Dr </t>
  </si>
  <si>
    <t>Cr</t>
  </si>
  <si>
    <t xml:space="preserve">For Period Ending </t>
  </si>
  <si>
    <t>CLIENT NAMES</t>
  </si>
  <si>
    <t xml:space="preserve">INCOME &amp; EXPENSE JNL </t>
  </si>
  <si>
    <t xml:space="preserve">ADJUSTMENT JOURNAL </t>
  </si>
  <si>
    <t>CODES</t>
  </si>
  <si>
    <t>TFN</t>
  </si>
  <si>
    <t xml:space="preserve">Advertising </t>
  </si>
  <si>
    <t xml:space="preserve">Insurance </t>
  </si>
  <si>
    <t xml:space="preserve"> INCOME &amp; EXPENSE JOURNAL </t>
  </si>
  <si>
    <t xml:space="preserve">Details </t>
  </si>
  <si>
    <t xml:space="preserve">GST </t>
  </si>
  <si>
    <t>Total Net</t>
  </si>
  <si>
    <t>Code</t>
  </si>
  <si>
    <t xml:space="preserve">Income </t>
  </si>
  <si>
    <t xml:space="preserve">Sales Income </t>
  </si>
  <si>
    <t>Interest Income</t>
  </si>
  <si>
    <t>Expenses</t>
  </si>
  <si>
    <t>Assets - Pls List Below</t>
  </si>
  <si>
    <t>Accounting Expenses</t>
  </si>
  <si>
    <t xml:space="preserve">Bank Charges </t>
  </si>
  <si>
    <t>General</t>
  </si>
  <si>
    <t xml:space="preserve">  Workcover </t>
  </si>
  <si>
    <t xml:space="preserve">Internet Expenses </t>
  </si>
  <si>
    <t>Memberships</t>
  </si>
  <si>
    <t xml:space="preserve">Printing &amp; Stationery </t>
  </si>
  <si>
    <t>Materials - GST</t>
  </si>
  <si>
    <t>Materials - GST Free</t>
  </si>
  <si>
    <t>Rent</t>
  </si>
  <si>
    <t>Repairs &amp; Maintenance</t>
  </si>
  <si>
    <t>Telephone - Mobile</t>
  </si>
  <si>
    <t>Tools of Trade</t>
  </si>
  <si>
    <t>Superannuation</t>
  </si>
  <si>
    <t>MV Expenses</t>
  </si>
  <si>
    <t xml:space="preserve">   Fuel &amp; Oil </t>
  </si>
  <si>
    <t xml:space="preserve">   Maintetance </t>
  </si>
  <si>
    <t xml:space="preserve">   Insurance &amp; Registration </t>
  </si>
  <si>
    <t xml:space="preserve">   Citilink </t>
  </si>
  <si>
    <t xml:space="preserve">   Parking</t>
  </si>
  <si>
    <t xml:space="preserve">Home Office Expenses </t>
  </si>
  <si>
    <t xml:space="preserve">   Electricity and Gas </t>
  </si>
  <si>
    <t xml:space="preserve">   Telephone </t>
  </si>
  <si>
    <t>BAS TOTALS</t>
  </si>
  <si>
    <t xml:space="preserve">TOTAL EXPENSES </t>
  </si>
  <si>
    <t>Provisions</t>
  </si>
  <si>
    <t xml:space="preserve">   GST Liability </t>
  </si>
  <si>
    <t>Consultant Fee</t>
  </si>
  <si>
    <t>Equipment Hire</t>
  </si>
  <si>
    <t>Equipment Fully Expended</t>
  </si>
  <si>
    <t>Postage</t>
  </si>
  <si>
    <t xml:space="preserve">   Less Private use</t>
  </si>
  <si>
    <t xml:space="preserve">   Insurance </t>
  </si>
  <si>
    <t>Beneficiary Loan Account</t>
  </si>
  <si>
    <t>TRUSTEE ACCOUNTS</t>
  </si>
  <si>
    <t>Office Supplies</t>
  </si>
  <si>
    <t>Software expenses</t>
  </si>
  <si>
    <t>Workcover</t>
  </si>
  <si>
    <t>Depreciation Expenses</t>
  </si>
  <si>
    <t xml:space="preserve">STS </t>
  </si>
  <si>
    <t>Distribution to beneficiaries</t>
  </si>
  <si>
    <t xml:space="preserve">Distribution from Family trust </t>
  </si>
  <si>
    <t>Other Debtors</t>
  </si>
  <si>
    <t>0560</t>
  </si>
  <si>
    <t>Filing Fee</t>
  </si>
  <si>
    <t xml:space="preserve">   Cleaning</t>
  </si>
  <si>
    <t>Interest Received</t>
  </si>
  <si>
    <t>0575</t>
  </si>
  <si>
    <t>Right of indeminity from trust</t>
  </si>
  <si>
    <t>Liability as Trustee of Trust</t>
  </si>
  <si>
    <t>0567</t>
  </si>
  <si>
    <t>PAYG Instalment</t>
  </si>
  <si>
    <t>Income tax payable</t>
  </si>
  <si>
    <t xml:space="preserve">   Insurance</t>
  </si>
  <si>
    <t>Materials -GST Free</t>
  </si>
  <si>
    <t>Professional Development</t>
  </si>
  <si>
    <t>Other Income -FBT</t>
  </si>
  <si>
    <t>General Expenses</t>
  </si>
  <si>
    <t>Travel Expenses</t>
  </si>
  <si>
    <t>Interest Income Div 7A</t>
  </si>
  <si>
    <t>0576</t>
  </si>
  <si>
    <t>2580</t>
  </si>
  <si>
    <t>3565</t>
  </si>
  <si>
    <t>Interest Expense Div 7A</t>
  </si>
  <si>
    <t>1762</t>
  </si>
  <si>
    <t>Unsecured Loan Div 7A - Nhat Pham</t>
  </si>
  <si>
    <t>Unsecured Loan Div 7A - NTP Solutions Pty Ltd</t>
  </si>
  <si>
    <t>3</t>
  </si>
  <si>
    <t>Directors Fees</t>
  </si>
  <si>
    <t>14</t>
  </si>
  <si>
    <t>2581</t>
  </si>
  <si>
    <t xml:space="preserve">Trade in </t>
  </si>
  <si>
    <t>Total Income</t>
  </si>
  <si>
    <t>IPAD 32GB &amp; 64GB</t>
  </si>
  <si>
    <t>Police Check</t>
  </si>
  <si>
    <t>Donations</t>
  </si>
  <si>
    <t xml:space="preserve">   Income Protection</t>
  </si>
  <si>
    <t xml:space="preserve">   Public Liability </t>
  </si>
  <si>
    <t>Internet Expense</t>
  </si>
  <si>
    <t>IT accessories</t>
  </si>
  <si>
    <t>Software Expense</t>
  </si>
  <si>
    <t xml:space="preserve">   HP Consultancy Fee</t>
  </si>
  <si>
    <t xml:space="preserve">   HP Payments</t>
  </si>
  <si>
    <t xml:space="preserve">    Insurance </t>
  </si>
  <si>
    <t>Total Expenses</t>
  </si>
  <si>
    <t xml:space="preserve">Net Profit / Net GST </t>
  </si>
  <si>
    <t>Jnl</t>
  </si>
  <si>
    <t>0584</t>
  </si>
  <si>
    <t>Loans to Trust - 2012</t>
  </si>
  <si>
    <t>Loans to Trust - 2013</t>
  </si>
  <si>
    <t>Cash @ Bank - 704191</t>
  </si>
  <si>
    <t>Term deposit - 224749</t>
  </si>
  <si>
    <t>Term deposit - 224750</t>
  </si>
  <si>
    <t>2</t>
  </si>
  <si>
    <t xml:space="preserve">Jnl # </t>
  </si>
  <si>
    <t xml:space="preserve">Superannuation </t>
  </si>
  <si>
    <t>1</t>
  </si>
  <si>
    <t>Telephone</t>
  </si>
  <si>
    <t>Mobile phone</t>
  </si>
  <si>
    <t>1750.02</t>
  </si>
  <si>
    <t>Nhat taxable income</t>
  </si>
  <si>
    <t>NTP taxable income</t>
  </si>
  <si>
    <t>Distribution from Trust</t>
  </si>
  <si>
    <t>Director fees to Nhat</t>
  </si>
  <si>
    <t>Tax</t>
  </si>
  <si>
    <t>Total</t>
  </si>
  <si>
    <t>From Personal ITR</t>
  </si>
  <si>
    <t>Distribution Received from Trust</t>
  </si>
  <si>
    <t>Taxable Income</t>
  </si>
  <si>
    <t>30th June 2015</t>
  </si>
  <si>
    <t>2582</t>
  </si>
  <si>
    <t>3105</t>
  </si>
  <si>
    <t>Loans to Trust - 2014</t>
  </si>
  <si>
    <t>4</t>
  </si>
  <si>
    <t>2183</t>
  </si>
  <si>
    <t>5</t>
  </si>
  <si>
    <t>6</t>
  </si>
  <si>
    <t>7</t>
  </si>
  <si>
    <t>2560</t>
  </si>
  <si>
    <t>2561</t>
  </si>
  <si>
    <t>2562</t>
  </si>
  <si>
    <t>3566</t>
  </si>
  <si>
    <t>3567</t>
  </si>
  <si>
    <t>3568</t>
  </si>
  <si>
    <t>Total for the group</t>
  </si>
  <si>
    <t>Taxable Income before distribution</t>
  </si>
  <si>
    <t>Trust Name:</t>
  </si>
  <si>
    <t>Tax Profit:</t>
  </si>
  <si>
    <t>To Distribute:</t>
  </si>
  <si>
    <t>Beneficiaries Individuals and companies</t>
  </si>
  <si>
    <t xml:space="preserve">Please note: </t>
  </si>
  <si>
    <r>
      <t xml:space="preserve">
</t>
    </r>
    <r>
      <rPr>
        <sz val="10"/>
        <rFont val="Salzburg Serial Light"/>
        <family val="3"/>
      </rPr>
      <t>Companies tax payable, payment slip will be send to you after lodgement.
Individual tax payable, please expect from the ATO a Notice of Assessment with the payment details.</t>
    </r>
  </si>
  <si>
    <t>Taxable Income after Distribution</t>
  </si>
  <si>
    <t>Tax Payable (Refund)</t>
  </si>
  <si>
    <t xml:space="preserve">Tax Payable ( Refund) </t>
  </si>
  <si>
    <t xml:space="preserve">{GROUP} </t>
  </si>
  <si>
    <t xml:space="preserve">{Individual names} </t>
  </si>
  <si>
    <t xml:space="preserve">{Company name } </t>
  </si>
  <si>
    <t>Trust / Company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</si>
</sst>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5" formatCode="_-* #,##0.000_-;\-* #,##0.000_-;_-* &quot;-&quot;??_-;_-@_-"/>
    <numFmt numFmtId="166" formatCode="#,##0.00;[Black]\(#,##0.00\)"/>
    <numFmt numFmtId="167" formatCode="#,##0.00;\(#,##0.00\)"/>
  </numFmts>
  <fonts count="4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sz val="8"/>
      <color indexed="81"/>
      <name val="Tahoma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2"/>
      <color rgb="FFFF000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10"/>
      <name val="Salzburg Serial Light"/>
      <family val="3"/>
    </font>
    <font>
      <b/>
      <sz val="11"/>
      <name val="Salzburg Serial Light"/>
      <family val="3"/>
    </font>
    <font>
      <b/>
      <sz val="10"/>
      <name val="Salzburg Serial Light"/>
      <family val="3"/>
    </font>
    <font>
      <b/>
      <sz val="12"/>
      <name val="Salzburg Serial Light"/>
      <family val="3"/>
    </font>
    <font>
      <sz val="30"/>
      <name val="Salzburg Serial Light"/>
      <family val="3"/>
    </font>
  </fonts>
  <fills count="4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3D07C"/>
      </left>
      <right style="medium">
        <color rgb="FF93D07C"/>
      </right>
      <top style="thin">
        <color rgb="FF93D07C"/>
      </top>
      <bottom style="thin">
        <color rgb="FF93D07C"/>
      </bottom>
      <diagonal/>
    </border>
    <border>
      <left style="thin">
        <color theme="3" tint="0.39985351115451523"/>
      </left>
      <right style="thin">
        <color theme="3" tint="0.39985351115451523"/>
      </right>
      <top style="thin">
        <color theme="3" tint="0.39985351115451523"/>
      </top>
      <bottom style="thin">
        <color theme="3" tint="0.39985351115451523"/>
      </bottom>
      <diagonal/>
    </border>
    <border>
      <left style="medium">
        <color indexed="64"/>
      </left>
      <right style="medium">
        <color rgb="FF93D07C"/>
      </right>
      <top style="medium">
        <color indexed="64"/>
      </top>
      <bottom style="thin">
        <color rgb="FF93D07C"/>
      </bottom>
      <diagonal/>
    </border>
    <border>
      <left style="medium">
        <color rgb="FF93D07C"/>
      </left>
      <right style="medium">
        <color rgb="FF93D07C"/>
      </right>
      <top style="medium">
        <color indexed="64"/>
      </top>
      <bottom style="thin">
        <color rgb="FF93D07C"/>
      </bottom>
      <diagonal/>
    </border>
    <border>
      <left style="medium">
        <color rgb="FF93D07C"/>
      </left>
      <right style="medium">
        <color indexed="64"/>
      </right>
      <top style="medium">
        <color indexed="64"/>
      </top>
      <bottom style="thin">
        <color rgb="FF93D07C"/>
      </bottom>
      <diagonal/>
    </border>
    <border>
      <left style="medium">
        <color indexed="64"/>
      </left>
      <right style="medium">
        <color rgb="FF93D07C"/>
      </right>
      <top style="thin">
        <color rgb="FF93D07C"/>
      </top>
      <bottom style="thin">
        <color rgb="FF93D07C"/>
      </bottom>
      <diagonal/>
    </border>
    <border>
      <left style="medium">
        <color rgb="FF93D07C"/>
      </left>
      <right style="medium">
        <color indexed="64"/>
      </right>
      <top style="thin">
        <color rgb="FF93D07C"/>
      </top>
      <bottom style="medium">
        <color rgb="FF93D07C"/>
      </bottom>
      <diagonal/>
    </border>
    <border>
      <left style="medium">
        <color rgb="FF93D07C"/>
      </left>
      <right style="medium">
        <color indexed="64"/>
      </right>
      <top style="thin">
        <color rgb="FF93D07C"/>
      </top>
      <bottom style="thin">
        <color rgb="FF93D07C"/>
      </bottom>
      <diagonal/>
    </border>
    <border>
      <left style="medium">
        <color indexed="64"/>
      </left>
      <right style="medium">
        <color rgb="FF93D07C"/>
      </right>
      <top style="thin">
        <color rgb="FF93D07C"/>
      </top>
      <bottom/>
      <diagonal/>
    </border>
    <border>
      <left style="medium">
        <color rgb="FF93D07C"/>
      </left>
      <right style="medium">
        <color rgb="FF93D07C"/>
      </right>
      <top style="thin">
        <color rgb="FF93D07C"/>
      </top>
      <bottom/>
      <diagonal/>
    </border>
    <border>
      <left style="medium">
        <color rgb="FF93D07C"/>
      </left>
      <right style="medium">
        <color indexed="64"/>
      </right>
      <top style="thin">
        <color rgb="FF93D07C"/>
      </top>
      <bottom/>
      <diagonal/>
    </border>
    <border>
      <left style="medium">
        <color indexed="64"/>
      </left>
      <right style="medium">
        <color rgb="FF93D07C"/>
      </right>
      <top style="medium">
        <color rgb="FF92D050"/>
      </top>
      <bottom style="medium">
        <color indexed="64"/>
      </bottom>
      <diagonal/>
    </border>
    <border>
      <left style="medium">
        <color rgb="FF93D07C"/>
      </left>
      <right style="medium">
        <color rgb="FF93D07C"/>
      </right>
      <top style="medium">
        <color rgb="FF92D050"/>
      </top>
      <bottom style="medium">
        <color indexed="64"/>
      </bottom>
      <diagonal/>
    </border>
    <border>
      <left style="medium">
        <color rgb="FF93D07C"/>
      </left>
      <right style="medium">
        <color indexed="64"/>
      </right>
      <top style="medium">
        <color rgb="FF92D050"/>
      </top>
      <bottom style="medium">
        <color indexed="64"/>
      </bottom>
      <diagonal/>
    </border>
  </borders>
  <cellStyleXfs count="54">
    <xf numFmtId="0" fontId="0" fillId="0" borderId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0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7" applyNumberFormat="0" applyFill="0" applyAlignment="0" applyProtection="0"/>
    <xf numFmtId="0" fontId="27" fillId="0" borderId="8" applyNumberFormat="0" applyFill="0" applyAlignment="0" applyProtection="0"/>
    <xf numFmtId="0" fontId="28" fillId="0" borderId="9" applyNumberFormat="0" applyFill="0" applyAlignment="0" applyProtection="0"/>
    <xf numFmtId="0" fontId="28" fillId="0" borderId="0" applyNumberFormat="0" applyFill="0" applyBorder="0" applyAlignment="0" applyProtection="0"/>
    <xf numFmtId="0" fontId="29" fillId="9" borderId="0" applyNumberFormat="0" applyBorder="0" applyAlignment="0" applyProtection="0"/>
    <xf numFmtId="0" fontId="30" fillId="10" borderId="0" applyNumberFormat="0" applyBorder="0" applyAlignment="0" applyProtection="0"/>
    <xf numFmtId="0" fontId="31" fillId="11" borderId="0" applyNumberFormat="0" applyBorder="0" applyAlignment="0" applyProtection="0"/>
    <xf numFmtId="0" fontId="32" fillId="12" borderId="10" applyNumberFormat="0" applyAlignment="0" applyProtection="0"/>
    <xf numFmtId="0" fontId="33" fillId="13" borderId="11" applyNumberFormat="0" applyAlignment="0" applyProtection="0"/>
    <xf numFmtId="0" fontId="34" fillId="13" borderId="10" applyNumberFormat="0" applyAlignment="0" applyProtection="0"/>
    <xf numFmtId="0" fontId="35" fillId="0" borderId="12" applyNumberFormat="0" applyFill="0" applyAlignment="0" applyProtection="0"/>
    <xf numFmtId="0" fontId="36" fillId="14" borderId="13" applyNumberFormat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5" applyNumberFormat="0" applyFill="0" applyAlignment="0" applyProtection="0"/>
    <xf numFmtId="0" fontId="40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40" fillId="23" borderId="0" applyNumberFormat="0" applyBorder="0" applyAlignment="0" applyProtection="0"/>
    <xf numFmtId="0" fontId="40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40" fillId="3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5" borderId="14" applyNumberFormat="0" applyFont="0" applyAlignment="0" applyProtection="0"/>
  </cellStyleXfs>
  <cellXfs count="166">
    <xf numFmtId="0" fontId="0" fillId="0" borderId="0" xfId="0"/>
    <xf numFmtId="0" fontId="3" fillId="0" borderId="0" xfId="0" applyFont="1" applyBorder="1"/>
    <xf numFmtId="0" fontId="3" fillId="0" borderId="0" xfId="0" applyFont="1"/>
    <xf numFmtId="0" fontId="7" fillId="0" borderId="0" xfId="0" applyFont="1"/>
    <xf numFmtId="44" fontId="7" fillId="0" borderId="0" xfId="0" applyNumberFormat="1" applyFont="1"/>
    <xf numFmtId="0" fontId="7" fillId="0" borderId="0" xfId="0" applyFont="1" applyFill="1"/>
    <xf numFmtId="0" fontId="0" fillId="0" borderId="0" xfId="0" applyAlignment="1">
      <alignment horizontal="center"/>
    </xf>
    <xf numFmtId="0" fontId="4" fillId="0" borderId="0" xfId="0" applyFont="1"/>
    <xf numFmtId="0" fontId="3" fillId="0" borderId="0" xfId="0" applyFont="1" applyFill="1"/>
    <xf numFmtId="0" fontId="11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12" fillId="0" borderId="0" xfId="0" applyFont="1"/>
    <xf numFmtId="0" fontId="12" fillId="0" borderId="0" xfId="0" applyFont="1" applyAlignment="1"/>
    <xf numFmtId="0" fontId="5" fillId="0" borderId="0" xfId="0" applyFont="1"/>
    <xf numFmtId="0" fontId="11" fillId="0" borderId="0" xfId="0" applyFont="1" applyAlignment="1"/>
    <xf numFmtId="14" fontId="3" fillId="0" borderId="0" xfId="0" applyNumberFormat="1" applyFont="1" applyAlignment="1"/>
    <xf numFmtId="0" fontId="5" fillId="0" borderId="0" xfId="0" applyFont="1" applyAlignment="1">
      <alignment horizontal="center"/>
    </xf>
    <xf numFmtId="14" fontId="3" fillId="0" borderId="0" xfId="0" applyNumberFormat="1" applyFont="1" applyFill="1"/>
    <xf numFmtId="44" fontId="0" fillId="0" borderId="0" xfId="4" applyFont="1"/>
    <xf numFmtId="0" fontId="11" fillId="0" borderId="0" xfId="0" applyFont="1" applyAlignment="1">
      <alignment horizontal="center"/>
    </xf>
    <xf numFmtId="0" fontId="5" fillId="0" borderId="0" xfId="0" applyFont="1" applyAlignment="1"/>
    <xf numFmtId="0" fontId="3" fillId="0" borderId="0" xfId="0" applyFont="1" applyAlignment="1">
      <alignment horizontal="right"/>
    </xf>
    <xf numFmtId="44" fontId="7" fillId="0" borderId="0" xfId="4" applyFont="1"/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 wrapText="1"/>
    </xf>
    <xf numFmtId="44" fontId="3" fillId="0" borderId="0" xfId="4" applyFont="1" applyAlignment="1">
      <alignment horizontal="center"/>
    </xf>
    <xf numFmtId="0" fontId="3" fillId="4" borderId="0" xfId="0" applyFont="1" applyFill="1"/>
    <xf numFmtId="0" fontId="7" fillId="3" borderId="0" xfId="0" applyFont="1" applyFill="1"/>
    <xf numFmtId="0" fontId="7" fillId="4" borderId="0" xfId="0" applyFont="1" applyFill="1"/>
    <xf numFmtId="44" fontId="3" fillId="3" borderId="0" xfId="4" applyFont="1" applyFill="1" applyProtection="1">
      <protection locked="0" hidden="1"/>
    </xf>
    <xf numFmtId="44" fontId="3" fillId="0" borderId="0" xfId="4" applyFont="1"/>
    <xf numFmtId="44" fontId="7" fillId="5" borderId="0" xfId="4" applyFont="1" applyFill="1"/>
    <xf numFmtId="44" fontId="3" fillId="3" borderId="0" xfId="4" applyFont="1" applyFill="1"/>
    <xf numFmtId="44" fontId="3" fillId="0" borderId="2" xfId="4" applyFont="1" applyBorder="1"/>
    <xf numFmtId="44" fontId="3" fillId="6" borderId="0" xfId="4" applyFont="1" applyFill="1" applyBorder="1"/>
    <xf numFmtId="44" fontId="3" fillId="0" borderId="0" xfId="4" applyFont="1" applyBorder="1"/>
    <xf numFmtId="44" fontId="3" fillId="4" borderId="0" xfId="4" applyFont="1" applyFill="1" applyAlignment="1">
      <alignment horizontal="center"/>
    </xf>
    <xf numFmtId="44" fontId="7" fillId="4" borderId="0" xfId="4" applyFont="1" applyFill="1"/>
    <xf numFmtId="44" fontId="8" fillId="0" borderId="0" xfId="4" applyFont="1"/>
    <xf numFmtId="0" fontId="3" fillId="7" borderId="0" xfId="0" applyFont="1" applyFill="1"/>
    <xf numFmtId="44" fontId="3" fillId="7" borderId="0" xfId="4" applyFont="1" applyFill="1" applyProtection="1">
      <protection locked="0" hidden="1"/>
    </xf>
    <xf numFmtId="44" fontId="3" fillId="7" borderId="0" xfId="4" applyFont="1" applyFill="1"/>
    <xf numFmtId="44" fontId="7" fillId="7" borderId="0" xfId="4" applyFont="1" applyFill="1"/>
    <xf numFmtId="0" fontId="0" fillId="0" borderId="0" xfId="0" applyAlignment="1">
      <alignment horizontal="right"/>
    </xf>
    <xf numFmtId="14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3" xfId="0" applyFont="1" applyFill="1" applyBorder="1" applyAlignment="1"/>
    <xf numFmtId="0" fontId="10" fillId="2" borderId="4" xfId="0" applyFont="1" applyFill="1" applyBorder="1" applyAlignment="1">
      <alignment horizontal="center"/>
    </xf>
    <xf numFmtId="44" fontId="10" fillId="2" borderId="4" xfId="4" applyFont="1" applyFill="1" applyBorder="1" applyAlignment="1">
      <alignment horizontal="center"/>
    </xf>
    <xf numFmtId="0" fontId="10" fillId="2" borderId="4" xfId="0" applyFont="1" applyFill="1" applyBorder="1" applyAlignment="1">
      <alignment horizontal="right"/>
    </xf>
    <xf numFmtId="44" fontId="3" fillId="0" borderId="0" xfId="4" applyFont="1" applyFill="1" applyProtection="1">
      <protection locked="0" hidden="1"/>
    </xf>
    <xf numFmtId="0" fontId="3" fillId="2" borderId="2" xfId="0" applyFont="1" applyFill="1" applyBorder="1"/>
    <xf numFmtId="44" fontId="3" fillId="2" borderId="2" xfId="4" applyFont="1" applyFill="1" applyBorder="1"/>
    <xf numFmtId="0" fontId="3" fillId="2" borderId="2" xfId="0" applyFont="1" applyFill="1" applyBorder="1" applyAlignment="1">
      <alignment horizontal="right"/>
    </xf>
    <xf numFmtId="0" fontId="3" fillId="0" borderId="0" xfId="4" applyNumberFormat="1" applyFont="1" applyAlignment="1">
      <alignment horizontal="center"/>
    </xf>
    <xf numFmtId="44" fontId="0" fillId="0" borderId="0" xfId="0" applyNumberFormat="1"/>
    <xf numFmtId="0" fontId="3" fillId="0" borderId="0" xfId="0" applyFont="1" applyAlignment="1">
      <alignment horizontal="left"/>
    </xf>
    <xf numFmtId="44" fontId="7" fillId="0" borderId="0" xfId="4" applyFont="1" applyFill="1" applyBorder="1"/>
    <xf numFmtId="0" fontId="7" fillId="0" borderId="0" xfId="0" applyFont="1" applyAlignment="1">
      <alignment horizontal="left"/>
    </xf>
    <xf numFmtId="44" fontId="7" fillId="0" borderId="0" xfId="4" applyFont="1" applyFill="1"/>
    <xf numFmtId="0" fontId="3" fillId="0" borderId="0" xfId="4" applyNumberFormat="1" applyFont="1" applyFill="1" applyAlignment="1">
      <alignment horizontal="center"/>
    </xf>
    <xf numFmtId="44" fontId="7" fillId="2" borderId="2" xfId="4" applyFont="1" applyFill="1" applyBorder="1"/>
    <xf numFmtId="44" fontId="7" fillId="2" borderId="1" xfId="4" applyFont="1" applyFill="1" applyBorder="1"/>
    <xf numFmtId="44" fontId="7" fillId="0" borderId="0" xfId="4" applyFont="1" applyFill="1" applyBorder="1" applyAlignment="1">
      <alignment horizontal="center"/>
    </xf>
    <xf numFmtId="44" fontId="3" fillId="0" borderId="0" xfId="4" applyFont="1" applyFill="1" applyAlignment="1">
      <alignment horizontal="center"/>
    </xf>
    <xf numFmtId="0" fontId="11" fillId="0" borderId="0" xfId="0" applyFont="1" applyAlignment="1">
      <alignment horizontal="right"/>
    </xf>
    <xf numFmtId="49" fontId="3" fillId="0" borderId="0" xfId="4" applyNumberFormat="1" applyFont="1" applyFill="1" applyAlignment="1">
      <alignment horizontal="center"/>
    </xf>
    <xf numFmtId="2" fontId="3" fillId="0" borderId="0" xfId="4" applyNumberFormat="1" applyFont="1" applyFill="1" applyAlignment="1">
      <alignment horizontal="center"/>
    </xf>
    <xf numFmtId="49" fontId="3" fillId="0" borderId="0" xfId="0" applyNumberFormat="1" applyFont="1" applyAlignment="1">
      <alignment horizontal="center"/>
    </xf>
    <xf numFmtId="44" fontId="3" fillId="2" borderId="2" xfId="0" applyNumberFormat="1" applyFont="1" applyFill="1" applyBorder="1"/>
    <xf numFmtId="44" fontId="0" fillId="0" borderId="0" xfId="4" applyFont="1" applyFill="1"/>
    <xf numFmtId="44" fontId="14" fillId="0" borderId="0" xfId="4" applyFont="1" applyFill="1" applyAlignment="1">
      <alignment horizontal="center"/>
    </xf>
    <xf numFmtId="0" fontId="15" fillId="0" borderId="0" xfId="0" applyFont="1"/>
    <xf numFmtId="0" fontId="14" fillId="0" borderId="0" xfId="0" applyFont="1"/>
    <xf numFmtId="0" fontId="16" fillId="0" borderId="0" xfId="0" applyFont="1" applyAlignment="1">
      <alignment horizontal="center"/>
    </xf>
    <xf numFmtId="44" fontId="15" fillId="0" borderId="0" xfId="0" applyNumberFormat="1" applyFont="1" applyFill="1" applyBorder="1"/>
    <xf numFmtId="44" fontId="14" fillId="0" borderId="0" xfId="0" applyNumberFormat="1" applyFont="1"/>
    <xf numFmtId="44" fontId="7" fillId="0" borderId="0" xfId="4" applyFont="1" applyFill="1" applyAlignment="1">
      <alignment horizontal="center"/>
    </xf>
    <xf numFmtId="43" fontId="7" fillId="0" borderId="0" xfId="1" applyFont="1" applyAlignment="1">
      <alignment horizontal="center"/>
    </xf>
    <xf numFmtId="44" fontId="17" fillId="0" borderId="0" xfId="4" applyFont="1"/>
    <xf numFmtId="44" fontId="18" fillId="0" borderId="0" xfId="4" applyFont="1" applyBorder="1"/>
    <xf numFmtId="44" fontId="2" fillId="0" borderId="0" xfId="4" applyFont="1"/>
    <xf numFmtId="44" fontId="19" fillId="0" borderId="2" xfId="4" applyFont="1" applyBorder="1"/>
    <xf numFmtId="44" fontId="7" fillId="0" borderId="0" xfId="4" applyFont="1" applyBorder="1"/>
    <xf numFmtId="0" fontId="3" fillId="3" borderId="0" xfId="0" applyFont="1" applyFill="1"/>
    <xf numFmtId="44" fontId="3" fillId="0" borderId="0" xfId="5" applyFont="1"/>
    <xf numFmtId="44" fontId="3" fillId="3" borderId="0" xfId="5" applyFont="1" applyFill="1"/>
    <xf numFmtId="44" fontId="7" fillId="0" borderId="0" xfId="5" applyFont="1"/>
    <xf numFmtId="44" fontId="3" fillId="0" borderId="2" xfId="5" applyFont="1" applyFill="1" applyBorder="1"/>
    <xf numFmtId="44" fontId="7" fillId="5" borderId="0" xfId="5" applyFont="1" applyFill="1"/>
    <xf numFmtId="44" fontId="7" fillId="7" borderId="0" xfId="5" applyFont="1" applyFill="1"/>
    <xf numFmtId="44" fontId="3" fillId="7" borderId="0" xfId="5" applyFont="1" applyFill="1"/>
    <xf numFmtId="44" fontId="3" fillId="0" borderId="2" xfId="5" applyFont="1" applyBorder="1"/>
    <xf numFmtId="0" fontId="3" fillId="0" borderId="2" xfId="0" applyFont="1" applyBorder="1"/>
    <xf numFmtId="0" fontId="3" fillId="0" borderId="0" xfId="0" quotePrefix="1" applyFont="1" applyAlignment="1">
      <alignment horizontal="center"/>
    </xf>
    <xf numFmtId="44" fontId="7" fillId="0" borderId="6" xfId="4" applyFont="1" applyFill="1" applyBorder="1"/>
    <xf numFmtId="44" fontId="7" fillId="0" borderId="0" xfId="6" applyFont="1"/>
    <xf numFmtId="165" fontId="0" fillId="0" borderId="0" xfId="1" applyNumberFormat="1" applyFont="1"/>
    <xf numFmtId="44" fontId="14" fillId="0" borderId="0" xfId="5" applyFont="1"/>
    <xf numFmtId="44" fontId="20" fillId="0" borderId="0" xfId="5" applyFont="1"/>
    <xf numFmtId="0" fontId="22" fillId="0" borderId="0" xfId="0" applyFont="1" applyAlignment="1">
      <alignment horizontal="center"/>
    </xf>
    <xf numFmtId="49" fontId="22" fillId="0" borderId="0" xfId="0" applyNumberFormat="1" applyFont="1" applyAlignment="1">
      <alignment horizontal="center"/>
    </xf>
    <xf numFmtId="43" fontId="7" fillId="0" borderId="0" xfId="1" applyFont="1"/>
    <xf numFmtId="0" fontId="7" fillId="0" borderId="0" xfId="0" applyFont="1" applyAlignment="1">
      <alignment horizontal="right"/>
    </xf>
    <xf numFmtId="44" fontId="7" fillId="0" borderId="0" xfId="4" applyFont="1" applyAlignment="1">
      <alignment horizontal="right"/>
    </xf>
    <xf numFmtId="0" fontId="7" fillId="0" borderId="0" xfId="0" applyFont="1" applyAlignment="1">
      <alignment horizontal="center"/>
    </xf>
    <xf numFmtId="43" fontId="3" fillId="0" borderId="0" xfId="1" applyFont="1" applyAlignment="1">
      <alignment horizontal="left"/>
    </xf>
    <xf numFmtId="43" fontId="7" fillId="0" borderId="0" xfId="1" applyFont="1" applyAlignment="1">
      <alignment horizontal="left"/>
    </xf>
    <xf numFmtId="166" fontId="7" fillId="0" borderId="0" xfId="1" applyNumberFormat="1" applyFont="1" applyAlignment="1">
      <alignment horizontal="right"/>
    </xf>
    <xf numFmtId="0" fontId="0" fillId="0" borderId="0" xfId="0"/>
    <xf numFmtId="43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4" fontId="19" fillId="0" borderId="0" xfId="4" applyFont="1" applyBorder="1"/>
    <xf numFmtId="0" fontId="3" fillId="0" borderId="0" xfId="0" applyFont="1" applyAlignment="1">
      <alignment horizontal="center"/>
    </xf>
    <xf numFmtId="44" fontId="7" fillId="8" borderId="0" xfId="4" applyFont="1" applyFill="1" applyBorder="1"/>
    <xf numFmtId="44" fontId="2" fillId="8" borderId="0" xfId="4" applyFont="1" applyFill="1"/>
    <xf numFmtId="0" fontId="23" fillId="0" borderId="0" xfId="0" applyFont="1"/>
    <xf numFmtId="0" fontId="24" fillId="0" borderId="0" xfId="0" applyFont="1" applyFill="1" applyBorder="1" applyAlignment="1">
      <alignment horizontal="center"/>
    </xf>
    <xf numFmtId="44" fontId="24" fillId="0" borderId="0" xfId="4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0" fontId="42" fillId="0" borderId="0" xfId="0" applyFont="1" applyAlignment="1"/>
    <xf numFmtId="0" fontId="42" fillId="0" borderId="0" xfId="0" applyFont="1"/>
    <xf numFmtId="0" fontId="43" fillId="0" borderId="17" xfId="0" applyFont="1" applyBorder="1" applyAlignment="1">
      <alignment vertical="center" wrapText="1"/>
    </xf>
    <xf numFmtId="0" fontId="44" fillId="0" borderId="0" xfId="0" applyFont="1"/>
    <xf numFmtId="0" fontId="43" fillId="0" borderId="16" xfId="0" applyFont="1" applyBorder="1" applyAlignment="1">
      <alignment horizontal="center" vertical="center" wrapText="1"/>
    </xf>
    <xf numFmtId="167" fontId="42" fillId="0" borderId="16" xfId="4" applyNumberFormat="1" applyFont="1" applyBorder="1"/>
    <xf numFmtId="167" fontId="44" fillId="0" borderId="16" xfId="4" applyNumberFormat="1" applyFont="1" applyBorder="1"/>
    <xf numFmtId="0" fontId="43" fillId="0" borderId="22" xfId="0" applyFont="1" applyBorder="1" applyAlignment="1">
      <alignment horizontal="center" vertical="center" wrapText="1"/>
    </xf>
    <xf numFmtId="0" fontId="43" fillId="0" borderId="21" xfId="0" applyFont="1" applyBorder="1" applyAlignment="1">
      <alignment horizontal="center" vertical="center"/>
    </xf>
    <xf numFmtId="167" fontId="42" fillId="0" borderId="23" xfId="4" applyNumberFormat="1" applyFont="1" applyBorder="1"/>
    <xf numFmtId="0" fontId="43" fillId="0" borderId="21" xfId="0" applyFont="1" applyBorder="1" applyAlignment="1">
      <alignment horizontal="center" vertical="center"/>
    </xf>
    <xf numFmtId="0" fontId="43" fillId="0" borderId="24" xfId="0" applyFont="1" applyBorder="1" applyAlignment="1">
      <alignment horizontal="center" vertical="center"/>
    </xf>
    <xf numFmtId="167" fontId="42" fillId="0" borderId="25" xfId="4" applyNumberFormat="1" applyFont="1" applyBorder="1"/>
    <xf numFmtId="167" fontId="44" fillId="0" borderId="25" xfId="4" applyNumberFormat="1" applyFont="1" applyBorder="1"/>
    <xf numFmtId="167" fontId="42" fillId="0" borderId="26" xfId="4" applyNumberFormat="1" applyFont="1" applyBorder="1"/>
    <xf numFmtId="0" fontId="43" fillId="0" borderId="27" xfId="0" applyFont="1" applyBorder="1" applyAlignment="1">
      <alignment horizontal="center" vertical="center"/>
    </xf>
    <xf numFmtId="167" fontId="44" fillId="0" borderId="28" xfId="4" applyNumberFormat="1" applyFont="1" applyBorder="1"/>
    <xf numFmtId="167" fontId="44" fillId="0" borderId="29" xfId="4" applyNumberFormat="1" applyFont="1" applyBorder="1"/>
    <xf numFmtId="0" fontId="3" fillId="2" borderId="0" xfId="0" applyFont="1" applyFill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6" fillId="0" borderId="0" xfId="0" applyFont="1" applyAlignment="1">
      <alignment horizontal="center" vertical="center"/>
    </xf>
    <xf numFmtId="0" fontId="44" fillId="0" borderId="0" xfId="0" applyFont="1" applyAlignment="1">
      <alignment horizontal="left" wrapText="1"/>
    </xf>
    <xf numFmtId="0" fontId="43" fillId="0" borderId="17" xfId="0" applyFont="1" applyBorder="1" applyAlignment="1">
      <alignment horizontal="center" vertical="center" wrapText="1"/>
    </xf>
    <xf numFmtId="0" fontId="45" fillId="0" borderId="17" xfId="0" applyFont="1" applyBorder="1" applyAlignment="1">
      <alignment vertical="center" wrapText="1"/>
    </xf>
    <xf numFmtId="44" fontId="43" fillId="0" borderId="17" xfId="4" applyFont="1" applyBorder="1" applyAlignment="1">
      <alignment vertical="center" wrapText="1"/>
    </xf>
    <xf numFmtId="0" fontId="43" fillId="0" borderId="19" xfId="0" applyFont="1" applyBorder="1" applyAlignment="1">
      <alignment horizontal="center" vertical="center"/>
    </xf>
    <xf numFmtId="0" fontId="43" fillId="0" borderId="20" xfId="0" applyFont="1" applyBorder="1" applyAlignment="1">
      <alignment horizontal="center" vertical="center"/>
    </xf>
    <xf numFmtId="0" fontId="43" fillId="0" borderId="18" xfId="0" applyFont="1" applyBorder="1" applyAlignment="1">
      <alignment horizontal="center" vertical="center"/>
    </xf>
    <xf numFmtId="0" fontId="43" fillId="0" borderId="21" xfId="0" applyFont="1" applyBorder="1" applyAlignment="1">
      <alignment horizontal="center" vertical="center"/>
    </xf>
  </cellXfs>
  <cellStyles count="54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Calculation" xfId="21" builtinId="22" customBuiltin="1"/>
    <cellStyle name="Check Cell" xfId="23" builtinId="23" customBuiltin="1"/>
    <cellStyle name="Comma" xfId="1" builtinId="3"/>
    <cellStyle name="Comma 2" xfId="2" xr:uid="{00000000-0005-0000-0000-00001C000000}"/>
    <cellStyle name="Comma 2 2" xfId="8" xr:uid="{00000000-0005-0000-0000-00001D000000}"/>
    <cellStyle name="Comma 3" xfId="3" xr:uid="{00000000-0005-0000-0000-00001E000000}"/>
    <cellStyle name="Comma 4" xfId="52" xr:uid="{00000000-0005-0000-0000-00001F000000}"/>
    <cellStyle name="Currency" xfId="4" builtinId="4"/>
    <cellStyle name="Currency 2" xfId="5" xr:uid="{00000000-0005-0000-0000-000021000000}"/>
    <cellStyle name="Currency 2 2" xfId="9" xr:uid="{00000000-0005-0000-0000-000022000000}"/>
    <cellStyle name="Currency 3" xfId="6" xr:uid="{00000000-0005-0000-0000-000023000000}"/>
    <cellStyle name="Explanatory Text" xfId="25" builtinId="53" customBuiltin="1"/>
    <cellStyle name="Good" xfId="16" builtinId="26" customBuiltin="1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2" xfId="7" xr:uid="{00000000-0005-0000-0000-00002E000000}"/>
    <cellStyle name="Normal 3" xfId="51" xr:uid="{00000000-0005-0000-0000-00002F000000}"/>
    <cellStyle name="Note 2" xfId="53" xr:uid="{00000000-0005-0000-0000-000030000000}"/>
    <cellStyle name="Output" xfId="20" builtinId="21" customBuiltin="1"/>
    <cellStyle name="Percent 2" xfId="10" xr:uid="{00000000-0005-0000-0000-000032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1362075</xdr:colOff>
      <xdr:row>7</xdr:row>
      <xdr:rowOff>0</xdr:rowOff>
    </xdr:to>
    <xdr:pic>
      <xdr:nvPicPr>
        <xdr:cNvPr id="32882" name="Picture 1">
          <a:extLst>
            <a:ext uri="{FF2B5EF4-FFF2-40B4-BE49-F238E27FC236}">
              <a16:creationId xmlns:a16="http://schemas.microsoft.com/office/drawing/2014/main" id="{00000000-0008-0000-0000-0000728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1314450" cy="1343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9525</xdr:rowOff>
    </xdr:from>
    <xdr:to>
      <xdr:col>0</xdr:col>
      <xdr:colOff>1552575</xdr:colOff>
      <xdr:row>7</xdr:row>
      <xdr:rowOff>76200</xdr:rowOff>
    </xdr:to>
    <xdr:pic>
      <xdr:nvPicPr>
        <xdr:cNvPr id="32883" name="Picture 3">
          <a:extLst>
            <a:ext uri="{FF2B5EF4-FFF2-40B4-BE49-F238E27FC236}">
              <a16:creationId xmlns:a16="http://schemas.microsoft.com/office/drawing/2014/main" id="{00000000-0008-0000-0000-0000738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1552575" cy="1438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CCFFCC" mc:Ignorable="a14" a14:legacySpreadsheetColorIndex="42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1419225</xdr:colOff>
      <xdr:row>5</xdr:row>
      <xdr:rowOff>104775</xdr:rowOff>
    </xdr:to>
    <xdr:pic>
      <xdr:nvPicPr>
        <xdr:cNvPr id="29815" name="Picture 1">
          <a:extLst>
            <a:ext uri="{FF2B5EF4-FFF2-40B4-BE49-F238E27FC236}">
              <a16:creationId xmlns:a16="http://schemas.microsoft.com/office/drawing/2014/main" id="{00000000-0008-0000-0200-0000777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19225" cy="1181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9525</xdr:rowOff>
    </xdr:from>
    <xdr:to>
      <xdr:col>0</xdr:col>
      <xdr:colOff>1552575</xdr:colOff>
      <xdr:row>7</xdr:row>
      <xdr:rowOff>47625</xdr:rowOff>
    </xdr:to>
    <xdr:pic>
      <xdr:nvPicPr>
        <xdr:cNvPr id="29816" name="Picture 6">
          <a:extLst>
            <a:ext uri="{FF2B5EF4-FFF2-40B4-BE49-F238E27FC236}">
              <a16:creationId xmlns:a16="http://schemas.microsoft.com/office/drawing/2014/main" id="{00000000-0008-0000-0200-0000787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1552575" cy="1438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CCFFCC" mc:Ignorable="a14" a14:legacySpreadsheetColorIndex="42"/>
          </a:solidFill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28575</xdr:rowOff>
    </xdr:from>
    <xdr:to>
      <xdr:col>2</xdr:col>
      <xdr:colOff>342900</xdr:colOff>
      <xdr:row>8</xdr:row>
      <xdr:rowOff>0</xdr:rowOff>
    </xdr:to>
    <xdr:pic>
      <xdr:nvPicPr>
        <xdr:cNvPr id="30835" name="Picture 1">
          <a:extLst>
            <a:ext uri="{FF2B5EF4-FFF2-40B4-BE49-F238E27FC236}">
              <a16:creationId xmlns:a16="http://schemas.microsoft.com/office/drawing/2014/main" id="{00000000-0008-0000-0300-0000737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8575"/>
          <a:ext cx="1504950" cy="1533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9525</xdr:rowOff>
    </xdr:from>
    <xdr:to>
      <xdr:col>2</xdr:col>
      <xdr:colOff>333375</xdr:colOff>
      <xdr:row>7</xdr:row>
      <xdr:rowOff>47625</xdr:rowOff>
    </xdr:to>
    <xdr:pic>
      <xdr:nvPicPr>
        <xdr:cNvPr id="30836" name="Picture 3">
          <a:extLst>
            <a:ext uri="{FF2B5EF4-FFF2-40B4-BE49-F238E27FC236}">
              <a16:creationId xmlns:a16="http://schemas.microsoft.com/office/drawing/2014/main" id="{00000000-0008-0000-0300-0000747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1552575" cy="1438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CCFFCC" mc:Ignorable="a14" a14:legacySpreadsheetColorIndex="42"/>
          </a:solidFill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0</xdr:row>
      <xdr:rowOff>0</xdr:rowOff>
    </xdr:from>
    <xdr:to>
      <xdr:col>1</xdr:col>
      <xdr:colOff>0</xdr:colOff>
      <xdr:row>8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ED8EE1-6838-46EF-B637-B7B309F03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0"/>
          <a:ext cx="2343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6"/>
  <sheetViews>
    <sheetView topLeftCell="A16" workbookViewId="0">
      <selection activeCell="B18" sqref="B18"/>
    </sheetView>
  </sheetViews>
  <sheetFormatPr defaultRowHeight="12.75" x14ac:dyDescent="0.2"/>
  <cols>
    <col min="1" max="1" width="33.85546875" style="3" customWidth="1"/>
    <col min="2" max="2" width="16.7109375" style="3" customWidth="1"/>
    <col min="3" max="3" width="10.28515625" style="3" bestFit="1" customWidth="1"/>
    <col min="4" max="4" width="18" style="3" customWidth="1"/>
    <col min="5" max="5" width="5.7109375" style="23" bestFit="1" customWidth="1"/>
    <col min="6" max="7" width="11.28515625" style="24" bestFit="1" customWidth="1"/>
    <col min="8" max="8" width="12.28515625" style="3" bestFit="1" customWidth="1"/>
    <col min="9" max="12" width="11.140625" style="3" customWidth="1"/>
    <col min="13" max="16384" width="9.140625" style="3"/>
  </cols>
  <sheetData>
    <row r="1" spans="1:10" customFormat="1" x14ac:dyDescent="0.2"/>
    <row r="2" spans="1:10" customFormat="1" ht="13.5" thickBot="1" x14ac:dyDescent="0.25"/>
    <row r="3" spans="1:10" customFormat="1" ht="30.75" thickBot="1" x14ac:dyDescent="0.45">
      <c r="B3" s="148" t="s">
        <v>50</v>
      </c>
      <c r="C3" s="149"/>
      <c r="D3" s="149"/>
      <c r="E3" s="150"/>
    </row>
    <row r="4" spans="1:10" customFormat="1" x14ac:dyDescent="0.2"/>
    <row r="5" spans="1:10" customFormat="1" x14ac:dyDescent="0.2">
      <c r="A5" s="2"/>
      <c r="B5" s="2" t="s">
        <v>4</v>
      </c>
      <c r="D5" s="19">
        <f ca="1">NOW()</f>
        <v>44271.600057870368</v>
      </c>
      <c r="E5" s="17"/>
      <c r="F5" s="2"/>
      <c r="G5" s="24"/>
    </row>
    <row r="6" spans="1:10" customFormat="1" x14ac:dyDescent="0.2">
      <c r="A6" s="2"/>
      <c r="B6" s="2"/>
      <c r="D6" s="3"/>
      <c r="E6" s="12"/>
      <c r="F6" s="2"/>
      <c r="G6" s="8"/>
    </row>
    <row r="7" spans="1:10" customFormat="1" x14ac:dyDescent="0.2">
      <c r="A7" s="2"/>
      <c r="B7" s="2" t="s">
        <v>1</v>
      </c>
      <c r="D7" s="3"/>
      <c r="E7" s="12"/>
      <c r="F7" s="2"/>
      <c r="G7" s="8"/>
    </row>
    <row r="8" spans="1:10" customFormat="1" ht="13.5" thickBot="1" x14ac:dyDescent="0.25"/>
    <row r="9" spans="1:10" s="6" customFormat="1" ht="15.75" thickBot="1" x14ac:dyDescent="0.3">
      <c r="A9" s="52" t="s">
        <v>10</v>
      </c>
      <c r="B9" s="50" t="s">
        <v>14</v>
      </c>
      <c r="C9" s="50" t="s">
        <v>13</v>
      </c>
      <c r="D9" s="147" t="s">
        <v>2</v>
      </c>
      <c r="E9" s="147"/>
      <c r="F9" s="50" t="s">
        <v>14</v>
      </c>
      <c r="G9" s="51" t="s">
        <v>13</v>
      </c>
    </row>
    <row r="10" spans="1:10" customFormat="1" ht="18" x14ac:dyDescent="0.25">
      <c r="A10" s="18"/>
      <c r="B10" s="18"/>
      <c r="C10" s="18"/>
      <c r="D10" s="13"/>
      <c r="E10" s="22"/>
      <c r="F10" s="18"/>
      <c r="G10" s="15"/>
      <c r="H10" s="18"/>
      <c r="I10" s="3"/>
      <c r="J10" s="3"/>
    </row>
    <row r="11" spans="1:10" s="10" customFormat="1" ht="11.25" x14ac:dyDescent="0.2">
      <c r="A11" s="9" t="e">
        <f>+#REF!</f>
        <v>#REF!</v>
      </c>
      <c r="B11" s="21" t="e">
        <f>+#REF!</f>
        <v>#REF!</v>
      </c>
      <c r="C11" s="16" t="e">
        <f>+#REF!</f>
        <v>#REF!</v>
      </c>
      <c r="D11" s="16" t="e">
        <f>+#REF!</f>
        <v>#REF!</v>
      </c>
      <c r="F11" s="21" t="e">
        <f>+#REF!</f>
        <v>#REF!</v>
      </c>
      <c r="G11" s="9" t="e">
        <f>+#REF!</f>
        <v>#REF!</v>
      </c>
    </row>
    <row r="12" spans="1:10" s="10" customFormat="1" ht="11.25" x14ac:dyDescent="0.2">
      <c r="A12" s="9" t="e">
        <f>+#REF!</f>
        <v>#REF!</v>
      </c>
      <c r="B12" s="21"/>
      <c r="C12" s="9"/>
      <c r="D12" s="16" t="e">
        <f>+#REF!</f>
        <v>#REF!</v>
      </c>
      <c r="E12" s="16"/>
      <c r="F12" s="21" t="e">
        <f>+#REF!</f>
        <v>#REF!</v>
      </c>
      <c r="G12" s="9" t="e">
        <f>+#REF!</f>
        <v>#REF!</v>
      </c>
    </row>
    <row r="13" spans="1:10" s="10" customFormat="1" ht="11.25" x14ac:dyDescent="0.2">
      <c r="A13" s="9"/>
      <c r="B13" s="21"/>
      <c r="C13" s="9"/>
      <c r="D13" s="9"/>
      <c r="E13" s="16"/>
      <c r="F13" s="16"/>
      <c r="G13" s="16"/>
    </row>
    <row r="14" spans="1:10" s="10" customFormat="1" ht="11.25" x14ac:dyDescent="0.2">
      <c r="A14" s="9" t="s">
        <v>3</v>
      </c>
      <c r="B14" s="16" t="e">
        <f>+#REF!</f>
        <v>#REF!</v>
      </c>
      <c r="C14" s="16"/>
      <c r="D14" s="16"/>
      <c r="E14" s="71"/>
      <c r="F14" s="16"/>
      <c r="G14" s="16"/>
    </row>
    <row r="15" spans="1:10" x14ac:dyDescent="0.2">
      <c r="A15" s="2"/>
      <c r="E15" s="146" t="s">
        <v>17</v>
      </c>
      <c r="F15" s="146"/>
      <c r="G15" s="146"/>
    </row>
    <row r="16" spans="1:10" x14ac:dyDescent="0.2">
      <c r="B16" s="11"/>
    </row>
    <row r="17" spans="1:7" x14ac:dyDescent="0.2">
      <c r="A17" s="11" t="s">
        <v>18</v>
      </c>
      <c r="B17" s="25" t="s">
        <v>0</v>
      </c>
      <c r="C17" s="11" t="s">
        <v>19</v>
      </c>
      <c r="D17" s="26" t="s">
        <v>20</v>
      </c>
      <c r="E17" s="11" t="s">
        <v>21</v>
      </c>
      <c r="F17" s="27" t="s">
        <v>7</v>
      </c>
      <c r="G17" s="27" t="s">
        <v>8</v>
      </c>
    </row>
    <row r="18" spans="1:7" x14ac:dyDescent="0.2">
      <c r="A18" s="28" t="s">
        <v>22</v>
      </c>
      <c r="B18" s="29"/>
      <c r="C18" s="30"/>
      <c r="D18" s="30"/>
    </row>
    <row r="19" spans="1:7" x14ac:dyDescent="0.2">
      <c r="A19" s="3" t="s">
        <v>23</v>
      </c>
      <c r="B19" s="31"/>
      <c r="C19" s="24"/>
      <c r="D19" s="32"/>
    </row>
    <row r="20" spans="1:7" ht="13.5" thickBot="1" x14ac:dyDescent="0.25">
      <c r="A20" s="3" t="s">
        <v>24</v>
      </c>
      <c r="B20" s="31"/>
      <c r="C20" s="33"/>
      <c r="D20" s="34"/>
    </row>
    <row r="21" spans="1:7" ht="13.5" thickBot="1" x14ac:dyDescent="0.25">
      <c r="B21" s="58"/>
      <c r="C21" s="58"/>
      <c r="D21" s="58"/>
      <c r="E21" s="59"/>
      <c r="F21" s="67"/>
      <c r="G21" s="68">
        <f>SUM(G19:G20)</f>
        <v>0</v>
      </c>
    </row>
    <row r="22" spans="1:7" ht="13.5" thickTop="1" x14ac:dyDescent="0.2">
      <c r="B22" s="36"/>
      <c r="C22" s="37"/>
      <c r="D22" s="37"/>
    </row>
    <row r="23" spans="1:7" x14ac:dyDescent="0.2">
      <c r="A23" s="28" t="s">
        <v>25</v>
      </c>
      <c r="B23" s="38"/>
      <c r="C23" s="39"/>
      <c r="D23" s="39"/>
    </row>
    <row r="24" spans="1:7" x14ac:dyDescent="0.2">
      <c r="B24" s="37"/>
      <c r="C24" s="37"/>
      <c r="D24" s="37"/>
    </row>
    <row r="25" spans="1:7" x14ac:dyDescent="0.2">
      <c r="A25" s="3" t="s">
        <v>26</v>
      </c>
      <c r="B25" s="31"/>
      <c r="C25" s="40"/>
      <c r="D25" s="40"/>
    </row>
    <row r="26" spans="1:7" x14ac:dyDescent="0.2">
      <c r="A26" s="2"/>
      <c r="B26" s="31"/>
      <c r="C26" s="24"/>
      <c r="D26" s="32"/>
    </row>
    <row r="27" spans="1:7" x14ac:dyDescent="0.2">
      <c r="A27" s="3" t="s">
        <v>27</v>
      </c>
      <c r="B27" s="31"/>
      <c r="C27" s="24"/>
      <c r="D27" s="32"/>
    </row>
    <row r="28" spans="1:7" x14ac:dyDescent="0.2">
      <c r="A28" s="5" t="s">
        <v>15</v>
      </c>
      <c r="B28" s="31"/>
      <c r="C28" s="24"/>
      <c r="D28" s="32"/>
    </row>
    <row r="29" spans="1:7" x14ac:dyDescent="0.2">
      <c r="A29" s="29" t="s">
        <v>28</v>
      </c>
      <c r="B29" s="31"/>
      <c r="C29" s="33"/>
      <c r="D29" s="34"/>
    </row>
    <row r="30" spans="1:7" x14ac:dyDescent="0.2">
      <c r="A30" s="3" t="s">
        <v>29</v>
      </c>
      <c r="B30" s="31"/>
      <c r="C30" s="24"/>
      <c r="D30" s="32"/>
    </row>
    <row r="31" spans="1:7" x14ac:dyDescent="0.2">
      <c r="A31" s="41" t="s">
        <v>16</v>
      </c>
      <c r="B31" s="42"/>
      <c r="C31" s="43"/>
      <c r="D31" s="43"/>
    </row>
    <row r="32" spans="1:7" x14ac:dyDescent="0.2">
      <c r="A32" s="5" t="s">
        <v>30</v>
      </c>
      <c r="B32" s="31"/>
      <c r="C32" s="24"/>
      <c r="D32" s="32"/>
    </row>
    <row r="33" spans="1:4" x14ac:dyDescent="0.2">
      <c r="A33" s="3" t="s">
        <v>31</v>
      </c>
      <c r="B33" s="31"/>
      <c r="C33" s="24"/>
      <c r="D33" s="32"/>
    </row>
    <row r="34" spans="1:4" x14ac:dyDescent="0.2">
      <c r="A34" s="3" t="s">
        <v>32</v>
      </c>
      <c r="B34" s="31"/>
      <c r="C34" s="24"/>
      <c r="D34" s="32"/>
    </row>
    <row r="35" spans="1:4" x14ac:dyDescent="0.2">
      <c r="A35" s="3" t="s">
        <v>33</v>
      </c>
      <c r="B35" s="31"/>
      <c r="C35" s="24"/>
      <c r="D35" s="32"/>
    </row>
    <row r="36" spans="1:4" x14ac:dyDescent="0.2">
      <c r="A36" s="3" t="s">
        <v>34</v>
      </c>
      <c r="B36" s="31"/>
      <c r="C36" s="24"/>
      <c r="D36" s="32"/>
    </row>
    <row r="37" spans="1:4" x14ac:dyDescent="0.2">
      <c r="A37" s="29" t="s">
        <v>35</v>
      </c>
      <c r="B37" s="31"/>
      <c r="C37" s="33"/>
      <c r="D37" s="34"/>
    </row>
    <row r="38" spans="1:4" x14ac:dyDescent="0.2">
      <c r="A38" s="3" t="s">
        <v>36</v>
      </c>
      <c r="B38" s="31"/>
      <c r="C38" s="24"/>
      <c r="D38" s="32"/>
    </row>
    <row r="39" spans="1:4" x14ac:dyDescent="0.2">
      <c r="A39" s="3" t="s">
        <v>37</v>
      </c>
      <c r="B39" s="31"/>
      <c r="C39" s="24"/>
      <c r="D39" s="32"/>
    </row>
    <row r="40" spans="1:4" x14ac:dyDescent="0.2">
      <c r="A40" s="3" t="s">
        <v>38</v>
      </c>
      <c r="B40" s="31"/>
      <c r="C40" s="24"/>
      <c r="D40" s="32"/>
    </row>
    <row r="41" spans="1:4" x14ac:dyDescent="0.2">
      <c r="A41" s="3" t="s">
        <v>39</v>
      </c>
      <c r="B41" s="31"/>
      <c r="C41" s="24"/>
      <c r="D41" s="32"/>
    </row>
    <row r="42" spans="1:4" x14ac:dyDescent="0.2">
      <c r="A42" s="29" t="s">
        <v>40</v>
      </c>
      <c r="B42" s="31"/>
      <c r="C42" s="33"/>
      <c r="D42" s="34"/>
    </row>
    <row r="43" spans="1:4" x14ac:dyDescent="0.2">
      <c r="A43" s="5"/>
      <c r="B43" s="31"/>
      <c r="C43" s="24"/>
      <c r="D43" s="32"/>
    </row>
    <row r="44" spans="1:4" x14ac:dyDescent="0.2">
      <c r="A44" s="41" t="s">
        <v>41</v>
      </c>
      <c r="B44" s="42"/>
      <c r="C44" s="44"/>
      <c r="D44" s="43"/>
    </row>
    <row r="45" spans="1:4" x14ac:dyDescent="0.2">
      <c r="A45" s="3" t="s">
        <v>42</v>
      </c>
      <c r="B45" s="31"/>
      <c r="C45" s="24"/>
      <c r="D45" s="32"/>
    </row>
    <row r="46" spans="1:4" x14ac:dyDescent="0.2">
      <c r="A46" s="3" t="s">
        <v>43</v>
      </c>
      <c r="B46" s="31"/>
      <c r="C46" s="24"/>
      <c r="D46" s="32"/>
    </row>
    <row r="47" spans="1:4" x14ac:dyDescent="0.2">
      <c r="A47" s="3" t="s">
        <v>44</v>
      </c>
      <c r="B47" s="31"/>
      <c r="C47" s="24"/>
      <c r="D47" s="32"/>
    </row>
    <row r="48" spans="1:4" x14ac:dyDescent="0.2">
      <c r="A48" s="3" t="s">
        <v>45</v>
      </c>
      <c r="B48" s="31"/>
      <c r="C48" s="24"/>
      <c r="D48" s="32"/>
    </row>
    <row r="49" spans="1:8" x14ac:dyDescent="0.2">
      <c r="A49" s="3" t="s">
        <v>46</v>
      </c>
      <c r="B49" s="31"/>
      <c r="C49" s="24"/>
      <c r="D49" s="32"/>
    </row>
    <row r="50" spans="1:8" x14ac:dyDescent="0.2">
      <c r="B50" s="31"/>
      <c r="C50" s="24"/>
      <c r="D50" s="32"/>
    </row>
    <row r="51" spans="1:8" x14ac:dyDescent="0.2">
      <c r="A51" s="41" t="s">
        <v>47</v>
      </c>
      <c r="B51" s="42"/>
      <c r="C51" s="44"/>
      <c r="D51" s="43"/>
    </row>
    <row r="52" spans="1:8" x14ac:dyDescent="0.2">
      <c r="A52" s="3" t="s">
        <v>48</v>
      </c>
      <c r="B52" s="31"/>
      <c r="C52" s="24"/>
      <c r="D52" s="32"/>
    </row>
    <row r="53" spans="1:8" x14ac:dyDescent="0.2">
      <c r="A53" s="3" t="s">
        <v>49</v>
      </c>
      <c r="B53" s="31"/>
      <c r="C53" s="24"/>
      <c r="D53" s="32"/>
    </row>
    <row r="54" spans="1:8" x14ac:dyDescent="0.2">
      <c r="A54" s="3" t="s">
        <v>59</v>
      </c>
      <c r="B54" s="31"/>
      <c r="C54" s="24"/>
      <c r="D54" s="32"/>
    </row>
    <row r="55" spans="1:8" x14ac:dyDescent="0.2">
      <c r="B55" s="31"/>
      <c r="C55" s="24"/>
      <c r="D55" s="32"/>
    </row>
    <row r="57" spans="1:8" x14ac:dyDescent="0.2">
      <c r="A57" s="2"/>
      <c r="B57" s="37"/>
      <c r="C57" s="37"/>
      <c r="D57" s="37"/>
    </row>
    <row r="58" spans="1:8" x14ac:dyDescent="0.2">
      <c r="A58" s="1"/>
      <c r="B58" s="32"/>
      <c r="C58" s="32"/>
      <c r="D58" s="32"/>
    </row>
    <row r="59" spans="1:8" x14ac:dyDescent="0.2">
      <c r="A59" s="5"/>
      <c r="B59" s="56"/>
      <c r="C59" s="32"/>
      <c r="D59" s="32"/>
    </row>
    <row r="60" spans="1:8" x14ac:dyDescent="0.2">
      <c r="A60" s="5"/>
      <c r="B60" s="56"/>
      <c r="C60" s="32"/>
      <c r="D60" s="32"/>
    </row>
    <row r="61" spans="1:8" x14ac:dyDescent="0.2">
      <c r="A61" s="5"/>
      <c r="B61" s="56"/>
      <c r="C61" s="32"/>
      <c r="D61" s="32"/>
    </row>
    <row r="62" spans="1:8" ht="13.5" thickBot="1" x14ac:dyDescent="0.25">
      <c r="A62" s="57" t="s">
        <v>51</v>
      </c>
      <c r="B62" s="58"/>
      <c r="C62" s="58"/>
      <c r="D62" s="58"/>
      <c r="E62" s="59"/>
      <c r="F62" s="58">
        <f>SUM(F19:F61)</f>
        <v>0</v>
      </c>
      <c r="G62" s="58">
        <f>SUM(G19:G61)</f>
        <v>0</v>
      </c>
      <c r="H62" s="4"/>
    </row>
    <row r="63" spans="1:8" ht="13.5" thickTop="1" x14ac:dyDescent="0.2">
      <c r="A63" s="1"/>
      <c r="B63" s="32"/>
      <c r="C63" s="32"/>
      <c r="D63" s="32"/>
    </row>
    <row r="64" spans="1:8" x14ac:dyDescent="0.2">
      <c r="A64" s="1"/>
      <c r="B64" s="32"/>
      <c r="C64" s="32"/>
      <c r="D64" s="32"/>
    </row>
    <row r="65" spans="6:8" x14ac:dyDescent="0.2">
      <c r="F65" s="23"/>
      <c r="H65" s="24"/>
    </row>
    <row r="66" spans="6:8" x14ac:dyDescent="0.2">
      <c r="F66" s="23"/>
      <c r="H66" s="24"/>
    </row>
  </sheetData>
  <mergeCells count="3">
    <mergeCell ref="E15:G15"/>
    <mergeCell ref="D9:E9"/>
    <mergeCell ref="B3:E3"/>
  </mergeCells>
  <phoneticPr fontId="9" type="noConversion"/>
  <pageMargins left="0.75" right="0.75" top="1" bottom="1" header="0.5" footer="0.5"/>
  <pageSetup scale="8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D52"/>
  <sheetViews>
    <sheetView workbookViewId="0">
      <selection activeCell="D15" sqref="D15"/>
    </sheetView>
  </sheetViews>
  <sheetFormatPr defaultRowHeight="12.75" x14ac:dyDescent="0.2"/>
  <cols>
    <col min="1" max="1" width="30.85546875" style="3" bestFit="1" customWidth="1"/>
    <col min="2" max="2" width="12.28515625" style="3" bestFit="1" customWidth="1"/>
    <col min="3" max="3" width="11.28515625" style="3" bestFit="1" customWidth="1"/>
    <col min="4" max="4" width="12.28515625" style="3" bestFit="1" customWidth="1"/>
    <col min="5" max="16384" width="9.140625" style="3"/>
  </cols>
  <sheetData>
    <row r="1" spans="1:4" x14ac:dyDescent="0.2">
      <c r="A1" s="2"/>
    </row>
    <row r="3" spans="1:4" x14ac:dyDescent="0.2">
      <c r="A3" s="11" t="s">
        <v>18</v>
      </c>
      <c r="B3" s="25" t="s">
        <v>0</v>
      </c>
      <c r="C3" s="11" t="s">
        <v>19</v>
      </c>
      <c r="D3" s="26" t="s">
        <v>20</v>
      </c>
    </row>
    <row r="4" spans="1:4" x14ac:dyDescent="0.2">
      <c r="A4" s="28" t="s">
        <v>22</v>
      </c>
      <c r="B4" s="90"/>
      <c r="C4" s="30"/>
      <c r="D4" s="28"/>
    </row>
    <row r="5" spans="1:4" x14ac:dyDescent="0.2">
      <c r="A5" s="3" t="s">
        <v>23</v>
      </c>
      <c r="B5" s="92"/>
      <c r="C5" s="93"/>
      <c r="D5" s="91"/>
    </row>
    <row r="6" spans="1:4" x14ac:dyDescent="0.2">
      <c r="A6" s="3" t="s">
        <v>98</v>
      </c>
      <c r="B6" s="92"/>
      <c r="C6" s="93"/>
      <c r="D6" s="91"/>
    </row>
    <row r="7" spans="1:4" ht="13.5" thickBot="1" x14ac:dyDescent="0.25">
      <c r="A7" s="2" t="s">
        <v>99</v>
      </c>
      <c r="B7" s="94"/>
      <c r="C7" s="94"/>
      <c r="D7" s="94"/>
    </row>
    <row r="8" spans="1:4" ht="13.5" thickTop="1" x14ac:dyDescent="0.2">
      <c r="B8" s="90"/>
    </row>
    <row r="9" spans="1:4" x14ac:dyDescent="0.2">
      <c r="A9" s="28" t="s">
        <v>25</v>
      </c>
      <c r="B9" s="90"/>
      <c r="C9" s="30"/>
      <c r="D9" s="28"/>
    </row>
    <row r="10" spans="1:4" x14ac:dyDescent="0.2">
      <c r="B10" s="90"/>
    </row>
    <row r="11" spans="1:4" x14ac:dyDescent="0.2">
      <c r="A11" s="3" t="s">
        <v>26</v>
      </c>
      <c r="B11" s="92"/>
      <c r="C11" s="93"/>
      <c r="D11" s="91"/>
    </row>
    <row r="12" spans="1:4" x14ac:dyDescent="0.2">
      <c r="B12" s="92"/>
      <c r="C12" s="93"/>
      <c r="D12" s="91"/>
    </row>
    <row r="13" spans="1:4" x14ac:dyDescent="0.2">
      <c r="B13" s="92"/>
      <c r="C13" s="93"/>
      <c r="D13" s="91"/>
    </row>
    <row r="14" spans="1:4" x14ac:dyDescent="0.2">
      <c r="A14" s="2" t="s">
        <v>100</v>
      </c>
      <c r="B14" s="92"/>
      <c r="C14" s="93"/>
      <c r="D14" s="91"/>
    </row>
    <row r="15" spans="1:4" x14ac:dyDescent="0.2">
      <c r="A15" s="3" t="s">
        <v>27</v>
      </c>
      <c r="B15" s="92"/>
      <c r="C15" s="93"/>
      <c r="D15" s="91"/>
    </row>
    <row r="16" spans="1:4" x14ac:dyDescent="0.2">
      <c r="A16" s="5" t="s">
        <v>15</v>
      </c>
      <c r="B16" s="92"/>
      <c r="C16" s="93"/>
      <c r="D16" s="91"/>
    </row>
    <row r="17" spans="1:4" x14ac:dyDescent="0.2">
      <c r="A17" s="29" t="s">
        <v>28</v>
      </c>
      <c r="B17" s="92"/>
      <c r="C17" s="95"/>
      <c r="D17" s="92"/>
    </row>
    <row r="18" spans="1:4" x14ac:dyDescent="0.2">
      <c r="A18" s="29" t="s">
        <v>71</v>
      </c>
      <c r="B18" s="92"/>
      <c r="C18" s="95"/>
      <c r="D18" s="92"/>
    </row>
    <row r="19" spans="1:4" x14ac:dyDescent="0.2">
      <c r="A19" s="29" t="s">
        <v>101</v>
      </c>
      <c r="B19" s="92"/>
      <c r="C19" s="95"/>
      <c r="D19" s="92"/>
    </row>
    <row r="20" spans="1:4" x14ac:dyDescent="0.2">
      <c r="A20" s="3" t="s">
        <v>102</v>
      </c>
      <c r="B20" s="92"/>
      <c r="C20" s="93"/>
      <c r="D20" s="91"/>
    </row>
    <row r="21" spans="1:4" x14ac:dyDescent="0.2">
      <c r="A21" s="41" t="s">
        <v>16</v>
      </c>
      <c r="B21" s="92"/>
      <c r="C21" s="96"/>
      <c r="D21" s="97"/>
    </row>
    <row r="22" spans="1:4" x14ac:dyDescent="0.2">
      <c r="A22" s="5" t="s">
        <v>103</v>
      </c>
      <c r="B22" s="92"/>
      <c r="C22" s="93"/>
      <c r="D22" s="91"/>
    </row>
    <row r="23" spans="1:4" x14ac:dyDescent="0.2">
      <c r="A23" s="5" t="s">
        <v>104</v>
      </c>
      <c r="B23" s="92"/>
      <c r="C23" s="93"/>
      <c r="D23" s="91"/>
    </row>
    <row r="24" spans="1:4" x14ac:dyDescent="0.2">
      <c r="A24" s="5" t="s">
        <v>105</v>
      </c>
      <c r="B24" s="92"/>
      <c r="C24" s="93"/>
      <c r="D24" s="91"/>
    </row>
    <row r="25" spans="1:4" x14ac:dyDescent="0.2">
      <c r="A25" s="5" t="s">
        <v>57</v>
      </c>
      <c r="B25" s="92"/>
      <c r="C25" s="93"/>
      <c r="D25" s="91"/>
    </row>
    <row r="26" spans="1:4" x14ac:dyDescent="0.2">
      <c r="A26" s="3" t="s">
        <v>33</v>
      </c>
      <c r="B26" s="92"/>
      <c r="C26" s="93"/>
      <c r="D26" s="91"/>
    </row>
    <row r="27" spans="1:4" x14ac:dyDescent="0.2">
      <c r="A27" s="3" t="s">
        <v>34</v>
      </c>
      <c r="B27" s="92"/>
      <c r="C27" s="93"/>
      <c r="D27" s="91"/>
    </row>
    <row r="28" spans="1:4" x14ac:dyDescent="0.2">
      <c r="A28" s="29" t="s">
        <v>35</v>
      </c>
      <c r="B28" s="92"/>
      <c r="C28" s="95"/>
      <c r="D28" s="92"/>
    </row>
    <row r="29" spans="1:4" x14ac:dyDescent="0.2">
      <c r="A29" s="3" t="s">
        <v>106</v>
      </c>
      <c r="B29" s="92"/>
      <c r="C29" s="93"/>
      <c r="D29" s="91"/>
    </row>
    <row r="30" spans="1:4" x14ac:dyDescent="0.2">
      <c r="A30" s="3" t="s">
        <v>107</v>
      </c>
      <c r="B30" s="92"/>
      <c r="C30" s="93"/>
      <c r="D30" s="91"/>
    </row>
    <row r="31" spans="1:4" x14ac:dyDescent="0.2">
      <c r="A31" s="3" t="s">
        <v>85</v>
      </c>
      <c r="B31" s="92"/>
      <c r="C31" s="93"/>
      <c r="D31" s="91"/>
    </row>
    <row r="32" spans="1:4" x14ac:dyDescent="0.2">
      <c r="A32" s="3" t="s">
        <v>38</v>
      </c>
      <c r="B32" s="92"/>
      <c r="C32" s="93"/>
      <c r="D32" s="91"/>
    </row>
    <row r="33" spans="1:4" x14ac:dyDescent="0.2">
      <c r="A33" s="3" t="s">
        <v>39</v>
      </c>
      <c r="B33" s="92"/>
      <c r="C33" s="93"/>
      <c r="D33" s="91"/>
    </row>
    <row r="34" spans="1:4" x14ac:dyDescent="0.2">
      <c r="A34" s="3" t="s">
        <v>64</v>
      </c>
      <c r="B34" s="92"/>
      <c r="C34" s="93"/>
      <c r="D34" s="91"/>
    </row>
    <row r="35" spans="1:4" x14ac:dyDescent="0.2">
      <c r="A35" s="5" t="s">
        <v>82</v>
      </c>
      <c r="B35" s="92"/>
      <c r="C35" s="93"/>
      <c r="D35" s="91"/>
    </row>
    <row r="36" spans="1:4" x14ac:dyDescent="0.2">
      <c r="A36" s="41" t="s">
        <v>41</v>
      </c>
      <c r="B36" s="92"/>
      <c r="C36" s="96"/>
      <c r="D36" s="97"/>
    </row>
    <row r="37" spans="1:4" x14ac:dyDescent="0.2">
      <c r="A37" s="3" t="s">
        <v>42</v>
      </c>
      <c r="B37" s="92"/>
      <c r="C37" s="93"/>
      <c r="D37" s="91"/>
    </row>
    <row r="38" spans="1:4" x14ac:dyDescent="0.2">
      <c r="A38" s="3" t="s">
        <v>43</v>
      </c>
      <c r="B38" s="92"/>
      <c r="C38" s="93"/>
      <c r="D38" s="91"/>
    </row>
    <row r="39" spans="1:4" x14ac:dyDescent="0.2">
      <c r="A39" s="3" t="s">
        <v>44</v>
      </c>
      <c r="B39" s="92"/>
      <c r="C39" s="93"/>
      <c r="D39" s="91"/>
    </row>
    <row r="40" spans="1:4" x14ac:dyDescent="0.2">
      <c r="A40" s="3" t="s">
        <v>45</v>
      </c>
      <c r="B40" s="92"/>
      <c r="C40" s="93"/>
      <c r="D40" s="91"/>
    </row>
    <row r="41" spans="1:4" x14ac:dyDescent="0.2">
      <c r="A41" s="3" t="s">
        <v>46</v>
      </c>
      <c r="B41" s="92"/>
      <c r="C41" s="93"/>
      <c r="D41" s="91"/>
    </row>
    <row r="42" spans="1:4" x14ac:dyDescent="0.2">
      <c r="A42" s="3" t="s">
        <v>108</v>
      </c>
      <c r="B42" s="92"/>
      <c r="C42" s="93"/>
      <c r="D42" s="91"/>
    </row>
    <row r="43" spans="1:4" x14ac:dyDescent="0.2">
      <c r="A43" s="29" t="s">
        <v>109</v>
      </c>
      <c r="B43" s="92"/>
      <c r="C43" s="95"/>
      <c r="D43" s="92"/>
    </row>
    <row r="44" spans="1:4" x14ac:dyDescent="0.2">
      <c r="B44" s="92"/>
      <c r="C44" s="93"/>
      <c r="D44" s="91"/>
    </row>
    <row r="45" spans="1:4" x14ac:dyDescent="0.2">
      <c r="A45" s="41" t="s">
        <v>47</v>
      </c>
      <c r="B45" s="97"/>
      <c r="C45" s="96"/>
      <c r="D45" s="97"/>
    </row>
    <row r="46" spans="1:4" x14ac:dyDescent="0.2">
      <c r="A46" s="3" t="s">
        <v>48</v>
      </c>
      <c r="B46" s="92"/>
      <c r="C46" s="93"/>
      <c r="D46" s="91"/>
    </row>
    <row r="47" spans="1:4" x14ac:dyDescent="0.2">
      <c r="A47" s="3" t="s">
        <v>49</v>
      </c>
      <c r="B47" s="92"/>
      <c r="C47" s="93"/>
      <c r="D47" s="91"/>
    </row>
    <row r="48" spans="1:4" x14ac:dyDescent="0.2">
      <c r="A48" s="3" t="s">
        <v>72</v>
      </c>
      <c r="B48" s="92"/>
      <c r="C48" s="93"/>
      <c r="D48" s="91"/>
    </row>
    <row r="49" spans="1:4" x14ac:dyDescent="0.2">
      <c r="A49" s="3" t="s">
        <v>110</v>
      </c>
      <c r="B49" s="92"/>
      <c r="C49" s="93"/>
      <c r="D49" s="91"/>
    </row>
    <row r="50" spans="1:4" ht="13.5" thickBot="1" x14ac:dyDescent="0.25">
      <c r="A50" s="2" t="s">
        <v>111</v>
      </c>
      <c r="B50" s="98"/>
      <c r="C50" s="98"/>
      <c r="D50" s="98"/>
    </row>
    <row r="51" spans="1:4" ht="13.5" thickTop="1" x14ac:dyDescent="0.2"/>
    <row r="52" spans="1:4" ht="13.5" thickBot="1" x14ac:dyDescent="0.25">
      <c r="A52" s="99" t="s">
        <v>112</v>
      </c>
      <c r="B52" s="98"/>
      <c r="C52" s="98"/>
      <c r="D52" s="9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2:J70"/>
  <sheetViews>
    <sheetView view="pageBreakPreview" zoomScale="86" zoomScaleNormal="100" zoomScaleSheetLayoutView="86" workbookViewId="0">
      <selection activeCell="E6" sqref="E6"/>
    </sheetView>
  </sheetViews>
  <sheetFormatPr defaultRowHeight="12.75" x14ac:dyDescent="0.2"/>
  <cols>
    <col min="1" max="1" width="25.7109375" customWidth="1"/>
    <col min="2" max="2" width="14.5703125" customWidth="1"/>
    <col min="3" max="3" width="10.85546875" customWidth="1"/>
    <col min="4" max="4" width="11" customWidth="1"/>
    <col min="5" max="5" width="10.5703125" style="45" customWidth="1"/>
    <col min="6" max="6" width="12.28515625" style="24" customWidth="1"/>
    <col min="7" max="7" width="12.85546875" style="24" customWidth="1"/>
    <col min="8" max="8" width="12.28515625" bestFit="1" customWidth="1"/>
    <col min="9" max="10" width="10.28515625" bestFit="1" customWidth="1"/>
  </cols>
  <sheetData>
    <row r="2" spans="1:9" ht="13.5" thickBot="1" x14ac:dyDescent="0.25"/>
    <row r="3" spans="1:9" ht="30.75" thickBot="1" x14ac:dyDescent="0.45">
      <c r="C3" s="148" t="s">
        <v>11</v>
      </c>
      <c r="D3" s="149"/>
      <c r="E3" s="149"/>
      <c r="F3" s="149"/>
      <c r="G3" s="149"/>
      <c r="H3" s="150"/>
    </row>
    <row r="4" spans="1:9" ht="15" customHeight="1" x14ac:dyDescent="0.4">
      <c r="C4" s="7"/>
    </row>
    <row r="5" spans="1:9" x14ac:dyDescent="0.2">
      <c r="C5" s="2" t="s">
        <v>9</v>
      </c>
      <c r="E5" s="23" t="s">
        <v>136</v>
      </c>
    </row>
    <row r="7" spans="1:9" x14ac:dyDescent="0.2">
      <c r="A7" s="2"/>
      <c r="B7" s="11"/>
      <c r="C7" s="2" t="s">
        <v>4</v>
      </c>
      <c r="D7" s="17"/>
      <c r="E7" s="46">
        <f ca="1">NOW()</f>
        <v>44271.600057870368</v>
      </c>
    </row>
    <row r="8" spans="1:9" x14ac:dyDescent="0.2">
      <c r="A8" s="2"/>
      <c r="B8" s="11"/>
      <c r="C8" s="2"/>
      <c r="D8" s="12"/>
      <c r="E8" s="47"/>
    </row>
    <row r="9" spans="1:9" x14ac:dyDescent="0.2">
      <c r="A9" s="2"/>
      <c r="B9" s="11"/>
      <c r="C9" s="2" t="s">
        <v>1</v>
      </c>
      <c r="D9" s="12"/>
      <c r="E9" s="47"/>
    </row>
    <row r="11" spans="1:9" ht="13.5" thickBot="1" x14ac:dyDescent="0.25"/>
    <row r="12" spans="1:9" s="11" customFormat="1" ht="16.5" thickBot="1" x14ac:dyDescent="0.3">
      <c r="A12" s="151" t="s">
        <v>5</v>
      </c>
      <c r="B12" s="152"/>
      <c r="C12" s="152"/>
      <c r="D12" s="53" t="s">
        <v>121</v>
      </c>
      <c r="E12" s="55" t="s">
        <v>6</v>
      </c>
      <c r="F12" s="54" t="s">
        <v>7</v>
      </c>
      <c r="G12" s="54" t="s">
        <v>8</v>
      </c>
      <c r="H12" s="48"/>
      <c r="I12" s="49"/>
    </row>
    <row r="14" spans="1:9" x14ac:dyDescent="0.2">
      <c r="A14" s="24" t="s">
        <v>23</v>
      </c>
      <c r="B14" s="24"/>
      <c r="C14" s="24"/>
      <c r="D14" s="60">
        <v>2</v>
      </c>
      <c r="E14" s="72" t="s">
        <v>70</v>
      </c>
      <c r="F14" s="77"/>
      <c r="G14" s="83"/>
      <c r="H14" s="78"/>
      <c r="I14" s="79"/>
    </row>
    <row r="15" spans="1:9" x14ac:dyDescent="0.2">
      <c r="A15" s="24"/>
      <c r="B15" s="24"/>
      <c r="C15" s="24"/>
      <c r="D15" s="60"/>
      <c r="E15" s="72"/>
      <c r="F15" s="77"/>
      <c r="G15" s="77"/>
      <c r="H15" s="78"/>
      <c r="I15" s="79"/>
    </row>
    <row r="16" spans="1:9" x14ac:dyDescent="0.2">
      <c r="A16" s="24"/>
      <c r="B16" s="24"/>
      <c r="C16" s="24"/>
      <c r="D16" s="60"/>
      <c r="E16" s="72"/>
      <c r="F16" s="77"/>
      <c r="G16" s="77"/>
      <c r="H16" s="78"/>
      <c r="I16" s="79"/>
    </row>
    <row r="17" spans="1:9" x14ac:dyDescent="0.2">
      <c r="A17" s="24"/>
      <c r="B17" s="24"/>
      <c r="C17" s="24"/>
      <c r="D17" s="60"/>
      <c r="E17" s="72"/>
      <c r="F17" s="77"/>
      <c r="G17" s="77"/>
      <c r="H17" s="78"/>
      <c r="I17" s="79"/>
    </row>
    <row r="18" spans="1:9" x14ac:dyDescent="0.2">
      <c r="A18" s="24" t="s">
        <v>27</v>
      </c>
      <c r="B18" s="24"/>
      <c r="C18" s="24"/>
      <c r="D18" s="60"/>
      <c r="E18" s="66">
        <v>1510</v>
      </c>
      <c r="F18" s="83"/>
      <c r="G18" s="77"/>
      <c r="H18" s="78"/>
      <c r="I18" s="79"/>
    </row>
    <row r="19" spans="1:9" x14ac:dyDescent="0.2">
      <c r="A19" s="24" t="s">
        <v>54</v>
      </c>
      <c r="B19" s="24"/>
      <c r="C19" s="24"/>
      <c r="D19" s="60"/>
      <c r="E19" s="66">
        <v>1585</v>
      </c>
      <c r="F19" s="83"/>
      <c r="G19" s="77"/>
      <c r="H19" s="78"/>
      <c r="I19" s="79"/>
    </row>
    <row r="20" spans="1:9" x14ac:dyDescent="0.2">
      <c r="A20" s="24" t="s">
        <v>55</v>
      </c>
      <c r="B20" s="24"/>
      <c r="C20" s="24"/>
      <c r="D20" s="60"/>
      <c r="E20" s="66"/>
      <c r="F20" s="83"/>
      <c r="G20" s="77"/>
      <c r="H20" s="78"/>
      <c r="I20" s="79"/>
    </row>
    <row r="21" spans="1:9" x14ac:dyDescent="0.2">
      <c r="A21" s="24" t="s">
        <v>56</v>
      </c>
      <c r="B21" s="24"/>
      <c r="C21" s="24"/>
      <c r="D21" s="60"/>
      <c r="E21" s="66">
        <v>1666</v>
      </c>
      <c r="F21" s="83"/>
      <c r="G21" s="77"/>
      <c r="H21" s="78"/>
      <c r="I21" s="79"/>
    </row>
    <row r="22" spans="1:9" x14ac:dyDescent="0.2">
      <c r="A22" s="24" t="s">
        <v>71</v>
      </c>
      <c r="B22" s="24"/>
      <c r="C22" s="24"/>
      <c r="D22" s="60"/>
      <c r="E22" s="66">
        <v>1685</v>
      </c>
      <c r="F22" s="83"/>
      <c r="G22" s="77"/>
      <c r="H22" s="78"/>
      <c r="I22" s="79"/>
    </row>
    <row r="23" spans="1:9" x14ac:dyDescent="0.2">
      <c r="A23" s="24" t="s">
        <v>84</v>
      </c>
      <c r="B23" s="24"/>
      <c r="C23" s="24"/>
      <c r="D23" s="60"/>
      <c r="E23" s="66">
        <v>1715</v>
      </c>
      <c r="F23" s="83"/>
      <c r="G23" s="77"/>
      <c r="H23" s="78"/>
      <c r="I23" s="79"/>
    </row>
    <row r="24" spans="1:9" x14ac:dyDescent="0.2">
      <c r="A24" s="24" t="s">
        <v>31</v>
      </c>
      <c r="B24" s="24"/>
      <c r="C24" s="24"/>
      <c r="D24" s="60"/>
      <c r="E24" s="66">
        <v>1764</v>
      </c>
      <c r="F24" s="83"/>
      <c r="G24" s="77"/>
      <c r="H24" s="78"/>
      <c r="I24" s="79"/>
    </row>
    <row r="25" spans="1:9" x14ac:dyDescent="0.2">
      <c r="A25" s="24" t="s">
        <v>34</v>
      </c>
      <c r="B25" s="24"/>
      <c r="C25" s="24"/>
      <c r="D25" s="60"/>
      <c r="E25" s="66">
        <v>1800</v>
      </c>
      <c r="F25" s="83"/>
      <c r="G25" s="77"/>
      <c r="H25" s="78"/>
      <c r="I25" s="79"/>
    </row>
    <row r="26" spans="1:9" hidden="1" x14ac:dyDescent="0.2">
      <c r="A26" s="24" t="s">
        <v>81</v>
      </c>
      <c r="B26" s="24"/>
      <c r="C26" s="24"/>
      <c r="D26" s="60"/>
      <c r="E26" s="66">
        <v>1800</v>
      </c>
      <c r="F26" s="83"/>
      <c r="G26" s="77"/>
      <c r="H26" s="78"/>
      <c r="I26" s="79"/>
    </row>
    <row r="27" spans="1:9" x14ac:dyDescent="0.2">
      <c r="A27" s="24" t="s">
        <v>62</v>
      </c>
      <c r="B27" s="24"/>
      <c r="C27" s="24"/>
      <c r="D27" s="60"/>
      <c r="E27" s="66">
        <v>1826</v>
      </c>
      <c r="F27" s="83"/>
      <c r="G27" s="77"/>
      <c r="H27" s="78"/>
      <c r="I27" s="79"/>
    </row>
    <row r="28" spans="1:9" x14ac:dyDescent="0.2">
      <c r="A28" s="24" t="s">
        <v>33</v>
      </c>
      <c r="B28" s="24"/>
      <c r="C28" s="24"/>
      <c r="D28" s="66"/>
      <c r="E28" s="66">
        <v>1840</v>
      </c>
      <c r="F28" s="83"/>
      <c r="G28" s="77"/>
      <c r="H28" s="78"/>
      <c r="I28" s="79"/>
    </row>
    <row r="29" spans="1:9" x14ac:dyDescent="0.2">
      <c r="A29" s="24" t="s">
        <v>57</v>
      </c>
      <c r="B29" s="24"/>
      <c r="C29" s="24"/>
      <c r="D29" s="66"/>
      <c r="E29" s="66">
        <v>1835</v>
      </c>
      <c r="F29" s="83"/>
      <c r="G29" s="77"/>
      <c r="H29" s="78"/>
      <c r="I29" s="79"/>
    </row>
    <row r="30" spans="1:9" x14ac:dyDescent="0.2">
      <c r="A30" s="24" t="s">
        <v>63</v>
      </c>
      <c r="B30" s="24"/>
      <c r="C30" s="24"/>
      <c r="D30" s="66"/>
      <c r="E30" s="66">
        <v>1906</v>
      </c>
      <c r="F30" s="83"/>
      <c r="G30" s="77"/>
      <c r="H30" s="78"/>
      <c r="I30" s="79"/>
    </row>
    <row r="31" spans="1:9" x14ac:dyDescent="0.2">
      <c r="A31" s="24" t="s">
        <v>38</v>
      </c>
      <c r="B31" s="24"/>
      <c r="C31" s="24"/>
      <c r="D31" s="60"/>
      <c r="E31" s="66">
        <v>1940</v>
      </c>
      <c r="F31" s="83"/>
      <c r="G31" s="77"/>
      <c r="H31" s="78"/>
      <c r="I31" s="79"/>
    </row>
    <row r="32" spans="1:9" x14ac:dyDescent="0.2">
      <c r="A32" s="24" t="s">
        <v>106</v>
      </c>
      <c r="B32" s="24"/>
      <c r="C32" s="24"/>
      <c r="D32" s="60"/>
      <c r="E32" s="66">
        <v>1666</v>
      </c>
      <c r="F32" s="83"/>
      <c r="G32" s="77"/>
      <c r="H32" s="78"/>
      <c r="I32" s="79"/>
    </row>
    <row r="33" spans="1:10" hidden="1" x14ac:dyDescent="0.2">
      <c r="A33" s="24" t="s">
        <v>82</v>
      </c>
      <c r="B33" s="24"/>
      <c r="C33" s="24"/>
      <c r="D33" s="60"/>
      <c r="E33" s="66"/>
      <c r="F33" s="83"/>
      <c r="G33" s="77"/>
      <c r="H33" s="78"/>
      <c r="I33" s="79"/>
    </row>
    <row r="34" spans="1:10" x14ac:dyDescent="0.2">
      <c r="A34" s="24" t="s">
        <v>64</v>
      </c>
      <c r="B34" s="24"/>
      <c r="C34" s="24"/>
      <c r="D34" s="60"/>
      <c r="E34" s="66">
        <v>1966</v>
      </c>
      <c r="F34" s="83"/>
      <c r="G34" s="77"/>
      <c r="H34" s="78"/>
      <c r="I34" s="79"/>
    </row>
    <row r="35" spans="1:10" x14ac:dyDescent="0.2">
      <c r="A35" s="32" t="s">
        <v>41</v>
      </c>
      <c r="B35" s="24"/>
      <c r="C35" s="24"/>
      <c r="D35" s="60"/>
      <c r="E35" s="66"/>
      <c r="F35" s="83"/>
      <c r="G35" s="77"/>
      <c r="H35" s="80"/>
      <c r="I35" s="79"/>
    </row>
    <row r="36" spans="1:10" x14ac:dyDescent="0.2">
      <c r="A36" s="24" t="s">
        <v>42</v>
      </c>
      <c r="B36" s="24"/>
      <c r="C36" s="24"/>
      <c r="D36" s="60"/>
      <c r="E36" s="66">
        <v>1802.03</v>
      </c>
      <c r="F36" s="83"/>
      <c r="G36" s="77"/>
      <c r="H36" s="78"/>
      <c r="I36" s="79"/>
    </row>
    <row r="37" spans="1:10" x14ac:dyDescent="0.2">
      <c r="A37" s="24" t="s">
        <v>43</v>
      </c>
      <c r="B37" s="69"/>
      <c r="C37" s="63"/>
      <c r="D37" s="69"/>
      <c r="E37" s="66">
        <v>1802.05</v>
      </c>
      <c r="F37" s="83"/>
      <c r="G37" s="77"/>
      <c r="H37" s="81"/>
      <c r="I37" s="79"/>
    </row>
    <row r="38" spans="1:10" x14ac:dyDescent="0.2">
      <c r="A38" s="24" t="s">
        <v>44</v>
      </c>
      <c r="B38" s="24"/>
      <c r="C38" s="24"/>
      <c r="D38" s="24"/>
      <c r="E38" s="66">
        <v>1802.01</v>
      </c>
      <c r="F38" s="83"/>
      <c r="G38" s="77"/>
      <c r="H38" s="79"/>
      <c r="I38" s="79"/>
    </row>
    <row r="39" spans="1:10" x14ac:dyDescent="0.2">
      <c r="A39" s="24" t="s">
        <v>45</v>
      </c>
      <c r="E39" s="66">
        <v>1802.06</v>
      </c>
      <c r="F39" s="83"/>
      <c r="G39" s="77"/>
      <c r="H39" s="79"/>
      <c r="I39" s="79"/>
    </row>
    <row r="40" spans="1:10" x14ac:dyDescent="0.2">
      <c r="A40" s="24" t="s">
        <v>46</v>
      </c>
      <c r="E40" s="66">
        <v>1802.07</v>
      </c>
      <c r="F40" s="83"/>
      <c r="G40" s="77"/>
      <c r="H40" s="79"/>
      <c r="I40" s="79"/>
      <c r="J40" s="61"/>
    </row>
    <row r="41" spans="1:10" x14ac:dyDescent="0.2">
      <c r="A41" s="24"/>
      <c r="E41" s="66"/>
      <c r="F41" s="83"/>
      <c r="G41" s="77"/>
      <c r="H41" s="79"/>
      <c r="I41" s="79"/>
    </row>
    <row r="42" spans="1:10" x14ac:dyDescent="0.2">
      <c r="A42" s="32" t="s">
        <v>47</v>
      </c>
      <c r="E42" s="66"/>
      <c r="F42" s="83"/>
      <c r="G42" s="77"/>
      <c r="H42" s="79"/>
      <c r="I42" s="79"/>
    </row>
    <row r="43" spans="1:10" x14ac:dyDescent="0.2">
      <c r="A43" s="24" t="s">
        <v>48</v>
      </c>
      <c r="E43" s="66">
        <v>1750.01</v>
      </c>
      <c r="F43" s="83"/>
      <c r="G43" s="83"/>
      <c r="H43" s="79"/>
      <c r="I43" s="82"/>
    </row>
    <row r="44" spans="1:10" x14ac:dyDescent="0.2">
      <c r="A44" s="24" t="s">
        <v>49</v>
      </c>
      <c r="E44" s="66">
        <v>1750.02</v>
      </c>
      <c r="F44" s="83"/>
      <c r="G44" s="83"/>
      <c r="H44" s="79"/>
      <c r="I44" s="79"/>
    </row>
    <row r="45" spans="1:10" x14ac:dyDescent="0.2">
      <c r="A45" s="24" t="s">
        <v>72</v>
      </c>
      <c r="E45" s="66">
        <v>1750.04</v>
      </c>
      <c r="F45" s="83"/>
      <c r="G45" s="83"/>
      <c r="H45" s="79"/>
      <c r="I45" s="79"/>
    </row>
    <row r="46" spans="1:10" x14ac:dyDescent="0.2">
      <c r="A46" s="24" t="s">
        <v>80</v>
      </c>
      <c r="E46" s="66">
        <v>1750.03</v>
      </c>
      <c r="F46" s="83"/>
      <c r="G46" s="83"/>
      <c r="H46" s="79"/>
      <c r="I46" s="79"/>
    </row>
    <row r="47" spans="1:10" x14ac:dyDescent="0.2">
      <c r="A47" s="24" t="s">
        <v>58</v>
      </c>
      <c r="E47" s="73">
        <v>1750.1</v>
      </c>
      <c r="F47" s="83"/>
      <c r="G47" s="83">
        <f>+SUM(F43:F46)*0.66</f>
        <v>0</v>
      </c>
      <c r="H47" s="79"/>
      <c r="I47" s="79"/>
    </row>
    <row r="48" spans="1:10" x14ac:dyDescent="0.2">
      <c r="A48" s="24"/>
      <c r="E48" s="66"/>
      <c r="F48" s="77"/>
      <c r="G48" s="77"/>
      <c r="H48" s="79"/>
      <c r="I48" s="79"/>
    </row>
    <row r="49" spans="1:9" x14ac:dyDescent="0.2">
      <c r="A49" s="24" t="s">
        <v>60</v>
      </c>
      <c r="E49" s="66">
        <v>3565</v>
      </c>
      <c r="F49" s="83"/>
      <c r="H49" s="79"/>
      <c r="I49" s="79"/>
    </row>
    <row r="50" spans="1:9" x14ac:dyDescent="0.2">
      <c r="A50" s="24"/>
      <c r="E50" s="66"/>
      <c r="F50" s="70"/>
      <c r="G50" s="70"/>
    </row>
    <row r="51" spans="1:9" s="2" customFormat="1" ht="13.5" thickBot="1" x14ac:dyDescent="0.25">
      <c r="A51" s="58" t="str">
        <f>+'Bas Totals'!A62</f>
        <v xml:space="preserve">TOTAL EXPENSES </v>
      </c>
      <c r="B51" s="57"/>
      <c r="C51" s="57"/>
      <c r="D51" s="57"/>
      <c r="E51" s="59"/>
      <c r="F51" s="58">
        <f>SUM(F18:F50)</f>
        <v>0</v>
      </c>
      <c r="G51" s="58">
        <f>SUM(G14:G50)</f>
        <v>0</v>
      </c>
      <c r="H51" s="75">
        <f>F51-G51</f>
        <v>0</v>
      </c>
      <c r="I51" s="57"/>
    </row>
    <row r="52" spans="1:9" ht="13.5" thickTop="1" x14ac:dyDescent="0.2">
      <c r="A52" s="24"/>
    </row>
    <row r="53" spans="1:9" x14ac:dyDescent="0.2">
      <c r="A53" s="24"/>
    </row>
    <row r="54" spans="1:9" x14ac:dyDescent="0.2">
      <c r="A54" s="24"/>
    </row>
    <row r="55" spans="1:9" x14ac:dyDescent="0.2">
      <c r="A55" s="24"/>
    </row>
    <row r="56" spans="1:9" x14ac:dyDescent="0.2">
      <c r="A56" s="24"/>
    </row>
    <row r="57" spans="1:9" x14ac:dyDescent="0.2">
      <c r="A57" s="24"/>
    </row>
    <row r="58" spans="1:9" x14ac:dyDescent="0.2">
      <c r="A58" s="24"/>
    </row>
    <row r="59" spans="1:9" x14ac:dyDescent="0.2">
      <c r="A59" s="24"/>
    </row>
    <row r="60" spans="1:9" x14ac:dyDescent="0.2">
      <c r="A60" s="24"/>
    </row>
    <row r="61" spans="1:9" x14ac:dyDescent="0.2">
      <c r="A61" s="24"/>
    </row>
    <row r="62" spans="1:9" x14ac:dyDescent="0.2">
      <c r="A62" s="24"/>
    </row>
    <row r="63" spans="1:9" x14ac:dyDescent="0.2">
      <c r="A63" s="24"/>
    </row>
    <row r="64" spans="1:9" x14ac:dyDescent="0.2">
      <c r="A64" s="24"/>
    </row>
    <row r="65" spans="1:1" x14ac:dyDescent="0.2">
      <c r="A65" s="24"/>
    </row>
    <row r="66" spans="1:1" x14ac:dyDescent="0.2">
      <c r="A66" s="24"/>
    </row>
    <row r="67" spans="1:1" x14ac:dyDescent="0.2">
      <c r="A67" s="24"/>
    </row>
    <row r="68" spans="1:1" x14ac:dyDescent="0.2">
      <c r="A68" s="24"/>
    </row>
    <row r="69" spans="1:1" x14ac:dyDescent="0.2">
      <c r="A69" s="24"/>
    </row>
    <row r="70" spans="1:1" x14ac:dyDescent="0.2">
      <c r="A70" s="24"/>
    </row>
  </sheetData>
  <mergeCells count="2">
    <mergeCell ref="C3:H3"/>
    <mergeCell ref="A12:C12"/>
  </mergeCells>
  <phoneticPr fontId="9" type="noConversion"/>
  <pageMargins left="0.55000000000000004" right="0.17" top="0.52" bottom="0.33" header="0.17" footer="0.21"/>
  <pageSetup scale="85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L162"/>
  <sheetViews>
    <sheetView view="pageBreakPreview" topLeftCell="A19" zoomScaleNormal="100" zoomScaleSheetLayoutView="100" workbookViewId="0">
      <selection activeCell="F33" sqref="F33"/>
    </sheetView>
  </sheetViews>
  <sheetFormatPr defaultRowHeight="12.75" x14ac:dyDescent="0.2"/>
  <cols>
    <col min="4" max="4" width="10.140625" customWidth="1"/>
    <col min="5" max="5" width="15.5703125" bestFit="1" customWidth="1"/>
    <col min="7" max="7" width="18.5703125" customWidth="1"/>
    <col min="8" max="8" width="14.28515625" style="20" bestFit="1" customWidth="1"/>
    <col min="9" max="9" width="12.42578125" style="20" bestFit="1" customWidth="1"/>
    <col min="10" max="10" width="13" customWidth="1"/>
  </cols>
  <sheetData>
    <row r="1" spans="1:11" ht="13.5" thickBot="1" x14ac:dyDescent="0.25"/>
    <row r="2" spans="1:11" ht="30.75" thickBot="1" x14ac:dyDescent="0.45">
      <c r="D2" s="148" t="s">
        <v>12</v>
      </c>
      <c r="E2" s="149"/>
      <c r="F2" s="149"/>
      <c r="G2" s="149"/>
      <c r="H2" s="149"/>
      <c r="I2" s="149"/>
      <c r="J2" s="150"/>
    </row>
    <row r="3" spans="1:11" ht="15" customHeight="1" x14ac:dyDescent="0.4">
      <c r="D3" s="7"/>
    </row>
    <row r="4" spans="1:11" x14ac:dyDescent="0.2">
      <c r="D4" s="2" t="s">
        <v>9</v>
      </c>
      <c r="F4" s="2"/>
      <c r="G4" s="2" t="s">
        <v>136</v>
      </c>
    </row>
    <row r="6" spans="1:11" x14ac:dyDescent="0.2">
      <c r="A6" s="2"/>
      <c r="B6" s="11"/>
      <c r="D6" s="2" t="s">
        <v>4</v>
      </c>
      <c r="E6" s="17"/>
      <c r="F6" s="2"/>
      <c r="G6" s="19">
        <f ca="1">NOW()</f>
        <v>44271.600057870368</v>
      </c>
    </row>
    <row r="7" spans="1:11" x14ac:dyDescent="0.2">
      <c r="A7" s="2"/>
      <c r="B7" s="11"/>
      <c r="D7" s="2"/>
      <c r="E7" s="12"/>
      <c r="F7" s="2"/>
      <c r="G7" s="8"/>
    </row>
    <row r="8" spans="1:11" x14ac:dyDescent="0.2">
      <c r="A8" s="2"/>
      <c r="B8" s="11"/>
      <c r="D8" s="2" t="s">
        <v>1</v>
      </c>
      <c r="E8" s="12"/>
      <c r="F8" s="2"/>
      <c r="G8" s="8"/>
    </row>
    <row r="9" spans="1:11" ht="18" x14ac:dyDescent="0.25">
      <c r="A9" s="22" t="e">
        <f>+#REF!</f>
        <v>#REF!</v>
      </c>
      <c r="B9" s="22"/>
      <c r="C9" s="22"/>
      <c r="D9" s="13"/>
      <c r="E9" s="14"/>
      <c r="F9" s="12"/>
      <c r="G9" s="156"/>
      <c r="H9" s="156"/>
      <c r="I9" s="156"/>
    </row>
    <row r="10" spans="1:11" ht="13.5" thickBot="1" x14ac:dyDescent="0.25"/>
    <row r="11" spans="1:11" s="11" customFormat="1" ht="16.5" thickBot="1" x14ac:dyDescent="0.3">
      <c r="A11" s="151" t="s">
        <v>5</v>
      </c>
      <c r="B11" s="152"/>
      <c r="C11" s="152"/>
      <c r="D11" s="152"/>
      <c r="E11" s="53" t="s">
        <v>113</v>
      </c>
      <c r="F11" s="53"/>
      <c r="G11" s="53" t="s">
        <v>6</v>
      </c>
      <c r="H11" s="54" t="s">
        <v>7</v>
      </c>
      <c r="I11" s="54" t="s">
        <v>8</v>
      </c>
      <c r="J11" s="48"/>
      <c r="K11" s="49"/>
    </row>
    <row r="12" spans="1:11" s="127" customFormat="1" ht="15.75" x14ac:dyDescent="0.25">
      <c r="A12" s="124"/>
      <c r="B12" s="124"/>
      <c r="C12" s="124"/>
      <c r="D12" s="124"/>
      <c r="E12" s="124"/>
      <c r="F12" s="124"/>
      <c r="G12" s="124"/>
      <c r="H12" s="125"/>
      <c r="I12" s="125"/>
      <c r="J12" s="126"/>
      <c r="K12" s="126"/>
    </row>
    <row r="13" spans="1:11" x14ac:dyDescent="0.2">
      <c r="A13" s="3" t="s">
        <v>86</v>
      </c>
      <c r="E13" s="107" t="s">
        <v>94</v>
      </c>
      <c r="G13" s="74" t="s">
        <v>87</v>
      </c>
      <c r="H13" s="89"/>
      <c r="I13" s="63">
        <v>4805.9799999999996</v>
      </c>
    </row>
    <row r="14" spans="1:11" x14ac:dyDescent="0.2">
      <c r="A14" s="3" t="s">
        <v>92</v>
      </c>
      <c r="E14" s="74"/>
      <c r="G14" s="74" t="s">
        <v>88</v>
      </c>
      <c r="H14" s="89">
        <v>85578.78</v>
      </c>
      <c r="I14" s="89"/>
    </row>
    <row r="15" spans="1:11" x14ac:dyDescent="0.2">
      <c r="A15" s="3" t="s">
        <v>60</v>
      </c>
      <c r="E15" s="74"/>
      <c r="G15" s="74" t="s">
        <v>89</v>
      </c>
      <c r="H15" s="89"/>
      <c r="I15" s="89">
        <v>80772.800000000003</v>
      </c>
    </row>
    <row r="16" spans="1:11" ht="13.5" thickBot="1" x14ac:dyDescent="0.25">
      <c r="A16" s="3"/>
      <c r="E16" s="74"/>
      <c r="G16" s="74"/>
      <c r="H16" s="35">
        <f>SUM(H14:H15)</f>
        <v>85578.78</v>
      </c>
      <c r="I16" s="35">
        <f>SUM(I13:I15)</f>
        <v>85578.78</v>
      </c>
      <c r="J16" s="61">
        <f>H16-I16</f>
        <v>0</v>
      </c>
    </row>
    <row r="17" spans="1:10" ht="13.5" thickTop="1" x14ac:dyDescent="0.2">
      <c r="A17" s="3"/>
      <c r="E17" s="74"/>
      <c r="G17" s="74"/>
      <c r="H17" s="37"/>
      <c r="I17" s="37"/>
    </row>
    <row r="18" spans="1:10" s="115" customFormat="1" x14ac:dyDescent="0.2">
      <c r="A18" s="3" t="s">
        <v>86</v>
      </c>
      <c r="E18" s="107" t="s">
        <v>140</v>
      </c>
      <c r="G18" s="74" t="s">
        <v>87</v>
      </c>
      <c r="H18" s="89"/>
      <c r="I18" s="63">
        <v>3375.35</v>
      </c>
    </row>
    <row r="19" spans="1:10" s="115" customFormat="1" x14ac:dyDescent="0.2">
      <c r="A19" s="3" t="s">
        <v>92</v>
      </c>
      <c r="E19" s="74"/>
      <c r="G19" s="74" t="s">
        <v>97</v>
      </c>
      <c r="H19" s="89">
        <v>60103.97</v>
      </c>
      <c r="I19" s="89"/>
    </row>
    <row r="20" spans="1:10" s="115" customFormat="1" x14ac:dyDescent="0.2">
      <c r="A20" s="3" t="s">
        <v>60</v>
      </c>
      <c r="E20" s="74"/>
      <c r="G20" s="74" t="s">
        <v>89</v>
      </c>
      <c r="H20" s="89"/>
      <c r="I20" s="89">
        <v>56728.62</v>
      </c>
    </row>
    <row r="21" spans="1:10" s="115" customFormat="1" ht="13.5" thickBot="1" x14ac:dyDescent="0.25">
      <c r="A21" s="3"/>
      <c r="E21" s="74"/>
      <c r="G21" s="74"/>
      <c r="H21" s="35">
        <f>SUM(H19:H20)</f>
        <v>60103.97</v>
      </c>
      <c r="I21" s="35">
        <f>SUM(I18:I20)</f>
        <v>60103.97</v>
      </c>
      <c r="J21" s="61">
        <f>H21-I21</f>
        <v>0</v>
      </c>
    </row>
    <row r="22" spans="1:10" s="115" customFormat="1" ht="13.5" thickTop="1" x14ac:dyDescent="0.2">
      <c r="A22" s="3"/>
      <c r="E22" s="74"/>
      <c r="G22" s="74"/>
      <c r="H22" s="37"/>
      <c r="I22" s="37"/>
      <c r="J22" s="61"/>
    </row>
    <row r="23" spans="1:10" x14ac:dyDescent="0.2">
      <c r="A23" s="3" t="s">
        <v>90</v>
      </c>
      <c r="E23" s="107" t="s">
        <v>142</v>
      </c>
      <c r="G23" s="74" t="s">
        <v>91</v>
      </c>
      <c r="H23" s="89">
        <v>4245.66</v>
      </c>
      <c r="I23" s="89"/>
    </row>
    <row r="24" spans="1:10" x14ac:dyDescent="0.2">
      <c r="A24" s="3" t="s">
        <v>93</v>
      </c>
      <c r="E24" s="74"/>
      <c r="G24" s="74" t="s">
        <v>148</v>
      </c>
      <c r="H24" s="89"/>
      <c r="I24" s="89">
        <v>75601.36</v>
      </c>
    </row>
    <row r="25" spans="1:10" x14ac:dyDescent="0.2">
      <c r="A25" s="3" t="s">
        <v>60</v>
      </c>
      <c r="E25" s="74"/>
      <c r="G25" s="74" t="s">
        <v>89</v>
      </c>
      <c r="H25" s="89">
        <v>71355.7</v>
      </c>
      <c r="I25" s="89"/>
    </row>
    <row r="26" spans="1:10" ht="13.5" thickBot="1" x14ac:dyDescent="0.25">
      <c r="A26" s="3"/>
      <c r="E26" s="74"/>
      <c r="G26" s="74"/>
      <c r="H26" s="35">
        <f>SUM(H23:H25)</f>
        <v>75601.36</v>
      </c>
      <c r="I26" s="35">
        <f>SUM(I23:I25)</f>
        <v>75601.36</v>
      </c>
      <c r="J26" s="61">
        <f>H26-I26</f>
        <v>0</v>
      </c>
    </row>
    <row r="27" spans="1:10" ht="13.5" thickTop="1" x14ac:dyDescent="0.2">
      <c r="A27" s="3"/>
      <c r="E27" s="74"/>
      <c r="G27" s="74"/>
      <c r="H27" s="37"/>
      <c r="I27" s="37"/>
      <c r="J27" s="61"/>
    </row>
    <row r="28" spans="1:10" x14ac:dyDescent="0.2">
      <c r="A28" s="3" t="s">
        <v>90</v>
      </c>
      <c r="E28" s="107" t="s">
        <v>143</v>
      </c>
      <c r="G28" s="74" t="s">
        <v>91</v>
      </c>
      <c r="H28" s="89">
        <v>1097.5899999999999</v>
      </c>
      <c r="I28" s="89"/>
      <c r="J28" s="61"/>
    </row>
    <row r="29" spans="1:10" x14ac:dyDescent="0.2">
      <c r="A29" s="3" t="s">
        <v>93</v>
      </c>
      <c r="E29" s="107"/>
      <c r="G29" s="74" t="s">
        <v>149</v>
      </c>
      <c r="H29" s="89"/>
      <c r="I29" s="89">
        <v>19544.509999999998</v>
      </c>
    </row>
    <row r="30" spans="1:10" x14ac:dyDescent="0.2">
      <c r="A30" s="3" t="s">
        <v>60</v>
      </c>
      <c r="E30" s="74"/>
      <c r="G30" s="74" t="s">
        <v>89</v>
      </c>
      <c r="H30" s="89">
        <v>18446.919999999998</v>
      </c>
      <c r="I30" s="89"/>
    </row>
    <row r="31" spans="1:10" ht="13.5" thickBot="1" x14ac:dyDescent="0.25">
      <c r="A31" s="3"/>
      <c r="E31" s="74"/>
      <c r="G31" s="74"/>
      <c r="H31" s="35">
        <f>SUM(H28:H30)</f>
        <v>19544.509999999998</v>
      </c>
      <c r="I31" s="35">
        <f>SUM(I28:I30)</f>
        <v>19544.509999999998</v>
      </c>
      <c r="J31" s="61">
        <f>H31-I31</f>
        <v>0</v>
      </c>
    </row>
    <row r="32" spans="1:10" s="115" customFormat="1" ht="13.5" thickTop="1" x14ac:dyDescent="0.2">
      <c r="A32" s="3"/>
      <c r="E32" s="74"/>
      <c r="G32" s="74"/>
      <c r="H32" s="37"/>
      <c r="I32" s="37"/>
      <c r="J32" s="61"/>
    </row>
    <row r="33" spans="1:10" s="115" customFormat="1" x14ac:dyDescent="0.2">
      <c r="A33" s="3" t="s">
        <v>90</v>
      </c>
      <c r="E33" s="107" t="s">
        <v>144</v>
      </c>
      <c r="G33" s="74" t="s">
        <v>91</v>
      </c>
      <c r="H33" s="89">
        <v>4223.43</v>
      </c>
      <c r="I33" s="89"/>
      <c r="J33" s="61"/>
    </row>
    <row r="34" spans="1:10" s="115" customFormat="1" x14ac:dyDescent="0.2">
      <c r="A34" s="3" t="s">
        <v>93</v>
      </c>
      <c r="E34" s="107"/>
      <c r="G34" s="74" t="s">
        <v>150</v>
      </c>
      <c r="H34" s="89"/>
      <c r="I34" s="89">
        <v>75205.62</v>
      </c>
    </row>
    <row r="35" spans="1:10" s="115" customFormat="1" x14ac:dyDescent="0.2">
      <c r="A35" s="3" t="s">
        <v>60</v>
      </c>
      <c r="E35" s="74"/>
      <c r="G35" s="74" t="s">
        <v>89</v>
      </c>
      <c r="H35" s="89">
        <v>70982.19</v>
      </c>
      <c r="I35" s="89"/>
    </row>
    <row r="36" spans="1:10" s="115" customFormat="1" ht="13.5" thickBot="1" x14ac:dyDescent="0.25">
      <c r="A36" s="3"/>
      <c r="E36" s="74"/>
      <c r="G36" s="74"/>
      <c r="H36" s="35">
        <f>SUM(H33:H35)</f>
        <v>75205.62</v>
      </c>
      <c r="I36" s="35">
        <f>SUM(I33:I35)</f>
        <v>75205.62</v>
      </c>
      <c r="J36" s="61">
        <f>H36-I36</f>
        <v>0</v>
      </c>
    </row>
    <row r="37" spans="1:10" ht="13.5" thickTop="1" x14ac:dyDescent="0.2"/>
    <row r="38" spans="1:10" x14ac:dyDescent="0.2">
      <c r="A38" t="s">
        <v>65</v>
      </c>
      <c r="E38" s="11"/>
      <c r="G38" s="11">
        <v>1615</v>
      </c>
    </row>
    <row r="39" spans="1:10" x14ac:dyDescent="0.2">
      <c r="A39" t="s">
        <v>66</v>
      </c>
      <c r="G39" s="11">
        <v>2794</v>
      </c>
    </row>
    <row r="40" spans="1:10" ht="13.5" thickBot="1" x14ac:dyDescent="0.25">
      <c r="H40" s="35">
        <f>SUM(H38:H39)</f>
        <v>0</v>
      </c>
      <c r="I40" s="35">
        <f>SUM(I38:I39)</f>
        <v>0</v>
      </c>
      <c r="J40" s="61">
        <f>H40-I40</f>
        <v>0</v>
      </c>
    </row>
    <row r="41" spans="1:10" ht="13.5" thickTop="1" x14ac:dyDescent="0.2"/>
    <row r="42" spans="1:10" x14ac:dyDescent="0.2">
      <c r="A42" t="s">
        <v>66</v>
      </c>
      <c r="E42" s="74"/>
      <c r="G42" s="11">
        <v>2794</v>
      </c>
    </row>
    <row r="43" spans="1:10" s="3" customFormat="1" x14ac:dyDescent="0.2">
      <c r="A43" s="3" t="s">
        <v>60</v>
      </c>
      <c r="E43" s="11"/>
      <c r="G43" s="11">
        <v>3565</v>
      </c>
      <c r="H43" s="24"/>
      <c r="I43" s="24"/>
    </row>
    <row r="44" spans="1:10" ht="13.5" thickBot="1" x14ac:dyDescent="0.25">
      <c r="H44" s="35">
        <f>SUM(H42:H42)</f>
        <v>0</v>
      </c>
      <c r="I44" s="35">
        <f>SUM(I42:I43)</f>
        <v>0</v>
      </c>
      <c r="J44" s="61">
        <f>H44-I44</f>
        <v>0</v>
      </c>
    </row>
    <row r="45" spans="1:10" ht="13.5" thickTop="1" x14ac:dyDescent="0.2">
      <c r="H45" s="37"/>
      <c r="I45" s="37"/>
      <c r="J45" s="61"/>
    </row>
    <row r="47" spans="1:10" s="3" customFormat="1" x14ac:dyDescent="0.2">
      <c r="A47" s="62" t="s">
        <v>52</v>
      </c>
      <c r="E47" s="11"/>
      <c r="G47" s="11"/>
      <c r="H47" s="24"/>
      <c r="I47" s="24"/>
    </row>
    <row r="48" spans="1:10" s="3" customFormat="1" x14ac:dyDescent="0.2">
      <c r="A48" s="3" t="s">
        <v>53</v>
      </c>
      <c r="E48" s="11"/>
      <c r="G48" s="11">
        <v>3380</v>
      </c>
      <c r="H48" s="24"/>
      <c r="I48" s="24"/>
    </row>
    <row r="49" spans="1:10" s="3" customFormat="1" x14ac:dyDescent="0.2">
      <c r="A49" s="3" t="s">
        <v>60</v>
      </c>
      <c r="E49" s="11"/>
      <c r="G49" s="11">
        <v>3565</v>
      </c>
      <c r="H49" s="24"/>
      <c r="I49" s="24"/>
    </row>
    <row r="50" spans="1:10" ht="13.5" thickBot="1" x14ac:dyDescent="0.25">
      <c r="G50" s="11"/>
      <c r="H50" s="35">
        <f>SUM(H48:H49)</f>
        <v>0</v>
      </c>
      <c r="I50" s="35">
        <f>SUM(I48:I49)</f>
        <v>0</v>
      </c>
      <c r="J50" s="61">
        <f>H50-I50</f>
        <v>0</v>
      </c>
    </row>
    <row r="51" spans="1:10" ht="13.5" thickTop="1" x14ac:dyDescent="0.2">
      <c r="G51" s="11"/>
      <c r="H51" s="37"/>
      <c r="I51" s="37"/>
      <c r="J51" s="61"/>
    </row>
    <row r="52" spans="1:10" x14ac:dyDescent="0.2">
      <c r="A52" s="65"/>
      <c r="B52" s="24"/>
      <c r="C52" s="24"/>
      <c r="D52" s="66"/>
      <c r="G52" s="66"/>
      <c r="H52" s="65"/>
      <c r="I52" s="65"/>
    </row>
    <row r="53" spans="1:10" x14ac:dyDescent="0.2">
      <c r="A53" s="65" t="s">
        <v>117</v>
      </c>
      <c r="B53" s="24"/>
      <c r="C53" s="24"/>
      <c r="D53" s="66"/>
      <c r="E53" s="11"/>
      <c r="G53" s="66">
        <v>2000</v>
      </c>
      <c r="H53" s="65"/>
      <c r="I53" s="65"/>
    </row>
    <row r="54" spans="1:10" x14ac:dyDescent="0.2">
      <c r="A54" s="65" t="s">
        <v>118</v>
      </c>
      <c r="B54" s="24"/>
      <c r="C54" s="24"/>
      <c r="D54" s="66"/>
      <c r="E54" s="11"/>
      <c r="G54" s="66">
        <v>2005</v>
      </c>
      <c r="H54" s="65"/>
      <c r="I54" s="65"/>
    </row>
    <row r="55" spans="1:10" x14ac:dyDescent="0.2">
      <c r="A55" s="65" t="s">
        <v>119</v>
      </c>
      <c r="B55" s="24"/>
      <c r="C55" s="24"/>
      <c r="D55" s="66"/>
      <c r="E55" s="11"/>
      <c r="G55" s="66">
        <v>2006</v>
      </c>
      <c r="H55" s="65"/>
      <c r="I55" s="65"/>
    </row>
    <row r="56" spans="1:10" x14ac:dyDescent="0.2">
      <c r="A56" s="65" t="s">
        <v>73</v>
      </c>
      <c r="B56" s="24"/>
      <c r="C56" s="24"/>
      <c r="D56" s="66"/>
      <c r="E56" s="11"/>
      <c r="G56" s="72" t="s">
        <v>74</v>
      </c>
      <c r="H56" s="65"/>
      <c r="I56" s="65"/>
    </row>
    <row r="57" spans="1:10" x14ac:dyDescent="0.2">
      <c r="A57" s="24" t="s">
        <v>60</v>
      </c>
      <c r="B57" s="24"/>
      <c r="C57" s="24"/>
      <c r="D57" s="60"/>
      <c r="G57" s="60">
        <v>3565</v>
      </c>
      <c r="H57" s="65"/>
      <c r="I57" s="65"/>
    </row>
    <row r="58" spans="1:10" x14ac:dyDescent="0.2">
      <c r="A58" s="24"/>
      <c r="G58" s="60"/>
      <c r="H58" s="76"/>
      <c r="I58" s="76"/>
    </row>
    <row r="59" spans="1:10" ht="13.5" thickBot="1" x14ac:dyDescent="0.25">
      <c r="G59" s="11"/>
      <c r="H59" s="35">
        <f>SUM(H53:H58)</f>
        <v>0</v>
      </c>
      <c r="I59" s="35">
        <f>SUM(I52:I57)</f>
        <v>0</v>
      </c>
      <c r="J59" s="61">
        <f>+I59-H59</f>
        <v>0</v>
      </c>
    </row>
    <row r="60" spans="1:10" ht="13.5" thickTop="1" x14ac:dyDescent="0.2">
      <c r="G60" s="11"/>
      <c r="H60" s="37"/>
      <c r="I60" s="37"/>
      <c r="J60" s="61"/>
    </row>
    <row r="61" spans="1:10" x14ac:dyDescent="0.2">
      <c r="A61" t="s">
        <v>83</v>
      </c>
      <c r="E61" s="120"/>
      <c r="G61" s="100" t="s">
        <v>114</v>
      </c>
      <c r="H61" s="63"/>
      <c r="I61" s="63" t="e">
        <f>+#REF!</f>
        <v>#REF!</v>
      </c>
      <c r="J61" s="61"/>
    </row>
    <row r="62" spans="1:10" x14ac:dyDescent="0.2">
      <c r="A62" t="s">
        <v>122</v>
      </c>
      <c r="E62" s="11"/>
      <c r="G62" s="100">
        <v>1936</v>
      </c>
      <c r="H62" s="63"/>
      <c r="I62" s="63"/>
      <c r="J62" s="61"/>
    </row>
    <row r="63" spans="1:10" x14ac:dyDescent="0.2">
      <c r="A63" t="s">
        <v>60</v>
      </c>
      <c r="G63" s="11">
        <v>3565</v>
      </c>
      <c r="H63" s="101"/>
      <c r="I63" s="101"/>
      <c r="J63" s="61"/>
    </row>
    <row r="64" spans="1:10" ht="13.5" thickBot="1" x14ac:dyDescent="0.25">
      <c r="G64" s="11"/>
      <c r="H64" s="35">
        <f>SUM(H61:H63)</f>
        <v>0</v>
      </c>
      <c r="I64" s="35" t="e">
        <f>SUM(I61:I63)</f>
        <v>#REF!</v>
      </c>
      <c r="J64" s="61" t="e">
        <f>+H64-I64</f>
        <v>#REF!</v>
      </c>
    </row>
    <row r="65" spans="1:12" ht="13.5" thickTop="1" x14ac:dyDescent="0.2">
      <c r="G65" s="11"/>
      <c r="H65" s="37"/>
      <c r="I65" s="37"/>
      <c r="J65" s="61"/>
    </row>
    <row r="66" spans="1:12" x14ac:dyDescent="0.2">
      <c r="G66" s="11"/>
    </row>
    <row r="67" spans="1:12" x14ac:dyDescent="0.2">
      <c r="G67" s="11"/>
      <c r="H67" s="37"/>
      <c r="I67" s="37"/>
      <c r="J67" s="61"/>
    </row>
    <row r="68" spans="1:12" hidden="1" x14ac:dyDescent="0.2">
      <c r="A68" s="3" t="s">
        <v>92</v>
      </c>
      <c r="E68" s="74" t="s">
        <v>96</v>
      </c>
      <c r="G68" s="74" t="s">
        <v>97</v>
      </c>
      <c r="H68" s="37"/>
      <c r="I68" s="37"/>
    </row>
    <row r="69" spans="1:12" hidden="1" x14ac:dyDescent="0.2">
      <c r="A69" s="3" t="s">
        <v>60</v>
      </c>
      <c r="E69" s="74"/>
      <c r="G69" s="74" t="s">
        <v>89</v>
      </c>
      <c r="H69" s="37"/>
      <c r="I69" s="37"/>
    </row>
    <row r="70" spans="1:12" ht="13.5" hidden="1" thickBot="1" x14ac:dyDescent="0.25">
      <c r="A70" s="3"/>
      <c r="E70" s="74"/>
      <c r="G70" s="74"/>
      <c r="H70" s="35"/>
      <c r="I70" s="35">
        <f>SUM(I68:I69)</f>
        <v>0</v>
      </c>
      <c r="J70" s="61">
        <f>H70-I70</f>
        <v>0</v>
      </c>
    </row>
    <row r="71" spans="1:12" ht="13.5" hidden="1" thickTop="1" x14ac:dyDescent="0.2">
      <c r="A71" s="3"/>
      <c r="E71" s="74"/>
      <c r="G71" s="74"/>
      <c r="H71" s="37"/>
      <c r="I71" s="37"/>
    </row>
    <row r="72" spans="1:12" x14ac:dyDescent="0.2">
      <c r="A72" t="s">
        <v>67</v>
      </c>
      <c r="E72" s="120"/>
      <c r="G72" s="11">
        <v>4005.01</v>
      </c>
      <c r="H72" s="87"/>
      <c r="I72" s="85"/>
      <c r="L72" s="103" t="e">
        <f>(H72/$I$77)*100</f>
        <v>#DIV/0!</v>
      </c>
    </row>
    <row r="73" spans="1:12" x14ac:dyDescent="0.2">
      <c r="A73" t="s">
        <v>67</v>
      </c>
      <c r="E73" s="11"/>
      <c r="G73" s="11">
        <v>4005.02</v>
      </c>
      <c r="H73" s="87"/>
      <c r="I73" s="85"/>
      <c r="L73" s="103" t="e">
        <f>(H73/$I$77)*100</f>
        <v>#DIV/0!</v>
      </c>
    </row>
    <row r="74" spans="1:12" x14ac:dyDescent="0.2">
      <c r="A74" t="s">
        <v>67</v>
      </c>
      <c r="G74" s="11">
        <v>4005.03</v>
      </c>
      <c r="H74" s="24"/>
      <c r="I74" s="85"/>
      <c r="L74" s="103" t="e">
        <f>(H74/$I$77)*100</f>
        <v>#DIV/0!</v>
      </c>
    </row>
    <row r="75" spans="1:12" x14ac:dyDescent="0.2">
      <c r="A75" t="s">
        <v>67</v>
      </c>
      <c r="G75" s="11">
        <v>4005.04</v>
      </c>
      <c r="H75" s="102">
        <v>416</v>
      </c>
      <c r="I75" s="87"/>
      <c r="L75" s="103" t="e">
        <f>(H75/$I$77)*100</f>
        <v>#DIV/0!</v>
      </c>
    </row>
    <row r="76" spans="1:12" x14ac:dyDescent="0.2">
      <c r="A76" t="s">
        <v>67</v>
      </c>
      <c r="G76" s="11">
        <v>4005.05</v>
      </c>
      <c r="H76" s="102">
        <v>416</v>
      </c>
      <c r="I76" s="87"/>
    </row>
    <row r="77" spans="1:12" x14ac:dyDescent="0.2">
      <c r="A77" t="s">
        <v>60</v>
      </c>
      <c r="G77" s="11">
        <v>3565</v>
      </c>
      <c r="H77" s="87"/>
      <c r="I77" s="87"/>
    </row>
    <row r="78" spans="1:12" x14ac:dyDescent="0.2">
      <c r="G78" s="11"/>
      <c r="H78" s="85"/>
      <c r="I78" s="85"/>
    </row>
    <row r="79" spans="1:12" ht="13.5" thickBot="1" x14ac:dyDescent="0.25">
      <c r="G79" s="11"/>
      <c r="H79" s="88">
        <f>SUM(H72:H78)</f>
        <v>832</v>
      </c>
      <c r="I79" s="88">
        <f>SUM(I72:I78)</f>
        <v>0</v>
      </c>
      <c r="J79" s="61">
        <f>H79-I79</f>
        <v>832</v>
      </c>
    </row>
    <row r="80" spans="1:12" ht="13.5" thickTop="1" x14ac:dyDescent="0.2">
      <c r="G80" s="11"/>
    </row>
    <row r="81" spans="1:11" x14ac:dyDescent="0.2">
      <c r="A81" s="3" t="s">
        <v>124</v>
      </c>
      <c r="E81" s="11"/>
      <c r="G81" s="74" t="s">
        <v>126</v>
      </c>
      <c r="H81" s="37"/>
      <c r="I81" s="89"/>
      <c r="J81" s="61"/>
    </row>
    <row r="82" spans="1:11" x14ac:dyDescent="0.2">
      <c r="A82" s="3" t="s">
        <v>125</v>
      </c>
      <c r="G82" s="74">
        <v>1940</v>
      </c>
    </row>
    <row r="83" spans="1:11" ht="13.5" thickBot="1" x14ac:dyDescent="0.25">
      <c r="G83" s="11"/>
      <c r="H83" s="88">
        <f>SUM(H81:H82)</f>
        <v>0</v>
      </c>
      <c r="I83" s="88">
        <f>SUM(I81:I82)</f>
        <v>0</v>
      </c>
      <c r="J83" s="61">
        <f>H83-I83</f>
        <v>0</v>
      </c>
    </row>
    <row r="84" spans="1:11" s="115" customFormat="1" ht="13.5" thickTop="1" x14ac:dyDescent="0.2">
      <c r="G84" s="117"/>
      <c r="H84" s="119"/>
      <c r="I84" s="119"/>
      <c r="J84" s="61"/>
    </row>
    <row r="85" spans="1:11" s="115" customFormat="1" x14ac:dyDescent="0.2">
      <c r="A85" s="3" t="s">
        <v>92</v>
      </c>
      <c r="E85" s="74"/>
      <c r="G85" s="74" t="s">
        <v>137</v>
      </c>
      <c r="H85" s="89"/>
      <c r="I85" s="89"/>
    </row>
    <row r="86" spans="1:11" s="115" customFormat="1" x14ac:dyDescent="0.2">
      <c r="A86" s="3" t="s">
        <v>60</v>
      </c>
      <c r="E86" s="74"/>
      <c r="G86" s="74" t="s">
        <v>89</v>
      </c>
      <c r="H86" s="89"/>
      <c r="I86" s="89"/>
    </row>
    <row r="87" spans="1:11" s="115" customFormat="1" ht="13.5" thickBot="1" x14ac:dyDescent="0.25">
      <c r="A87" s="3"/>
      <c r="E87" s="74"/>
      <c r="G87" s="74"/>
      <c r="H87" s="35">
        <f>SUM(H85:H86)</f>
        <v>0</v>
      </c>
      <c r="I87" s="35">
        <f>SUM(I85:I86)</f>
        <v>0</v>
      </c>
      <c r="J87" s="61">
        <f>H87-I87</f>
        <v>0</v>
      </c>
    </row>
    <row r="88" spans="1:11" s="115" customFormat="1" ht="13.5" thickTop="1" x14ac:dyDescent="0.2">
      <c r="A88" s="3"/>
      <c r="E88" s="74"/>
      <c r="G88" s="74"/>
      <c r="H88" s="37"/>
      <c r="I88" s="37"/>
      <c r="J88" s="61"/>
    </row>
    <row r="89" spans="1:11" s="115" customFormat="1" x14ac:dyDescent="0.2">
      <c r="A89" s="3" t="s">
        <v>93</v>
      </c>
      <c r="E89" s="74"/>
      <c r="G89" s="74" t="s">
        <v>138</v>
      </c>
      <c r="H89" s="89"/>
      <c r="I89" s="89"/>
    </row>
    <row r="90" spans="1:11" s="115" customFormat="1" x14ac:dyDescent="0.2">
      <c r="A90" s="3" t="s">
        <v>60</v>
      </c>
      <c r="E90" s="74"/>
      <c r="G90" s="74" t="s">
        <v>89</v>
      </c>
      <c r="H90" s="89"/>
      <c r="I90" s="89"/>
    </row>
    <row r="91" spans="1:11" s="115" customFormat="1" ht="13.5" thickBot="1" x14ac:dyDescent="0.25">
      <c r="A91" s="3"/>
      <c r="E91" s="74"/>
      <c r="G91" s="74"/>
      <c r="H91" s="35">
        <f>SUM(H89:H90)</f>
        <v>0</v>
      </c>
      <c r="I91" s="35">
        <f>SUM(I89:I90)</f>
        <v>0</v>
      </c>
      <c r="J91" s="61">
        <f>H91-I91</f>
        <v>0</v>
      </c>
    </row>
    <row r="92" spans="1:11" ht="14.25" thickTop="1" thickBot="1" x14ac:dyDescent="0.25">
      <c r="A92" s="3"/>
      <c r="E92" s="74"/>
      <c r="G92" s="11"/>
    </row>
    <row r="93" spans="1:11" ht="18.75" thickBot="1" x14ac:dyDescent="0.3">
      <c r="A93" s="153" t="s">
        <v>61</v>
      </c>
      <c r="B93" s="154"/>
      <c r="C93" s="154"/>
      <c r="D93" s="154"/>
      <c r="E93" s="154"/>
      <c r="F93" s="154"/>
      <c r="G93" s="154"/>
      <c r="H93" s="154"/>
      <c r="I93" s="154"/>
      <c r="J93" s="154"/>
      <c r="K93" s="155"/>
    </row>
    <row r="94" spans="1:11" x14ac:dyDescent="0.2">
      <c r="G94" s="11"/>
    </row>
    <row r="95" spans="1:11" x14ac:dyDescent="0.2">
      <c r="A95" s="3" t="s">
        <v>115</v>
      </c>
      <c r="E95" s="107" t="s">
        <v>123</v>
      </c>
      <c r="G95" s="74" t="s">
        <v>145</v>
      </c>
      <c r="H95" s="89"/>
      <c r="I95" s="121" t="e">
        <f>+#REF!</f>
        <v>#REF!</v>
      </c>
    </row>
    <row r="96" spans="1:11" x14ac:dyDescent="0.2">
      <c r="A96" s="3" t="s">
        <v>116</v>
      </c>
      <c r="E96" s="74"/>
      <c r="G96" s="74" t="s">
        <v>146</v>
      </c>
      <c r="H96" s="89"/>
      <c r="I96" s="121" t="e">
        <f>+#REF!</f>
        <v>#REF!</v>
      </c>
    </row>
    <row r="97" spans="1:10" s="115" customFormat="1" x14ac:dyDescent="0.2">
      <c r="A97" s="3" t="s">
        <v>139</v>
      </c>
      <c r="E97" s="74"/>
      <c r="G97" s="74" t="s">
        <v>147</v>
      </c>
      <c r="H97" s="89"/>
      <c r="I97" s="121" t="e">
        <f>+#REF!</f>
        <v>#REF!</v>
      </c>
    </row>
    <row r="98" spans="1:10" x14ac:dyDescent="0.2">
      <c r="A98" t="s">
        <v>75</v>
      </c>
      <c r="E98" s="11"/>
      <c r="G98" s="11">
        <v>2198</v>
      </c>
      <c r="H98" s="87"/>
      <c r="I98" s="87">
        <v>207933.55</v>
      </c>
    </row>
    <row r="99" spans="1:10" x14ac:dyDescent="0.2">
      <c r="A99" t="s">
        <v>76</v>
      </c>
      <c r="G99" s="11">
        <v>3155</v>
      </c>
      <c r="H99" s="122">
        <f>+I98</f>
        <v>207933.55</v>
      </c>
      <c r="I99" s="87"/>
    </row>
    <row r="100" spans="1:10" s="3" customFormat="1" x14ac:dyDescent="0.2">
      <c r="A100" s="64" t="s">
        <v>78</v>
      </c>
      <c r="B100" s="11"/>
      <c r="D100" s="11"/>
      <c r="G100" s="11">
        <v>3325</v>
      </c>
      <c r="H100" s="84">
        <v>13328.4</v>
      </c>
      <c r="I100" s="84"/>
    </row>
    <row r="101" spans="1:10" s="3" customFormat="1" x14ac:dyDescent="0.2">
      <c r="A101" s="3" t="s">
        <v>60</v>
      </c>
      <c r="B101"/>
      <c r="C101"/>
      <c r="D101"/>
      <c r="E101" s="74"/>
      <c r="F101"/>
      <c r="G101" s="74" t="s">
        <v>89</v>
      </c>
      <c r="H101" s="84">
        <v>189786.15</v>
      </c>
      <c r="I101" s="84"/>
    </row>
    <row r="102" spans="1:10" s="3" customFormat="1" ht="13.5" thickBot="1" x14ac:dyDescent="0.25">
      <c r="B102" s="11"/>
      <c r="D102" s="11"/>
      <c r="G102" s="11"/>
      <c r="H102" s="35">
        <f>SUM(H95:H101)</f>
        <v>411048.1</v>
      </c>
      <c r="I102" s="35" t="e">
        <f>SUM(I95:I101)</f>
        <v>#REF!</v>
      </c>
      <c r="J102" s="61" t="e">
        <f>H102-I102</f>
        <v>#REF!</v>
      </c>
    </row>
    <row r="103" spans="1:10" ht="13.5" thickTop="1" x14ac:dyDescent="0.2">
      <c r="H103" s="85"/>
      <c r="I103" s="85"/>
    </row>
    <row r="104" spans="1:10" hidden="1" x14ac:dyDescent="0.2">
      <c r="A104" t="s">
        <v>78</v>
      </c>
      <c r="E104" s="11">
        <v>2</v>
      </c>
      <c r="G104" s="11">
        <v>3325</v>
      </c>
      <c r="H104" s="87"/>
      <c r="I104" s="85"/>
    </row>
    <row r="105" spans="1:10" hidden="1" x14ac:dyDescent="0.2">
      <c r="A105" t="s">
        <v>79</v>
      </c>
      <c r="G105" s="11">
        <v>4110</v>
      </c>
      <c r="H105" s="85"/>
      <c r="I105" s="85"/>
    </row>
    <row r="106" spans="1:10" hidden="1" x14ac:dyDescent="0.2">
      <c r="A106" t="s">
        <v>78</v>
      </c>
      <c r="G106" s="11">
        <v>3325</v>
      </c>
      <c r="H106" s="85"/>
      <c r="I106" s="85"/>
    </row>
    <row r="107" spans="1:10" hidden="1" x14ac:dyDescent="0.2">
      <c r="A107" t="s">
        <v>69</v>
      </c>
      <c r="G107" s="11">
        <v>2180</v>
      </c>
      <c r="H107" s="85"/>
      <c r="I107" s="87"/>
    </row>
    <row r="108" spans="1:10" ht="13.5" hidden="1" thickBot="1" x14ac:dyDescent="0.25">
      <c r="G108" s="11"/>
      <c r="H108" s="88">
        <f>SUM(H104:H107)</f>
        <v>0</v>
      </c>
      <c r="I108" s="88">
        <f>SUM(I104:I107)</f>
        <v>0</v>
      </c>
      <c r="J108" s="61">
        <f>H108-I108</f>
        <v>0</v>
      </c>
    </row>
    <row r="109" spans="1:10" ht="13.5" hidden="1" thickTop="1" x14ac:dyDescent="0.2">
      <c r="G109" s="11"/>
      <c r="H109" s="85"/>
      <c r="I109" s="85"/>
    </row>
    <row r="110" spans="1:10" x14ac:dyDescent="0.2">
      <c r="A110" s="3" t="s">
        <v>90</v>
      </c>
      <c r="E110" s="107" t="s">
        <v>120</v>
      </c>
      <c r="G110" s="74" t="s">
        <v>87</v>
      </c>
      <c r="H110" s="89"/>
      <c r="I110" s="89">
        <f>+H23</f>
        <v>4245.66</v>
      </c>
    </row>
    <row r="111" spans="1:10" x14ac:dyDescent="0.2">
      <c r="A111" s="3" t="s">
        <v>93</v>
      </c>
      <c r="E111" s="107"/>
      <c r="G111" s="74" t="s">
        <v>145</v>
      </c>
      <c r="H111" s="89">
        <f>+I24</f>
        <v>75601.36</v>
      </c>
      <c r="I111" s="89"/>
    </row>
    <row r="112" spans="1:10" x14ac:dyDescent="0.2">
      <c r="A112" s="3" t="s">
        <v>60</v>
      </c>
      <c r="E112" s="107"/>
      <c r="G112" s="74" t="s">
        <v>89</v>
      </c>
      <c r="H112" s="89"/>
      <c r="I112" s="89">
        <f>+H25</f>
        <v>71355.7</v>
      </c>
    </row>
    <row r="113" spans="1:10" ht="13.5" thickBot="1" x14ac:dyDescent="0.25">
      <c r="A113" s="3"/>
      <c r="E113" s="107"/>
      <c r="G113" s="74"/>
      <c r="H113" s="35">
        <f>SUM(H110:H112)</f>
        <v>75601.36</v>
      </c>
      <c r="I113" s="35">
        <f>SUM(I110:I112)</f>
        <v>75601.36</v>
      </c>
      <c r="J113" s="61">
        <f>H113-I113</f>
        <v>0</v>
      </c>
    </row>
    <row r="114" spans="1:10" ht="13.5" thickTop="1" x14ac:dyDescent="0.2">
      <c r="A114" s="3"/>
      <c r="E114" s="107"/>
      <c r="G114" s="74"/>
      <c r="H114" s="37"/>
      <c r="I114" s="37"/>
      <c r="J114" s="61"/>
    </row>
    <row r="115" spans="1:10" x14ac:dyDescent="0.2">
      <c r="A115" s="3" t="s">
        <v>90</v>
      </c>
      <c r="E115" s="107" t="s">
        <v>94</v>
      </c>
      <c r="G115" s="74" t="s">
        <v>87</v>
      </c>
      <c r="H115" s="89"/>
      <c r="I115" s="89">
        <f>+H28</f>
        <v>1097.5899999999999</v>
      </c>
    </row>
    <row r="116" spans="1:10" x14ac:dyDescent="0.2">
      <c r="A116" s="3" t="s">
        <v>93</v>
      </c>
      <c r="E116" s="123"/>
      <c r="G116" s="74" t="s">
        <v>146</v>
      </c>
      <c r="H116" s="89">
        <f>+I29</f>
        <v>19544.509999999998</v>
      </c>
      <c r="I116" s="89"/>
    </row>
    <row r="117" spans="1:10" x14ac:dyDescent="0.2">
      <c r="A117" s="3" t="s">
        <v>60</v>
      </c>
      <c r="E117" s="107"/>
      <c r="G117" s="74" t="s">
        <v>89</v>
      </c>
      <c r="H117" s="89"/>
      <c r="I117" s="89">
        <f>+H30</f>
        <v>18446.919999999998</v>
      </c>
    </row>
    <row r="118" spans="1:10" ht="13.5" thickBot="1" x14ac:dyDescent="0.25">
      <c r="A118" s="3"/>
      <c r="E118" s="107"/>
      <c r="G118" s="74"/>
      <c r="H118" s="35">
        <f>SUM(H115:H117)</f>
        <v>19544.509999999998</v>
      </c>
      <c r="I118" s="35">
        <f>SUM(I115:I117)</f>
        <v>19544.509999999998</v>
      </c>
      <c r="J118" s="61">
        <f>H118-I118</f>
        <v>0</v>
      </c>
    </row>
    <row r="119" spans="1:10" ht="13.5" thickTop="1" x14ac:dyDescent="0.2">
      <c r="A119" s="3"/>
      <c r="E119" s="107"/>
      <c r="G119" s="74"/>
      <c r="H119" s="37"/>
      <c r="I119" s="37"/>
      <c r="J119" s="61"/>
    </row>
    <row r="120" spans="1:10" s="115" customFormat="1" x14ac:dyDescent="0.2">
      <c r="A120" s="3" t="s">
        <v>90</v>
      </c>
      <c r="E120" s="107" t="s">
        <v>140</v>
      </c>
      <c r="G120" s="74" t="s">
        <v>87</v>
      </c>
      <c r="H120" s="89"/>
      <c r="I120" s="89">
        <f>+H33</f>
        <v>4223.43</v>
      </c>
    </row>
    <row r="121" spans="1:10" s="115" customFormat="1" x14ac:dyDescent="0.2">
      <c r="A121" s="3" t="s">
        <v>93</v>
      </c>
      <c r="E121" s="123"/>
      <c r="G121" s="74" t="s">
        <v>147</v>
      </c>
      <c r="H121" s="89">
        <f>+I34</f>
        <v>75205.62</v>
      </c>
      <c r="I121" s="89"/>
    </row>
    <row r="122" spans="1:10" s="115" customFormat="1" x14ac:dyDescent="0.2">
      <c r="A122" s="3" t="s">
        <v>60</v>
      </c>
      <c r="E122" s="107"/>
      <c r="G122" s="74" t="s">
        <v>89</v>
      </c>
      <c r="H122" s="89"/>
      <c r="I122" s="89">
        <f>+H35</f>
        <v>70982.19</v>
      </c>
    </row>
    <row r="123" spans="1:10" s="115" customFormat="1" ht="13.5" thickBot="1" x14ac:dyDescent="0.25">
      <c r="A123" s="3"/>
      <c r="E123" s="107"/>
      <c r="G123" s="74"/>
      <c r="H123" s="35">
        <f>SUM(H120:H122)</f>
        <v>75205.62</v>
      </c>
      <c r="I123" s="35">
        <f>SUM(I120:I122)</f>
        <v>75205.62</v>
      </c>
      <c r="J123" s="61">
        <f>H123-I123</f>
        <v>0</v>
      </c>
    </row>
    <row r="124" spans="1:10" s="115" customFormat="1" ht="13.5" thickTop="1" x14ac:dyDescent="0.2">
      <c r="A124" s="3"/>
      <c r="E124" s="107"/>
      <c r="G124" s="74"/>
      <c r="H124" s="37"/>
      <c r="I124" s="37"/>
      <c r="J124" s="61"/>
    </row>
    <row r="125" spans="1:10" x14ac:dyDescent="0.2">
      <c r="A125" t="s">
        <v>75</v>
      </c>
      <c r="E125" s="106"/>
      <c r="G125" s="11">
        <v>2198</v>
      </c>
      <c r="H125" s="87">
        <f>+SUM(I24,I29,I48,I89)</f>
        <v>95145.87</v>
      </c>
      <c r="I125" s="87"/>
    </row>
    <row r="126" spans="1:10" x14ac:dyDescent="0.2">
      <c r="A126" t="s">
        <v>76</v>
      </c>
      <c r="G126" s="11">
        <v>3155</v>
      </c>
      <c r="H126" s="87"/>
      <c r="I126" s="87">
        <f>+H125</f>
        <v>95145.87</v>
      </c>
    </row>
    <row r="127" spans="1:10" x14ac:dyDescent="0.2">
      <c r="G127" s="11"/>
      <c r="H127" s="87"/>
      <c r="I127" s="87"/>
    </row>
    <row r="128" spans="1:10" ht="13.5" thickBot="1" x14ac:dyDescent="0.25">
      <c r="G128" s="11"/>
      <c r="H128" s="88">
        <f>SUM(H125:H126)</f>
        <v>95145.87</v>
      </c>
      <c r="I128" s="88">
        <f>SUM(I125:I126)</f>
        <v>95145.87</v>
      </c>
      <c r="J128" s="61">
        <f>H128-I128</f>
        <v>0</v>
      </c>
    </row>
    <row r="129" spans="1:10" ht="13.5" thickTop="1" x14ac:dyDescent="0.2"/>
    <row r="130" spans="1:10" hidden="1" x14ac:dyDescent="0.2"/>
    <row r="131" spans="1:10" hidden="1" x14ac:dyDescent="0.2">
      <c r="A131" t="s">
        <v>95</v>
      </c>
      <c r="E131" s="11"/>
      <c r="G131" s="11">
        <v>1625</v>
      </c>
    </row>
    <row r="132" spans="1:10" hidden="1" x14ac:dyDescent="0.2">
      <c r="A132" t="s">
        <v>60</v>
      </c>
      <c r="G132" s="11">
        <v>3565</v>
      </c>
    </row>
    <row r="133" spans="1:10" ht="13.5" hidden="1" thickBot="1" x14ac:dyDescent="0.25">
      <c r="G133" s="11"/>
      <c r="H133" s="35">
        <f>SUM(H130:H132)</f>
        <v>0</v>
      </c>
      <c r="I133" s="35">
        <f>SUM(I130:I132)</f>
        <v>0</v>
      </c>
    </row>
    <row r="135" spans="1:10" x14ac:dyDescent="0.2">
      <c r="A135" t="s">
        <v>68</v>
      </c>
      <c r="E135" s="11"/>
      <c r="G135" s="74" t="s">
        <v>77</v>
      </c>
      <c r="H135" s="87"/>
      <c r="I135" s="87">
        <f>+H74</f>
        <v>0</v>
      </c>
      <c r="J135" s="116"/>
    </row>
    <row r="136" spans="1:10" x14ac:dyDescent="0.2">
      <c r="A136" t="s">
        <v>69</v>
      </c>
      <c r="G136" s="11">
        <v>3565</v>
      </c>
      <c r="H136" s="87">
        <f>+I135</f>
        <v>0</v>
      </c>
      <c r="I136" s="87"/>
    </row>
    <row r="137" spans="1:10" ht="13.5" thickBot="1" x14ac:dyDescent="0.25">
      <c r="G137" s="11"/>
      <c r="H137" s="88">
        <f>SUM(H135:H136)</f>
        <v>0</v>
      </c>
      <c r="I137" s="88">
        <f>SUM(I135:I136)</f>
        <v>0</v>
      </c>
    </row>
    <row r="138" spans="1:10" ht="13.5" thickTop="1" x14ac:dyDescent="0.2">
      <c r="G138" s="11"/>
      <c r="H138" s="86"/>
      <c r="I138" s="86"/>
    </row>
    <row r="139" spans="1:10" x14ac:dyDescent="0.2">
      <c r="E139" s="11"/>
      <c r="G139" s="11"/>
      <c r="H139" s="86"/>
      <c r="I139" s="86"/>
    </row>
    <row r="140" spans="1:10" x14ac:dyDescent="0.2">
      <c r="A140" t="s">
        <v>78</v>
      </c>
      <c r="E140" s="11"/>
      <c r="G140" s="11">
        <v>3325</v>
      </c>
      <c r="I140" s="105"/>
    </row>
    <row r="141" spans="1:10" x14ac:dyDescent="0.2">
      <c r="A141" t="s">
        <v>79</v>
      </c>
      <c r="G141" s="11">
        <v>4110</v>
      </c>
      <c r="H141" s="93"/>
      <c r="I141" s="104"/>
    </row>
    <row r="142" spans="1:10" ht="13.5" thickBot="1" x14ac:dyDescent="0.25">
      <c r="H142" s="88">
        <f>SUM(H141:H141)</f>
        <v>0</v>
      </c>
      <c r="I142" s="88">
        <f>SUM(I141:I141)</f>
        <v>0</v>
      </c>
    </row>
    <row r="143" spans="1:10" ht="13.5" thickTop="1" x14ac:dyDescent="0.2"/>
    <row r="144" spans="1:10" s="115" customFormat="1" x14ac:dyDescent="0.2">
      <c r="A144" s="3" t="s">
        <v>93</v>
      </c>
      <c r="E144" s="118"/>
      <c r="G144" s="74" t="s">
        <v>141</v>
      </c>
      <c r="H144" s="89"/>
      <c r="I144" s="89"/>
    </row>
    <row r="145" spans="1:12" s="115" customFormat="1" x14ac:dyDescent="0.2">
      <c r="A145" s="3" t="s">
        <v>60</v>
      </c>
      <c r="E145" s="74"/>
      <c r="G145" s="74" t="s">
        <v>89</v>
      </c>
      <c r="H145" s="89"/>
      <c r="I145" s="89"/>
    </row>
    <row r="146" spans="1:12" s="115" customFormat="1" ht="13.5" thickBot="1" x14ac:dyDescent="0.25">
      <c r="A146" s="3"/>
      <c r="E146" s="74"/>
      <c r="G146" s="74"/>
      <c r="H146" s="35">
        <f>SUM(H143:H145)</f>
        <v>0</v>
      </c>
      <c r="I146" s="35">
        <f>SUM(I143:I145)</f>
        <v>0</v>
      </c>
      <c r="J146" s="61">
        <f>H146-I146</f>
        <v>0</v>
      </c>
    </row>
    <row r="147" spans="1:12" ht="13.5" thickTop="1" x14ac:dyDescent="0.2"/>
    <row r="149" spans="1:12" hidden="1" x14ac:dyDescent="0.2">
      <c r="A149" s="3"/>
      <c r="B149" s="3"/>
      <c r="C149" s="109"/>
      <c r="D149" s="109"/>
      <c r="E149" s="112" t="s">
        <v>127</v>
      </c>
      <c r="F149" s="23"/>
      <c r="G149" s="11" t="s">
        <v>128</v>
      </c>
      <c r="H149" s="27" t="s">
        <v>132</v>
      </c>
      <c r="I149" s="110"/>
      <c r="J149" s="3"/>
      <c r="K149" s="3"/>
      <c r="L149" s="3"/>
    </row>
    <row r="150" spans="1:12" hidden="1" x14ac:dyDescent="0.2">
      <c r="A150" s="3"/>
      <c r="B150" s="108"/>
      <c r="C150" s="111" t="s">
        <v>133</v>
      </c>
      <c r="D150" s="109"/>
      <c r="E150" s="114">
        <v>-9697</v>
      </c>
      <c r="F150" s="64"/>
      <c r="G150" s="113">
        <v>9132.17</v>
      </c>
      <c r="H150" s="113"/>
      <c r="I150" s="113"/>
      <c r="J150" s="3"/>
      <c r="K150" s="3"/>
      <c r="L150" s="3"/>
    </row>
    <row r="151" spans="1:12" hidden="1" x14ac:dyDescent="0.2">
      <c r="A151" s="3"/>
      <c r="B151" s="111"/>
      <c r="C151" s="111" t="s">
        <v>129</v>
      </c>
      <c r="D151" s="109"/>
      <c r="E151" s="113">
        <f>+H72</f>
        <v>0</v>
      </c>
      <c r="F151" s="64"/>
      <c r="G151" s="113">
        <v>17357.349999999999</v>
      </c>
      <c r="H151" s="113"/>
      <c r="I151" s="113"/>
      <c r="J151" s="3"/>
      <c r="K151" s="3"/>
      <c r="L151" s="3"/>
    </row>
    <row r="152" spans="1:12" hidden="1" x14ac:dyDescent="0.2">
      <c r="A152" s="3"/>
      <c r="B152" s="111"/>
      <c r="C152" s="111" t="s">
        <v>130</v>
      </c>
      <c r="D152" s="109"/>
      <c r="E152" s="113">
        <v>9132.17</v>
      </c>
      <c r="F152" s="64"/>
      <c r="G152" s="114">
        <f>-(E152)</f>
        <v>-9132.17</v>
      </c>
      <c r="H152" s="113"/>
      <c r="I152" s="113"/>
      <c r="J152" s="3"/>
      <c r="K152" s="3"/>
      <c r="L152" s="3"/>
    </row>
    <row r="153" spans="1:12" hidden="1" x14ac:dyDescent="0.2">
      <c r="A153" s="3"/>
      <c r="B153" s="111"/>
      <c r="C153" s="111"/>
      <c r="D153" s="109"/>
      <c r="E153" s="112">
        <f>SUM(E150:E152)</f>
        <v>-564.82999999999993</v>
      </c>
      <c r="F153" s="64"/>
      <c r="G153" s="112">
        <f>SUM(G150:G152)</f>
        <v>17357.349999999999</v>
      </c>
      <c r="H153" s="112"/>
      <c r="I153" s="112"/>
      <c r="J153" s="3"/>
      <c r="K153" s="3"/>
      <c r="L153" s="3"/>
    </row>
    <row r="154" spans="1:12" s="2" customFormat="1" hidden="1" x14ac:dyDescent="0.2">
      <c r="B154" s="11"/>
      <c r="C154" s="11"/>
      <c r="D154" s="23" t="s">
        <v>131</v>
      </c>
      <c r="E154" s="112">
        <v>13885</v>
      </c>
      <c r="F154" s="62"/>
      <c r="G154" s="112">
        <f>+G153*0.3</f>
        <v>5207.204999999999</v>
      </c>
      <c r="H154" s="112">
        <f>+E154+G154</f>
        <v>19092.204999999998</v>
      </c>
      <c r="I154" s="112"/>
    </row>
    <row r="155" spans="1:12" hidden="1" x14ac:dyDescent="0.2">
      <c r="A155" s="3"/>
      <c r="B155" s="111"/>
      <c r="C155" s="111"/>
      <c r="D155" s="109"/>
      <c r="E155" s="113"/>
      <c r="F155" s="64"/>
      <c r="G155" s="113"/>
      <c r="H155" s="113"/>
      <c r="I155" s="113"/>
      <c r="J155" s="3"/>
      <c r="K155" s="3"/>
      <c r="L155" s="3"/>
    </row>
    <row r="156" spans="1:12" hidden="1" x14ac:dyDescent="0.2">
      <c r="A156" s="3"/>
      <c r="B156" s="111"/>
      <c r="C156" s="111"/>
      <c r="D156" s="109"/>
      <c r="E156" s="113"/>
      <c r="F156" s="64"/>
      <c r="G156" s="113"/>
      <c r="H156" s="113"/>
      <c r="I156" s="113"/>
      <c r="J156" s="3"/>
      <c r="K156" s="3"/>
      <c r="L156" s="3"/>
    </row>
    <row r="157" spans="1:12" hidden="1" x14ac:dyDescent="0.2">
      <c r="A157" s="3"/>
      <c r="B157" s="111"/>
      <c r="C157" s="111"/>
      <c r="D157" s="109"/>
      <c r="E157" s="112" t="s">
        <v>127</v>
      </c>
      <c r="F157" s="62"/>
      <c r="G157" s="112" t="s">
        <v>128</v>
      </c>
      <c r="H157" s="112"/>
      <c r="I157" s="112"/>
      <c r="J157" s="3"/>
      <c r="K157" s="3"/>
      <c r="L157" s="3"/>
    </row>
    <row r="158" spans="1:12" hidden="1" x14ac:dyDescent="0.2">
      <c r="A158" s="3"/>
      <c r="B158" s="111"/>
      <c r="C158" s="111"/>
      <c r="D158" s="109"/>
      <c r="E158" s="114">
        <f>+E150</f>
        <v>-9697</v>
      </c>
      <c r="F158" s="64"/>
      <c r="G158" s="113">
        <f>+G150</f>
        <v>9132.17</v>
      </c>
      <c r="H158" s="113"/>
      <c r="I158" s="113"/>
      <c r="J158" s="3"/>
      <c r="K158" s="3"/>
      <c r="L158" s="3"/>
    </row>
    <row r="159" spans="1:12" hidden="1" x14ac:dyDescent="0.2">
      <c r="A159" s="3"/>
      <c r="B159" s="111"/>
      <c r="C159" s="111" t="s">
        <v>129</v>
      </c>
      <c r="D159" s="109"/>
      <c r="E159" s="113">
        <f>+E151</f>
        <v>0</v>
      </c>
      <c r="F159" s="64"/>
      <c r="G159" s="113">
        <f>+G151</f>
        <v>17357.349999999999</v>
      </c>
      <c r="H159" s="113"/>
      <c r="I159" s="113"/>
      <c r="J159" s="3"/>
      <c r="K159" s="3"/>
      <c r="L159" s="3"/>
    </row>
    <row r="160" spans="1:12" hidden="1" x14ac:dyDescent="0.2">
      <c r="A160" s="3"/>
      <c r="B160" s="111"/>
      <c r="C160" s="111" t="s">
        <v>130</v>
      </c>
      <c r="D160" s="109"/>
      <c r="E160" s="113">
        <v>0</v>
      </c>
      <c r="F160" s="64"/>
      <c r="G160" s="113">
        <v>0</v>
      </c>
      <c r="H160" s="113"/>
      <c r="I160" s="113"/>
      <c r="J160" s="3"/>
      <c r="K160" s="3"/>
      <c r="L160" s="3"/>
    </row>
    <row r="161" spans="1:12" hidden="1" x14ac:dyDescent="0.2">
      <c r="A161" s="3"/>
      <c r="B161" s="3"/>
      <c r="C161" s="109"/>
      <c r="D161" s="109"/>
      <c r="E161" s="112">
        <f>SUM(E158:E160)</f>
        <v>-9697</v>
      </c>
      <c r="F161" s="64"/>
      <c r="G161" s="112">
        <f>SUM(G158:G160)</f>
        <v>26489.519999999997</v>
      </c>
      <c r="H161" s="112"/>
      <c r="I161" s="112"/>
      <c r="J161" s="3"/>
      <c r="K161" s="3"/>
      <c r="L161" s="3"/>
    </row>
    <row r="162" spans="1:12" hidden="1" x14ac:dyDescent="0.2">
      <c r="A162" s="3"/>
      <c r="B162" s="3"/>
      <c r="D162" s="23" t="s">
        <v>131</v>
      </c>
      <c r="E162" s="112">
        <v>10369.549999999999</v>
      </c>
      <c r="F162" s="62"/>
      <c r="G162" s="112">
        <f>+G161*0.3</f>
        <v>7946.8559999999989</v>
      </c>
      <c r="H162" s="112">
        <f>+E162+G162</f>
        <v>18316.405999999999</v>
      </c>
      <c r="I162" s="112">
        <f>+H154-H162</f>
        <v>775.79899999999907</v>
      </c>
      <c r="J162" s="3"/>
      <c r="K162" s="3"/>
      <c r="L162" s="3"/>
    </row>
  </sheetData>
  <mergeCells count="4">
    <mergeCell ref="A93:K93"/>
    <mergeCell ref="D2:J2"/>
    <mergeCell ref="A11:D11"/>
    <mergeCell ref="G9:I9"/>
  </mergeCells>
  <phoneticPr fontId="9" type="noConversion"/>
  <pageMargins left="0.63" right="0.27" top="1" bottom="0.44" header="0.5" footer="0.21"/>
  <pageSetup paperSize="9" scale="64" orientation="portrait" r:id="rId1"/>
  <headerFooter alignWithMargins="0"/>
  <rowBreaks count="1" manualBreakCount="1">
    <brk id="92" max="16383" man="1"/>
  </rowBreaks>
  <cellWatches>
    <cellWatch r="A57"/>
  </cellWatche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212B2-2230-41FC-8053-8DF47CC0EC4E}">
  <sheetPr>
    <pageSetUpPr fitToPage="1"/>
  </sheetPr>
  <dimension ref="A1:E38"/>
  <sheetViews>
    <sheetView tabSelected="1" topLeftCell="A4" workbookViewId="0">
      <selection activeCell="A17" sqref="A17"/>
    </sheetView>
  </sheetViews>
  <sheetFormatPr defaultRowHeight="12.75" x14ac:dyDescent="0.2"/>
  <cols>
    <col min="1" max="1" width="36.140625" style="129" bestFit="1" customWidth="1"/>
    <col min="2" max="2" width="31.85546875" style="129" customWidth="1"/>
    <col min="3" max="3" width="24.7109375" style="129" customWidth="1"/>
    <col min="4" max="4" width="16.5703125" style="129" bestFit="1" customWidth="1"/>
    <col min="5" max="5" width="21.85546875" style="129" bestFit="1" customWidth="1"/>
    <col min="6" max="16384" width="9.140625" style="129"/>
  </cols>
  <sheetData>
    <row r="1" spans="1:5" ht="12.75" customHeight="1" x14ac:dyDescent="0.2">
      <c r="B1" s="157" t="s">
        <v>162</v>
      </c>
      <c r="C1" s="157"/>
      <c r="D1" s="157"/>
      <c r="E1" s="157"/>
    </row>
    <row r="2" spans="1:5" ht="12.75" customHeight="1" x14ac:dyDescent="0.2">
      <c r="B2" s="157"/>
      <c r="C2" s="157"/>
      <c r="D2" s="157"/>
      <c r="E2" s="157"/>
    </row>
    <row r="3" spans="1:5" ht="12.75" customHeight="1" x14ac:dyDescent="0.2">
      <c r="B3" s="157"/>
      <c r="C3" s="157"/>
      <c r="D3" s="157"/>
      <c r="E3" s="157"/>
    </row>
    <row r="4" spans="1:5" ht="12.75" customHeight="1" x14ac:dyDescent="0.2">
      <c r="B4" s="157"/>
      <c r="C4" s="157"/>
      <c r="D4" s="157"/>
      <c r="E4" s="157"/>
    </row>
    <row r="5" spans="1:5" ht="12.75" customHeight="1" x14ac:dyDescent="0.2">
      <c r="B5" s="157"/>
      <c r="C5" s="157"/>
      <c r="D5" s="157"/>
      <c r="E5" s="157"/>
    </row>
    <row r="6" spans="1:5" ht="12.75" customHeight="1" x14ac:dyDescent="0.2">
      <c r="B6" s="157"/>
      <c r="C6" s="157"/>
      <c r="D6" s="157"/>
      <c r="E6" s="157"/>
    </row>
    <row r="7" spans="1:5" ht="12.75" customHeight="1" x14ac:dyDescent="0.2">
      <c r="A7" s="128"/>
      <c r="B7" s="157"/>
      <c r="C7" s="157"/>
      <c r="D7" s="157"/>
      <c r="E7" s="157"/>
    </row>
    <row r="8" spans="1:5" x14ac:dyDescent="0.2">
      <c r="A8" s="128"/>
      <c r="B8" s="157"/>
      <c r="C8" s="157"/>
      <c r="D8" s="157"/>
      <c r="E8" s="157"/>
    </row>
    <row r="9" spans="1:5" x14ac:dyDescent="0.2">
      <c r="B9" s="157"/>
      <c r="C9" s="157"/>
      <c r="D9" s="157"/>
      <c r="E9" s="157"/>
    </row>
    <row r="10" spans="1:5" ht="14.25" x14ac:dyDescent="0.2">
      <c r="A10" s="159" t="s">
        <v>165</v>
      </c>
      <c r="B10" s="159"/>
      <c r="C10" s="159"/>
      <c r="D10" s="159"/>
    </row>
    <row r="11" spans="1:5" ht="15" x14ac:dyDescent="0.2">
      <c r="A11" s="130" t="s">
        <v>153</v>
      </c>
      <c r="B11" s="160"/>
      <c r="C11" s="160"/>
      <c r="D11" s="160"/>
    </row>
    <row r="12" spans="1:5" ht="14.25" x14ac:dyDescent="0.2">
      <c r="A12" s="130" t="s">
        <v>154</v>
      </c>
      <c r="B12" s="161"/>
      <c r="C12" s="161"/>
      <c r="D12" s="161"/>
    </row>
    <row r="13" spans="1:5" ht="14.25" x14ac:dyDescent="0.2">
      <c r="A13" s="130" t="s">
        <v>155</v>
      </c>
      <c r="B13" s="161">
        <f>+B12-C21</f>
        <v>0</v>
      </c>
      <c r="C13" s="161"/>
      <c r="D13" s="161"/>
    </row>
    <row r="14" spans="1:5" ht="13.5" thickBot="1" x14ac:dyDescent="0.25"/>
    <row r="15" spans="1:5" ht="14.25" x14ac:dyDescent="0.2">
      <c r="A15" s="164" t="s">
        <v>5</v>
      </c>
      <c r="B15" s="162" t="s">
        <v>156</v>
      </c>
      <c r="C15" s="162"/>
      <c r="D15" s="162"/>
      <c r="E15" s="163"/>
    </row>
    <row r="16" spans="1:5" ht="39" customHeight="1" thickBot="1" x14ac:dyDescent="0.25">
      <c r="A16" s="165"/>
      <c r="B16" s="132" t="s">
        <v>152</v>
      </c>
      <c r="C16" s="132" t="s">
        <v>134</v>
      </c>
      <c r="D16" s="132" t="s">
        <v>159</v>
      </c>
      <c r="E16" s="135" t="s">
        <v>160</v>
      </c>
    </row>
    <row r="17" spans="1:5" ht="14.25" x14ac:dyDescent="0.2">
      <c r="A17" s="136" t="s">
        <v>163</v>
      </c>
      <c r="B17" s="133"/>
      <c r="C17" s="133"/>
      <c r="D17" s="134">
        <f>+B17+C17</f>
        <v>0</v>
      </c>
      <c r="E17" s="137"/>
    </row>
    <row r="18" spans="1:5" ht="14.25" x14ac:dyDescent="0.2">
      <c r="A18" s="136" t="s">
        <v>163</v>
      </c>
      <c r="B18" s="133"/>
      <c r="C18" s="133"/>
      <c r="D18" s="134">
        <f t="shared" ref="D18:D20" si="0">+B18+C18</f>
        <v>0</v>
      </c>
      <c r="E18" s="137"/>
    </row>
    <row r="19" spans="1:5" ht="14.25" x14ac:dyDescent="0.2">
      <c r="A19" s="136" t="s">
        <v>164</v>
      </c>
      <c r="B19" s="133"/>
      <c r="C19" s="133"/>
      <c r="D19" s="134">
        <f t="shared" si="0"/>
        <v>0</v>
      </c>
      <c r="E19" s="137"/>
    </row>
    <row r="20" spans="1:5" ht="15" thickBot="1" x14ac:dyDescent="0.25">
      <c r="A20" s="139" t="s">
        <v>164</v>
      </c>
      <c r="B20" s="140"/>
      <c r="C20" s="140"/>
      <c r="D20" s="141">
        <f t="shared" si="0"/>
        <v>0</v>
      </c>
      <c r="E20" s="142"/>
    </row>
    <row r="21" spans="1:5" ht="15" thickBot="1" x14ac:dyDescent="0.25">
      <c r="A21" s="143" t="s">
        <v>151</v>
      </c>
      <c r="B21" s="144">
        <f>SUM(B17:B20)</f>
        <v>0</v>
      </c>
      <c r="C21" s="144">
        <f t="shared" ref="C21:E21" si="1">SUM(C17:C20)</f>
        <v>0</v>
      </c>
      <c r="D21" s="144">
        <f t="shared" si="1"/>
        <v>0</v>
      </c>
      <c r="E21" s="145">
        <f t="shared" si="1"/>
        <v>0</v>
      </c>
    </row>
    <row r="24" spans="1:5" ht="14.25" x14ac:dyDescent="0.2">
      <c r="A24" s="159" t="s">
        <v>165</v>
      </c>
      <c r="B24" s="159"/>
      <c r="C24" s="159"/>
      <c r="D24" s="159"/>
    </row>
    <row r="25" spans="1:5" ht="15" x14ac:dyDescent="0.2">
      <c r="A25" s="130" t="s">
        <v>153</v>
      </c>
      <c r="B25" s="160"/>
      <c r="C25" s="160"/>
      <c r="D25" s="160"/>
    </row>
    <row r="26" spans="1:5" ht="14.25" x14ac:dyDescent="0.2">
      <c r="A26" s="130" t="s">
        <v>154</v>
      </c>
      <c r="B26" s="161"/>
      <c r="C26" s="161"/>
      <c r="D26" s="161"/>
    </row>
    <row r="27" spans="1:5" ht="14.25" x14ac:dyDescent="0.2">
      <c r="A27" s="130" t="s">
        <v>155</v>
      </c>
      <c r="B27" s="161">
        <f>+B26-C32</f>
        <v>0</v>
      </c>
      <c r="C27" s="161"/>
      <c r="D27" s="161"/>
    </row>
    <row r="28" spans="1:5" ht="13.5" thickBot="1" x14ac:dyDescent="0.25"/>
    <row r="29" spans="1:5" ht="14.25" x14ac:dyDescent="0.2">
      <c r="A29" s="164" t="s">
        <v>5</v>
      </c>
      <c r="B29" s="162" t="s">
        <v>156</v>
      </c>
      <c r="C29" s="162"/>
      <c r="D29" s="162"/>
      <c r="E29" s="163"/>
    </row>
    <row r="30" spans="1:5" ht="29.25" thickBot="1" x14ac:dyDescent="0.25">
      <c r="A30" s="165"/>
      <c r="B30" s="132" t="s">
        <v>152</v>
      </c>
      <c r="C30" s="132" t="s">
        <v>134</v>
      </c>
      <c r="D30" s="132" t="s">
        <v>135</v>
      </c>
      <c r="E30" s="135" t="s">
        <v>161</v>
      </c>
    </row>
    <row r="31" spans="1:5" ht="15" thickBot="1" x14ac:dyDescent="0.25">
      <c r="A31" s="138" t="s">
        <v>163</v>
      </c>
      <c r="B31" s="140"/>
      <c r="C31" s="140"/>
      <c r="D31" s="141">
        <f>+B31+C31</f>
        <v>0</v>
      </c>
      <c r="E31" s="142"/>
    </row>
    <row r="32" spans="1:5" ht="15" thickBot="1" x14ac:dyDescent="0.25">
      <c r="A32" s="143" t="s">
        <v>151</v>
      </c>
      <c r="B32" s="144">
        <f>SUM(B31:B31)</f>
        <v>0</v>
      </c>
      <c r="C32" s="144">
        <f>SUM(C31:C31)</f>
        <v>0</v>
      </c>
      <c r="D32" s="144">
        <f>SUM(D31:D31)</f>
        <v>0</v>
      </c>
      <c r="E32" s="145">
        <f>SUM(E31:E31)</f>
        <v>0</v>
      </c>
    </row>
    <row r="37" spans="1:5" x14ac:dyDescent="0.2">
      <c r="A37" s="131" t="s">
        <v>157</v>
      </c>
    </row>
    <row r="38" spans="1:5" ht="28.5" customHeight="1" x14ac:dyDescent="0.2">
      <c r="A38" s="158" t="s">
        <v>158</v>
      </c>
      <c r="B38" s="158"/>
      <c r="C38" s="158"/>
      <c r="D38" s="158"/>
      <c r="E38" s="158"/>
    </row>
  </sheetData>
  <mergeCells count="14">
    <mergeCell ref="B1:E9"/>
    <mergeCell ref="A29:A30"/>
    <mergeCell ref="B29:E29"/>
    <mergeCell ref="A38:E38"/>
    <mergeCell ref="A24:D24"/>
    <mergeCell ref="B25:D25"/>
    <mergeCell ref="B26:D26"/>
    <mergeCell ref="B27:D27"/>
    <mergeCell ref="A10:D10"/>
    <mergeCell ref="B11:D11"/>
    <mergeCell ref="B12:D12"/>
    <mergeCell ref="B13:D13"/>
    <mergeCell ref="B15:E15"/>
    <mergeCell ref="A15:A16"/>
  </mergeCells>
  <phoneticPr fontId="41" type="noConversion"/>
  <pageMargins left="0.17" right="0.17" top="0.3" bottom="0.19" header="0.17" footer="0.17"/>
  <pageSetup paperSize="9" scale="73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edSourceSystemLocation xmlns="33eff0df-e05c-4868-9746-b2bb7fd6f61b" xsi:nil="true"/>
    <SharedDocumentAccessGuid xmlns="33eff0df-e05c-4868-9746-b2bb7fd6f61b" xsi:nil="true"/>
    <MigratedSourceSystemLocationNote xmlns="33eff0df-e05c-4868-9746-b2bb7fd6f61b" xsi:nil="true"/>
    <Archived xmlns="33eff0df-e05c-4868-9746-b2bb7fd6f61b" xsi:nil="true"/>
    <JSONPreview xmlns="33eff0df-e05c-4868-9746-b2bb7fd6f61b" xsi:nil="true"/>
    <MigratedSourceSystemLocationNote2 xmlns="33eff0df-e05c-4868-9746-b2bb7fd6f61b">S:/Clients/121 Solutions Trust/Account/2018/121 Solutions Trust - 2018 profit scenario's.xlsx</MigratedSourceSystemLocationNote2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7C93480EE49848BCF166B694A4BBB7" ma:contentTypeVersion="8" ma:contentTypeDescription="Create a new document." ma:contentTypeScope="" ma:versionID="0bad5575729a89b3fa7c8c0d1bd16045">
  <xsd:schema xmlns:xsd="http://www.w3.org/2001/XMLSchema" xmlns:xs="http://www.w3.org/2001/XMLSchema" xmlns:p="http://schemas.microsoft.com/office/2006/metadata/properties" xmlns:ns2="33eff0df-e05c-4868-9746-b2bb7fd6f61b" targetNamespace="http://schemas.microsoft.com/office/2006/metadata/properties" ma:root="true" ma:fieldsID="6cbf1c80aec74b357587e0129b9bdb47" ns2:_="">
    <xsd:import namespace="33eff0df-e05c-4868-9746-b2bb7fd6f61b"/>
    <xsd:element name="properties">
      <xsd:complexType>
        <xsd:sequence>
          <xsd:element name="documentManagement">
            <xsd:complexType>
              <xsd:all>
                <xsd:element ref="ns2:SharedDocumentAccessGuid" minOccurs="0"/>
                <xsd:element ref="ns2:Archived" minOccurs="0"/>
                <xsd:element ref="ns2:MigratedSourceSystemLocation" minOccurs="0"/>
                <xsd:element ref="ns2:JSONPreview" minOccurs="0"/>
                <xsd:element ref="ns2:MigratedSourceSystemLocationNote" minOccurs="0"/>
                <xsd:element ref="ns2:MigratedSourceSystemLocationNote2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eff0df-e05c-4868-9746-b2bb7fd6f61b" elementFormDefault="qualified">
    <xsd:import namespace="http://schemas.microsoft.com/office/2006/documentManagement/types"/>
    <xsd:import namespace="http://schemas.microsoft.com/office/infopath/2007/PartnerControls"/>
    <xsd:element name="SharedDocumentAccessGuid" ma:index="8" nillable="true" ma:displayName="SharedDocumentAccessGuid" ma:hidden="true" ma:internalName="SharedDocumentAccessGuid">
      <xsd:simpleType>
        <xsd:restriction base="dms:Text"/>
      </xsd:simpleType>
    </xsd:element>
    <xsd:element name="Archived" ma:index="9" nillable="true" ma:displayName="Archived" ma:internalName="Archived">
      <xsd:simpleType>
        <xsd:restriction base="dms:Boolean"/>
      </xsd:simpleType>
    </xsd:element>
    <xsd:element name="MigratedSourceSystemLocation" ma:index="10" nillable="true" ma:displayName="MigratedSourceSystemLocation" ma:hidden="true" ma:internalName="MigratedSourceSystemLocation">
      <xsd:simpleType>
        <xsd:restriction base="dms:Text"/>
      </xsd:simpleType>
    </xsd:element>
    <xsd:element name="JSONPreview" ma:index="11" nillable="true" ma:displayName="JSONPreview" ma:hidden="true" ma:internalName="JSONPreview">
      <xsd:simpleType>
        <xsd:restriction base="dms:Note"/>
      </xsd:simpleType>
    </xsd:element>
    <xsd:element name="MigratedSourceSystemLocationNote" ma:index="12" nillable="true" ma:displayName="MigratedSourceSystemLocationNote" ma:hidden="true" ma:internalName="MigratedSourceSystemLocationNote">
      <xsd:simpleType>
        <xsd:restriction base="dms:Note"/>
      </xsd:simpleType>
    </xsd:element>
    <xsd:element name="MigratedSourceSystemLocationNote2" ma:index="13" nillable="true" ma:displayName="MigratedSourceSystemLocationNote2" ma:hidden="true" ma:internalName="MigratedSourceSystemLocationNote2">
      <xsd:simpleType>
        <xsd:restriction base="dms:Note"/>
      </xsd:simpleType>
    </xsd:element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DC8EBA2-5410-4A79-8625-B63F036A08AB}">
  <ds:schemaRefs>
    <ds:schemaRef ds:uri="http://schemas.microsoft.com/office/2006/documentManagement/types"/>
    <ds:schemaRef ds:uri="http://schemas.microsoft.com/office/infopath/2007/PartnerControls"/>
    <ds:schemaRef ds:uri="33eff0df-e05c-4868-9746-b2bb7fd6f61b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826E6B8-2C38-461C-88A1-0BCD7A0342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eff0df-e05c-4868-9746-b2bb7fd6f6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27E0D3-E2FB-412F-8619-D56684F72CF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Bas Totals</vt:lpstr>
      <vt:lpstr>BAS </vt:lpstr>
      <vt:lpstr>Income &amp; Expense Jnl</vt:lpstr>
      <vt:lpstr>Adjustment Jnl</vt:lpstr>
      <vt:lpstr>Sheet1</vt:lpstr>
      <vt:lpstr>'Adjustment Jnl'!Print_Area</vt:lpstr>
      <vt:lpstr>'Income &amp; Expense Jnl'!Print_Area</vt:lpstr>
    </vt:vector>
  </TitlesOfParts>
  <Company>Peter Tsiglopoulos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121 Solutions Trust - 2018 profit scenario's.xlsx</dc:title>
  <dc:creator>Peter Tsiglopoulos</dc:creator>
  <cp:lastModifiedBy>Visar Jazxhi</cp:lastModifiedBy>
  <cp:lastPrinted>2021-03-12T05:38:09Z</cp:lastPrinted>
  <dcterms:created xsi:type="dcterms:W3CDTF">1999-07-19T12:32:58Z</dcterms:created>
  <dcterms:modified xsi:type="dcterms:W3CDTF">2021-03-16T03:24:18Z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0x010100337C93480EE49848BCF166B694A4BBB7</vt:lpwstr>
  </property>
  <property fmtid="{D5CDD505-2E9C-101B-9397-08002B2CF9AE}" pid="3" name="Order">
    <vt:r8>44400</vt:r8>
  </property>
</Properties>
</file>